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我的雲端硬碟\NTU碩士\修課\Statistical Control and Optimization\HW\HW6\"/>
    </mc:Choice>
  </mc:AlternateContent>
  <bookViews>
    <workbookView xWindow="0" yWindow="0" windowWidth="16200" windowHeight="24855" activeTab="2"/>
  </bookViews>
  <sheets>
    <sheet name="工作表1" sheetId="1" r:id="rId1"/>
    <sheet name="工作表2" sheetId="2" r:id="rId2"/>
    <sheet name="工作表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2" i="2"/>
  <c r="C11" i="3"/>
  <c r="D11" i="3"/>
  <c r="E11" i="3"/>
  <c r="F11" i="3"/>
  <c r="G11" i="3"/>
  <c r="H11" i="3"/>
  <c r="H13" i="3" s="1"/>
  <c r="I11" i="3"/>
  <c r="J11" i="3"/>
  <c r="J13" i="3" s="1"/>
  <c r="K11" i="3"/>
  <c r="L11" i="3"/>
  <c r="M11" i="3"/>
  <c r="N11" i="3"/>
  <c r="O11" i="3"/>
  <c r="P11" i="3"/>
  <c r="Q11" i="3"/>
  <c r="R11" i="3"/>
  <c r="R13" i="3" s="1"/>
  <c r="S11" i="3"/>
  <c r="T11" i="3"/>
  <c r="U11" i="3"/>
  <c r="V11" i="3"/>
  <c r="W11" i="3"/>
  <c r="X11" i="3"/>
  <c r="X13" i="3" s="1"/>
  <c r="Y11" i="3"/>
  <c r="Z11" i="3"/>
  <c r="Z13" i="3" s="1"/>
  <c r="AA11" i="3"/>
  <c r="AB11" i="3"/>
  <c r="AC11" i="3"/>
  <c r="AD11" i="3"/>
  <c r="AE11" i="3"/>
  <c r="AF11" i="3"/>
  <c r="AF13" i="3" s="1"/>
  <c r="AG11" i="3"/>
  <c r="AH11" i="3"/>
  <c r="AH13" i="3" s="1"/>
  <c r="AI11" i="3"/>
  <c r="AJ11" i="3"/>
  <c r="AK11" i="3"/>
  <c r="C12" i="3"/>
  <c r="D12" i="3"/>
  <c r="E12" i="3"/>
  <c r="F12" i="3"/>
  <c r="F13" i="3" s="1"/>
  <c r="G12" i="3"/>
  <c r="G13" i="3" s="1"/>
  <c r="H12" i="3"/>
  <c r="I12" i="3"/>
  <c r="J12" i="3"/>
  <c r="K12" i="3"/>
  <c r="L12" i="3"/>
  <c r="M12" i="3"/>
  <c r="N12" i="3"/>
  <c r="N13" i="3" s="1"/>
  <c r="O12" i="3"/>
  <c r="O13" i="3" s="1"/>
  <c r="P12" i="3"/>
  <c r="Q12" i="3"/>
  <c r="R12" i="3"/>
  <c r="S12" i="3"/>
  <c r="S13" i="3" s="1"/>
  <c r="T12" i="3"/>
  <c r="U12" i="3"/>
  <c r="V12" i="3"/>
  <c r="V13" i="3" s="1"/>
  <c r="W12" i="3"/>
  <c r="W13" i="3" s="1"/>
  <c r="X12" i="3"/>
  <c r="Y12" i="3"/>
  <c r="Z12" i="3"/>
  <c r="AA12" i="3"/>
  <c r="AB12" i="3"/>
  <c r="AC12" i="3"/>
  <c r="AD12" i="3"/>
  <c r="AE12" i="3"/>
  <c r="AE13" i="3" s="1"/>
  <c r="AF12" i="3"/>
  <c r="AG12" i="3"/>
  <c r="AH12" i="3"/>
  <c r="AI12" i="3"/>
  <c r="AJ12" i="3"/>
  <c r="AK12" i="3"/>
  <c r="C13" i="3"/>
  <c r="D13" i="3"/>
  <c r="K13" i="3"/>
  <c r="L13" i="3"/>
  <c r="P13" i="3"/>
  <c r="T13" i="3"/>
  <c r="AA13" i="3"/>
  <c r="AB13" i="3"/>
  <c r="AD13" i="3"/>
  <c r="AI13" i="3"/>
  <c r="AJ13" i="3"/>
  <c r="B12" i="3"/>
  <c r="B11" i="3"/>
  <c r="B13" i="3" s="1"/>
  <c r="AK13" i="3" l="1"/>
  <c r="AC13" i="3"/>
  <c r="U13" i="3"/>
  <c r="M13" i="3"/>
  <c r="E13" i="3"/>
  <c r="Y13" i="3"/>
  <c r="Q13" i="3"/>
  <c r="I13" i="3"/>
  <c r="AG13" i="3"/>
  <c r="AC15" i="3" l="1"/>
  <c r="AK15" i="3"/>
  <c r="I15" i="3"/>
  <c r="Q15" i="3"/>
  <c r="M15" i="3"/>
  <c r="Y15" i="3"/>
  <c r="B14" i="3"/>
  <c r="AG15" i="3" s="1"/>
  <c r="E15" i="3"/>
  <c r="AI15" i="3" l="1"/>
  <c r="AD15" i="3"/>
  <c r="B15" i="3"/>
  <c r="C15" i="3"/>
  <c r="F15" i="3"/>
  <c r="N15" i="3"/>
  <c r="AF15" i="3"/>
  <c r="W15" i="3"/>
  <c r="AB15" i="3"/>
  <c r="P15" i="3"/>
  <c r="AJ15" i="3"/>
  <c r="J15" i="3"/>
  <c r="V15" i="3"/>
  <c r="X15" i="3"/>
  <c r="L15" i="3"/>
  <c r="K15" i="3"/>
  <c r="D15" i="3"/>
  <c r="H15" i="3"/>
  <c r="AE15" i="3"/>
  <c r="O15" i="3"/>
  <c r="AA15" i="3"/>
  <c r="G15" i="3"/>
  <c r="S15" i="3"/>
  <c r="AH15" i="3"/>
  <c r="T15" i="3"/>
  <c r="Z15" i="3"/>
  <c r="R15" i="3"/>
  <c r="U15" i="3"/>
  <c r="H3" i="2"/>
  <c r="I3" i="2"/>
  <c r="J3" i="2" s="1"/>
  <c r="H4" i="2"/>
  <c r="I4" i="2"/>
  <c r="J4" i="2"/>
  <c r="H5" i="2"/>
  <c r="I5" i="2"/>
  <c r="J5" i="2" s="1"/>
  <c r="H6" i="2"/>
  <c r="I6" i="2"/>
  <c r="J6" i="2" s="1"/>
  <c r="H7" i="2"/>
  <c r="I7" i="2"/>
  <c r="J7" i="2" s="1"/>
  <c r="H8" i="2"/>
  <c r="I8" i="2"/>
  <c r="J8" i="2"/>
  <c r="H9" i="2"/>
  <c r="I9" i="2"/>
  <c r="J9" i="2"/>
  <c r="H10" i="2"/>
  <c r="I10" i="2"/>
  <c r="J10" i="2" s="1"/>
  <c r="H11" i="2"/>
  <c r="I11" i="2"/>
  <c r="J11" i="2" s="1"/>
  <c r="H12" i="2"/>
  <c r="I12" i="2"/>
  <c r="J12" i="2"/>
  <c r="H13" i="2"/>
  <c r="I13" i="2"/>
  <c r="J13" i="2" s="1"/>
  <c r="H14" i="2"/>
  <c r="I14" i="2"/>
  <c r="J14" i="2" s="1"/>
  <c r="H15" i="2"/>
  <c r="I15" i="2"/>
  <c r="J15" i="2" s="1"/>
  <c r="H16" i="2"/>
  <c r="I16" i="2"/>
  <c r="J16" i="2"/>
  <c r="H17" i="2"/>
  <c r="I17" i="2"/>
  <c r="J17" i="2"/>
  <c r="H18" i="2"/>
  <c r="I18" i="2"/>
  <c r="J18" i="2"/>
  <c r="H19" i="2"/>
  <c r="I19" i="2"/>
  <c r="J19" i="2" s="1"/>
  <c r="H20" i="2"/>
  <c r="I20" i="2"/>
  <c r="J20" i="2"/>
  <c r="H21" i="2"/>
  <c r="I21" i="2"/>
  <c r="J21" i="2" s="1"/>
  <c r="H22" i="2"/>
  <c r="I22" i="2"/>
  <c r="J22" i="2" s="1"/>
  <c r="H23" i="2"/>
  <c r="I23" i="2"/>
  <c r="J23" i="2" s="1"/>
  <c r="H24" i="2"/>
  <c r="I24" i="2"/>
  <c r="J24" i="2"/>
  <c r="H25" i="2"/>
  <c r="I25" i="2"/>
  <c r="J25" i="2"/>
  <c r="H26" i="2"/>
  <c r="I26" i="2"/>
  <c r="J26" i="2"/>
  <c r="H27" i="2"/>
  <c r="I27" i="2"/>
  <c r="J27" i="2" s="1"/>
  <c r="H28" i="2"/>
  <c r="I28" i="2"/>
  <c r="J28" i="2"/>
  <c r="H29" i="2"/>
  <c r="I29" i="2"/>
  <c r="J29" i="2" s="1"/>
  <c r="H30" i="2"/>
  <c r="I30" i="2"/>
  <c r="J30" i="2" s="1"/>
  <c r="H31" i="2"/>
  <c r="I31" i="2"/>
  <c r="J31" i="2" s="1"/>
  <c r="H32" i="2"/>
  <c r="I32" i="2"/>
  <c r="J32" i="2"/>
  <c r="H33" i="2"/>
  <c r="I33" i="2"/>
  <c r="J33" i="2"/>
  <c r="H34" i="2"/>
  <c r="I34" i="2"/>
  <c r="J34" i="2"/>
  <c r="H35" i="2"/>
  <c r="I35" i="2"/>
  <c r="J35" i="2" s="1"/>
  <c r="H36" i="2"/>
  <c r="I36" i="2"/>
  <c r="J36" i="2"/>
  <c r="H37" i="2"/>
  <c r="I37" i="2"/>
  <c r="J37" i="2" s="1"/>
  <c r="H38" i="2"/>
  <c r="I38" i="2"/>
  <c r="J38" i="2" s="1"/>
  <c r="H39" i="2"/>
  <c r="I39" i="2"/>
  <c r="J39" i="2" s="1"/>
  <c r="H40" i="2"/>
  <c r="I40" i="2"/>
  <c r="J40" i="2"/>
  <c r="H41" i="2"/>
  <c r="I41" i="2"/>
  <c r="J41" i="2"/>
  <c r="H42" i="2"/>
  <c r="I42" i="2"/>
  <c r="J42" i="2"/>
  <c r="H43" i="2"/>
  <c r="I43" i="2"/>
  <c r="J43" i="2" s="1"/>
  <c r="H44" i="2"/>
  <c r="I44" i="2"/>
  <c r="J44" i="2"/>
  <c r="H45" i="2"/>
  <c r="I45" i="2"/>
  <c r="J45" i="2" s="1"/>
  <c r="H46" i="2"/>
  <c r="I46" i="2"/>
  <c r="J46" i="2" s="1"/>
  <c r="H47" i="2"/>
  <c r="I47" i="2"/>
  <c r="J47" i="2" s="1"/>
  <c r="H48" i="2"/>
  <c r="I48" i="2"/>
  <c r="J48" i="2"/>
  <c r="H49" i="2"/>
  <c r="I49" i="2"/>
  <c r="J49" i="2"/>
  <c r="H50" i="2"/>
  <c r="I50" i="2"/>
  <c r="J50" i="2" s="1"/>
  <c r="H51" i="2"/>
  <c r="I51" i="2"/>
  <c r="J51" i="2" s="1"/>
  <c r="J2" i="2"/>
  <c r="I2" i="2"/>
  <c r="H2" i="2"/>
  <c r="E53" i="1"/>
  <c r="F53" i="1"/>
  <c r="E54" i="1"/>
  <c r="F54" i="1"/>
  <c r="E55" i="1"/>
  <c r="F55" i="1"/>
  <c r="E56" i="1"/>
  <c r="F56" i="1"/>
  <c r="E57" i="1"/>
  <c r="F57" i="1"/>
  <c r="E58" i="1"/>
  <c r="F58" i="1"/>
  <c r="E59" i="1"/>
  <c r="F59" i="1"/>
  <c r="E60" i="1"/>
  <c r="F60" i="1"/>
  <c r="E61" i="1"/>
  <c r="F61" i="1"/>
  <c r="E62" i="1"/>
  <c r="F62" i="1"/>
  <c r="E63" i="1"/>
  <c r="F63" i="1"/>
  <c r="E64" i="1"/>
  <c r="F64" i="1"/>
  <c r="E65" i="1"/>
  <c r="F65" i="1"/>
  <c r="E66" i="1"/>
  <c r="F66" i="1"/>
  <c r="E67" i="1"/>
  <c r="F67" i="1"/>
  <c r="E68" i="1"/>
  <c r="F68" i="1"/>
  <c r="E69" i="1"/>
  <c r="F69" i="1"/>
  <c r="E70" i="1"/>
  <c r="F70" i="1"/>
  <c r="E71" i="1"/>
  <c r="F71" i="1"/>
  <c r="E72" i="1"/>
  <c r="F72" i="1"/>
  <c r="E73" i="1"/>
  <c r="F73" i="1"/>
  <c r="E74" i="1"/>
  <c r="F74" i="1"/>
  <c r="E75" i="1"/>
  <c r="F75" i="1"/>
  <c r="E76" i="1"/>
  <c r="F76" i="1"/>
  <c r="E77" i="1"/>
  <c r="F77" i="1"/>
  <c r="E78" i="1"/>
  <c r="F78" i="1"/>
  <c r="E79" i="1"/>
  <c r="F79" i="1"/>
  <c r="E80" i="1"/>
  <c r="F80" i="1"/>
  <c r="E81" i="1"/>
  <c r="F81" i="1"/>
  <c r="E82" i="1"/>
  <c r="F82" i="1"/>
  <c r="E83" i="1"/>
  <c r="F83" i="1"/>
  <c r="E84" i="1"/>
  <c r="F84" i="1"/>
  <c r="E85" i="1"/>
  <c r="F85" i="1"/>
  <c r="E86" i="1"/>
  <c r="F86" i="1"/>
  <c r="E87" i="1"/>
  <c r="F87" i="1"/>
  <c r="E88" i="1"/>
  <c r="F88" i="1"/>
  <c r="E89" i="1"/>
  <c r="F89" i="1"/>
  <c r="E90" i="1"/>
  <c r="F90" i="1"/>
  <c r="E91" i="1"/>
  <c r="F91" i="1"/>
  <c r="E92" i="1"/>
  <c r="F92" i="1"/>
  <c r="E93" i="1"/>
  <c r="F93" i="1"/>
  <c r="E94" i="1"/>
  <c r="F94" i="1"/>
  <c r="E95" i="1"/>
  <c r="F95" i="1"/>
  <c r="E96" i="1"/>
  <c r="F96" i="1"/>
  <c r="E97" i="1"/>
  <c r="F97" i="1"/>
  <c r="E98" i="1"/>
  <c r="F98" i="1"/>
  <c r="E99" i="1"/>
  <c r="F99" i="1"/>
  <c r="E100" i="1"/>
  <c r="F100" i="1"/>
  <c r="E101" i="1"/>
  <c r="F101" i="1"/>
  <c r="F52" i="1"/>
  <c r="E52" i="1"/>
  <c r="F105" i="1"/>
  <c r="E3" i="1"/>
  <c r="F3" i="1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E32" i="1"/>
  <c r="F32" i="1"/>
  <c r="E33" i="1"/>
  <c r="F33" i="1"/>
  <c r="E34" i="1"/>
  <c r="F34" i="1"/>
  <c r="E35" i="1"/>
  <c r="F35" i="1"/>
  <c r="E36" i="1"/>
  <c r="F36" i="1"/>
  <c r="E37" i="1"/>
  <c r="F37" i="1"/>
  <c r="E38" i="1"/>
  <c r="F38" i="1"/>
  <c r="E39" i="1"/>
  <c r="F39" i="1"/>
  <c r="E40" i="1"/>
  <c r="F40" i="1"/>
  <c r="E41" i="1"/>
  <c r="F41" i="1"/>
  <c r="E42" i="1"/>
  <c r="F42" i="1"/>
  <c r="E43" i="1"/>
  <c r="F43" i="1"/>
  <c r="E44" i="1"/>
  <c r="F44" i="1"/>
  <c r="E45" i="1"/>
  <c r="F45" i="1"/>
  <c r="E46" i="1"/>
  <c r="F46" i="1"/>
  <c r="E47" i="1"/>
  <c r="F47" i="1"/>
  <c r="E48" i="1"/>
  <c r="F48" i="1"/>
  <c r="E49" i="1"/>
  <c r="F49" i="1"/>
  <c r="E50" i="1"/>
  <c r="F50" i="1"/>
  <c r="E51" i="1"/>
  <c r="F51" i="1"/>
  <c r="F2" i="1"/>
  <c r="E2" i="1"/>
  <c r="D102" i="1"/>
  <c r="C102" i="1"/>
  <c r="B10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2" i="1"/>
  <c r="B16" i="3" l="1"/>
  <c r="B19" i="3" l="1"/>
  <c r="B18" i="3"/>
</calcChain>
</file>

<file path=xl/sharedStrings.xml><?xml version="1.0" encoding="utf-8"?>
<sst xmlns="http://schemas.openxmlformats.org/spreadsheetml/2006/main" count="179" uniqueCount="126">
  <si>
    <t>Lot 1</t>
  </si>
  <si>
    <t>Lot 2</t>
  </si>
  <si>
    <t>Lot 3</t>
  </si>
  <si>
    <t>Lot 4</t>
  </si>
  <si>
    <t>Lot 5</t>
  </si>
  <si>
    <t>Lot 6</t>
  </si>
  <si>
    <t>Lot 7</t>
  </si>
  <si>
    <t>Lot 8</t>
  </si>
  <si>
    <t>Lot 9</t>
  </si>
  <si>
    <t>Lot 10</t>
  </si>
  <si>
    <t>Lot 11</t>
  </si>
  <si>
    <t>Lot 12</t>
  </si>
  <si>
    <t>Lot 13</t>
  </si>
  <si>
    <t>Lot 14</t>
  </si>
  <si>
    <t>Lot 15</t>
  </si>
  <si>
    <t>Lot 16</t>
  </si>
  <si>
    <t>Lot 17</t>
  </si>
  <si>
    <t>Lot 18</t>
  </si>
  <si>
    <t>Lot 19</t>
  </si>
  <si>
    <t>Lot 20</t>
  </si>
  <si>
    <t>Lot 21</t>
  </si>
  <si>
    <t>Lot 22</t>
  </si>
  <si>
    <t>Lot 23</t>
  </si>
  <si>
    <t>Lot 24</t>
  </si>
  <si>
    <t>Lot 25</t>
  </si>
  <si>
    <t>Lot 26</t>
  </si>
  <si>
    <t>Lot 27</t>
  </si>
  <si>
    <t>Lot 28</t>
  </si>
  <si>
    <t>Lot 29</t>
  </si>
  <si>
    <t>Lot 30</t>
  </si>
  <si>
    <t>Lot 31</t>
  </si>
  <si>
    <t>Lot 32</t>
  </si>
  <si>
    <t>Lot 33</t>
  </si>
  <si>
    <t>Lot 34</t>
  </si>
  <si>
    <t>Lot 35</t>
  </si>
  <si>
    <t>Lot 36</t>
  </si>
  <si>
    <t>Lot 37</t>
  </si>
  <si>
    <t>Lot 38</t>
  </si>
  <si>
    <t>Lot 39</t>
  </si>
  <si>
    <t>Lot 40</t>
  </si>
  <si>
    <t>Lot 41</t>
  </si>
  <si>
    <t>Lot 42</t>
  </si>
  <si>
    <t>Lot 43</t>
  </si>
  <si>
    <t>Lot 44</t>
  </si>
  <si>
    <t>Lot 45</t>
  </si>
  <si>
    <t>Lot 46</t>
  </si>
  <si>
    <t>Lot 47</t>
  </si>
  <si>
    <t>Lot 48</t>
  </si>
  <si>
    <t>Lot 49</t>
  </si>
  <si>
    <t>Lot 50</t>
  </si>
  <si>
    <t>Lot 51</t>
  </si>
  <si>
    <t>Lot 52</t>
  </si>
  <si>
    <t>Lot 53</t>
  </si>
  <si>
    <t>Lot 54</t>
  </si>
  <si>
    <t>Lot 55</t>
  </si>
  <si>
    <t>Lot 56</t>
  </si>
  <si>
    <t>Lot 57</t>
  </si>
  <si>
    <t>Lot 58</t>
  </si>
  <si>
    <t>Lot 59</t>
  </si>
  <si>
    <t>Lot 60</t>
  </si>
  <si>
    <t>Lot 61</t>
  </si>
  <si>
    <t>Lot 62</t>
  </si>
  <si>
    <t>Lot 63</t>
  </si>
  <si>
    <t>Lot 64</t>
  </si>
  <si>
    <t>Lot 65</t>
  </si>
  <si>
    <t>Lot 66</t>
  </si>
  <si>
    <t>Lot 67</t>
  </si>
  <si>
    <t>Lot 68</t>
  </si>
  <si>
    <t>Lot 69</t>
  </si>
  <si>
    <t>Lot 70</t>
  </si>
  <si>
    <t>Lot 71</t>
  </si>
  <si>
    <t>Lot 72</t>
  </si>
  <si>
    <t>Lot 73</t>
  </si>
  <si>
    <t>Lot 74</t>
  </si>
  <si>
    <t>Lot 75</t>
  </si>
  <si>
    <t>Lot 76</t>
  </si>
  <si>
    <t>Lot 77</t>
  </si>
  <si>
    <t>Lot 78</t>
  </si>
  <si>
    <t>Lot 79</t>
  </si>
  <si>
    <t>Lot 80</t>
  </si>
  <si>
    <t>Lot 81</t>
  </si>
  <si>
    <t>Lot 82</t>
  </si>
  <si>
    <t>Lot 83</t>
  </si>
  <si>
    <t>Lot 84</t>
  </si>
  <si>
    <t>Lot 85</t>
  </si>
  <si>
    <t>Lot 86</t>
  </si>
  <si>
    <t>Lot 87</t>
  </si>
  <si>
    <t>Lot 88</t>
  </si>
  <si>
    <t>Lot 89</t>
  </si>
  <si>
    <t>Lot 90</t>
  </si>
  <si>
    <t>Lot 91</t>
  </si>
  <si>
    <t>Lot 92</t>
  </si>
  <si>
    <t>Lot 93</t>
  </si>
  <si>
    <t>Lot 94</t>
  </si>
  <si>
    <t>Lot 95</t>
  </si>
  <si>
    <t>Lot 96</t>
  </si>
  <si>
    <t>Lot 97</t>
  </si>
  <si>
    <t>Lot 98</t>
  </si>
  <si>
    <t>Lot 99</t>
  </si>
  <si>
    <t>Lot 100</t>
  </si>
  <si>
    <t>sample number</t>
    <phoneticPr fontId="1" type="noConversion"/>
  </si>
  <si>
    <t>UCL</t>
  </si>
  <si>
    <t>LCL</t>
  </si>
  <si>
    <t>sum</t>
  </si>
  <si>
    <t>def rate(lambda)</t>
    <phoneticPr fontId="1" type="noConversion"/>
  </si>
  <si>
    <t>UCL</t>
    <phoneticPr fontId="1" type="noConversion"/>
  </si>
  <si>
    <t>LCL</t>
    <phoneticPr fontId="1" type="noConversion"/>
  </si>
  <si>
    <t>CL</t>
    <phoneticPr fontId="1" type="noConversion"/>
  </si>
  <si>
    <t>def. per unit</t>
    <phoneticPr fontId="1" type="noConversion"/>
  </si>
  <si>
    <t>number</t>
    <phoneticPr fontId="1" type="noConversion"/>
  </si>
  <si>
    <t>defect</t>
    <phoneticPr fontId="1" type="noConversion"/>
  </si>
  <si>
    <t>per wafer</t>
    <phoneticPr fontId="1" type="noConversion"/>
  </si>
  <si>
    <t>UCL</t>
    <phoneticPr fontId="1" type="noConversion"/>
  </si>
  <si>
    <t>LCL</t>
    <phoneticPr fontId="1" type="noConversion"/>
  </si>
  <si>
    <t>alpha</t>
    <phoneticPr fontId="1" type="noConversion"/>
  </si>
  <si>
    <t>ARL_0</t>
    <phoneticPr fontId="1" type="noConversion"/>
  </si>
  <si>
    <t>beta</t>
    <phoneticPr fontId="1" type="noConversion"/>
  </si>
  <si>
    <t>ARL_1</t>
    <phoneticPr fontId="1" type="noConversion"/>
  </si>
  <si>
    <t>max</t>
    <phoneticPr fontId="1" type="noConversion"/>
  </si>
  <si>
    <t>min</t>
    <phoneticPr fontId="1" type="noConversion"/>
  </si>
  <si>
    <t>R</t>
  </si>
  <si>
    <t>R</t>
    <phoneticPr fontId="1" type="noConversion"/>
  </si>
  <si>
    <t>SR</t>
    <phoneticPr fontId="1" type="noConversion"/>
  </si>
  <si>
    <t>R bar</t>
  </si>
  <si>
    <t>R bar</t>
    <phoneticPr fontId="1" type="noConversion"/>
  </si>
  <si>
    <t>sum SR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</si>
</sst>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華康仿宋體W6"/>
      <family val="3"/>
      <charset val="136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/>
    <xf numFmtId="0" fontId="0" fillId="2" borderId="0" xfId="0" applyFill="1" applyAlignment="1"/>
    <xf numFmtId="0" fontId="0" fillId="2" borderId="0" xfId="0" applyFill="1">
      <alignment vertical="center"/>
    </xf>
    <xf numFmtId="0" fontId="2" fillId="0" borderId="1" xfId="0" applyFont="1" applyBorder="1">
      <alignment vertical="center"/>
    </xf>
    <xf numFmtId="0" fontId="3" fillId="0" borderId="1" xfId="0" applyFont="1" applyBorder="1">
      <alignment vertical="center"/>
    </xf>
    <xf numFmtId="0" fontId="3" fillId="2" borderId="1" xfId="0" applyFont="1" applyFill="1" applyBorder="1">
      <alignment vertical="center"/>
    </xf>
    <xf numFmtId="0" fontId="3" fillId="4" borderId="1" xfId="0" applyFont="1" applyFill="1" applyBorder="1">
      <alignment vertical="center"/>
    </xf>
    <xf numFmtId="0" fontId="4" fillId="2" borderId="1" xfId="0" applyFont="1" applyFill="1" applyBorder="1">
      <alignment vertical="center"/>
    </xf>
    <xf numFmtId="0" fontId="4" fillId="4" borderId="1" xfId="0" applyFont="1" applyFill="1" applyBorder="1">
      <alignment vertical="center"/>
    </xf>
    <xf numFmtId="0" fontId="2" fillId="3" borderId="1" xfId="0" applyFont="1" applyFill="1" applyBorder="1">
      <alignment vertical="center"/>
    </xf>
    <xf numFmtId="0" fontId="2" fillId="0" borderId="1" xfId="0" applyFont="1" applyFill="1" applyBorder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工作表3!$A$25</c:f>
              <c:strCache>
                <c:ptCount val="1"/>
                <c:pt idx="0">
                  <c:v>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工作表3!$B$24:$AK$24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cat>
          <c:val>
            <c:numRef>
              <c:f>工作表3!$B$25:$AK$25</c:f>
              <c:numCache>
                <c:formatCode>General</c:formatCode>
                <c:ptCount val="36"/>
                <c:pt idx="0">
                  <c:v>0.20000000000000284</c:v>
                </c:pt>
                <c:pt idx="1">
                  <c:v>0.20000000000000284</c:v>
                </c:pt>
                <c:pt idx="2">
                  <c:v>0.10000000000000142</c:v>
                </c:pt>
                <c:pt idx="3">
                  <c:v>0.19999999999999574</c:v>
                </c:pt>
                <c:pt idx="4">
                  <c:v>0.5</c:v>
                </c:pt>
                <c:pt idx="5">
                  <c:v>0.39999999999999858</c:v>
                </c:pt>
                <c:pt idx="6">
                  <c:v>0.20000000000000284</c:v>
                </c:pt>
                <c:pt idx="7">
                  <c:v>0.29999999999999716</c:v>
                </c:pt>
                <c:pt idx="8">
                  <c:v>0.19999999999999574</c:v>
                </c:pt>
                <c:pt idx="9">
                  <c:v>0.20000000000000284</c:v>
                </c:pt>
                <c:pt idx="10">
                  <c:v>0.29999999999999716</c:v>
                </c:pt>
                <c:pt idx="11">
                  <c:v>0.19999999999999574</c:v>
                </c:pt>
                <c:pt idx="12">
                  <c:v>0.20000000000000284</c:v>
                </c:pt>
                <c:pt idx="13">
                  <c:v>0.70000000000000284</c:v>
                </c:pt>
                <c:pt idx="14">
                  <c:v>0.5</c:v>
                </c:pt>
                <c:pt idx="15">
                  <c:v>0.29999999999999716</c:v>
                </c:pt>
                <c:pt idx="16">
                  <c:v>0.70000000000000284</c:v>
                </c:pt>
                <c:pt idx="17">
                  <c:v>0.20000000000000284</c:v>
                </c:pt>
                <c:pt idx="18">
                  <c:v>0.59999999999999432</c:v>
                </c:pt>
                <c:pt idx="19">
                  <c:v>0.5</c:v>
                </c:pt>
                <c:pt idx="20">
                  <c:v>0.30000000000000426</c:v>
                </c:pt>
                <c:pt idx="21">
                  <c:v>0.20000000000000284</c:v>
                </c:pt>
                <c:pt idx="22">
                  <c:v>0.5</c:v>
                </c:pt>
                <c:pt idx="23">
                  <c:v>0.39999999999999858</c:v>
                </c:pt>
                <c:pt idx="24">
                  <c:v>0.20000000000000284</c:v>
                </c:pt>
                <c:pt idx="25">
                  <c:v>0.29999999999999716</c:v>
                </c:pt>
                <c:pt idx="26">
                  <c:v>9.9999999999994316E-2</c:v>
                </c:pt>
                <c:pt idx="27">
                  <c:v>0.20000000000000284</c:v>
                </c:pt>
                <c:pt idx="28">
                  <c:v>0.29999999999999716</c:v>
                </c:pt>
                <c:pt idx="29">
                  <c:v>0.29999999999999716</c:v>
                </c:pt>
                <c:pt idx="30">
                  <c:v>0.19999999999999574</c:v>
                </c:pt>
                <c:pt idx="31">
                  <c:v>0.29999999999999716</c:v>
                </c:pt>
                <c:pt idx="32">
                  <c:v>0.20000000000000284</c:v>
                </c:pt>
                <c:pt idx="33">
                  <c:v>0.20000000000000284</c:v>
                </c:pt>
                <c:pt idx="34">
                  <c:v>0.19999999999999574</c:v>
                </c:pt>
                <c:pt idx="35">
                  <c:v>0.20000000000000284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D9-451C-8D06-E0FEBE30871E}"/>
            </c:ext>
          </c:extLst>
        </c:ser>
        <c:ser>
          <c:idx val="1"/>
          <c:order val="1"/>
          <c:tx>
            <c:strRef>
              <c:f>工作表3!$A$26</c:f>
              <c:strCache>
                <c:ptCount val="1"/>
                <c:pt idx="0">
                  <c:v>UCL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工作表3!$B$24:$AK$24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cat>
          <c:val>
            <c:numRef>
              <c:f>工作表3!$B$26:$AK$26</c:f>
              <c:numCache>
                <c:formatCode>General</c:formatCode>
                <c:ptCount val="36"/>
                <c:pt idx="0">
                  <c:v>1.1290191356493084</c:v>
                </c:pt>
                <c:pt idx="1">
                  <c:v>1.1290191356493084</c:v>
                </c:pt>
                <c:pt idx="2">
                  <c:v>1.1290191356493084</c:v>
                </c:pt>
                <c:pt idx="3">
                  <c:v>1.1290191356493084</c:v>
                </c:pt>
                <c:pt idx="4">
                  <c:v>1.1290191356493084</c:v>
                </c:pt>
                <c:pt idx="5">
                  <c:v>1.1290191356493084</c:v>
                </c:pt>
                <c:pt idx="6">
                  <c:v>1.1290191356493084</c:v>
                </c:pt>
                <c:pt idx="7">
                  <c:v>1.1290191356493084</c:v>
                </c:pt>
                <c:pt idx="8">
                  <c:v>1.1290191356493084</c:v>
                </c:pt>
                <c:pt idx="9">
                  <c:v>1.1290191356493084</c:v>
                </c:pt>
                <c:pt idx="10">
                  <c:v>1.1290191356493084</c:v>
                </c:pt>
                <c:pt idx="11">
                  <c:v>1.1290191356493084</c:v>
                </c:pt>
                <c:pt idx="12">
                  <c:v>1.1290191356493084</c:v>
                </c:pt>
                <c:pt idx="13">
                  <c:v>1.1290191356493084</c:v>
                </c:pt>
                <c:pt idx="14">
                  <c:v>1.1290191356493084</c:v>
                </c:pt>
                <c:pt idx="15">
                  <c:v>1.1290191356493084</c:v>
                </c:pt>
                <c:pt idx="16">
                  <c:v>1.1290191356493084</c:v>
                </c:pt>
                <c:pt idx="17">
                  <c:v>1.1290191356493084</c:v>
                </c:pt>
                <c:pt idx="18">
                  <c:v>1.1290191356493084</c:v>
                </c:pt>
                <c:pt idx="19">
                  <c:v>1.1290191356493084</c:v>
                </c:pt>
                <c:pt idx="20">
                  <c:v>1.1290191356493084</c:v>
                </c:pt>
                <c:pt idx="21">
                  <c:v>1.1290191356493084</c:v>
                </c:pt>
                <c:pt idx="22">
                  <c:v>1.1290191356493084</c:v>
                </c:pt>
                <c:pt idx="23">
                  <c:v>1.1290191356493084</c:v>
                </c:pt>
                <c:pt idx="24">
                  <c:v>1.1290191356493084</c:v>
                </c:pt>
                <c:pt idx="25">
                  <c:v>1.1290191356493084</c:v>
                </c:pt>
                <c:pt idx="26">
                  <c:v>1.1290191356493084</c:v>
                </c:pt>
                <c:pt idx="27">
                  <c:v>1.1290191356493084</c:v>
                </c:pt>
                <c:pt idx="28">
                  <c:v>1.1290191356493084</c:v>
                </c:pt>
                <c:pt idx="29">
                  <c:v>1.1290191356493084</c:v>
                </c:pt>
                <c:pt idx="30">
                  <c:v>1.1290191356493084</c:v>
                </c:pt>
                <c:pt idx="31">
                  <c:v>1.1290191356493084</c:v>
                </c:pt>
                <c:pt idx="32">
                  <c:v>1.1290191356493084</c:v>
                </c:pt>
                <c:pt idx="33">
                  <c:v>1.1290191356493084</c:v>
                </c:pt>
                <c:pt idx="34">
                  <c:v>1.1290191356493084</c:v>
                </c:pt>
                <c:pt idx="35">
                  <c:v>1.1290191356493084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D9-451C-8D06-E0FEBE30871E}"/>
            </c:ext>
          </c:extLst>
        </c:ser>
        <c:ser>
          <c:idx val="2"/>
          <c:order val="2"/>
          <c:tx>
            <c:strRef>
              <c:f>工作表3!$A$27</c:f>
              <c:strCache>
                <c:ptCount val="1"/>
                <c:pt idx="0">
                  <c:v>R bar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工作表3!$B$24:$AK$24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cat>
          <c:val>
            <c:numRef>
              <c:f>工作表3!$B$27:$AK$27</c:f>
              <c:numCache>
                <c:formatCode>General</c:formatCode>
                <c:ptCount val="36"/>
                <c:pt idx="0">
                  <c:v>0.29999999999999971</c:v>
                </c:pt>
                <c:pt idx="1">
                  <c:v>0.29999999999999971</c:v>
                </c:pt>
                <c:pt idx="2">
                  <c:v>0.29999999999999971</c:v>
                </c:pt>
                <c:pt idx="3">
                  <c:v>0.29999999999999971</c:v>
                </c:pt>
                <c:pt idx="4">
                  <c:v>0.29999999999999971</c:v>
                </c:pt>
                <c:pt idx="5">
                  <c:v>0.29999999999999971</c:v>
                </c:pt>
                <c:pt idx="6">
                  <c:v>0.29999999999999971</c:v>
                </c:pt>
                <c:pt idx="7">
                  <c:v>0.29999999999999971</c:v>
                </c:pt>
                <c:pt idx="8">
                  <c:v>0.29999999999999971</c:v>
                </c:pt>
                <c:pt idx="9">
                  <c:v>0.29999999999999971</c:v>
                </c:pt>
                <c:pt idx="10">
                  <c:v>0.29999999999999971</c:v>
                </c:pt>
                <c:pt idx="11">
                  <c:v>0.29999999999999971</c:v>
                </c:pt>
                <c:pt idx="12">
                  <c:v>0.29999999999999971</c:v>
                </c:pt>
                <c:pt idx="13">
                  <c:v>0.29999999999999971</c:v>
                </c:pt>
                <c:pt idx="14">
                  <c:v>0.29999999999999971</c:v>
                </c:pt>
                <c:pt idx="15">
                  <c:v>0.29999999999999971</c:v>
                </c:pt>
                <c:pt idx="16">
                  <c:v>0.29999999999999971</c:v>
                </c:pt>
                <c:pt idx="17">
                  <c:v>0.29999999999999971</c:v>
                </c:pt>
                <c:pt idx="18">
                  <c:v>0.29999999999999971</c:v>
                </c:pt>
                <c:pt idx="19">
                  <c:v>0.29999999999999971</c:v>
                </c:pt>
                <c:pt idx="20">
                  <c:v>0.29999999999999971</c:v>
                </c:pt>
                <c:pt idx="21">
                  <c:v>0.29999999999999971</c:v>
                </c:pt>
                <c:pt idx="22">
                  <c:v>0.29999999999999971</c:v>
                </c:pt>
                <c:pt idx="23">
                  <c:v>0.29999999999999971</c:v>
                </c:pt>
                <c:pt idx="24">
                  <c:v>0.29999999999999971</c:v>
                </c:pt>
                <c:pt idx="25">
                  <c:v>0.29999999999999971</c:v>
                </c:pt>
                <c:pt idx="26">
                  <c:v>0.29999999999999971</c:v>
                </c:pt>
                <c:pt idx="27">
                  <c:v>0.29999999999999971</c:v>
                </c:pt>
                <c:pt idx="28">
                  <c:v>0.29999999999999971</c:v>
                </c:pt>
                <c:pt idx="29">
                  <c:v>0.29999999999999971</c:v>
                </c:pt>
                <c:pt idx="30">
                  <c:v>0.29999999999999971</c:v>
                </c:pt>
                <c:pt idx="31">
                  <c:v>0.29999999999999971</c:v>
                </c:pt>
                <c:pt idx="32">
                  <c:v>0.29999999999999971</c:v>
                </c:pt>
                <c:pt idx="33">
                  <c:v>0.29999999999999971</c:v>
                </c:pt>
                <c:pt idx="34">
                  <c:v>0.29999999999999971</c:v>
                </c:pt>
                <c:pt idx="35">
                  <c:v>0.29999999999999971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D9-451C-8D06-E0FEBE3087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1987728"/>
        <c:axId val="681988144"/>
      </c:lineChart>
      <c:catAx>
        <c:axId val="681987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81988144"/>
        <c:crosses val="autoZero"/>
        <c:auto val="1"/>
        <c:lblAlgn val="ctr"/>
        <c:lblOffset val="100"/>
        <c:noMultiLvlLbl val="0"/>
      </c:catAx>
      <c:valAx>
        <c:axId val="6819881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81987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23812</xdr:colOff>
      <xdr:row>30</xdr:row>
      <xdr:rowOff>100012</xdr:rowOff>
    </xdr:from>
    <xdr:to>
      <xdr:col>39</xdr:col>
      <xdr:colOff>481012</xdr:colOff>
      <xdr:row>43</xdr:row>
      <xdr:rowOff>119062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4"/>
  <sheetViews>
    <sheetView topLeftCell="A20" zoomScale="85" zoomScaleNormal="85" workbookViewId="0">
      <selection activeCell="A52" sqref="A52:F101"/>
    </sheetView>
  </sheetViews>
  <sheetFormatPr defaultRowHeight="16.5" x14ac:dyDescent="0.25"/>
  <cols>
    <col min="1" max="1" width="9" style="1"/>
    <col min="3" max="3" width="9" style="1"/>
  </cols>
  <sheetData>
    <row r="1" spans="1:12" x14ac:dyDescent="0.25">
      <c r="B1" t="s">
        <v>100</v>
      </c>
      <c r="C1" s="1" t="s">
        <v>103</v>
      </c>
      <c r="D1" t="s">
        <v>104</v>
      </c>
      <c r="E1" t="s">
        <v>105</v>
      </c>
      <c r="F1" t="s">
        <v>106</v>
      </c>
      <c r="I1" t="s">
        <v>101</v>
      </c>
      <c r="J1" t="s">
        <v>102</v>
      </c>
      <c r="K1" t="s">
        <v>107</v>
      </c>
      <c r="L1" t="s">
        <v>108</v>
      </c>
    </row>
    <row r="2" spans="1:12" x14ac:dyDescent="0.25">
      <c r="A2" s="2" t="s">
        <v>0</v>
      </c>
      <c r="B2" s="3">
        <v>20</v>
      </c>
      <c r="C2" s="2">
        <v>385</v>
      </c>
      <c r="D2" s="3">
        <f>C2/B2</f>
        <v>19.25</v>
      </c>
      <c r="E2" s="3">
        <f>$D$102+3*SQRT($D$102/B2)</f>
        <v>24.164342450986226</v>
      </c>
      <c r="F2" s="3">
        <f>$D$102-3*SQRT($D$102/B2)</f>
        <v>18.003872239891166</v>
      </c>
      <c r="H2">
        <v>1</v>
      </c>
      <c r="I2">
        <v>24.164342450986226</v>
      </c>
      <c r="J2">
        <v>18.003872239891166</v>
      </c>
      <c r="K2">
        <v>21.084107345438696</v>
      </c>
      <c r="L2">
        <v>19.25</v>
      </c>
    </row>
    <row r="3" spans="1:12" x14ac:dyDescent="0.25">
      <c r="A3" s="2" t="s">
        <v>1</v>
      </c>
      <c r="B3" s="3">
        <v>19</v>
      </c>
      <c r="C3" s="2">
        <v>369</v>
      </c>
      <c r="D3" s="3">
        <f t="shared" ref="D3:D66" si="0">C3/B3</f>
        <v>19.421052631578949</v>
      </c>
      <c r="E3" s="3">
        <f t="shared" ref="E3:E66" si="1">$D$102+3*SQRT($D$102/B3)</f>
        <v>24.244361883063192</v>
      </c>
      <c r="F3" s="3">
        <f t="shared" ref="F3:F66" si="2">$D$102-3*SQRT($D$102/B3)</f>
        <v>17.9238528078142</v>
      </c>
      <c r="H3">
        <v>2</v>
      </c>
      <c r="I3">
        <v>24.244361883063192</v>
      </c>
      <c r="J3">
        <v>17.9238528078142</v>
      </c>
      <c r="K3">
        <v>21.084107345438696</v>
      </c>
      <c r="L3">
        <v>19.421052631578949</v>
      </c>
    </row>
    <row r="4" spans="1:12" x14ac:dyDescent="0.25">
      <c r="A4" s="2" t="s">
        <v>2</v>
      </c>
      <c r="B4" s="3">
        <v>20</v>
      </c>
      <c r="C4" s="2">
        <v>387</v>
      </c>
      <c r="D4" s="3">
        <f t="shared" si="0"/>
        <v>19.350000000000001</v>
      </c>
      <c r="E4" s="3">
        <f t="shared" si="1"/>
        <v>24.164342450986226</v>
      </c>
      <c r="F4" s="3">
        <f t="shared" si="2"/>
        <v>18.003872239891166</v>
      </c>
      <c r="H4">
        <v>3</v>
      </c>
      <c r="I4">
        <v>24.164342450986226</v>
      </c>
      <c r="J4">
        <v>18.003872239891166</v>
      </c>
      <c r="K4">
        <v>21.084107345438696</v>
      </c>
      <c r="L4">
        <v>19.350000000000001</v>
      </c>
    </row>
    <row r="5" spans="1:12" x14ac:dyDescent="0.25">
      <c r="A5" s="2" t="s">
        <v>3</v>
      </c>
      <c r="B5" s="3">
        <v>25</v>
      </c>
      <c r="C5" s="2">
        <v>517</v>
      </c>
      <c r="D5" s="3">
        <f t="shared" si="0"/>
        <v>20.68</v>
      </c>
      <c r="E5" s="3">
        <f t="shared" si="1"/>
        <v>23.839153378512904</v>
      </c>
      <c r="F5" s="3">
        <f t="shared" si="2"/>
        <v>18.329061312364487</v>
      </c>
      <c r="H5">
        <v>4</v>
      </c>
      <c r="I5">
        <v>23.839153378512904</v>
      </c>
      <c r="J5">
        <v>18.329061312364487</v>
      </c>
      <c r="K5">
        <v>21.084107345438696</v>
      </c>
      <c r="L5">
        <v>20.68</v>
      </c>
    </row>
    <row r="6" spans="1:12" x14ac:dyDescent="0.25">
      <c r="A6" s="2" t="s">
        <v>4</v>
      </c>
      <c r="B6" s="3">
        <v>23</v>
      </c>
      <c r="C6" s="2">
        <v>455</v>
      </c>
      <c r="D6" s="3">
        <f t="shared" si="0"/>
        <v>19.782608695652176</v>
      </c>
      <c r="E6" s="3">
        <f t="shared" si="1"/>
        <v>23.956441391872378</v>
      </c>
      <c r="F6" s="3">
        <f t="shared" si="2"/>
        <v>18.211773299005014</v>
      </c>
      <c r="H6">
        <v>5</v>
      </c>
      <c r="I6">
        <v>23.956441391872378</v>
      </c>
      <c r="J6">
        <v>18.211773299005014</v>
      </c>
      <c r="K6">
        <v>21.084107345438696</v>
      </c>
      <c r="L6">
        <v>19.782608695652176</v>
      </c>
    </row>
    <row r="7" spans="1:12" x14ac:dyDescent="0.25">
      <c r="A7" s="2" t="s">
        <v>5</v>
      </c>
      <c r="B7" s="3">
        <v>20</v>
      </c>
      <c r="C7" s="2">
        <v>354</v>
      </c>
      <c r="D7" s="3">
        <f t="shared" si="0"/>
        <v>17.7</v>
      </c>
      <c r="E7" s="3">
        <f t="shared" si="1"/>
        <v>24.164342450986226</v>
      </c>
      <c r="F7" s="3">
        <f t="shared" si="2"/>
        <v>18.003872239891166</v>
      </c>
      <c r="H7">
        <v>6</v>
      </c>
      <c r="I7">
        <v>24.164342450986226</v>
      </c>
      <c r="J7">
        <v>18.003872239891166</v>
      </c>
      <c r="K7">
        <v>21.084107345438696</v>
      </c>
      <c r="L7">
        <v>17.7</v>
      </c>
    </row>
    <row r="8" spans="1:12" x14ac:dyDescent="0.25">
      <c r="A8" s="2" t="s">
        <v>6</v>
      </c>
      <c r="B8" s="3">
        <v>23</v>
      </c>
      <c r="C8" s="2">
        <v>452</v>
      </c>
      <c r="D8" s="3">
        <f t="shared" si="0"/>
        <v>19.652173913043477</v>
      </c>
      <c r="E8" s="3">
        <f t="shared" si="1"/>
        <v>23.956441391872378</v>
      </c>
      <c r="F8" s="3">
        <f t="shared" si="2"/>
        <v>18.211773299005014</v>
      </c>
      <c r="H8">
        <v>7</v>
      </c>
      <c r="I8">
        <v>23.956441391872378</v>
      </c>
      <c r="J8">
        <v>18.211773299005014</v>
      </c>
      <c r="K8">
        <v>21.084107345438696</v>
      </c>
      <c r="L8">
        <v>19.652173913043477</v>
      </c>
    </row>
    <row r="9" spans="1:12" x14ac:dyDescent="0.25">
      <c r="A9" s="2" t="s">
        <v>7</v>
      </c>
      <c r="B9" s="3">
        <v>20</v>
      </c>
      <c r="C9" s="2">
        <v>397</v>
      </c>
      <c r="D9" s="3">
        <f t="shared" si="0"/>
        <v>19.850000000000001</v>
      </c>
      <c r="E9" s="3">
        <f t="shared" si="1"/>
        <v>24.164342450986226</v>
      </c>
      <c r="F9" s="3">
        <f t="shared" si="2"/>
        <v>18.003872239891166</v>
      </c>
      <c r="H9">
        <v>8</v>
      </c>
      <c r="I9">
        <v>24.164342450986226</v>
      </c>
      <c r="J9">
        <v>18.003872239891166</v>
      </c>
      <c r="K9">
        <v>21.084107345438696</v>
      </c>
      <c r="L9">
        <v>19.850000000000001</v>
      </c>
    </row>
    <row r="10" spans="1:12" x14ac:dyDescent="0.25">
      <c r="A10" s="2" t="s">
        <v>8</v>
      </c>
      <c r="B10" s="3">
        <v>20</v>
      </c>
      <c r="C10" s="2">
        <v>397</v>
      </c>
      <c r="D10" s="3">
        <f t="shared" si="0"/>
        <v>19.850000000000001</v>
      </c>
      <c r="E10" s="3">
        <f t="shared" si="1"/>
        <v>24.164342450986226</v>
      </c>
      <c r="F10" s="3">
        <f t="shared" si="2"/>
        <v>18.003872239891166</v>
      </c>
      <c r="H10">
        <v>9</v>
      </c>
      <c r="I10">
        <v>24.164342450986226</v>
      </c>
      <c r="J10">
        <v>18.003872239891166</v>
      </c>
      <c r="K10">
        <v>21.084107345438696</v>
      </c>
      <c r="L10">
        <v>19.850000000000001</v>
      </c>
    </row>
    <row r="11" spans="1:12" x14ac:dyDescent="0.25">
      <c r="A11" s="2" t="s">
        <v>9</v>
      </c>
      <c r="B11" s="3">
        <v>24</v>
      </c>
      <c r="C11" s="2">
        <v>461</v>
      </c>
      <c r="D11" s="3">
        <f t="shared" si="0"/>
        <v>19.208333333333332</v>
      </c>
      <c r="E11" s="3">
        <f t="shared" si="1"/>
        <v>23.895964428318177</v>
      </c>
      <c r="F11" s="3">
        <f t="shared" si="2"/>
        <v>18.272250262559215</v>
      </c>
      <c r="H11">
        <v>10</v>
      </c>
      <c r="I11">
        <v>23.895964428318177</v>
      </c>
      <c r="J11">
        <v>18.272250262559215</v>
      </c>
      <c r="K11">
        <v>21.084107345438696</v>
      </c>
      <c r="L11">
        <v>19.208333333333332</v>
      </c>
    </row>
    <row r="12" spans="1:12" x14ac:dyDescent="0.25">
      <c r="A12" s="2" t="s">
        <v>10</v>
      </c>
      <c r="B12" s="3">
        <v>24</v>
      </c>
      <c r="C12" s="2">
        <v>454</v>
      </c>
      <c r="D12" s="3">
        <f t="shared" si="0"/>
        <v>18.916666666666668</v>
      </c>
      <c r="E12" s="3">
        <f t="shared" si="1"/>
        <v>23.895964428318177</v>
      </c>
      <c r="F12" s="3">
        <f t="shared" si="2"/>
        <v>18.272250262559215</v>
      </c>
      <c r="H12">
        <v>11</v>
      </c>
      <c r="I12">
        <v>23.895964428318177</v>
      </c>
      <c r="J12">
        <v>18.272250262559215</v>
      </c>
      <c r="K12">
        <v>21.084107345438696</v>
      </c>
      <c r="L12">
        <v>18.916666666666668</v>
      </c>
    </row>
    <row r="13" spans="1:12" x14ac:dyDescent="0.25">
      <c r="A13" s="2" t="s">
        <v>11</v>
      </c>
      <c r="B13" s="3">
        <v>25</v>
      </c>
      <c r="C13" s="2">
        <v>490</v>
      </c>
      <c r="D13" s="3">
        <f t="shared" si="0"/>
        <v>19.600000000000001</v>
      </c>
      <c r="E13" s="3">
        <f t="shared" si="1"/>
        <v>23.839153378512904</v>
      </c>
      <c r="F13" s="3">
        <f t="shared" si="2"/>
        <v>18.329061312364487</v>
      </c>
      <c r="H13">
        <v>12</v>
      </c>
      <c r="I13">
        <v>23.839153378512904</v>
      </c>
      <c r="J13">
        <v>18.329061312364487</v>
      </c>
      <c r="K13">
        <v>21.084107345438696</v>
      </c>
      <c r="L13">
        <v>19.600000000000001</v>
      </c>
    </row>
    <row r="14" spans="1:12" x14ac:dyDescent="0.25">
      <c r="A14" s="2" t="s">
        <v>12</v>
      </c>
      <c r="B14" s="3">
        <v>25</v>
      </c>
      <c r="C14" s="2">
        <v>516</v>
      </c>
      <c r="D14" s="3">
        <f t="shared" si="0"/>
        <v>20.64</v>
      </c>
      <c r="E14" s="3">
        <f t="shared" si="1"/>
        <v>23.839153378512904</v>
      </c>
      <c r="F14" s="3">
        <f t="shared" si="2"/>
        <v>18.329061312364487</v>
      </c>
      <c r="H14">
        <v>13</v>
      </c>
      <c r="I14">
        <v>23.839153378512904</v>
      </c>
      <c r="J14">
        <v>18.329061312364487</v>
      </c>
      <c r="K14">
        <v>21.084107345438696</v>
      </c>
      <c r="L14">
        <v>20.64</v>
      </c>
    </row>
    <row r="15" spans="1:12" x14ac:dyDescent="0.25">
      <c r="A15" s="2" t="s">
        <v>13</v>
      </c>
      <c r="B15" s="3">
        <v>21</v>
      </c>
      <c r="C15" s="2">
        <v>390</v>
      </c>
      <c r="D15" s="3">
        <f t="shared" si="0"/>
        <v>18.571428571428573</v>
      </c>
      <c r="E15" s="3">
        <f t="shared" si="1"/>
        <v>24.090109009641164</v>
      </c>
      <c r="F15" s="3">
        <f t="shared" si="2"/>
        <v>18.078105681236227</v>
      </c>
      <c r="H15">
        <v>14</v>
      </c>
      <c r="I15">
        <v>24.090109009641164</v>
      </c>
      <c r="J15">
        <v>18.078105681236227</v>
      </c>
      <c r="K15">
        <v>21.084107345438696</v>
      </c>
      <c r="L15">
        <v>18.571428571428573</v>
      </c>
    </row>
    <row r="16" spans="1:12" x14ac:dyDescent="0.25">
      <c r="A16" s="2" t="s">
        <v>14</v>
      </c>
      <c r="B16" s="3">
        <v>22</v>
      </c>
      <c r="C16" s="2">
        <v>424</v>
      </c>
      <c r="D16" s="3">
        <f t="shared" si="0"/>
        <v>19.272727272727273</v>
      </c>
      <c r="E16" s="3">
        <f t="shared" si="1"/>
        <v>24.020996284659216</v>
      </c>
      <c r="F16" s="3">
        <f t="shared" si="2"/>
        <v>18.147218406218176</v>
      </c>
      <c r="H16">
        <v>15</v>
      </c>
      <c r="I16">
        <v>24.020996284659216</v>
      </c>
      <c r="J16">
        <v>18.147218406218176</v>
      </c>
      <c r="K16">
        <v>21.084107345438696</v>
      </c>
      <c r="L16">
        <v>19.272727272727273</v>
      </c>
    </row>
    <row r="17" spans="1:12" x14ac:dyDescent="0.25">
      <c r="A17" s="2" t="s">
        <v>15</v>
      </c>
      <c r="B17" s="3">
        <v>25</v>
      </c>
      <c r="C17" s="2">
        <v>507</v>
      </c>
      <c r="D17" s="3">
        <f t="shared" si="0"/>
        <v>20.28</v>
      </c>
      <c r="E17" s="3">
        <f t="shared" si="1"/>
        <v>23.839153378512904</v>
      </c>
      <c r="F17" s="3">
        <f t="shared" si="2"/>
        <v>18.329061312364487</v>
      </c>
      <c r="H17">
        <v>16</v>
      </c>
      <c r="I17">
        <v>23.839153378512904</v>
      </c>
      <c r="J17">
        <v>18.329061312364487</v>
      </c>
      <c r="K17">
        <v>21.084107345438696</v>
      </c>
      <c r="L17">
        <v>20.28</v>
      </c>
    </row>
    <row r="18" spans="1:12" x14ac:dyDescent="0.25">
      <c r="A18" s="2" t="s">
        <v>16</v>
      </c>
      <c r="B18" s="3">
        <v>25</v>
      </c>
      <c r="C18" s="2">
        <v>475</v>
      </c>
      <c r="D18" s="3">
        <f t="shared" si="0"/>
        <v>19</v>
      </c>
      <c r="E18" s="3">
        <f t="shared" si="1"/>
        <v>23.839153378512904</v>
      </c>
      <c r="F18" s="3">
        <f t="shared" si="2"/>
        <v>18.329061312364487</v>
      </c>
      <c r="H18">
        <v>17</v>
      </c>
      <c r="I18">
        <v>23.839153378512904</v>
      </c>
      <c r="J18">
        <v>18.329061312364487</v>
      </c>
      <c r="K18">
        <v>21.084107345438696</v>
      </c>
      <c r="L18">
        <v>19</v>
      </c>
    </row>
    <row r="19" spans="1:12" x14ac:dyDescent="0.25">
      <c r="A19" s="2" t="s">
        <v>17</v>
      </c>
      <c r="B19" s="3">
        <v>23</v>
      </c>
      <c r="C19" s="2">
        <v>455</v>
      </c>
      <c r="D19" s="3">
        <f t="shared" si="0"/>
        <v>19.782608695652176</v>
      </c>
      <c r="E19" s="3">
        <f t="shared" si="1"/>
        <v>23.956441391872378</v>
      </c>
      <c r="F19" s="3">
        <f t="shared" si="2"/>
        <v>18.211773299005014</v>
      </c>
      <c r="H19">
        <v>18</v>
      </c>
      <c r="I19">
        <v>23.956441391872378</v>
      </c>
      <c r="J19">
        <v>18.211773299005014</v>
      </c>
      <c r="K19">
        <v>21.084107345438696</v>
      </c>
      <c r="L19">
        <v>19.782608695652176</v>
      </c>
    </row>
    <row r="20" spans="1:12" x14ac:dyDescent="0.25">
      <c r="A20" s="2" t="s">
        <v>18</v>
      </c>
      <c r="B20" s="3">
        <v>23</v>
      </c>
      <c r="C20" s="2">
        <v>456</v>
      </c>
      <c r="D20" s="3">
        <f t="shared" si="0"/>
        <v>19.826086956521738</v>
      </c>
      <c r="E20" s="3">
        <f t="shared" si="1"/>
        <v>23.956441391872378</v>
      </c>
      <c r="F20" s="3">
        <f t="shared" si="2"/>
        <v>18.211773299005014</v>
      </c>
      <c r="H20">
        <v>19</v>
      </c>
      <c r="I20">
        <v>23.956441391872378</v>
      </c>
      <c r="J20">
        <v>18.211773299005014</v>
      </c>
      <c r="K20">
        <v>21.084107345438696</v>
      </c>
      <c r="L20">
        <v>19.826086956521738</v>
      </c>
    </row>
    <row r="21" spans="1:12" x14ac:dyDescent="0.25">
      <c r="A21" s="2" t="s">
        <v>19</v>
      </c>
      <c r="B21" s="3">
        <v>25</v>
      </c>
      <c r="C21" s="2">
        <v>506</v>
      </c>
      <c r="D21" s="3">
        <f t="shared" si="0"/>
        <v>20.239999999999998</v>
      </c>
      <c r="E21" s="3">
        <f t="shared" si="1"/>
        <v>23.839153378512904</v>
      </c>
      <c r="F21" s="3">
        <f t="shared" si="2"/>
        <v>18.329061312364487</v>
      </c>
      <c r="H21">
        <v>20</v>
      </c>
      <c r="I21">
        <v>23.839153378512904</v>
      </c>
      <c r="J21">
        <v>18.329061312364487</v>
      </c>
      <c r="K21">
        <v>21.084107345438696</v>
      </c>
      <c r="L21">
        <v>20.239999999999998</v>
      </c>
    </row>
    <row r="22" spans="1:12" x14ac:dyDescent="0.25">
      <c r="A22" s="2" t="s">
        <v>20</v>
      </c>
      <c r="B22" s="3">
        <v>23</v>
      </c>
      <c r="C22" s="2">
        <v>444</v>
      </c>
      <c r="D22" s="3">
        <f t="shared" si="0"/>
        <v>19.304347826086957</v>
      </c>
      <c r="E22" s="3">
        <f t="shared" si="1"/>
        <v>23.956441391872378</v>
      </c>
      <c r="F22" s="3">
        <f t="shared" si="2"/>
        <v>18.211773299005014</v>
      </c>
      <c r="H22">
        <v>21</v>
      </c>
      <c r="I22">
        <v>23.956441391872378</v>
      </c>
      <c r="J22">
        <v>18.211773299005014</v>
      </c>
      <c r="K22">
        <v>21.084107345438696</v>
      </c>
      <c r="L22">
        <v>19.304347826086957</v>
      </c>
    </row>
    <row r="23" spans="1:12" x14ac:dyDescent="0.25">
      <c r="A23" s="2" t="s">
        <v>21</v>
      </c>
      <c r="B23" s="3">
        <v>19</v>
      </c>
      <c r="C23" s="2">
        <v>378</v>
      </c>
      <c r="D23" s="3">
        <f t="shared" si="0"/>
        <v>19.894736842105264</v>
      </c>
      <c r="E23" s="3">
        <f t="shared" si="1"/>
        <v>24.244361883063192</v>
      </c>
      <c r="F23" s="3">
        <f t="shared" si="2"/>
        <v>17.9238528078142</v>
      </c>
      <c r="H23">
        <v>22</v>
      </c>
      <c r="I23">
        <v>24.244361883063192</v>
      </c>
      <c r="J23">
        <v>17.9238528078142</v>
      </c>
      <c r="K23">
        <v>21.084107345438696</v>
      </c>
      <c r="L23">
        <v>19.894736842105264</v>
      </c>
    </row>
    <row r="24" spans="1:12" x14ac:dyDescent="0.25">
      <c r="A24" s="2" t="s">
        <v>22</v>
      </c>
      <c r="B24" s="3">
        <v>25</v>
      </c>
      <c r="C24" s="2">
        <v>504</v>
      </c>
      <c r="D24" s="3">
        <f t="shared" si="0"/>
        <v>20.16</v>
      </c>
      <c r="E24" s="3">
        <f t="shared" si="1"/>
        <v>23.839153378512904</v>
      </c>
      <c r="F24" s="3">
        <f t="shared" si="2"/>
        <v>18.329061312364487</v>
      </c>
      <c r="H24">
        <v>23</v>
      </c>
      <c r="I24">
        <v>23.839153378512904</v>
      </c>
      <c r="J24">
        <v>18.329061312364487</v>
      </c>
      <c r="K24">
        <v>21.084107345438696</v>
      </c>
      <c r="L24">
        <v>20.16</v>
      </c>
    </row>
    <row r="25" spans="1:12" x14ac:dyDescent="0.25">
      <c r="A25" s="2" t="s">
        <v>23</v>
      </c>
      <c r="B25" s="3">
        <v>22</v>
      </c>
      <c r="C25" s="2">
        <v>395</v>
      </c>
      <c r="D25" s="3">
        <f t="shared" si="0"/>
        <v>17.954545454545453</v>
      </c>
      <c r="E25" s="3">
        <f t="shared" si="1"/>
        <v>24.020996284659216</v>
      </c>
      <c r="F25" s="3">
        <f t="shared" si="2"/>
        <v>18.147218406218176</v>
      </c>
      <c r="H25">
        <v>24</v>
      </c>
      <c r="I25">
        <v>24.020996284659216</v>
      </c>
      <c r="J25">
        <v>18.147218406218176</v>
      </c>
      <c r="K25">
        <v>21.084107345438696</v>
      </c>
      <c r="L25">
        <v>17.954545454545453</v>
      </c>
    </row>
    <row r="26" spans="1:12" x14ac:dyDescent="0.25">
      <c r="A26" s="2" t="s">
        <v>24</v>
      </c>
      <c r="B26" s="3">
        <v>20</v>
      </c>
      <c r="C26" s="2">
        <v>361</v>
      </c>
      <c r="D26" s="3">
        <f t="shared" si="0"/>
        <v>18.05</v>
      </c>
      <c r="E26" s="3">
        <f t="shared" si="1"/>
        <v>24.164342450986226</v>
      </c>
      <c r="F26" s="3">
        <f t="shared" si="2"/>
        <v>18.003872239891166</v>
      </c>
      <c r="H26">
        <v>25</v>
      </c>
      <c r="I26">
        <v>24.164342450986226</v>
      </c>
      <c r="J26">
        <v>18.003872239891166</v>
      </c>
      <c r="K26">
        <v>21.084107345438696</v>
      </c>
      <c r="L26">
        <v>18.05</v>
      </c>
    </row>
    <row r="27" spans="1:12" x14ac:dyDescent="0.25">
      <c r="A27" s="2" t="s">
        <v>25</v>
      </c>
      <c r="B27" s="3">
        <v>25</v>
      </c>
      <c r="C27" s="2">
        <v>492</v>
      </c>
      <c r="D27" s="3">
        <f t="shared" si="0"/>
        <v>19.68</v>
      </c>
      <c r="E27" s="3">
        <f t="shared" si="1"/>
        <v>23.839153378512904</v>
      </c>
      <c r="F27" s="3">
        <f t="shared" si="2"/>
        <v>18.329061312364487</v>
      </c>
      <c r="H27">
        <v>26</v>
      </c>
      <c r="I27">
        <v>23.839153378512904</v>
      </c>
      <c r="J27">
        <v>18.329061312364487</v>
      </c>
      <c r="K27">
        <v>21.084107345438696</v>
      </c>
      <c r="L27">
        <v>19.68</v>
      </c>
    </row>
    <row r="28" spans="1:12" x14ac:dyDescent="0.25">
      <c r="A28" s="2" t="s">
        <v>26</v>
      </c>
      <c r="B28" s="3">
        <v>24</v>
      </c>
      <c r="C28" s="2">
        <v>499</v>
      </c>
      <c r="D28" s="3">
        <f t="shared" si="0"/>
        <v>20.791666666666668</v>
      </c>
      <c r="E28" s="3">
        <f t="shared" si="1"/>
        <v>23.895964428318177</v>
      </c>
      <c r="F28" s="3">
        <f t="shared" si="2"/>
        <v>18.272250262559215</v>
      </c>
      <c r="H28">
        <v>27</v>
      </c>
      <c r="I28">
        <v>23.895964428318177</v>
      </c>
      <c r="J28">
        <v>18.272250262559215</v>
      </c>
      <c r="K28">
        <v>21.084107345438696</v>
      </c>
      <c r="L28">
        <v>20.791666666666668</v>
      </c>
    </row>
    <row r="29" spans="1:12" x14ac:dyDescent="0.25">
      <c r="A29" s="2" t="s">
        <v>27</v>
      </c>
      <c r="B29" s="3">
        <v>23</v>
      </c>
      <c r="C29" s="2">
        <v>485</v>
      </c>
      <c r="D29" s="3">
        <f t="shared" si="0"/>
        <v>21.086956521739129</v>
      </c>
      <c r="E29" s="3">
        <f t="shared" si="1"/>
        <v>23.956441391872378</v>
      </c>
      <c r="F29" s="3">
        <f t="shared" si="2"/>
        <v>18.211773299005014</v>
      </c>
      <c r="H29">
        <v>28</v>
      </c>
      <c r="I29">
        <v>23.956441391872378</v>
      </c>
      <c r="J29">
        <v>18.211773299005014</v>
      </c>
      <c r="K29">
        <v>21.084107345438696</v>
      </c>
      <c r="L29">
        <v>21.086956521739129</v>
      </c>
    </row>
    <row r="30" spans="1:12" x14ac:dyDescent="0.25">
      <c r="A30" s="2" t="s">
        <v>28</v>
      </c>
      <c r="B30" s="3">
        <v>22</v>
      </c>
      <c r="C30" s="2">
        <v>440</v>
      </c>
      <c r="D30" s="3">
        <f t="shared" si="0"/>
        <v>20</v>
      </c>
      <c r="E30" s="3">
        <f t="shared" si="1"/>
        <v>24.020996284659216</v>
      </c>
      <c r="F30" s="3">
        <f t="shared" si="2"/>
        <v>18.147218406218176</v>
      </c>
      <c r="H30">
        <v>29</v>
      </c>
      <c r="I30">
        <v>24.020996284659216</v>
      </c>
      <c r="J30">
        <v>18.147218406218176</v>
      </c>
      <c r="K30">
        <v>21.084107345438696</v>
      </c>
      <c r="L30">
        <v>20</v>
      </c>
    </row>
    <row r="31" spans="1:12" x14ac:dyDescent="0.25">
      <c r="A31" s="2" t="s">
        <v>29</v>
      </c>
      <c r="B31" s="3">
        <v>25</v>
      </c>
      <c r="C31" s="2">
        <v>490</v>
      </c>
      <c r="D31" s="3">
        <f t="shared" si="0"/>
        <v>19.600000000000001</v>
      </c>
      <c r="E31" s="3">
        <f t="shared" si="1"/>
        <v>23.839153378512904</v>
      </c>
      <c r="F31" s="3">
        <f t="shared" si="2"/>
        <v>18.329061312364487</v>
      </c>
      <c r="H31">
        <v>30</v>
      </c>
      <c r="I31">
        <v>23.839153378512904</v>
      </c>
      <c r="J31">
        <v>18.329061312364487</v>
      </c>
      <c r="K31">
        <v>21.084107345438696</v>
      </c>
      <c r="L31">
        <v>19.600000000000001</v>
      </c>
    </row>
    <row r="32" spans="1:12" x14ac:dyDescent="0.25">
      <c r="A32" s="2" t="s">
        <v>30</v>
      </c>
      <c r="B32" s="3">
        <v>22</v>
      </c>
      <c r="C32" s="2">
        <v>414</v>
      </c>
      <c r="D32" s="3">
        <f t="shared" si="0"/>
        <v>18.818181818181817</v>
      </c>
      <c r="E32" s="3">
        <f t="shared" si="1"/>
        <v>24.020996284659216</v>
      </c>
      <c r="F32" s="3">
        <f t="shared" si="2"/>
        <v>18.147218406218176</v>
      </c>
      <c r="H32">
        <v>31</v>
      </c>
      <c r="I32">
        <v>24.020996284659216</v>
      </c>
      <c r="J32">
        <v>18.147218406218176</v>
      </c>
      <c r="K32">
        <v>21.084107345438696</v>
      </c>
      <c r="L32">
        <v>18.818181818181817</v>
      </c>
    </row>
    <row r="33" spans="1:12" x14ac:dyDescent="0.25">
      <c r="A33" s="2" t="s">
        <v>31</v>
      </c>
      <c r="B33" s="3">
        <v>23</v>
      </c>
      <c r="C33" s="2">
        <v>454</v>
      </c>
      <c r="D33" s="3">
        <f t="shared" si="0"/>
        <v>19.739130434782609</v>
      </c>
      <c r="E33" s="3">
        <f t="shared" si="1"/>
        <v>23.956441391872378</v>
      </c>
      <c r="F33" s="3">
        <f t="shared" si="2"/>
        <v>18.211773299005014</v>
      </c>
      <c r="H33">
        <v>32</v>
      </c>
      <c r="I33">
        <v>23.956441391872378</v>
      </c>
      <c r="J33">
        <v>18.211773299005014</v>
      </c>
      <c r="K33">
        <v>21.084107345438696</v>
      </c>
      <c r="L33">
        <v>19.739130434782609</v>
      </c>
    </row>
    <row r="34" spans="1:12" x14ac:dyDescent="0.25">
      <c r="A34" s="2" t="s">
        <v>32</v>
      </c>
      <c r="B34" s="3">
        <v>24</v>
      </c>
      <c r="C34" s="2">
        <v>482</v>
      </c>
      <c r="D34" s="3">
        <f t="shared" si="0"/>
        <v>20.083333333333332</v>
      </c>
      <c r="E34" s="3">
        <f t="shared" si="1"/>
        <v>23.895964428318177</v>
      </c>
      <c r="F34" s="3">
        <f t="shared" si="2"/>
        <v>18.272250262559215</v>
      </c>
      <c r="H34">
        <v>33</v>
      </c>
      <c r="I34">
        <v>23.895964428318177</v>
      </c>
      <c r="J34">
        <v>18.272250262559215</v>
      </c>
      <c r="K34">
        <v>21.084107345438696</v>
      </c>
      <c r="L34">
        <v>20.083333333333332</v>
      </c>
    </row>
    <row r="35" spans="1:12" x14ac:dyDescent="0.25">
      <c r="A35" s="2" t="s">
        <v>33</v>
      </c>
      <c r="B35" s="3">
        <v>20</v>
      </c>
      <c r="C35" s="2">
        <v>380</v>
      </c>
      <c r="D35" s="3">
        <f t="shared" si="0"/>
        <v>19</v>
      </c>
      <c r="E35" s="3">
        <f t="shared" si="1"/>
        <v>24.164342450986226</v>
      </c>
      <c r="F35" s="3">
        <f t="shared" si="2"/>
        <v>18.003872239891166</v>
      </c>
      <c r="H35">
        <v>34</v>
      </c>
      <c r="I35">
        <v>24.164342450986226</v>
      </c>
      <c r="J35">
        <v>18.003872239891166</v>
      </c>
      <c r="K35">
        <v>21.084107345438696</v>
      </c>
      <c r="L35">
        <v>19</v>
      </c>
    </row>
    <row r="36" spans="1:12" x14ac:dyDescent="0.25">
      <c r="A36" s="2" t="s">
        <v>34</v>
      </c>
      <c r="B36" s="3">
        <v>24</v>
      </c>
      <c r="C36" s="2">
        <v>481</v>
      </c>
      <c r="D36" s="3">
        <f t="shared" si="0"/>
        <v>20.041666666666668</v>
      </c>
      <c r="E36" s="3">
        <f t="shared" si="1"/>
        <v>23.895964428318177</v>
      </c>
      <c r="F36" s="3">
        <f t="shared" si="2"/>
        <v>18.272250262559215</v>
      </c>
      <c r="H36">
        <v>35</v>
      </c>
      <c r="I36">
        <v>23.895964428318177</v>
      </c>
      <c r="J36">
        <v>18.272250262559215</v>
      </c>
      <c r="K36">
        <v>21.084107345438696</v>
      </c>
      <c r="L36">
        <v>20.041666666666668</v>
      </c>
    </row>
    <row r="37" spans="1:12" x14ac:dyDescent="0.25">
      <c r="A37" s="2" t="s">
        <v>35</v>
      </c>
      <c r="B37" s="3">
        <v>24</v>
      </c>
      <c r="C37" s="2">
        <v>464</v>
      </c>
      <c r="D37" s="3">
        <f t="shared" si="0"/>
        <v>19.333333333333332</v>
      </c>
      <c r="E37" s="3">
        <f t="shared" si="1"/>
        <v>23.895964428318177</v>
      </c>
      <c r="F37" s="3">
        <f t="shared" si="2"/>
        <v>18.272250262559215</v>
      </c>
      <c r="H37">
        <v>36</v>
      </c>
      <c r="I37">
        <v>23.895964428318177</v>
      </c>
      <c r="J37">
        <v>18.272250262559215</v>
      </c>
      <c r="K37">
        <v>21.084107345438696</v>
      </c>
      <c r="L37">
        <v>19.333333333333332</v>
      </c>
    </row>
    <row r="38" spans="1:12" x14ac:dyDescent="0.25">
      <c r="A38" s="2" t="s">
        <v>36</v>
      </c>
      <c r="B38" s="3">
        <v>19</v>
      </c>
      <c r="C38" s="2">
        <v>397</v>
      </c>
      <c r="D38" s="3">
        <f t="shared" si="0"/>
        <v>20.894736842105264</v>
      </c>
      <c r="E38" s="3">
        <f t="shared" si="1"/>
        <v>24.244361883063192</v>
      </c>
      <c r="F38" s="3">
        <f t="shared" si="2"/>
        <v>17.9238528078142</v>
      </c>
      <c r="H38">
        <v>37</v>
      </c>
      <c r="I38">
        <v>24.244361883063192</v>
      </c>
      <c r="J38">
        <v>17.9238528078142</v>
      </c>
      <c r="K38">
        <v>21.084107345438696</v>
      </c>
      <c r="L38">
        <v>20.894736842105264</v>
      </c>
    </row>
    <row r="39" spans="1:12" x14ac:dyDescent="0.25">
      <c r="A39" s="2" t="s">
        <v>37</v>
      </c>
      <c r="B39" s="3">
        <v>25</v>
      </c>
      <c r="C39" s="2">
        <v>531</v>
      </c>
      <c r="D39" s="3">
        <f t="shared" si="0"/>
        <v>21.24</v>
      </c>
      <c r="E39" s="3">
        <f t="shared" si="1"/>
        <v>23.839153378512904</v>
      </c>
      <c r="F39" s="3">
        <f t="shared" si="2"/>
        <v>18.329061312364487</v>
      </c>
      <c r="H39">
        <v>38</v>
      </c>
      <c r="I39">
        <v>23.839153378512904</v>
      </c>
      <c r="J39">
        <v>18.329061312364487</v>
      </c>
      <c r="K39">
        <v>21.084107345438696</v>
      </c>
      <c r="L39">
        <v>21.24</v>
      </c>
    </row>
    <row r="40" spans="1:12" x14ac:dyDescent="0.25">
      <c r="A40" s="2" t="s">
        <v>38</v>
      </c>
      <c r="B40" s="3">
        <v>22</v>
      </c>
      <c r="C40" s="2">
        <v>444</v>
      </c>
      <c r="D40" s="3">
        <f t="shared" si="0"/>
        <v>20.181818181818183</v>
      </c>
      <c r="E40" s="3">
        <f t="shared" si="1"/>
        <v>24.020996284659216</v>
      </c>
      <c r="F40" s="3">
        <f t="shared" si="2"/>
        <v>18.147218406218176</v>
      </c>
      <c r="H40">
        <v>39</v>
      </c>
      <c r="I40">
        <v>24.020996284659216</v>
      </c>
      <c r="J40">
        <v>18.147218406218176</v>
      </c>
      <c r="K40">
        <v>21.084107345438696</v>
      </c>
      <c r="L40">
        <v>20.181818181818183</v>
      </c>
    </row>
    <row r="41" spans="1:12" x14ac:dyDescent="0.25">
      <c r="A41" s="2" t="s">
        <v>39</v>
      </c>
      <c r="B41" s="3">
        <v>22</v>
      </c>
      <c r="C41" s="2">
        <v>439</v>
      </c>
      <c r="D41" s="3">
        <f t="shared" si="0"/>
        <v>19.954545454545453</v>
      </c>
      <c r="E41" s="3">
        <f t="shared" si="1"/>
        <v>24.020996284659216</v>
      </c>
      <c r="F41" s="3">
        <f t="shared" si="2"/>
        <v>18.147218406218176</v>
      </c>
      <c r="H41">
        <v>40</v>
      </c>
      <c r="I41">
        <v>24.020996284659216</v>
      </c>
      <c r="J41">
        <v>18.147218406218176</v>
      </c>
      <c r="K41">
        <v>21.084107345438696</v>
      </c>
      <c r="L41">
        <v>19.954545454545453</v>
      </c>
    </row>
    <row r="42" spans="1:12" x14ac:dyDescent="0.25">
      <c r="A42" s="2" t="s">
        <v>40</v>
      </c>
      <c r="B42" s="3">
        <v>20</v>
      </c>
      <c r="C42" s="2">
        <v>383</v>
      </c>
      <c r="D42" s="3">
        <f t="shared" si="0"/>
        <v>19.149999999999999</v>
      </c>
      <c r="E42" s="3">
        <f t="shared" si="1"/>
        <v>24.164342450986226</v>
      </c>
      <c r="F42" s="3">
        <f t="shared" si="2"/>
        <v>18.003872239891166</v>
      </c>
      <c r="H42">
        <v>41</v>
      </c>
      <c r="I42">
        <v>24.164342450986226</v>
      </c>
      <c r="J42">
        <v>18.003872239891166</v>
      </c>
      <c r="K42">
        <v>21.084107345438696</v>
      </c>
      <c r="L42">
        <v>19.149999999999999</v>
      </c>
    </row>
    <row r="43" spans="1:12" x14ac:dyDescent="0.25">
      <c r="A43" s="2" t="s">
        <v>41</v>
      </c>
      <c r="B43" s="3">
        <v>22</v>
      </c>
      <c r="C43" s="2">
        <v>445</v>
      </c>
      <c r="D43" s="3">
        <f t="shared" si="0"/>
        <v>20.227272727272727</v>
      </c>
      <c r="E43" s="3">
        <f t="shared" si="1"/>
        <v>24.020996284659216</v>
      </c>
      <c r="F43" s="3">
        <f t="shared" si="2"/>
        <v>18.147218406218176</v>
      </c>
      <c r="H43">
        <v>42</v>
      </c>
      <c r="I43">
        <v>24.020996284659216</v>
      </c>
      <c r="J43">
        <v>18.147218406218176</v>
      </c>
      <c r="K43">
        <v>21.084107345438696</v>
      </c>
      <c r="L43">
        <v>20.227272727272727</v>
      </c>
    </row>
    <row r="44" spans="1:12" x14ac:dyDescent="0.25">
      <c r="A44" s="2" t="s">
        <v>42</v>
      </c>
      <c r="B44" s="3">
        <v>22</v>
      </c>
      <c r="C44" s="2">
        <v>460</v>
      </c>
      <c r="D44" s="3">
        <f t="shared" si="0"/>
        <v>20.90909090909091</v>
      </c>
      <c r="E44" s="3">
        <f t="shared" si="1"/>
        <v>24.020996284659216</v>
      </c>
      <c r="F44" s="3">
        <f t="shared" si="2"/>
        <v>18.147218406218176</v>
      </c>
      <c r="H44">
        <v>43</v>
      </c>
      <c r="I44">
        <v>24.020996284659216</v>
      </c>
      <c r="J44">
        <v>18.147218406218176</v>
      </c>
      <c r="K44">
        <v>21.084107345438696</v>
      </c>
      <c r="L44">
        <v>20.90909090909091</v>
      </c>
    </row>
    <row r="45" spans="1:12" x14ac:dyDescent="0.25">
      <c r="A45" s="2" t="s">
        <v>43</v>
      </c>
      <c r="B45" s="3">
        <v>25</v>
      </c>
      <c r="C45" s="2">
        <v>503</v>
      </c>
      <c r="D45" s="3">
        <f t="shared" si="0"/>
        <v>20.12</v>
      </c>
      <c r="E45" s="3">
        <f t="shared" si="1"/>
        <v>23.839153378512904</v>
      </c>
      <c r="F45" s="3">
        <f t="shared" si="2"/>
        <v>18.329061312364487</v>
      </c>
      <c r="H45">
        <v>44</v>
      </c>
      <c r="I45">
        <v>23.839153378512904</v>
      </c>
      <c r="J45">
        <v>18.329061312364487</v>
      </c>
      <c r="K45">
        <v>21.084107345438696</v>
      </c>
      <c r="L45">
        <v>20.12</v>
      </c>
    </row>
    <row r="46" spans="1:12" x14ac:dyDescent="0.25">
      <c r="A46" s="2" t="s">
        <v>44</v>
      </c>
      <c r="B46" s="3">
        <v>20</v>
      </c>
      <c r="C46" s="2">
        <v>422</v>
      </c>
      <c r="D46" s="3">
        <f t="shared" si="0"/>
        <v>21.1</v>
      </c>
      <c r="E46" s="3">
        <f t="shared" si="1"/>
        <v>24.164342450986226</v>
      </c>
      <c r="F46" s="3">
        <f t="shared" si="2"/>
        <v>18.003872239891166</v>
      </c>
      <c r="H46">
        <v>45</v>
      </c>
      <c r="I46">
        <v>24.164342450986226</v>
      </c>
      <c r="J46">
        <v>18.003872239891166</v>
      </c>
      <c r="K46">
        <v>21.084107345438696</v>
      </c>
      <c r="L46">
        <v>21.1</v>
      </c>
    </row>
    <row r="47" spans="1:12" x14ac:dyDescent="0.25">
      <c r="A47" s="2" t="s">
        <v>45</v>
      </c>
      <c r="B47" s="3">
        <v>20</v>
      </c>
      <c r="C47" s="2">
        <v>381</v>
      </c>
      <c r="D47" s="3">
        <f t="shared" si="0"/>
        <v>19.05</v>
      </c>
      <c r="E47" s="3">
        <f t="shared" si="1"/>
        <v>24.164342450986226</v>
      </c>
      <c r="F47" s="3">
        <f t="shared" si="2"/>
        <v>18.003872239891166</v>
      </c>
      <c r="H47">
        <v>46</v>
      </c>
      <c r="I47">
        <v>24.164342450986226</v>
      </c>
      <c r="J47">
        <v>18.003872239891166</v>
      </c>
      <c r="K47">
        <v>21.084107345438696</v>
      </c>
      <c r="L47">
        <v>19.05</v>
      </c>
    </row>
    <row r="48" spans="1:12" x14ac:dyDescent="0.25">
      <c r="A48" s="2" t="s">
        <v>46</v>
      </c>
      <c r="B48" s="3">
        <v>23</v>
      </c>
      <c r="C48" s="2">
        <v>459</v>
      </c>
      <c r="D48" s="3">
        <f t="shared" si="0"/>
        <v>19.956521739130434</v>
      </c>
      <c r="E48" s="3">
        <f t="shared" si="1"/>
        <v>23.956441391872378</v>
      </c>
      <c r="F48" s="3">
        <f t="shared" si="2"/>
        <v>18.211773299005014</v>
      </c>
      <c r="H48">
        <v>47</v>
      </c>
      <c r="I48">
        <v>23.956441391872378</v>
      </c>
      <c r="J48">
        <v>18.211773299005014</v>
      </c>
      <c r="K48">
        <v>21.084107345438696</v>
      </c>
      <c r="L48">
        <v>19.956521739130434</v>
      </c>
    </row>
    <row r="49" spans="1:12" x14ac:dyDescent="0.25">
      <c r="A49" s="2" t="s">
        <v>47</v>
      </c>
      <c r="B49" s="3">
        <v>24</v>
      </c>
      <c r="C49" s="2">
        <v>497</v>
      </c>
      <c r="D49" s="3">
        <f t="shared" si="0"/>
        <v>20.708333333333332</v>
      </c>
      <c r="E49" s="3">
        <f t="shared" si="1"/>
        <v>23.895964428318177</v>
      </c>
      <c r="F49" s="3">
        <f t="shared" si="2"/>
        <v>18.272250262559215</v>
      </c>
      <c r="H49">
        <v>48</v>
      </c>
      <c r="I49">
        <v>23.895964428318177</v>
      </c>
      <c r="J49">
        <v>18.272250262559215</v>
      </c>
      <c r="K49">
        <v>21.084107345438696</v>
      </c>
      <c r="L49">
        <v>20.708333333333332</v>
      </c>
    </row>
    <row r="50" spans="1:12" x14ac:dyDescent="0.25">
      <c r="A50" s="2" t="s">
        <v>48</v>
      </c>
      <c r="B50" s="3">
        <v>25</v>
      </c>
      <c r="C50" s="2">
        <v>511</v>
      </c>
      <c r="D50" s="3">
        <f t="shared" si="0"/>
        <v>20.440000000000001</v>
      </c>
      <c r="E50" s="3">
        <f t="shared" si="1"/>
        <v>23.839153378512904</v>
      </c>
      <c r="F50" s="3">
        <f t="shared" si="2"/>
        <v>18.329061312364487</v>
      </c>
      <c r="H50">
        <v>49</v>
      </c>
      <c r="I50">
        <v>23.839153378512904</v>
      </c>
      <c r="J50">
        <v>18.329061312364487</v>
      </c>
      <c r="K50">
        <v>21.084107345438696</v>
      </c>
      <c r="L50">
        <v>20.440000000000001</v>
      </c>
    </row>
    <row r="51" spans="1:12" x14ac:dyDescent="0.25">
      <c r="A51" s="2" t="s">
        <v>49</v>
      </c>
      <c r="B51" s="3">
        <v>23</v>
      </c>
      <c r="C51" s="2">
        <v>457</v>
      </c>
      <c r="D51" s="3">
        <f t="shared" si="0"/>
        <v>19.869565217391305</v>
      </c>
      <c r="E51" s="3">
        <f t="shared" si="1"/>
        <v>23.956441391872378</v>
      </c>
      <c r="F51" s="3">
        <f t="shared" si="2"/>
        <v>18.211773299005014</v>
      </c>
      <c r="H51">
        <v>50</v>
      </c>
      <c r="I51">
        <v>23.956441391872378</v>
      </c>
      <c r="J51">
        <v>18.211773299005014</v>
      </c>
      <c r="K51">
        <v>21.084107345438696</v>
      </c>
      <c r="L51">
        <v>19.869565217391305</v>
      </c>
    </row>
    <row r="52" spans="1:12" x14ac:dyDescent="0.25">
      <c r="A52" s="1" t="s">
        <v>50</v>
      </c>
      <c r="B52">
        <v>25</v>
      </c>
      <c r="C52" s="1">
        <v>487</v>
      </c>
      <c r="D52">
        <f t="shared" si="0"/>
        <v>19.48</v>
      </c>
      <c r="E52">
        <f>$F$105+3*SQRT($F$105/B52)</f>
        <v>22.431690811852953</v>
      </c>
      <c r="F52">
        <f>$F$105-3*SQRT($F$105/B52)</f>
        <v>17.096847989696379</v>
      </c>
      <c r="H52">
        <v>1</v>
      </c>
      <c r="I52">
        <v>22.431690811852953</v>
      </c>
      <c r="J52">
        <v>17.096847989696379</v>
      </c>
      <c r="K52">
        <v>21.084107345438696</v>
      </c>
      <c r="L52">
        <v>19.48</v>
      </c>
    </row>
    <row r="53" spans="1:12" x14ac:dyDescent="0.25">
      <c r="A53" s="1" t="s">
        <v>51</v>
      </c>
      <c r="B53">
        <v>20</v>
      </c>
      <c r="C53" s="1">
        <v>379</v>
      </c>
      <c r="D53">
        <f t="shared" si="0"/>
        <v>18.95</v>
      </c>
      <c r="E53">
        <f t="shared" ref="E53:E101" si="3">$F$105+3*SQRT($F$105/B53)</f>
        <v>22.746537200679395</v>
      </c>
      <c r="F53">
        <f t="shared" ref="F53:F101" si="4">$F$105-3*SQRT($F$105/B53)</f>
        <v>16.782001600869936</v>
      </c>
      <c r="H53">
        <v>2</v>
      </c>
      <c r="I53">
        <v>22.746537200679395</v>
      </c>
      <c r="J53">
        <v>16.782001600869936</v>
      </c>
      <c r="K53">
        <v>21.084107345438696</v>
      </c>
      <c r="L53">
        <v>18.95</v>
      </c>
    </row>
    <row r="54" spans="1:12" x14ac:dyDescent="0.25">
      <c r="A54" s="1" t="s">
        <v>52</v>
      </c>
      <c r="B54">
        <v>23</v>
      </c>
      <c r="C54" s="1">
        <v>452</v>
      </c>
      <c r="D54">
        <f t="shared" si="0"/>
        <v>19.652173913043477</v>
      </c>
      <c r="E54">
        <f t="shared" si="3"/>
        <v>22.545248463646089</v>
      </c>
      <c r="F54">
        <f t="shared" si="4"/>
        <v>16.983290337903242</v>
      </c>
      <c r="H54">
        <v>3</v>
      </c>
      <c r="I54">
        <v>22.545248463646089</v>
      </c>
      <c r="J54">
        <v>16.983290337903242</v>
      </c>
      <c r="K54">
        <v>21.084107345438696</v>
      </c>
      <c r="L54">
        <v>19.652173913043477</v>
      </c>
    </row>
    <row r="55" spans="1:12" x14ac:dyDescent="0.25">
      <c r="A55" s="1" t="s">
        <v>53</v>
      </c>
      <c r="B55">
        <v>25</v>
      </c>
      <c r="C55" s="1">
        <v>468</v>
      </c>
      <c r="D55">
        <f t="shared" si="0"/>
        <v>18.72</v>
      </c>
      <c r="E55">
        <f t="shared" si="3"/>
        <v>22.431690811852953</v>
      </c>
      <c r="F55">
        <f t="shared" si="4"/>
        <v>17.096847989696379</v>
      </c>
      <c r="H55">
        <v>4</v>
      </c>
      <c r="I55">
        <v>22.431690811852953</v>
      </c>
      <c r="J55">
        <v>17.096847989696379</v>
      </c>
      <c r="K55">
        <v>21.084107345438696</v>
      </c>
      <c r="L55">
        <v>18.72</v>
      </c>
    </row>
    <row r="56" spans="1:12" x14ac:dyDescent="0.25">
      <c r="A56" s="1" t="s">
        <v>54</v>
      </c>
      <c r="B56">
        <v>24</v>
      </c>
      <c r="C56" s="1">
        <v>460</v>
      </c>
      <c r="D56">
        <f t="shared" si="0"/>
        <v>19.166666666666668</v>
      </c>
      <c r="E56">
        <f t="shared" si="3"/>
        <v>22.486694978323204</v>
      </c>
      <c r="F56">
        <f t="shared" si="4"/>
        <v>17.041843823226127</v>
      </c>
      <c r="H56">
        <v>5</v>
      </c>
      <c r="I56">
        <v>22.486694978323204</v>
      </c>
      <c r="J56">
        <v>17.041843823226127</v>
      </c>
      <c r="K56">
        <v>21.084107345438696</v>
      </c>
      <c r="L56">
        <v>19.166666666666668</v>
      </c>
    </row>
    <row r="57" spans="1:12" x14ac:dyDescent="0.25">
      <c r="A57" s="1" t="s">
        <v>55</v>
      </c>
      <c r="B57">
        <v>20</v>
      </c>
      <c r="C57" s="1">
        <v>381</v>
      </c>
      <c r="D57">
        <f t="shared" si="0"/>
        <v>19.05</v>
      </c>
      <c r="E57">
        <f t="shared" si="3"/>
        <v>22.746537200679395</v>
      </c>
      <c r="F57">
        <f t="shared" si="4"/>
        <v>16.782001600869936</v>
      </c>
      <c r="H57">
        <v>6</v>
      </c>
      <c r="I57">
        <v>22.746537200679395</v>
      </c>
      <c r="J57">
        <v>16.782001600869936</v>
      </c>
      <c r="K57">
        <v>21.084107345438696</v>
      </c>
      <c r="L57">
        <v>19.05</v>
      </c>
    </row>
    <row r="58" spans="1:12" x14ac:dyDescent="0.25">
      <c r="A58" s="1" t="s">
        <v>56</v>
      </c>
      <c r="B58">
        <v>19</v>
      </c>
      <c r="C58" s="1">
        <v>386</v>
      </c>
      <c r="D58">
        <f t="shared" si="0"/>
        <v>20.315789473684209</v>
      </c>
      <c r="E58">
        <f t="shared" si="3"/>
        <v>22.82401160359754</v>
      </c>
      <c r="F58">
        <f t="shared" si="4"/>
        <v>16.704527197951791</v>
      </c>
      <c r="H58">
        <v>7</v>
      </c>
      <c r="I58">
        <v>22.82401160359754</v>
      </c>
      <c r="J58">
        <v>16.704527197951791</v>
      </c>
      <c r="K58">
        <v>21.084107345438696</v>
      </c>
      <c r="L58">
        <v>20.315789473684209</v>
      </c>
    </row>
    <row r="59" spans="1:12" x14ac:dyDescent="0.25">
      <c r="A59" s="1" t="s">
        <v>57</v>
      </c>
      <c r="B59">
        <v>25</v>
      </c>
      <c r="C59" s="1">
        <v>495</v>
      </c>
      <c r="D59">
        <f t="shared" si="0"/>
        <v>19.8</v>
      </c>
      <c r="E59">
        <f t="shared" si="3"/>
        <v>22.431690811852953</v>
      </c>
      <c r="F59">
        <f t="shared" si="4"/>
        <v>17.096847989696379</v>
      </c>
      <c r="H59">
        <v>8</v>
      </c>
      <c r="I59">
        <v>22.431690811852953</v>
      </c>
      <c r="J59">
        <v>17.096847989696379</v>
      </c>
      <c r="K59">
        <v>21.084107345438696</v>
      </c>
      <c r="L59">
        <v>19.8</v>
      </c>
    </row>
    <row r="60" spans="1:12" x14ac:dyDescent="0.25">
      <c r="A60" s="1" t="s">
        <v>58</v>
      </c>
      <c r="B60">
        <v>25</v>
      </c>
      <c r="C60" s="1">
        <v>466</v>
      </c>
      <c r="D60">
        <f t="shared" si="0"/>
        <v>18.64</v>
      </c>
      <c r="E60">
        <f t="shared" si="3"/>
        <v>22.431690811852953</v>
      </c>
      <c r="F60">
        <f t="shared" si="4"/>
        <v>17.096847989696379</v>
      </c>
      <c r="H60">
        <v>9</v>
      </c>
      <c r="I60">
        <v>22.431690811852953</v>
      </c>
      <c r="J60">
        <v>17.096847989696379</v>
      </c>
      <c r="K60">
        <v>21.084107345438696</v>
      </c>
      <c r="L60">
        <v>18.64</v>
      </c>
    </row>
    <row r="61" spans="1:12" x14ac:dyDescent="0.25">
      <c r="A61" s="1" t="s">
        <v>59</v>
      </c>
      <c r="B61">
        <v>25</v>
      </c>
      <c r="C61" s="1">
        <v>511</v>
      </c>
      <c r="D61">
        <f t="shared" si="0"/>
        <v>20.440000000000001</v>
      </c>
      <c r="E61">
        <f t="shared" si="3"/>
        <v>22.431690811852953</v>
      </c>
      <c r="F61">
        <f t="shared" si="4"/>
        <v>17.096847989696379</v>
      </c>
      <c r="H61">
        <v>10</v>
      </c>
      <c r="I61">
        <v>22.431690811852953</v>
      </c>
      <c r="J61">
        <v>17.096847989696379</v>
      </c>
      <c r="K61">
        <v>21.084107345438696</v>
      </c>
      <c r="L61">
        <v>20.440000000000001</v>
      </c>
    </row>
    <row r="62" spans="1:12" x14ac:dyDescent="0.25">
      <c r="A62" s="1" t="s">
        <v>60</v>
      </c>
      <c r="B62">
        <v>24</v>
      </c>
      <c r="C62" s="1">
        <v>510</v>
      </c>
      <c r="D62">
        <f t="shared" si="0"/>
        <v>21.25</v>
      </c>
      <c r="E62">
        <f t="shared" si="3"/>
        <v>22.486694978323204</v>
      </c>
      <c r="F62">
        <f t="shared" si="4"/>
        <v>17.041843823226127</v>
      </c>
      <c r="H62">
        <v>11</v>
      </c>
      <c r="I62">
        <v>22.486694978323204</v>
      </c>
      <c r="J62">
        <v>17.041843823226127</v>
      </c>
      <c r="K62">
        <v>21.084107345438696</v>
      </c>
      <c r="L62">
        <v>21.25</v>
      </c>
    </row>
    <row r="63" spans="1:12" x14ac:dyDescent="0.25">
      <c r="A63" s="1" t="s">
        <v>61</v>
      </c>
      <c r="B63">
        <v>25</v>
      </c>
      <c r="C63" s="1">
        <v>525</v>
      </c>
      <c r="D63">
        <f t="shared" si="0"/>
        <v>21</v>
      </c>
      <c r="E63">
        <f t="shared" si="3"/>
        <v>22.431690811852953</v>
      </c>
      <c r="F63">
        <f t="shared" si="4"/>
        <v>17.096847989696379</v>
      </c>
      <c r="H63">
        <v>12</v>
      </c>
      <c r="I63">
        <v>22.431690811852953</v>
      </c>
      <c r="J63">
        <v>17.096847989696379</v>
      </c>
      <c r="K63">
        <v>21.084107345438696</v>
      </c>
      <c r="L63">
        <v>21</v>
      </c>
    </row>
    <row r="64" spans="1:12" x14ac:dyDescent="0.25">
      <c r="A64" s="1" t="s">
        <v>62</v>
      </c>
      <c r="B64">
        <v>21</v>
      </c>
      <c r="C64" s="1">
        <v>422</v>
      </c>
      <c r="D64">
        <f t="shared" si="0"/>
        <v>20.095238095238095</v>
      </c>
      <c r="E64">
        <f t="shared" si="3"/>
        <v>22.674664764253752</v>
      </c>
      <c r="F64">
        <f t="shared" si="4"/>
        <v>16.853874037295579</v>
      </c>
      <c r="H64">
        <v>13</v>
      </c>
      <c r="I64">
        <v>22.674664764253752</v>
      </c>
      <c r="J64">
        <v>16.853874037295579</v>
      </c>
      <c r="K64">
        <v>21.084107345438696</v>
      </c>
      <c r="L64">
        <v>20.095238095238095</v>
      </c>
    </row>
    <row r="65" spans="1:12" x14ac:dyDescent="0.25">
      <c r="A65" s="1" t="s">
        <v>63</v>
      </c>
      <c r="B65">
        <v>25</v>
      </c>
      <c r="C65" s="1">
        <v>494</v>
      </c>
      <c r="D65">
        <f t="shared" si="0"/>
        <v>19.760000000000002</v>
      </c>
      <c r="E65">
        <f t="shared" si="3"/>
        <v>22.431690811852953</v>
      </c>
      <c r="F65">
        <f t="shared" si="4"/>
        <v>17.096847989696379</v>
      </c>
      <c r="H65">
        <v>14</v>
      </c>
      <c r="I65">
        <v>22.431690811852953</v>
      </c>
      <c r="J65">
        <v>17.096847989696379</v>
      </c>
      <c r="K65">
        <v>21.084107345438696</v>
      </c>
      <c r="L65">
        <v>19.760000000000002</v>
      </c>
    </row>
    <row r="66" spans="1:12" x14ac:dyDescent="0.25">
      <c r="A66" s="1" t="s">
        <v>64</v>
      </c>
      <c r="B66">
        <v>22</v>
      </c>
      <c r="C66" s="1">
        <v>419</v>
      </c>
      <c r="D66">
        <f t="shared" si="0"/>
        <v>19.045454545454547</v>
      </c>
      <c r="E66">
        <f t="shared" si="3"/>
        <v>22.607750179095586</v>
      </c>
      <c r="F66">
        <f t="shared" si="4"/>
        <v>16.920788622453745</v>
      </c>
      <c r="H66">
        <v>15</v>
      </c>
      <c r="I66">
        <v>22.607750179095586</v>
      </c>
      <c r="J66">
        <v>16.920788622453745</v>
      </c>
      <c r="K66">
        <v>21.084107345438696</v>
      </c>
      <c r="L66">
        <v>19.045454545454547</v>
      </c>
    </row>
    <row r="67" spans="1:12" x14ac:dyDescent="0.25">
      <c r="A67" s="1" t="s">
        <v>65</v>
      </c>
      <c r="B67">
        <v>19</v>
      </c>
      <c r="C67" s="1">
        <v>361</v>
      </c>
      <c r="D67">
        <f t="shared" ref="D67:D102" si="5">C67/B67</f>
        <v>19</v>
      </c>
      <c r="E67">
        <f t="shared" si="3"/>
        <v>22.82401160359754</v>
      </c>
      <c r="F67">
        <f t="shared" si="4"/>
        <v>16.704527197951791</v>
      </c>
      <c r="H67">
        <v>16</v>
      </c>
      <c r="I67">
        <v>22.82401160359754</v>
      </c>
      <c r="J67">
        <v>16.704527197951791</v>
      </c>
      <c r="K67">
        <v>21.084107345438696</v>
      </c>
      <c r="L67">
        <v>19</v>
      </c>
    </row>
    <row r="68" spans="1:12" x14ac:dyDescent="0.25">
      <c r="A68" s="1" t="s">
        <v>66</v>
      </c>
      <c r="B68">
        <v>19</v>
      </c>
      <c r="C68" s="1">
        <v>367</v>
      </c>
      <c r="D68">
        <f t="shared" si="5"/>
        <v>19.315789473684209</v>
      </c>
      <c r="E68">
        <f t="shared" si="3"/>
        <v>22.82401160359754</v>
      </c>
      <c r="F68">
        <f t="shared" si="4"/>
        <v>16.704527197951791</v>
      </c>
      <c r="H68">
        <v>17</v>
      </c>
      <c r="I68">
        <v>22.82401160359754</v>
      </c>
      <c r="J68">
        <v>16.704527197951791</v>
      </c>
      <c r="K68">
        <v>21.084107345438696</v>
      </c>
      <c r="L68">
        <v>19.315789473684209</v>
      </c>
    </row>
    <row r="69" spans="1:12" x14ac:dyDescent="0.25">
      <c r="A69" s="1" t="s">
        <v>67</v>
      </c>
      <c r="B69">
        <v>24</v>
      </c>
      <c r="C69" s="1">
        <v>470</v>
      </c>
      <c r="D69">
        <f t="shared" si="5"/>
        <v>19.583333333333332</v>
      </c>
      <c r="E69">
        <f t="shared" si="3"/>
        <v>22.486694978323204</v>
      </c>
      <c r="F69">
        <f t="shared" si="4"/>
        <v>17.041843823226127</v>
      </c>
      <c r="H69">
        <v>18</v>
      </c>
      <c r="I69">
        <v>22.486694978323204</v>
      </c>
      <c r="J69">
        <v>17.041843823226127</v>
      </c>
      <c r="K69">
        <v>21.084107345438696</v>
      </c>
      <c r="L69">
        <v>19.583333333333332</v>
      </c>
    </row>
    <row r="70" spans="1:12" x14ac:dyDescent="0.25">
      <c r="A70" s="1" t="s">
        <v>68</v>
      </c>
      <c r="B70">
        <v>22</v>
      </c>
      <c r="C70" s="1">
        <v>451</v>
      </c>
      <c r="D70">
        <f t="shared" si="5"/>
        <v>20.5</v>
      </c>
      <c r="E70">
        <f t="shared" si="3"/>
        <v>22.607750179095586</v>
      </c>
      <c r="F70">
        <f t="shared" si="4"/>
        <v>16.920788622453745</v>
      </c>
      <c r="H70">
        <v>19</v>
      </c>
      <c r="I70">
        <v>22.607750179095586</v>
      </c>
      <c r="J70">
        <v>16.920788622453745</v>
      </c>
      <c r="K70">
        <v>21.084107345438696</v>
      </c>
      <c r="L70">
        <v>20.5</v>
      </c>
    </row>
    <row r="71" spans="1:12" x14ac:dyDescent="0.25">
      <c r="A71" s="1" t="s">
        <v>69</v>
      </c>
      <c r="B71">
        <v>25</v>
      </c>
      <c r="C71" s="1">
        <v>510</v>
      </c>
      <c r="D71">
        <f t="shared" si="5"/>
        <v>20.399999999999999</v>
      </c>
      <c r="E71">
        <f t="shared" si="3"/>
        <v>22.431690811852953</v>
      </c>
      <c r="F71">
        <f t="shared" si="4"/>
        <v>17.096847989696379</v>
      </c>
      <c r="H71">
        <v>20</v>
      </c>
      <c r="I71">
        <v>22.431690811852953</v>
      </c>
      <c r="J71">
        <v>17.096847989696379</v>
      </c>
      <c r="K71">
        <v>21.084107345438696</v>
      </c>
      <c r="L71">
        <v>20.399999999999999</v>
      </c>
    </row>
    <row r="72" spans="1:12" x14ac:dyDescent="0.25">
      <c r="A72" s="1" t="s">
        <v>70</v>
      </c>
      <c r="B72">
        <v>21</v>
      </c>
      <c r="C72" s="1">
        <v>402</v>
      </c>
      <c r="D72">
        <f t="shared" si="5"/>
        <v>19.142857142857142</v>
      </c>
      <c r="E72">
        <f t="shared" si="3"/>
        <v>22.674664764253752</v>
      </c>
      <c r="F72">
        <f t="shared" si="4"/>
        <v>16.853874037295579</v>
      </c>
      <c r="H72">
        <v>21</v>
      </c>
      <c r="I72">
        <v>22.674664764253752</v>
      </c>
      <c r="J72">
        <v>16.853874037295579</v>
      </c>
      <c r="K72">
        <v>21.084107345438696</v>
      </c>
      <c r="L72">
        <v>19.142857142857142</v>
      </c>
    </row>
    <row r="73" spans="1:12" x14ac:dyDescent="0.25">
      <c r="A73" s="1" t="s">
        <v>71</v>
      </c>
      <c r="B73">
        <v>25</v>
      </c>
      <c r="C73" s="1">
        <v>503</v>
      </c>
      <c r="D73">
        <f t="shared" si="5"/>
        <v>20.12</v>
      </c>
      <c r="E73">
        <f t="shared" si="3"/>
        <v>22.431690811852953</v>
      </c>
      <c r="F73">
        <f t="shared" si="4"/>
        <v>17.096847989696379</v>
      </c>
      <c r="H73">
        <v>22</v>
      </c>
      <c r="I73">
        <v>22.431690811852953</v>
      </c>
      <c r="J73">
        <v>17.096847989696379</v>
      </c>
      <c r="K73">
        <v>21.084107345438696</v>
      </c>
      <c r="L73">
        <v>20.12</v>
      </c>
    </row>
    <row r="74" spans="1:12" x14ac:dyDescent="0.25">
      <c r="A74" s="1" t="s">
        <v>72</v>
      </c>
      <c r="B74">
        <v>25</v>
      </c>
      <c r="C74" s="1">
        <v>506</v>
      </c>
      <c r="D74">
        <f t="shared" si="5"/>
        <v>20.239999999999998</v>
      </c>
      <c r="E74">
        <f t="shared" si="3"/>
        <v>22.431690811852953</v>
      </c>
      <c r="F74">
        <f t="shared" si="4"/>
        <v>17.096847989696379</v>
      </c>
      <c r="H74">
        <v>23</v>
      </c>
      <c r="I74">
        <v>22.431690811852953</v>
      </c>
      <c r="J74">
        <v>17.096847989696379</v>
      </c>
      <c r="K74">
        <v>21.084107345438696</v>
      </c>
      <c r="L74">
        <v>20.239999999999998</v>
      </c>
    </row>
    <row r="75" spans="1:12" x14ac:dyDescent="0.25">
      <c r="A75" s="1" t="s">
        <v>73</v>
      </c>
      <c r="B75">
        <v>21</v>
      </c>
      <c r="C75" s="1">
        <v>421</v>
      </c>
      <c r="D75">
        <f t="shared" si="5"/>
        <v>20.047619047619047</v>
      </c>
      <c r="E75">
        <f t="shared" si="3"/>
        <v>22.674664764253752</v>
      </c>
      <c r="F75">
        <f t="shared" si="4"/>
        <v>16.853874037295579</v>
      </c>
      <c r="H75">
        <v>24</v>
      </c>
      <c r="I75">
        <v>22.674664764253752</v>
      </c>
      <c r="J75">
        <v>16.853874037295579</v>
      </c>
      <c r="K75">
        <v>21.084107345438696</v>
      </c>
      <c r="L75">
        <v>20.047619047619047</v>
      </c>
    </row>
    <row r="76" spans="1:12" x14ac:dyDescent="0.25">
      <c r="A76" s="1" t="s">
        <v>74</v>
      </c>
      <c r="B76">
        <v>23</v>
      </c>
      <c r="C76" s="1">
        <v>485</v>
      </c>
      <c r="D76">
        <f t="shared" si="5"/>
        <v>21.086956521739129</v>
      </c>
      <c r="E76">
        <f t="shared" si="3"/>
        <v>22.545248463646089</v>
      </c>
      <c r="F76">
        <f t="shared" si="4"/>
        <v>16.983290337903242</v>
      </c>
      <c r="H76">
        <v>25</v>
      </c>
      <c r="I76">
        <v>22.545248463646089</v>
      </c>
      <c r="J76">
        <v>16.983290337903242</v>
      </c>
      <c r="K76">
        <v>21.084107345438696</v>
      </c>
      <c r="L76">
        <v>21.086956521739129</v>
      </c>
    </row>
    <row r="77" spans="1:12" x14ac:dyDescent="0.25">
      <c r="A77" s="1" t="s">
        <v>75</v>
      </c>
      <c r="B77">
        <v>21</v>
      </c>
      <c r="C77" s="1">
        <v>506</v>
      </c>
      <c r="D77">
        <f t="shared" si="5"/>
        <v>24.095238095238095</v>
      </c>
      <c r="E77">
        <f t="shared" si="3"/>
        <v>22.674664764253752</v>
      </c>
      <c r="F77">
        <f t="shared" si="4"/>
        <v>16.853874037295579</v>
      </c>
      <c r="H77">
        <v>26</v>
      </c>
      <c r="I77">
        <v>22.674664764253752</v>
      </c>
      <c r="J77">
        <v>16.853874037295579</v>
      </c>
      <c r="K77">
        <v>21.084107345438696</v>
      </c>
      <c r="L77">
        <v>24.095238095238095</v>
      </c>
    </row>
    <row r="78" spans="1:12" x14ac:dyDescent="0.25">
      <c r="A78" s="1" t="s">
        <v>76</v>
      </c>
      <c r="B78">
        <v>25</v>
      </c>
      <c r="C78" s="1">
        <v>660</v>
      </c>
      <c r="D78">
        <f t="shared" si="5"/>
        <v>26.4</v>
      </c>
      <c r="E78">
        <f t="shared" si="3"/>
        <v>22.431690811852953</v>
      </c>
      <c r="F78">
        <f t="shared" si="4"/>
        <v>17.096847989696379</v>
      </c>
      <c r="H78">
        <v>27</v>
      </c>
      <c r="I78">
        <v>22.431690811852953</v>
      </c>
      <c r="J78">
        <v>17.096847989696379</v>
      </c>
      <c r="K78">
        <v>21.084107345438696</v>
      </c>
      <c r="L78">
        <v>26.4</v>
      </c>
    </row>
    <row r="79" spans="1:12" x14ac:dyDescent="0.25">
      <c r="A79" s="1" t="s">
        <v>77</v>
      </c>
      <c r="B79">
        <v>19</v>
      </c>
      <c r="C79" s="1">
        <v>463</v>
      </c>
      <c r="D79">
        <f t="shared" si="5"/>
        <v>24.368421052631579</v>
      </c>
      <c r="E79">
        <f t="shared" si="3"/>
        <v>22.82401160359754</v>
      </c>
      <c r="F79">
        <f t="shared" si="4"/>
        <v>16.704527197951791</v>
      </c>
      <c r="H79">
        <v>28</v>
      </c>
      <c r="I79">
        <v>22.82401160359754</v>
      </c>
      <c r="J79">
        <v>16.704527197951791</v>
      </c>
      <c r="K79">
        <v>21.084107345438696</v>
      </c>
      <c r="L79">
        <v>24.368421052631579</v>
      </c>
    </row>
    <row r="80" spans="1:12" x14ac:dyDescent="0.25">
      <c r="A80" s="1" t="s">
        <v>78</v>
      </c>
      <c r="B80">
        <v>19</v>
      </c>
      <c r="C80" s="1">
        <v>491</v>
      </c>
      <c r="D80">
        <f t="shared" si="5"/>
        <v>25.842105263157894</v>
      </c>
      <c r="E80">
        <f t="shared" si="3"/>
        <v>22.82401160359754</v>
      </c>
      <c r="F80">
        <f t="shared" si="4"/>
        <v>16.704527197951791</v>
      </c>
      <c r="H80">
        <v>29</v>
      </c>
      <c r="I80">
        <v>22.82401160359754</v>
      </c>
      <c r="J80">
        <v>16.704527197951791</v>
      </c>
      <c r="K80">
        <v>21.084107345438696</v>
      </c>
      <c r="L80">
        <v>25.842105263157894</v>
      </c>
    </row>
    <row r="81" spans="1:12" x14ac:dyDescent="0.25">
      <c r="A81" s="1" t="s">
        <v>79</v>
      </c>
      <c r="B81">
        <v>24</v>
      </c>
      <c r="C81" s="1">
        <v>587</v>
      </c>
      <c r="D81">
        <f t="shared" si="5"/>
        <v>24.458333333333332</v>
      </c>
      <c r="E81">
        <f t="shared" si="3"/>
        <v>22.486694978323204</v>
      </c>
      <c r="F81">
        <f t="shared" si="4"/>
        <v>17.041843823226127</v>
      </c>
      <c r="H81">
        <v>30</v>
      </c>
      <c r="I81">
        <v>22.486694978323204</v>
      </c>
      <c r="J81">
        <v>17.041843823226127</v>
      </c>
      <c r="K81">
        <v>21.084107345438696</v>
      </c>
      <c r="L81">
        <v>24.458333333333332</v>
      </c>
    </row>
    <row r="82" spans="1:12" x14ac:dyDescent="0.25">
      <c r="A82" s="1" t="s">
        <v>80</v>
      </c>
      <c r="B82">
        <v>24</v>
      </c>
      <c r="C82" s="1">
        <v>617</v>
      </c>
      <c r="D82">
        <f t="shared" si="5"/>
        <v>25.708333333333332</v>
      </c>
      <c r="E82">
        <f t="shared" si="3"/>
        <v>22.486694978323204</v>
      </c>
      <c r="F82">
        <f t="shared" si="4"/>
        <v>17.041843823226127</v>
      </c>
      <c r="H82">
        <v>31</v>
      </c>
      <c r="I82">
        <v>22.486694978323204</v>
      </c>
      <c r="J82">
        <v>17.041843823226127</v>
      </c>
      <c r="K82">
        <v>21.084107345438696</v>
      </c>
      <c r="L82">
        <v>25.708333333333332</v>
      </c>
    </row>
    <row r="83" spans="1:12" x14ac:dyDescent="0.25">
      <c r="A83" s="1" t="s">
        <v>81</v>
      </c>
      <c r="B83">
        <v>19</v>
      </c>
      <c r="C83" s="1">
        <v>453</v>
      </c>
      <c r="D83">
        <f t="shared" si="5"/>
        <v>23.842105263157894</v>
      </c>
      <c r="E83">
        <f t="shared" si="3"/>
        <v>22.82401160359754</v>
      </c>
      <c r="F83">
        <f t="shared" si="4"/>
        <v>16.704527197951791</v>
      </c>
      <c r="H83">
        <v>32</v>
      </c>
      <c r="I83">
        <v>22.82401160359754</v>
      </c>
      <c r="J83">
        <v>16.704527197951791</v>
      </c>
      <c r="K83">
        <v>21.084107345438696</v>
      </c>
      <c r="L83">
        <v>23.842105263157894</v>
      </c>
    </row>
    <row r="84" spans="1:12" x14ac:dyDescent="0.25">
      <c r="A84" s="1" t="s">
        <v>82</v>
      </c>
      <c r="B84">
        <v>21</v>
      </c>
      <c r="C84" s="1">
        <v>517</v>
      </c>
      <c r="D84">
        <f t="shared" si="5"/>
        <v>24.61904761904762</v>
      </c>
      <c r="E84">
        <f t="shared" si="3"/>
        <v>22.674664764253752</v>
      </c>
      <c r="F84">
        <f t="shared" si="4"/>
        <v>16.853874037295579</v>
      </c>
      <c r="H84">
        <v>33</v>
      </c>
      <c r="I84">
        <v>22.674664764253752</v>
      </c>
      <c r="J84">
        <v>16.853874037295579</v>
      </c>
      <c r="K84">
        <v>21.084107345438696</v>
      </c>
      <c r="L84">
        <v>24.61904761904762</v>
      </c>
    </row>
    <row r="85" spans="1:12" x14ac:dyDescent="0.25">
      <c r="A85" s="1" t="s">
        <v>83</v>
      </c>
      <c r="B85">
        <v>25</v>
      </c>
      <c r="C85" s="1">
        <v>680</v>
      </c>
      <c r="D85">
        <f t="shared" si="5"/>
        <v>27.2</v>
      </c>
      <c r="E85">
        <f t="shared" si="3"/>
        <v>22.431690811852953</v>
      </c>
      <c r="F85">
        <f t="shared" si="4"/>
        <v>17.096847989696379</v>
      </c>
      <c r="H85">
        <v>34</v>
      </c>
      <c r="I85">
        <v>22.431690811852953</v>
      </c>
      <c r="J85">
        <v>17.096847989696379</v>
      </c>
      <c r="K85">
        <v>21.084107345438696</v>
      </c>
      <c r="L85">
        <v>27.2</v>
      </c>
    </row>
    <row r="86" spans="1:12" x14ac:dyDescent="0.25">
      <c r="A86" s="1" t="s">
        <v>84</v>
      </c>
      <c r="B86">
        <v>21</v>
      </c>
      <c r="C86" s="1">
        <v>529</v>
      </c>
      <c r="D86">
        <f t="shared" si="5"/>
        <v>25.19047619047619</v>
      </c>
      <c r="E86">
        <f t="shared" si="3"/>
        <v>22.674664764253752</v>
      </c>
      <c r="F86">
        <f t="shared" si="4"/>
        <v>16.853874037295579</v>
      </c>
      <c r="H86">
        <v>35</v>
      </c>
      <c r="I86">
        <v>22.674664764253752</v>
      </c>
      <c r="J86">
        <v>16.853874037295579</v>
      </c>
      <c r="K86">
        <v>21.084107345438696</v>
      </c>
      <c r="L86">
        <v>25.19047619047619</v>
      </c>
    </row>
    <row r="87" spans="1:12" x14ac:dyDescent="0.25">
      <c r="A87" s="1" t="s">
        <v>85</v>
      </c>
      <c r="B87">
        <v>24</v>
      </c>
      <c r="C87" s="1">
        <v>545</v>
      </c>
      <c r="D87">
        <f t="shared" si="5"/>
        <v>22.708333333333332</v>
      </c>
      <c r="E87">
        <f t="shared" si="3"/>
        <v>22.486694978323204</v>
      </c>
      <c r="F87">
        <f t="shared" si="4"/>
        <v>17.041843823226127</v>
      </c>
      <c r="H87">
        <v>36</v>
      </c>
      <c r="I87">
        <v>22.486694978323204</v>
      </c>
      <c r="J87">
        <v>17.041843823226127</v>
      </c>
      <c r="K87">
        <v>21.084107345438696</v>
      </c>
      <c r="L87">
        <v>22.708333333333332</v>
      </c>
    </row>
    <row r="88" spans="1:12" x14ac:dyDescent="0.25">
      <c r="A88" s="1" t="s">
        <v>86</v>
      </c>
      <c r="B88">
        <v>23</v>
      </c>
      <c r="C88" s="1">
        <v>534</v>
      </c>
      <c r="D88">
        <f t="shared" si="5"/>
        <v>23.217391304347824</v>
      </c>
      <c r="E88">
        <f t="shared" si="3"/>
        <v>22.545248463646089</v>
      </c>
      <c r="F88">
        <f t="shared" si="4"/>
        <v>16.983290337903242</v>
      </c>
      <c r="H88">
        <v>37</v>
      </c>
      <c r="I88">
        <v>22.545248463646089</v>
      </c>
      <c r="J88">
        <v>16.983290337903242</v>
      </c>
      <c r="K88">
        <v>21.084107345438696</v>
      </c>
      <c r="L88">
        <v>23.217391304347824</v>
      </c>
    </row>
    <row r="89" spans="1:12" x14ac:dyDescent="0.25">
      <c r="A89" s="1" t="s">
        <v>87</v>
      </c>
      <c r="B89">
        <v>20</v>
      </c>
      <c r="C89" s="1">
        <v>534</v>
      </c>
      <c r="D89">
        <f t="shared" si="5"/>
        <v>26.7</v>
      </c>
      <c r="E89">
        <f t="shared" si="3"/>
        <v>22.746537200679395</v>
      </c>
      <c r="F89">
        <f t="shared" si="4"/>
        <v>16.782001600869936</v>
      </c>
      <c r="H89">
        <v>38</v>
      </c>
      <c r="I89">
        <v>22.746537200679395</v>
      </c>
      <c r="J89">
        <v>16.782001600869936</v>
      </c>
      <c r="K89">
        <v>21.084107345438696</v>
      </c>
      <c r="L89">
        <v>26.7</v>
      </c>
    </row>
    <row r="90" spans="1:12" x14ac:dyDescent="0.25">
      <c r="A90" s="1" t="s">
        <v>88</v>
      </c>
      <c r="B90">
        <v>19</v>
      </c>
      <c r="C90" s="1">
        <v>498</v>
      </c>
      <c r="D90">
        <f t="shared" si="5"/>
        <v>26.210526315789473</v>
      </c>
      <c r="E90">
        <f t="shared" si="3"/>
        <v>22.82401160359754</v>
      </c>
      <c r="F90">
        <f t="shared" si="4"/>
        <v>16.704527197951791</v>
      </c>
      <c r="H90">
        <v>39</v>
      </c>
      <c r="I90">
        <v>22.82401160359754</v>
      </c>
      <c r="J90">
        <v>16.704527197951791</v>
      </c>
      <c r="K90">
        <v>21.084107345438696</v>
      </c>
      <c r="L90">
        <v>26.210526315789473</v>
      </c>
    </row>
    <row r="91" spans="1:12" x14ac:dyDescent="0.25">
      <c r="A91" s="1" t="s">
        <v>89</v>
      </c>
      <c r="B91">
        <v>21</v>
      </c>
      <c r="C91" s="1">
        <v>529</v>
      </c>
      <c r="D91">
        <f t="shared" si="5"/>
        <v>25.19047619047619</v>
      </c>
      <c r="E91">
        <f t="shared" si="3"/>
        <v>22.674664764253752</v>
      </c>
      <c r="F91">
        <f t="shared" si="4"/>
        <v>16.853874037295579</v>
      </c>
      <c r="H91">
        <v>40</v>
      </c>
      <c r="I91">
        <v>22.674664764253752</v>
      </c>
      <c r="J91">
        <v>16.853874037295579</v>
      </c>
      <c r="K91">
        <v>21.084107345438696</v>
      </c>
      <c r="L91">
        <v>25.19047619047619</v>
      </c>
    </row>
    <row r="92" spans="1:12" x14ac:dyDescent="0.25">
      <c r="A92" s="1" t="s">
        <v>90</v>
      </c>
      <c r="B92">
        <v>21</v>
      </c>
      <c r="C92" s="1">
        <v>520</v>
      </c>
      <c r="D92">
        <f t="shared" si="5"/>
        <v>24.761904761904763</v>
      </c>
      <c r="E92">
        <f t="shared" si="3"/>
        <v>22.674664764253752</v>
      </c>
      <c r="F92">
        <f t="shared" si="4"/>
        <v>16.853874037295579</v>
      </c>
      <c r="H92">
        <v>41</v>
      </c>
      <c r="I92">
        <v>22.674664764253752</v>
      </c>
      <c r="J92">
        <v>16.853874037295579</v>
      </c>
      <c r="K92">
        <v>21.084107345438696</v>
      </c>
      <c r="L92">
        <v>24.761904761904763</v>
      </c>
    </row>
    <row r="93" spans="1:12" x14ac:dyDescent="0.25">
      <c r="A93" s="1" t="s">
        <v>91</v>
      </c>
      <c r="B93">
        <v>20</v>
      </c>
      <c r="C93" s="1">
        <v>554</v>
      </c>
      <c r="D93">
        <f t="shared" si="5"/>
        <v>27.7</v>
      </c>
      <c r="E93">
        <f t="shared" si="3"/>
        <v>22.746537200679395</v>
      </c>
      <c r="F93">
        <f t="shared" si="4"/>
        <v>16.782001600869936</v>
      </c>
      <c r="H93">
        <v>42</v>
      </c>
      <c r="I93">
        <v>22.746537200679395</v>
      </c>
      <c r="J93">
        <v>16.782001600869936</v>
      </c>
      <c r="K93">
        <v>21.084107345438696</v>
      </c>
      <c r="L93">
        <v>27.7</v>
      </c>
    </row>
    <row r="94" spans="1:12" x14ac:dyDescent="0.25">
      <c r="A94" s="1" t="s">
        <v>92</v>
      </c>
      <c r="B94">
        <v>25</v>
      </c>
      <c r="C94" s="1">
        <v>631</v>
      </c>
      <c r="D94">
        <f t="shared" si="5"/>
        <v>25.24</v>
      </c>
      <c r="E94">
        <f t="shared" si="3"/>
        <v>22.431690811852953</v>
      </c>
      <c r="F94">
        <f t="shared" si="4"/>
        <v>17.096847989696379</v>
      </c>
      <c r="H94">
        <v>43</v>
      </c>
      <c r="I94">
        <v>22.431690811852953</v>
      </c>
      <c r="J94">
        <v>17.096847989696379</v>
      </c>
      <c r="K94">
        <v>21.084107345438696</v>
      </c>
      <c r="L94">
        <v>25.24</v>
      </c>
    </row>
    <row r="95" spans="1:12" x14ac:dyDescent="0.25">
      <c r="A95" s="1" t="s">
        <v>93</v>
      </c>
      <c r="B95">
        <v>19</v>
      </c>
      <c r="C95" s="1">
        <v>465</v>
      </c>
      <c r="D95">
        <f t="shared" si="5"/>
        <v>24.473684210526315</v>
      </c>
      <c r="E95">
        <f t="shared" si="3"/>
        <v>22.82401160359754</v>
      </c>
      <c r="F95">
        <f t="shared" si="4"/>
        <v>16.704527197951791</v>
      </c>
      <c r="H95">
        <v>44</v>
      </c>
      <c r="I95">
        <v>22.82401160359754</v>
      </c>
      <c r="J95">
        <v>16.704527197951791</v>
      </c>
      <c r="K95">
        <v>21.084107345438696</v>
      </c>
      <c r="L95">
        <v>24.473684210526315</v>
      </c>
    </row>
    <row r="96" spans="1:12" x14ac:dyDescent="0.25">
      <c r="A96" s="1" t="s">
        <v>94</v>
      </c>
      <c r="B96">
        <v>19</v>
      </c>
      <c r="C96" s="1">
        <v>491</v>
      </c>
      <c r="D96">
        <f t="shared" si="5"/>
        <v>25.842105263157894</v>
      </c>
      <c r="E96">
        <f t="shared" si="3"/>
        <v>22.82401160359754</v>
      </c>
      <c r="F96">
        <f t="shared" si="4"/>
        <v>16.704527197951791</v>
      </c>
      <c r="H96">
        <v>45</v>
      </c>
      <c r="I96">
        <v>22.82401160359754</v>
      </c>
      <c r="J96">
        <v>16.704527197951791</v>
      </c>
      <c r="K96">
        <v>21.084107345438696</v>
      </c>
      <c r="L96">
        <v>25.842105263157894</v>
      </c>
    </row>
    <row r="97" spans="1:12" x14ac:dyDescent="0.25">
      <c r="A97" s="1" t="s">
        <v>95</v>
      </c>
      <c r="B97">
        <v>25</v>
      </c>
      <c r="C97" s="1">
        <v>596</v>
      </c>
      <c r="D97">
        <f t="shared" si="5"/>
        <v>23.84</v>
      </c>
      <c r="E97">
        <f t="shared" si="3"/>
        <v>22.431690811852953</v>
      </c>
      <c r="F97">
        <f t="shared" si="4"/>
        <v>17.096847989696379</v>
      </c>
      <c r="H97">
        <v>46</v>
      </c>
      <c r="I97">
        <v>22.431690811852953</v>
      </c>
      <c r="J97">
        <v>17.096847989696379</v>
      </c>
      <c r="K97">
        <v>21.084107345438696</v>
      </c>
      <c r="L97">
        <v>23.84</v>
      </c>
    </row>
    <row r="98" spans="1:12" x14ac:dyDescent="0.25">
      <c r="A98" s="1" t="s">
        <v>96</v>
      </c>
      <c r="B98">
        <v>24</v>
      </c>
      <c r="C98" s="1">
        <v>569</v>
      </c>
      <c r="D98">
        <f t="shared" si="5"/>
        <v>23.708333333333332</v>
      </c>
      <c r="E98">
        <f t="shared" si="3"/>
        <v>22.486694978323204</v>
      </c>
      <c r="F98">
        <f t="shared" si="4"/>
        <v>17.041843823226127</v>
      </c>
      <c r="H98">
        <v>47</v>
      </c>
      <c r="I98">
        <v>22.486694978323204</v>
      </c>
      <c r="J98">
        <v>17.041843823226127</v>
      </c>
      <c r="K98">
        <v>21.084107345438696</v>
      </c>
      <c r="L98">
        <v>23.708333333333332</v>
      </c>
    </row>
    <row r="99" spans="1:12" x14ac:dyDescent="0.25">
      <c r="A99" s="1" t="s">
        <v>97</v>
      </c>
      <c r="B99">
        <v>21</v>
      </c>
      <c r="C99" s="1">
        <v>532</v>
      </c>
      <c r="D99">
        <f t="shared" si="5"/>
        <v>25.333333333333332</v>
      </c>
      <c r="E99">
        <f t="shared" si="3"/>
        <v>22.674664764253752</v>
      </c>
      <c r="F99">
        <f t="shared" si="4"/>
        <v>16.853874037295579</v>
      </c>
      <c r="H99">
        <v>48</v>
      </c>
      <c r="I99">
        <v>22.674664764253752</v>
      </c>
      <c r="J99">
        <v>16.853874037295579</v>
      </c>
      <c r="K99">
        <v>21.084107345438696</v>
      </c>
      <c r="L99">
        <v>25.333333333333332</v>
      </c>
    </row>
    <row r="100" spans="1:12" x14ac:dyDescent="0.25">
      <c r="A100" s="1" t="s">
        <v>98</v>
      </c>
      <c r="B100">
        <v>20</v>
      </c>
      <c r="C100" s="1">
        <v>473</v>
      </c>
      <c r="D100">
        <f t="shared" si="5"/>
        <v>23.65</v>
      </c>
      <c r="E100">
        <f t="shared" si="3"/>
        <v>22.746537200679395</v>
      </c>
      <c r="F100">
        <f t="shared" si="4"/>
        <v>16.782001600869936</v>
      </c>
      <c r="H100">
        <v>49</v>
      </c>
      <c r="I100">
        <v>22.746537200679395</v>
      </c>
      <c r="J100">
        <v>16.782001600869936</v>
      </c>
      <c r="K100">
        <v>21.084107345438696</v>
      </c>
      <c r="L100">
        <v>23.65</v>
      </c>
    </row>
    <row r="101" spans="1:12" x14ac:dyDescent="0.25">
      <c r="A101" s="1" t="s">
        <v>99</v>
      </c>
      <c r="B101">
        <v>21</v>
      </c>
      <c r="C101" s="1">
        <v>527</v>
      </c>
      <c r="D101">
        <f t="shared" si="5"/>
        <v>25.095238095238095</v>
      </c>
      <c r="E101">
        <f t="shared" si="3"/>
        <v>22.674664764253752</v>
      </c>
      <c r="F101">
        <f t="shared" si="4"/>
        <v>16.853874037295579</v>
      </c>
      <c r="H101">
        <v>50</v>
      </c>
      <c r="I101">
        <v>22.674664764253752</v>
      </c>
      <c r="J101">
        <v>16.853874037295579</v>
      </c>
      <c r="K101">
        <v>21.084107345438696</v>
      </c>
      <c r="L101">
        <v>25.095238095238095</v>
      </c>
    </row>
    <row r="102" spans="1:12" x14ac:dyDescent="0.25">
      <c r="B102">
        <f>SUM(B2:B101)</f>
        <v>2241</v>
      </c>
      <c r="C102">
        <f>SUM(C2:C101)</f>
        <v>47171</v>
      </c>
      <c r="D102">
        <f>AVERAGE(D2:D101)</f>
        <v>21.084107345438696</v>
      </c>
    </row>
    <row r="105" spans="1:12" x14ac:dyDescent="0.25">
      <c r="C105" s="1">
        <v>22.58</v>
      </c>
      <c r="F105">
        <f>AVERAGE(D2:D51)</f>
        <v>19.764269400774666</v>
      </c>
    </row>
    <row r="106" spans="1:12" x14ac:dyDescent="0.25">
      <c r="C106" s="1">
        <v>0.51403983575539636</v>
      </c>
    </row>
    <row r="107" spans="1:12" x14ac:dyDescent="0.25">
      <c r="C107" s="1">
        <v>0.10518086893995386</v>
      </c>
    </row>
    <row r="111" spans="1:12" x14ac:dyDescent="0.25">
      <c r="C111" s="1">
        <v>22.24</v>
      </c>
    </row>
    <row r="112" spans="1:12" x14ac:dyDescent="0.25">
      <c r="C112" s="1">
        <v>1112</v>
      </c>
    </row>
    <row r="113" spans="3:3" x14ac:dyDescent="0.25">
      <c r="C113" s="1">
        <v>770</v>
      </c>
    </row>
    <row r="114" spans="3:3" x14ac:dyDescent="0.25">
      <c r="C114" s="1">
        <v>0.69244604316546765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"/>
  <sheetViews>
    <sheetView workbookViewId="0">
      <selection activeCell="I2" sqref="I2"/>
    </sheetView>
  </sheetViews>
  <sheetFormatPr defaultRowHeight="16.5" x14ac:dyDescent="0.25"/>
  <sheetData>
    <row r="1" spans="1:10" x14ac:dyDescent="0.25">
      <c r="A1" s="5"/>
      <c r="B1" s="5" t="s">
        <v>109</v>
      </c>
      <c r="C1" s="5" t="s">
        <v>110</v>
      </c>
      <c r="D1" s="5" t="s">
        <v>111</v>
      </c>
      <c r="E1" s="5" t="s">
        <v>112</v>
      </c>
      <c r="F1" s="5" t="s">
        <v>113</v>
      </c>
      <c r="G1" s="8" t="s">
        <v>114</v>
      </c>
      <c r="H1" s="9" t="s">
        <v>115</v>
      </c>
      <c r="I1" s="8" t="s">
        <v>116</v>
      </c>
      <c r="J1" s="9" t="s">
        <v>117</v>
      </c>
    </row>
    <row r="2" spans="1:10" x14ac:dyDescent="0.25">
      <c r="A2" s="5" t="s">
        <v>50</v>
      </c>
      <c r="B2" s="5">
        <v>25</v>
      </c>
      <c r="C2" s="5">
        <v>487</v>
      </c>
      <c r="D2" s="5">
        <v>19.48</v>
      </c>
      <c r="E2" s="5">
        <v>22.431690811852953</v>
      </c>
      <c r="F2" s="5">
        <v>17.096847989696379</v>
      </c>
      <c r="G2" s="6">
        <f>1-(_xlfn.POISSON.DIST(E2,19.76427,1)-_xlfn.POISSON.DIST(F2,19.76427,1))</f>
        <v>0.57672506276394697</v>
      </c>
      <c r="H2" s="7">
        <f>1/G2</f>
        <v>1.7339284601357772</v>
      </c>
      <c r="I2" s="6">
        <f>_xlfn.POISSON.DIST(E2,25,1)-_xlfn.POISSON.DIST(F2,25,1)</f>
        <v>0.25705844539404643</v>
      </c>
      <c r="J2" s="7">
        <f>1/(1-I2)</f>
        <v>1.34600089845612</v>
      </c>
    </row>
    <row r="3" spans="1:10" x14ac:dyDescent="0.25">
      <c r="A3" s="5" t="s">
        <v>51</v>
      </c>
      <c r="B3" s="5">
        <v>20</v>
      </c>
      <c r="C3" s="5">
        <v>379</v>
      </c>
      <c r="D3" s="5">
        <v>18.95</v>
      </c>
      <c r="E3" s="5">
        <v>22.746537200679395</v>
      </c>
      <c r="F3" s="5">
        <v>16.782001600869936</v>
      </c>
      <c r="G3" s="6">
        <f t="shared" ref="G3:G51" si="0">1-(_xlfn.POISSON.DIST(E3,19.76427,1)-_xlfn.POISSON.DIST(F3,19.76427,1))</f>
        <v>0.49813071508123563</v>
      </c>
      <c r="H3" s="7">
        <f t="shared" ref="H3:H51" si="1">1/G3</f>
        <v>2.0075051983833583</v>
      </c>
      <c r="I3" s="6">
        <f t="shared" ref="I3:I51" si="2">_xlfn.POISSON.DIST(E3,25,1)-_xlfn.POISSON.DIST(F3,25,1)</f>
        <v>0.27978583645209965</v>
      </c>
      <c r="J3" s="7">
        <f t="shared" ref="J3:J51" si="3">1/(1-I3)</f>
        <v>1.3884758876079664</v>
      </c>
    </row>
    <row r="4" spans="1:10" x14ac:dyDescent="0.25">
      <c r="A4" s="5" t="s">
        <v>52</v>
      </c>
      <c r="B4" s="5">
        <v>23</v>
      </c>
      <c r="C4" s="5">
        <v>452</v>
      </c>
      <c r="D4" s="5">
        <v>19.652173913043477</v>
      </c>
      <c r="E4" s="5">
        <v>22.545248463646089</v>
      </c>
      <c r="F4" s="5">
        <v>16.983290337903242</v>
      </c>
      <c r="G4" s="6">
        <f t="shared" si="0"/>
        <v>0.49813071508123563</v>
      </c>
      <c r="H4" s="7">
        <f t="shared" si="1"/>
        <v>2.0075051983833583</v>
      </c>
      <c r="I4" s="6">
        <f t="shared" si="2"/>
        <v>0.27978583645209965</v>
      </c>
      <c r="J4" s="7">
        <f t="shared" si="3"/>
        <v>1.3884758876079664</v>
      </c>
    </row>
    <row r="5" spans="1:10" x14ac:dyDescent="0.25">
      <c r="A5" s="5" t="s">
        <v>53</v>
      </c>
      <c r="B5" s="5">
        <v>25</v>
      </c>
      <c r="C5" s="5">
        <v>468</v>
      </c>
      <c r="D5" s="5">
        <v>18.72</v>
      </c>
      <c r="E5" s="5">
        <v>22.431690811852953</v>
      </c>
      <c r="F5" s="5">
        <v>17.096847989696379</v>
      </c>
      <c r="G5" s="6">
        <f t="shared" si="0"/>
        <v>0.57672506276394697</v>
      </c>
      <c r="H5" s="7">
        <f t="shared" si="1"/>
        <v>1.7339284601357772</v>
      </c>
      <c r="I5" s="6">
        <f t="shared" si="2"/>
        <v>0.25705844539404643</v>
      </c>
      <c r="J5" s="7">
        <f t="shared" si="3"/>
        <v>1.34600089845612</v>
      </c>
    </row>
    <row r="6" spans="1:10" x14ac:dyDescent="0.25">
      <c r="A6" s="5" t="s">
        <v>54</v>
      </c>
      <c r="B6" s="5">
        <v>24</v>
      </c>
      <c r="C6" s="5">
        <v>460</v>
      </c>
      <c r="D6" s="5">
        <v>19.166666666666668</v>
      </c>
      <c r="E6" s="5">
        <v>22.486694978323204</v>
      </c>
      <c r="F6" s="5">
        <v>17.041843823226127</v>
      </c>
      <c r="G6" s="6">
        <f t="shared" si="0"/>
        <v>0.57672506276394697</v>
      </c>
      <c r="H6" s="7">
        <f t="shared" si="1"/>
        <v>1.7339284601357772</v>
      </c>
      <c r="I6" s="6">
        <f t="shared" si="2"/>
        <v>0.25705844539404643</v>
      </c>
      <c r="J6" s="7">
        <f t="shared" si="3"/>
        <v>1.34600089845612</v>
      </c>
    </row>
    <row r="7" spans="1:10" x14ac:dyDescent="0.25">
      <c r="A7" s="5" t="s">
        <v>55</v>
      </c>
      <c r="B7" s="5">
        <v>20</v>
      </c>
      <c r="C7" s="5">
        <v>381</v>
      </c>
      <c r="D7" s="5">
        <v>19.05</v>
      </c>
      <c r="E7" s="5">
        <v>22.746537200679395</v>
      </c>
      <c r="F7" s="5">
        <v>16.782001600869936</v>
      </c>
      <c r="G7" s="6">
        <f t="shared" si="0"/>
        <v>0.49813071508123563</v>
      </c>
      <c r="H7" s="7">
        <f t="shared" si="1"/>
        <v>2.0075051983833583</v>
      </c>
      <c r="I7" s="6">
        <f t="shared" si="2"/>
        <v>0.27978583645209965</v>
      </c>
      <c r="J7" s="7">
        <f t="shared" si="3"/>
        <v>1.3884758876079664</v>
      </c>
    </row>
    <row r="8" spans="1:10" x14ac:dyDescent="0.25">
      <c r="A8" s="5" t="s">
        <v>56</v>
      </c>
      <c r="B8" s="5">
        <v>19</v>
      </c>
      <c r="C8" s="5">
        <v>386</v>
      </c>
      <c r="D8" s="5">
        <v>20.315789473684209</v>
      </c>
      <c r="E8" s="5">
        <v>22.82401160359754</v>
      </c>
      <c r="F8" s="5">
        <v>16.704527197951791</v>
      </c>
      <c r="G8" s="6">
        <f t="shared" si="0"/>
        <v>0.49813071508123563</v>
      </c>
      <c r="H8" s="7">
        <f t="shared" si="1"/>
        <v>2.0075051983833583</v>
      </c>
      <c r="I8" s="6">
        <f t="shared" si="2"/>
        <v>0.27978583645209965</v>
      </c>
      <c r="J8" s="7">
        <f t="shared" si="3"/>
        <v>1.3884758876079664</v>
      </c>
    </row>
    <row r="9" spans="1:10" x14ac:dyDescent="0.25">
      <c r="A9" s="5" t="s">
        <v>57</v>
      </c>
      <c r="B9" s="5">
        <v>25</v>
      </c>
      <c r="C9" s="5">
        <v>495</v>
      </c>
      <c r="D9" s="5">
        <v>19.8</v>
      </c>
      <c r="E9" s="5">
        <v>22.431690811852953</v>
      </c>
      <c r="F9" s="5">
        <v>17.096847989696379</v>
      </c>
      <c r="G9" s="6">
        <f t="shared" si="0"/>
        <v>0.57672506276394697</v>
      </c>
      <c r="H9" s="7">
        <f t="shared" si="1"/>
        <v>1.7339284601357772</v>
      </c>
      <c r="I9" s="6">
        <f t="shared" si="2"/>
        <v>0.25705844539404643</v>
      </c>
      <c r="J9" s="7">
        <f t="shared" si="3"/>
        <v>1.34600089845612</v>
      </c>
    </row>
    <row r="10" spans="1:10" x14ac:dyDescent="0.25">
      <c r="A10" s="5" t="s">
        <v>58</v>
      </c>
      <c r="B10" s="5">
        <v>25</v>
      </c>
      <c r="C10" s="5">
        <v>466</v>
      </c>
      <c r="D10" s="5">
        <v>18.64</v>
      </c>
      <c r="E10" s="5">
        <v>22.431690811852953</v>
      </c>
      <c r="F10" s="5">
        <v>17.096847989696379</v>
      </c>
      <c r="G10" s="6">
        <f t="shared" si="0"/>
        <v>0.57672506276394697</v>
      </c>
      <c r="H10" s="7">
        <f t="shared" si="1"/>
        <v>1.7339284601357772</v>
      </c>
      <c r="I10" s="6">
        <f t="shared" si="2"/>
        <v>0.25705844539404643</v>
      </c>
      <c r="J10" s="7">
        <f t="shared" si="3"/>
        <v>1.34600089845612</v>
      </c>
    </row>
    <row r="11" spans="1:10" x14ac:dyDescent="0.25">
      <c r="A11" s="5" t="s">
        <v>59</v>
      </c>
      <c r="B11" s="5">
        <v>25</v>
      </c>
      <c r="C11" s="5">
        <v>511</v>
      </c>
      <c r="D11" s="5">
        <v>20.440000000000001</v>
      </c>
      <c r="E11" s="5">
        <v>22.431690811852953</v>
      </c>
      <c r="F11" s="5">
        <v>17.096847989696379</v>
      </c>
      <c r="G11" s="6">
        <f t="shared" si="0"/>
        <v>0.57672506276394697</v>
      </c>
      <c r="H11" s="7">
        <f t="shared" si="1"/>
        <v>1.7339284601357772</v>
      </c>
      <c r="I11" s="6">
        <f t="shared" si="2"/>
        <v>0.25705844539404643</v>
      </c>
      <c r="J11" s="7">
        <f t="shared" si="3"/>
        <v>1.34600089845612</v>
      </c>
    </row>
    <row r="12" spans="1:10" x14ac:dyDescent="0.25">
      <c r="A12" s="5" t="s">
        <v>60</v>
      </c>
      <c r="B12" s="5">
        <v>24</v>
      </c>
      <c r="C12" s="5">
        <v>510</v>
      </c>
      <c r="D12" s="5">
        <v>21.25</v>
      </c>
      <c r="E12" s="5">
        <v>22.486694978323204</v>
      </c>
      <c r="F12" s="5">
        <v>17.041843823226127</v>
      </c>
      <c r="G12" s="6">
        <f t="shared" si="0"/>
        <v>0.57672506276394697</v>
      </c>
      <c r="H12" s="7">
        <f t="shared" si="1"/>
        <v>1.7339284601357772</v>
      </c>
      <c r="I12" s="6">
        <f t="shared" si="2"/>
        <v>0.25705844539404643</v>
      </c>
      <c r="J12" s="7">
        <f t="shared" si="3"/>
        <v>1.34600089845612</v>
      </c>
    </row>
    <row r="13" spans="1:10" x14ac:dyDescent="0.25">
      <c r="A13" s="5" t="s">
        <v>61</v>
      </c>
      <c r="B13" s="5">
        <v>25</v>
      </c>
      <c r="C13" s="5">
        <v>525</v>
      </c>
      <c r="D13" s="5">
        <v>21</v>
      </c>
      <c r="E13" s="5">
        <v>22.431690811852953</v>
      </c>
      <c r="F13" s="5">
        <v>17.096847989696379</v>
      </c>
      <c r="G13" s="6">
        <f t="shared" si="0"/>
        <v>0.57672506276394697</v>
      </c>
      <c r="H13" s="7">
        <f t="shared" si="1"/>
        <v>1.7339284601357772</v>
      </c>
      <c r="I13" s="6">
        <f t="shared" si="2"/>
        <v>0.25705844539404643</v>
      </c>
      <c r="J13" s="7">
        <f t="shared" si="3"/>
        <v>1.34600089845612</v>
      </c>
    </row>
    <row r="14" spans="1:10" x14ac:dyDescent="0.25">
      <c r="A14" s="5" t="s">
        <v>62</v>
      </c>
      <c r="B14" s="5">
        <v>21</v>
      </c>
      <c r="C14" s="5">
        <v>422</v>
      </c>
      <c r="D14" s="5">
        <v>20.095238095238095</v>
      </c>
      <c r="E14" s="5">
        <v>22.674664764253752</v>
      </c>
      <c r="F14" s="5">
        <v>16.853874037295579</v>
      </c>
      <c r="G14" s="6">
        <f t="shared" si="0"/>
        <v>0.49813071508123563</v>
      </c>
      <c r="H14" s="7">
        <f t="shared" si="1"/>
        <v>2.0075051983833583</v>
      </c>
      <c r="I14" s="6">
        <f t="shared" si="2"/>
        <v>0.27978583645209965</v>
      </c>
      <c r="J14" s="7">
        <f t="shared" si="3"/>
        <v>1.3884758876079664</v>
      </c>
    </row>
    <row r="15" spans="1:10" x14ac:dyDescent="0.25">
      <c r="A15" s="5" t="s">
        <v>63</v>
      </c>
      <c r="B15" s="5">
        <v>25</v>
      </c>
      <c r="C15" s="5">
        <v>494</v>
      </c>
      <c r="D15" s="5">
        <v>19.760000000000002</v>
      </c>
      <c r="E15" s="5">
        <v>22.431690811852953</v>
      </c>
      <c r="F15" s="5">
        <v>17.096847989696379</v>
      </c>
      <c r="G15" s="6">
        <f t="shared" si="0"/>
        <v>0.57672506276394697</v>
      </c>
      <c r="H15" s="7">
        <f t="shared" si="1"/>
        <v>1.7339284601357772</v>
      </c>
      <c r="I15" s="6">
        <f t="shared" si="2"/>
        <v>0.25705844539404643</v>
      </c>
      <c r="J15" s="7">
        <f t="shared" si="3"/>
        <v>1.34600089845612</v>
      </c>
    </row>
    <row r="16" spans="1:10" x14ac:dyDescent="0.25">
      <c r="A16" s="5" t="s">
        <v>64</v>
      </c>
      <c r="B16" s="5">
        <v>22</v>
      </c>
      <c r="C16" s="5">
        <v>419</v>
      </c>
      <c r="D16" s="5">
        <v>19.045454545454547</v>
      </c>
      <c r="E16" s="5">
        <v>22.607750179095586</v>
      </c>
      <c r="F16" s="5">
        <v>16.920788622453745</v>
      </c>
      <c r="G16" s="6">
        <f t="shared" si="0"/>
        <v>0.49813071508123563</v>
      </c>
      <c r="H16" s="7">
        <f t="shared" si="1"/>
        <v>2.0075051983833583</v>
      </c>
      <c r="I16" s="6">
        <f t="shared" si="2"/>
        <v>0.27978583645209965</v>
      </c>
      <c r="J16" s="7">
        <f t="shared" si="3"/>
        <v>1.3884758876079664</v>
      </c>
    </row>
    <row r="17" spans="1:10" x14ac:dyDescent="0.25">
      <c r="A17" s="5" t="s">
        <v>65</v>
      </c>
      <c r="B17" s="5">
        <v>19</v>
      </c>
      <c r="C17" s="5">
        <v>361</v>
      </c>
      <c r="D17" s="5">
        <v>19</v>
      </c>
      <c r="E17" s="5">
        <v>22.82401160359754</v>
      </c>
      <c r="F17" s="5">
        <v>16.704527197951791</v>
      </c>
      <c r="G17" s="6">
        <f t="shared" si="0"/>
        <v>0.49813071508123563</v>
      </c>
      <c r="H17" s="7">
        <f t="shared" si="1"/>
        <v>2.0075051983833583</v>
      </c>
      <c r="I17" s="6">
        <f t="shared" si="2"/>
        <v>0.27978583645209965</v>
      </c>
      <c r="J17" s="7">
        <f t="shared" si="3"/>
        <v>1.3884758876079664</v>
      </c>
    </row>
    <row r="18" spans="1:10" x14ac:dyDescent="0.25">
      <c r="A18" s="5" t="s">
        <v>66</v>
      </c>
      <c r="B18" s="5">
        <v>19</v>
      </c>
      <c r="C18" s="5">
        <v>367</v>
      </c>
      <c r="D18" s="5">
        <v>19.315789473684209</v>
      </c>
      <c r="E18" s="5">
        <v>22.82401160359754</v>
      </c>
      <c r="F18" s="5">
        <v>16.704527197951791</v>
      </c>
      <c r="G18" s="6">
        <f t="shared" si="0"/>
        <v>0.49813071508123563</v>
      </c>
      <c r="H18" s="7">
        <f t="shared" si="1"/>
        <v>2.0075051983833583</v>
      </c>
      <c r="I18" s="6">
        <f t="shared" si="2"/>
        <v>0.27978583645209965</v>
      </c>
      <c r="J18" s="7">
        <f t="shared" si="3"/>
        <v>1.3884758876079664</v>
      </c>
    </row>
    <row r="19" spans="1:10" x14ac:dyDescent="0.25">
      <c r="A19" s="5" t="s">
        <v>67</v>
      </c>
      <c r="B19" s="5">
        <v>24</v>
      </c>
      <c r="C19" s="5">
        <v>470</v>
      </c>
      <c r="D19" s="5">
        <v>19.583333333333332</v>
      </c>
      <c r="E19" s="5">
        <v>22.486694978323204</v>
      </c>
      <c r="F19" s="5">
        <v>17.041843823226127</v>
      </c>
      <c r="G19" s="6">
        <f t="shared" si="0"/>
        <v>0.57672506276394697</v>
      </c>
      <c r="H19" s="7">
        <f t="shared" si="1"/>
        <v>1.7339284601357772</v>
      </c>
      <c r="I19" s="6">
        <f t="shared" si="2"/>
        <v>0.25705844539404643</v>
      </c>
      <c r="J19" s="7">
        <f t="shared" si="3"/>
        <v>1.34600089845612</v>
      </c>
    </row>
    <row r="20" spans="1:10" x14ac:dyDescent="0.25">
      <c r="A20" s="5" t="s">
        <v>68</v>
      </c>
      <c r="B20" s="5">
        <v>22</v>
      </c>
      <c r="C20" s="5">
        <v>451</v>
      </c>
      <c r="D20" s="5">
        <v>20.5</v>
      </c>
      <c r="E20" s="5">
        <v>22.607750179095586</v>
      </c>
      <c r="F20" s="5">
        <v>16.920788622453745</v>
      </c>
      <c r="G20" s="6">
        <f t="shared" si="0"/>
        <v>0.49813071508123563</v>
      </c>
      <c r="H20" s="7">
        <f t="shared" si="1"/>
        <v>2.0075051983833583</v>
      </c>
      <c r="I20" s="6">
        <f t="shared" si="2"/>
        <v>0.27978583645209965</v>
      </c>
      <c r="J20" s="7">
        <f t="shared" si="3"/>
        <v>1.3884758876079664</v>
      </c>
    </row>
    <row r="21" spans="1:10" x14ac:dyDescent="0.25">
      <c r="A21" s="5" t="s">
        <v>69</v>
      </c>
      <c r="B21" s="5">
        <v>25</v>
      </c>
      <c r="C21" s="5">
        <v>510</v>
      </c>
      <c r="D21" s="5">
        <v>20.399999999999999</v>
      </c>
      <c r="E21" s="5">
        <v>22.431690811852953</v>
      </c>
      <c r="F21" s="5">
        <v>17.096847989696379</v>
      </c>
      <c r="G21" s="6">
        <f t="shared" si="0"/>
        <v>0.57672506276394697</v>
      </c>
      <c r="H21" s="7">
        <f t="shared" si="1"/>
        <v>1.7339284601357772</v>
      </c>
      <c r="I21" s="6">
        <f t="shared" si="2"/>
        <v>0.25705844539404643</v>
      </c>
      <c r="J21" s="7">
        <f t="shared" si="3"/>
        <v>1.34600089845612</v>
      </c>
    </row>
    <row r="22" spans="1:10" x14ac:dyDescent="0.25">
      <c r="A22" s="5" t="s">
        <v>70</v>
      </c>
      <c r="B22" s="5">
        <v>21</v>
      </c>
      <c r="C22" s="5">
        <v>402</v>
      </c>
      <c r="D22" s="5">
        <v>19.142857142857142</v>
      </c>
      <c r="E22" s="5">
        <v>22.674664764253752</v>
      </c>
      <c r="F22" s="5">
        <v>16.853874037295579</v>
      </c>
      <c r="G22" s="6">
        <f t="shared" si="0"/>
        <v>0.49813071508123563</v>
      </c>
      <c r="H22" s="7">
        <f t="shared" si="1"/>
        <v>2.0075051983833583</v>
      </c>
      <c r="I22" s="6">
        <f t="shared" si="2"/>
        <v>0.27978583645209965</v>
      </c>
      <c r="J22" s="7">
        <f t="shared" si="3"/>
        <v>1.3884758876079664</v>
      </c>
    </row>
    <row r="23" spans="1:10" x14ac:dyDescent="0.25">
      <c r="A23" s="5" t="s">
        <v>71</v>
      </c>
      <c r="B23" s="5">
        <v>25</v>
      </c>
      <c r="C23" s="5">
        <v>503</v>
      </c>
      <c r="D23" s="5">
        <v>20.12</v>
      </c>
      <c r="E23" s="5">
        <v>22.431690811852953</v>
      </c>
      <c r="F23" s="5">
        <v>17.096847989696379</v>
      </c>
      <c r="G23" s="6">
        <f t="shared" si="0"/>
        <v>0.57672506276394697</v>
      </c>
      <c r="H23" s="7">
        <f t="shared" si="1"/>
        <v>1.7339284601357772</v>
      </c>
      <c r="I23" s="6">
        <f t="shared" si="2"/>
        <v>0.25705844539404643</v>
      </c>
      <c r="J23" s="7">
        <f t="shared" si="3"/>
        <v>1.34600089845612</v>
      </c>
    </row>
    <row r="24" spans="1:10" x14ac:dyDescent="0.25">
      <c r="A24" s="5" t="s">
        <v>72</v>
      </c>
      <c r="B24" s="5">
        <v>25</v>
      </c>
      <c r="C24" s="5">
        <v>506</v>
      </c>
      <c r="D24" s="5">
        <v>20.239999999999998</v>
      </c>
      <c r="E24" s="5">
        <v>22.431690811852953</v>
      </c>
      <c r="F24" s="5">
        <v>17.096847989696379</v>
      </c>
      <c r="G24" s="6">
        <f t="shared" si="0"/>
        <v>0.57672506276394697</v>
      </c>
      <c r="H24" s="7">
        <f t="shared" si="1"/>
        <v>1.7339284601357772</v>
      </c>
      <c r="I24" s="6">
        <f t="shared" si="2"/>
        <v>0.25705844539404643</v>
      </c>
      <c r="J24" s="7">
        <f t="shared" si="3"/>
        <v>1.34600089845612</v>
      </c>
    </row>
    <row r="25" spans="1:10" x14ac:dyDescent="0.25">
      <c r="A25" s="5" t="s">
        <v>73</v>
      </c>
      <c r="B25" s="5">
        <v>21</v>
      </c>
      <c r="C25" s="5">
        <v>421</v>
      </c>
      <c r="D25" s="5">
        <v>20.047619047619047</v>
      </c>
      <c r="E25" s="5">
        <v>22.674664764253752</v>
      </c>
      <c r="F25" s="5">
        <v>16.853874037295579</v>
      </c>
      <c r="G25" s="6">
        <f t="shared" si="0"/>
        <v>0.49813071508123563</v>
      </c>
      <c r="H25" s="7">
        <f t="shared" si="1"/>
        <v>2.0075051983833583</v>
      </c>
      <c r="I25" s="6">
        <f t="shared" si="2"/>
        <v>0.27978583645209965</v>
      </c>
      <c r="J25" s="7">
        <f t="shared" si="3"/>
        <v>1.3884758876079664</v>
      </c>
    </row>
    <row r="26" spans="1:10" x14ac:dyDescent="0.25">
      <c r="A26" s="5" t="s">
        <v>74</v>
      </c>
      <c r="B26" s="5">
        <v>23</v>
      </c>
      <c r="C26" s="5">
        <v>485</v>
      </c>
      <c r="D26" s="5">
        <v>21.086956521739129</v>
      </c>
      <c r="E26" s="5">
        <v>22.545248463646089</v>
      </c>
      <c r="F26" s="5">
        <v>16.983290337903242</v>
      </c>
      <c r="G26" s="6">
        <f t="shared" si="0"/>
        <v>0.49813071508123563</v>
      </c>
      <c r="H26" s="7">
        <f t="shared" si="1"/>
        <v>2.0075051983833583</v>
      </c>
      <c r="I26" s="6">
        <f t="shared" si="2"/>
        <v>0.27978583645209965</v>
      </c>
      <c r="J26" s="7">
        <f t="shared" si="3"/>
        <v>1.3884758876079664</v>
      </c>
    </row>
    <row r="27" spans="1:10" x14ac:dyDescent="0.25">
      <c r="A27" s="5" t="s">
        <v>75</v>
      </c>
      <c r="B27" s="5">
        <v>21</v>
      </c>
      <c r="C27" s="5">
        <v>506</v>
      </c>
      <c r="D27" s="5">
        <v>24.095238095238095</v>
      </c>
      <c r="E27" s="5">
        <v>22.674664764253752</v>
      </c>
      <c r="F27" s="5">
        <v>16.853874037295579</v>
      </c>
      <c r="G27" s="6">
        <f t="shared" si="0"/>
        <v>0.49813071508123563</v>
      </c>
      <c r="H27" s="7">
        <f t="shared" si="1"/>
        <v>2.0075051983833583</v>
      </c>
      <c r="I27" s="6">
        <f t="shared" si="2"/>
        <v>0.27978583645209965</v>
      </c>
      <c r="J27" s="7">
        <f t="shared" si="3"/>
        <v>1.3884758876079664</v>
      </c>
    </row>
    <row r="28" spans="1:10" x14ac:dyDescent="0.25">
      <c r="A28" s="5" t="s">
        <v>76</v>
      </c>
      <c r="B28" s="5">
        <v>25</v>
      </c>
      <c r="C28" s="5">
        <v>660</v>
      </c>
      <c r="D28" s="5">
        <v>26.4</v>
      </c>
      <c r="E28" s="5">
        <v>22.431690811852953</v>
      </c>
      <c r="F28" s="5">
        <v>17.096847989696379</v>
      </c>
      <c r="G28" s="6">
        <f t="shared" si="0"/>
        <v>0.57672506276394697</v>
      </c>
      <c r="H28" s="7">
        <f t="shared" si="1"/>
        <v>1.7339284601357772</v>
      </c>
      <c r="I28" s="6">
        <f t="shared" si="2"/>
        <v>0.25705844539404643</v>
      </c>
      <c r="J28" s="7">
        <f t="shared" si="3"/>
        <v>1.34600089845612</v>
      </c>
    </row>
    <row r="29" spans="1:10" x14ac:dyDescent="0.25">
      <c r="A29" s="5" t="s">
        <v>77</v>
      </c>
      <c r="B29" s="5">
        <v>19</v>
      </c>
      <c r="C29" s="5">
        <v>463</v>
      </c>
      <c r="D29" s="5">
        <v>24.368421052631579</v>
      </c>
      <c r="E29" s="5">
        <v>22.82401160359754</v>
      </c>
      <c r="F29" s="5">
        <v>16.704527197951791</v>
      </c>
      <c r="G29" s="6">
        <f t="shared" si="0"/>
        <v>0.49813071508123563</v>
      </c>
      <c r="H29" s="7">
        <f t="shared" si="1"/>
        <v>2.0075051983833583</v>
      </c>
      <c r="I29" s="6">
        <f t="shared" si="2"/>
        <v>0.27978583645209965</v>
      </c>
      <c r="J29" s="7">
        <f t="shared" si="3"/>
        <v>1.3884758876079664</v>
      </c>
    </row>
    <row r="30" spans="1:10" x14ac:dyDescent="0.25">
      <c r="A30" s="5" t="s">
        <v>78</v>
      </c>
      <c r="B30" s="5">
        <v>19</v>
      </c>
      <c r="C30" s="5">
        <v>491</v>
      </c>
      <c r="D30" s="5">
        <v>25.842105263157894</v>
      </c>
      <c r="E30" s="5">
        <v>22.82401160359754</v>
      </c>
      <c r="F30" s="5">
        <v>16.704527197951791</v>
      </c>
      <c r="G30" s="6">
        <f t="shared" si="0"/>
        <v>0.49813071508123563</v>
      </c>
      <c r="H30" s="7">
        <f t="shared" si="1"/>
        <v>2.0075051983833583</v>
      </c>
      <c r="I30" s="6">
        <f t="shared" si="2"/>
        <v>0.27978583645209965</v>
      </c>
      <c r="J30" s="7">
        <f t="shared" si="3"/>
        <v>1.3884758876079664</v>
      </c>
    </row>
    <row r="31" spans="1:10" x14ac:dyDescent="0.25">
      <c r="A31" s="5" t="s">
        <v>79</v>
      </c>
      <c r="B31" s="5">
        <v>24</v>
      </c>
      <c r="C31" s="5">
        <v>587</v>
      </c>
      <c r="D31" s="5">
        <v>24.458333333333332</v>
      </c>
      <c r="E31" s="5">
        <v>22.486694978323204</v>
      </c>
      <c r="F31" s="5">
        <v>17.041843823226127</v>
      </c>
      <c r="G31" s="6">
        <f t="shared" si="0"/>
        <v>0.57672506276394697</v>
      </c>
      <c r="H31" s="7">
        <f t="shared" si="1"/>
        <v>1.7339284601357772</v>
      </c>
      <c r="I31" s="6">
        <f t="shared" si="2"/>
        <v>0.25705844539404643</v>
      </c>
      <c r="J31" s="7">
        <f t="shared" si="3"/>
        <v>1.34600089845612</v>
      </c>
    </row>
    <row r="32" spans="1:10" x14ac:dyDescent="0.25">
      <c r="A32" s="5" t="s">
        <v>80</v>
      </c>
      <c r="B32" s="5">
        <v>24</v>
      </c>
      <c r="C32" s="5">
        <v>617</v>
      </c>
      <c r="D32" s="5">
        <v>25.708333333333332</v>
      </c>
      <c r="E32" s="5">
        <v>22.486694978323204</v>
      </c>
      <c r="F32" s="5">
        <v>17.041843823226127</v>
      </c>
      <c r="G32" s="6">
        <f t="shared" si="0"/>
        <v>0.57672506276394697</v>
      </c>
      <c r="H32" s="7">
        <f t="shared" si="1"/>
        <v>1.7339284601357772</v>
      </c>
      <c r="I32" s="6">
        <f t="shared" si="2"/>
        <v>0.25705844539404643</v>
      </c>
      <c r="J32" s="7">
        <f t="shared" si="3"/>
        <v>1.34600089845612</v>
      </c>
    </row>
    <row r="33" spans="1:10" x14ac:dyDescent="0.25">
      <c r="A33" s="5" t="s">
        <v>81</v>
      </c>
      <c r="B33" s="5">
        <v>19</v>
      </c>
      <c r="C33" s="5">
        <v>453</v>
      </c>
      <c r="D33" s="5">
        <v>23.842105263157894</v>
      </c>
      <c r="E33" s="5">
        <v>22.82401160359754</v>
      </c>
      <c r="F33" s="5">
        <v>16.704527197951791</v>
      </c>
      <c r="G33" s="6">
        <f t="shared" si="0"/>
        <v>0.49813071508123563</v>
      </c>
      <c r="H33" s="7">
        <f t="shared" si="1"/>
        <v>2.0075051983833583</v>
      </c>
      <c r="I33" s="6">
        <f t="shared" si="2"/>
        <v>0.27978583645209965</v>
      </c>
      <c r="J33" s="7">
        <f t="shared" si="3"/>
        <v>1.3884758876079664</v>
      </c>
    </row>
    <row r="34" spans="1:10" x14ac:dyDescent="0.25">
      <c r="A34" s="5" t="s">
        <v>82</v>
      </c>
      <c r="B34" s="5">
        <v>21</v>
      </c>
      <c r="C34" s="5">
        <v>517</v>
      </c>
      <c r="D34" s="5">
        <v>24.61904761904762</v>
      </c>
      <c r="E34" s="5">
        <v>22.674664764253752</v>
      </c>
      <c r="F34" s="5">
        <v>16.853874037295579</v>
      </c>
      <c r="G34" s="6">
        <f t="shared" si="0"/>
        <v>0.49813071508123563</v>
      </c>
      <c r="H34" s="7">
        <f t="shared" si="1"/>
        <v>2.0075051983833583</v>
      </c>
      <c r="I34" s="6">
        <f t="shared" si="2"/>
        <v>0.27978583645209965</v>
      </c>
      <c r="J34" s="7">
        <f t="shared" si="3"/>
        <v>1.3884758876079664</v>
      </c>
    </row>
    <row r="35" spans="1:10" x14ac:dyDescent="0.25">
      <c r="A35" s="5" t="s">
        <v>83</v>
      </c>
      <c r="B35" s="5">
        <v>25</v>
      </c>
      <c r="C35" s="5">
        <v>680</v>
      </c>
      <c r="D35" s="5">
        <v>27.2</v>
      </c>
      <c r="E35" s="5">
        <v>22.431690811852953</v>
      </c>
      <c r="F35" s="5">
        <v>17.096847989696379</v>
      </c>
      <c r="G35" s="6">
        <f t="shared" si="0"/>
        <v>0.57672506276394697</v>
      </c>
      <c r="H35" s="7">
        <f t="shared" si="1"/>
        <v>1.7339284601357772</v>
      </c>
      <c r="I35" s="6">
        <f t="shared" si="2"/>
        <v>0.25705844539404643</v>
      </c>
      <c r="J35" s="7">
        <f t="shared" si="3"/>
        <v>1.34600089845612</v>
      </c>
    </row>
    <row r="36" spans="1:10" x14ac:dyDescent="0.25">
      <c r="A36" s="5" t="s">
        <v>84</v>
      </c>
      <c r="B36" s="5">
        <v>21</v>
      </c>
      <c r="C36" s="5">
        <v>529</v>
      </c>
      <c r="D36" s="5">
        <v>25.19047619047619</v>
      </c>
      <c r="E36" s="5">
        <v>22.674664764253752</v>
      </c>
      <c r="F36" s="5">
        <v>16.853874037295579</v>
      </c>
      <c r="G36" s="6">
        <f t="shared" si="0"/>
        <v>0.49813071508123563</v>
      </c>
      <c r="H36" s="7">
        <f t="shared" si="1"/>
        <v>2.0075051983833583</v>
      </c>
      <c r="I36" s="6">
        <f t="shared" si="2"/>
        <v>0.27978583645209965</v>
      </c>
      <c r="J36" s="7">
        <f t="shared" si="3"/>
        <v>1.3884758876079664</v>
      </c>
    </row>
    <row r="37" spans="1:10" x14ac:dyDescent="0.25">
      <c r="A37" s="5" t="s">
        <v>85</v>
      </c>
      <c r="B37" s="5">
        <v>24</v>
      </c>
      <c r="C37" s="5">
        <v>545</v>
      </c>
      <c r="D37" s="5">
        <v>22.708333333333332</v>
      </c>
      <c r="E37" s="5">
        <v>22.486694978323204</v>
      </c>
      <c r="F37" s="5">
        <v>17.041843823226127</v>
      </c>
      <c r="G37" s="6">
        <f t="shared" si="0"/>
        <v>0.57672506276394697</v>
      </c>
      <c r="H37" s="7">
        <f t="shared" si="1"/>
        <v>1.7339284601357772</v>
      </c>
      <c r="I37" s="6">
        <f t="shared" si="2"/>
        <v>0.25705844539404643</v>
      </c>
      <c r="J37" s="7">
        <f t="shared" si="3"/>
        <v>1.34600089845612</v>
      </c>
    </row>
    <row r="38" spans="1:10" x14ac:dyDescent="0.25">
      <c r="A38" s="5" t="s">
        <v>86</v>
      </c>
      <c r="B38" s="5">
        <v>23</v>
      </c>
      <c r="C38" s="5">
        <v>534</v>
      </c>
      <c r="D38" s="5">
        <v>23.217391304347824</v>
      </c>
      <c r="E38" s="5">
        <v>22.545248463646089</v>
      </c>
      <c r="F38" s="5">
        <v>16.983290337903242</v>
      </c>
      <c r="G38" s="6">
        <f t="shared" si="0"/>
        <v>0.49813071508123563</v>
      </c>
      <c r="H38" s="7">
        <f t="shared" si="1"/>
        <v>2.0075051983833583</v>
      </c>
      <c r="I38" s="6">
        <f t="shared" si="2"/>
        <v>0.27978583645209965</v>
      </c>
      <c r="J38" s="7">
        <f t="shared" si="3"/>
        <v>1.3884758876079664</v>
      </c>
    </row>
    <row r="39" spans="1:10" x14ac:dyDescent="0.25">
      <c r="A39" s="5" t="s">
        <v>87</v>
      </c>
      <c r="B39" s="5">
        <v>20</v>
      </c>
      <c r="C39" s="5">
        <v>534</v>
      </c>
      <c r="D39" s="5">
        <v>26.7</v>
      </c>
      <c r="E39" s="5">
        <v>22.746537200679395</v>
      </c>
      <c r="F39" s="5">
        <v>16.782001600869936</v>
      </c>
      <c r="G39" s="6">
        <f t="shared" si="0"/>
        <v>0.49813071508123563</v>
      </c>
      <c r="H39" s="7">
        <f t="shared" si="1"/>
        <v>2.0075051983833583</v>
      </c>
      <c r="I39" s="6">
        <f t="shared" si="2"/>
        <v>0.27978583645209965</v>
      </c>
      <c r="J39" s="7">
        <f t="shared" si="3"/>
        <v>1.3884758876079664</v>
      </c>
    </row>
    <row r="40" spans="1:10" x14ac:dyDescent="0.25">
      <c r="A40" s="5" t="s">
        <v>88</v>
      </c>
      <c r="B40" s="5">
        <v>19</v>
      </c>
      <c r="C40" s="5">
        <v>498</v>
      </c>
      <c r="D40" s="5">
        <v>26.210526315789473</v>
      </c>
      <c r="E40" s="5">
        <v>22.82401160359754</v>
      </c>
      <c r="F40" s="5">
        <v>16.704527197951791</v>
      </c>
      <c r="G40" s="6">
        <f t="shared" si="0"/>
        <v>0.49813071508123563</v>
      </c>
      <c r="H40" s="7">
        <f t="shared" si="1"/>
        <v>2.0075051983833583</v>
      </c>
      <c r="I40" s="6">
        <f t="shared" si="2"/>
        <v>0.27978583645209965</v>
      </c>
      <c r="J40" s="7">
        <f t="shared" si="3"/>
        <v>1.3884758876079664</v>
      </c>
    </row>
    <row r="41" spans="1:10" x14ac:dyDescent="0.25">
      <c r="A41" s="5" t="s">
        <v>89</v>
      </c>
      <c r="B41" s="5">
        <v>21</v>
      </c>
      <c r="C41" s="5">
        <v>529</v>
      </c>
      <c r="D41" s="5">
        <v>25.19047619047619</v>
      </c>
      <c r="E41" s="5">
        <v>22.674664764253752</v>
      </c>
      <c r="F41" s="5">
        <v>16.853874037295579</v>
      </c>
      <c r="G41" s="6">
        <f t="shared" si="0"/>
        <v>0.49813071508123563</v>
      </c>
      <c r="H41" s="7">
        <f t="shared" si="1"/>
        <v>2.0075051983833583</v>
      </c>
      <c r="I41" s="6">
        <f t="shared" si="2"/>
        <v>0.27978583645209965</v>
      </c>
      <c r="J41" s="7">
        <f t="shared" si="3"/>
        <v>1.3884758876079664</v>
      </c>
    </row>
    <row r="42" spans="1:10" x14ac:dyDescent="0.25">
      <c r="A42" s="5" t="s">
        <v>90</v>
      </c>
      <c r="B42" s="5">
        <v>21</v>
      </c>
      <c r="C42" s="5">
        <v>520</v>
      </c>
      <c r="D42" s="5">
        <v>24.761904761904763</v>
      </c>
      <c r="E42" s="5">
        <v>22.674664764253752</v>
      </c>
      <c r="F42" s="5">
        <v>16.853874037295579</v>
      </c>
      <c r="G42" s="6">
        <f t="shared" si="0"/>
        <v>0.49813071508123563</v>
      </c>
      <c r="H42" s="7">
        <f t="shared" si="1"/>
        <v>2.0075051983833583</v>
      </c>
      <c r="I42" s="6">
        <f t="shared" si="2"/>
        <v>0.27978583645209965</v>
      </c>
      <c r="J42" s="7">
        <f t="shared" si="3"/>
        <v>1.3884758876079664</v>
      </c>
    </row>
    <row r="43" spans="1:10" x14ac:dyDescent="0.25">
      <c r="A43" s="5" t="s">
        <v>91</v>
      </c>
      <c r="B43" s="5">
        <v>20</v>
      </c>
      <c r="C43" s="5">
        <v>554</v>
      </c>
      <c r="D43" s="5">
        <v>27.7</v>
      </c>
      <c r="E43" s="5">
        <v>22.746537200679395</v>
      </c>
      <c r="F43" s="5">
        <v>16.782001600869936</v>
      </c>
      <c r="G43" s="6">
        <f t="shared" si="0"/>
        <v>0.49813071508123563</v>
      </c>
      <c r="H43" s="7">
        <f t="shared" si="1"/>
        <v>2.0075051983833583</v>
      </c>
      <c r="I43" s="6">
        <f t="shared" si="2"/>
        <v>0.27978583645209965</v>
      </c>
      <c r="J43" s="7">
        <f t="shared" si="3"/>
        <v>1.3884758876079664</v>
      </c>
    </row>
    <row r="44" spans="1:10" x14ac:dyDescent="0.25">
      <c r="A44" s="5" t="s">
        <v>92</v>
      </c>
      <c r="B44" s="5">
        <v>25</v>
      </c>
      <c r="C44" s="5">
        <v>631</v>
      </c>
      <c r="D44" s="5">
        <v>25.24</v>
      </c>
      <c r="E44" s="5">
        <v>22.431690811852953</v>
      </c>
      <c r="F44" s="5">
        <v>17.096847989696379</v>
      </c>
      <c r="G44" s="6">
        <f t="shared" si="0"/>
        <v>0.57672506276394697</v>
      </c>
      <c r="H44" s="7">
        <f t="shared" si="1"/>
        <v>1.7339284601357772</v>
      </c>
      <c r="I44" s="6">
        <f t="shared" si="2"/>
        <v>0.25705844539404643</v>
      </c>
      <c r="J44" s="7">
        <f t="shared" si="3"/>
        <v>1.34600089845612</v>
      </c>
    </row>
    <row r="45" spans="1:10" x14ac:dyDescent="0.25">
      <c r="A45" s="5" t="s">
        <v>93</v>
      </c>
      <c r="B45" s="5">
        <v>19</v>
      </c>
      <c r="C45" s="5">
        <v>465</v>
      </c>
      <c r="D45" s="5">
        <v>24.473684210526315</v>
      </c>
      <c r="E45" s="5">
        <v>22.82401160359754</v>
      </c>
      <c r="F45" s="5">
        <v>16.704527197951791</v>
      </c>
      <c r="G45" s="6">
        <f t="shared" si="0"/>
        <v>0.49813071508123563</v>
      </c>
      <c r="H45" s="7">
        <f t="shared" si="1"/>
        <v>2.0075051983833583</v>
      </c>
      <c r="I45" s="6">
        <f t="shared" si="2"/>
        <v>0.27978583645209965</v>
      </c>
      <c r="J45" s="7">
        <f t="shared" si="3"/>
        <v>1.3884758876079664</v>
      </c>
    </row>
    <row r="46" spans="1:10" x14ac:dyDescent="0.25">
      <c r="A46" s="5" t="s">
        <v>94</v>
      </c>
      <c r="B46" s="5">
        <v>19</v>
      </c>
      <c r="C46" s="5">
        <v>491</v>
      </c>
      <c r="D46" s="5">
        <v>25.842105263157894</v>
      </c>
      <c r="E46" s="5">
        <v>22.82401160359754</v>
      </c>
      <c r="F46" s="5">
        <v>16.704527197951791</v>
      </c>
      <c r="G46" s="6">
        <f t="shared" si="0"/>
        <v>0.49813071508123563</v>
      </c>
      <c r="H46" s="7">
        <f t="shared" si="1"/>
        <v>2.0075051983833583</v>
      </c>
      <c r="I46" s="6">
        <f t="shared" si="2"/>
        <v>0.27978583645209965</v>
      </c>
      <c r="J46" s="7">
        <f t="shared" si="3"/>
        <v>1.3884758876079664</v>
      </c>
    </row>
    <row r="47" spans="1:10" x14ac:dyDescent="0.25">
      <c r="A47" s="5" t="s">
        <v>95</v>
      </c>
      <c r="B47" s="5">
        <v>25</v>
      </c>
      <c r="C47" s="5">
        <v>596</v>
      </c>
      <c r="D47" s="5">
        <v>23.84</v>
      </c>
      <c r="E47" s="5">
        <v>22.431690811852953</v>
      </c>
      <c r="F47" s="5">
        <v>17.096847989696379</v>
      </c>
      <c r="G47" s="6">
        <f t="shared" si="0"/>
        <v>0.57672506276394697</v>
      </c>
      <c r="H47" s="7">
        <f t="shared" si="1"/>
        <v>1.7339284601357772</v>
      </c>
      <c r="I47" s="6">
        <f t="shared" si="2"/>
        <v>0.25705844539404643</v>
      </c>
      <c r="J47" s="7">
        <f t="shared" si="3"/>
        <v>1.34600089845612</v>
      </c>
    </row>
    <row r="48" spans="1:10" x14ac:dyDescent="0.25">
      <c r="A48" s="5" t="s">
        <v>96</v>
      </c>
      <c r="B48" s="5">
        <v>24</v>
      </c>
      <c r="C48" s="5">
        <v>569</v>
      </c>
      <c r="D48" s="5">
        <v>23.708333333333332</v>
      </c>
      <c r="E48" s="5">
        <v>22.486694978323204</v>
      </c>
      <c r="F48" s="5">
        <v>17.041843823226127</v>
      </c>
      <c r="G48" s="6">
        <f t="shared" si="0"/>
        <v>0.57672506276394697</v>
      </c>
      <c r="H48" s="7">
        <f t="shared" si="1"/>
        <v>1.7339284601357772</v>
      </c>
      <c r="I48" s="6">
        <f t="shared" si="2"/>
        <v>0.25705844539404643</v>
      </c>
      <c r="J48" s="7">
        <f t="shared" si="3"/>
        <v>1.34600089845612</v>
      </c>
    </row>
    <row r="49" spans="1:10" x14ac:dyDescent="0.25">
      <c r="A49" s="5" t="s">
        <v>97</v>
      </c>
      <c r="B49" s="5">
        <v>21</v>
      </c>
      <c r="C49" s="5">
        <v>532</v>
      </c>
      <c r="D49" s="5">
        <v>25.333333333333332</v>
      </c>
      <c r="E49" s="5">
        <v>22.674664764253752</v>
      </c>
      <c r="F49" s="5">
        <v>16.853874037295579</v>
      </c>
      <c r="G49" s="6">
        <f t="shared" si="0"/>
        <v>0.49813071508123563</v>
      </c>
      <c r="H49" s="7">
        <f t="shared" si="1"/>
        <v>2.0075051983833583</v>
      </c>
      <c r="I49" s="6">
        <f t="shared" si="2"/>
        <v>0.27978583645209965</v>
      </c>
      <c r="J49" s="7">
        <f t="shared" si="3"/>
        <v>1.3884758876079664</v>
      </c>
    </row>
    <row r="50" spans="1:10" x14ac:dyDescent="0.25">
      <c r="A50" s="5" t="s">
        <v>98</v>
      </c>
      <c r="B50" s="5">
        <v>20</v>
      </c>
      <c r="C50" s="5">
        <v>473</v>
      </c>
      <c r="D50" s="5">
        <v>23.65</v>
      </c>
      <c r="E50" s="5">
        <v>22.746537200679395</v>
      </c>
      <c r="F50" s="5">
        <v>16.782001600869936</v>
      </c>
      <c r="G50" s="6">
        <f t="shared" si="0"/>
        <v>0.49813071508123563</v>
      </c>
      <c r="H50" s="7">
        <f t="shared" si="1"/>
        <v>2.0075051983833583</v>
      </c>
      <c r="I50" s="6">
        <f t="shared" si="2"/>
        <v>0.27978583645209965</v>
      </c>
      <c r="J50" s="7">
        <f t="shared" si="3"/>
        <v>1.3884758876079664</v>
      </c>
    </row>
    <row r="51" spans="1:10" x14ac:dyDescent="0.25">
      <c r="A51" s="5" t="s">
        <v>99</v>
      </c>
      <c r="B51" s="5">
        <v>21</v>
      </c>
      <c r="C51" s="5">
        <v>527</v>
      </c>
      <c r="D51" s="5">
        <v>25.095238095238095</v>
      </c>
      <c r="E51" s="5">
        <v>22.674664764253752</v>
      </c>
      <c r="F51" s="5">
        <v>16.853874037295579</v>
      </c>
      <c r="G51" s="6">
        <f t="shared" si="0"/>
        <v>0.49813071508123563</v>
      </c>
      <c r="H51" s="7">
        <f t="shared" si="1"/>
        <v>2.0075051983833583</v>
      </c>
      <c r="I51" s="6">
        <f t="shared" si="2"/>
        <v>0.27978583645209965</v>
      </c>
      <c r="J51" s="7">
        <f t="shared" si="3"/>
        <v>1.3884758876079664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AK27"/>
  <sheetViews>
    <sheetView tabSelected="1" topLeftCell="AF1" workbookViewId="0">
      <selection activeCell="AQ25" sqref="AQ25"/>
    </sheetView>
  </sheetViews>
  <sheetFormatPr defaultRowHeight="16.5" x14ac:dyDescent="0.25"/>
  <sheetData>
    <row r="5" spans="1:37" x14ac:dyDescent="0.25">
      <c r="B5" s="10">
        <v>36</v>
      </c>
      <c r="C5" s="4">
        <v>35.9</v>
      </c>
      <c r="D5" s="10">
        <v>36.200000000000003</v>
      </c>
      <c r="E5" s="10">
        <v>36.1</v>
      </c>
      <c r="F5" s="4">
        <v>35.6</v>
      </c>
      <c r="G5" s="10">
        <v>35.9</v>
      </c>
      <c r="H5" s="10">
        <v>36.5</v>
      </c>
      <c r="I5" s="4">
        <v>36.299999999999997</v>
      </c>
      <c r="J5" s="10">
        <v>35.799999999999997</v>
      </c>
      <c r="K5" s="10">
        <v>36</v>
      </c>
      <c r="L5" s="4">
        <v>35.9</v>
      </c>
      <c r="M5" s="10">
        <v>36.1</v>
      </c>
      <c r="N5" s="10">
        <v>35.700000000000003</v>
      </c>
      <c r="O5" s="4">
        <v>35.5</v>
      </c>
      <c r="P5" s="10">
        <v>35.6</v>
      </c>
      <c r="Q5" s="10">
        <v>35.799999999999997</v>
      </c>
      <c r="R5" s="4">
        <v>35.799999999999997</v>
      </c>
      <c r="S5" s="10">
        <v>36</v>
      </c>
      <c r="T5" s="10">
        <v>35.200000000000003</v>
      </c>
      <c r="U5" s="4">
        <v>36</v>
      </c>
      <c r="V5" s="10">
        <v>36.1</v>
      </c>
      <c r="W5" s="10">
        <v>36</v>
      </c>
      <c r="X5" s="4">
        <v>36.1</v>
      </c>
      <c r="Y5" s="10">
        <v>36.1</v>
      </c>
      <c r="Z5" s="10">
        <v>36</v>
      </c>
      <c r="AA5" s="4">
        <v>35.799999999999997</v>
      </c>
      <c r="AB5" s="10">
        <v>35.799999999999997</v>
      </c>
      <c r="AC5" s="10">
        <v>35.9</v>
      </c>
      <c r="AD5" s="11">
        <v>36.1</v>
      </c>
      <c r="AE5" s="10">
        <v>35.700000000000003</v>
      </c>
      <c r="AF5" s="10">
        <v>35.6</v>
      </c>
      <c r="AG5" s="4">
        <v>36</v>
      </c>
      <c r="AH5" s="10">
        <v>36</v>
      </c>
      <c r="AI5" s="10">
        <v>36.1</v>
      </c>
      <c r="AJ5" s="4">
        <v>35.799999999999997</v>
      </c>
      <c r="AK5" s="10">
        <v>36.1</v>
      </c>
    </row>
    <row r="6" spans="1:37" x14ac:dyDescent="0.25">
      <c r="B6" s="10">
        <v>36</v>
      </c>
      <c r="C6" s="4">
        <v>36.1</v>
      </c>
      <c r="D6" s="10">
        <v>36.1</v>
      </c>
      <c r="E6" s="10">
        <v>36.200000000000003</v>
      </c>
      <c r="F6" s="4">
        <v>35.700000000000003</v>
      </c>
      <c r="G6" s="10">
        <v>36.1</v>
      </c>
      <c r="H6" s="10">
        <v>36.4</v>
      </c>
      <c r="I6" s="4">
        <v>36.4</v>
      </c>
      <c r="J6" s="10">
        <v>35.9</v>
      </c>
      <c r="K6" s="10">
        <v>36.1</v>
      </c>
      <c r="L6" s="4">
        <v>35.700000000000003</v>
      </c>
      <c r="M6" s="10">
        <v>36.200000000000003</v>
      </c>
      <c r="N6" s="10">
        <v>35.6</v>
      </c>
      <c r="O6" s="4">
        <v>35.4</v>
      </c>
      <c r="P6" s="10">
        <v>35.799999999999997</v>
      </c>
      <c r="Q6" s="10">
        <v>35.700000000000003</v>
      </c>
      <c r="R6" s="4">
        <v>35.9</v>
      </c>
      <c r="S6" s="10">
        <v>36.1</v>
      </c>
      <c r="T6" s="10">
        <v>35.6</v>
      </c>
      <c r="U6" s="4">
        <v>36</v>
      </c>
      <c r="V6" s="10">
        <v>36</v>
      </c>
      <c r="W6" s="10">
        <v>36.1</v>
      </c>
      <c r="X6" s="4">
        <v>36.6</v>
      </c>
      <c r="Y6" s="10">
        <v>36.299999999999997</v>
      </c>
      <c r="Z6" s="10">
        <v>35.799999999999997</v>
      </c>
      <c r="AA6" s="4">
        <v>35.6</v>
      </c>
      <c r="AB6" s="10">
        <v>35.799999999999997</v>
      </c>
      <c r="AC6" s="10">
        <v>36.1</v>
      </c>
      <c r="AD6" s="4">
        <v>36.200000000000003</v>
      </c>
      <c r="AE6" s="10">
        <v>35.799999999999997</v>
      </c>
      <c r="AF6" s="10">
        <v>35.700000000000003</v>
      </c>
      <c r="AG6" s="4">
        <v>36.200000000000003</v>
      </c>
      <c r="AH6" s="10">
        <v>35.799999999999997</v>
      </c>
      <c r="AI6" s="10">
        <v>36.200000000000003</v>
      </c>
      <c r="AJ6" s="4">
        <v>35.700000000000003</v>
      </c>
      <c r="AK6" s="10">
        <v>36</v>
      </c>
    </row>
    <row r="7" spans="1:37" x14ac:dyDescent="0.25">
      <c r="B7" s="10">
        <v>36.1</v>
      </c>
      <c r="C7" s="4">
        <v>36</v>
      </c>
      <c r="D7" s="10">
        <v>36.200000000000003</v>
      </c>
      <c r="E7" s="10">
        <v>36.200000000000003</v>
      </c>
      <c r="F7" s="4">
        <v>35.6</v>
      </c>
      <c r="G7" s="10">
        <v>36.200000000000003</v>
      </c>
      <c r="H7" s="10">
        <v>36.4</v>
      </c>
      <c r="I7" s="4">
        <v>36.4</v>
      </c>
      <c r="J7" s="10">
        <v>35.799999999999997</v>
      </c>
      <c r="K7" s="10">
        <v>35.9</v>
      </c>
      <c r="L7" s="4">
        <v>35.9</v>
      </c>
      <c r="M7" s="10">
        <v>36.299999999999997</v>
      </c>
      <c r="N7" s="10">
        <v>35.5</v>
      </c>
      <c r="O7" s="4">
        <v>36.1</v>
      </c>
      <c r="P7" s="10">
        <v>35.9</v>
      </c>
      <c r="Q7" s="10">
        <v>35.700000000000003</v>
      </c>
      <c r="R7" s="4">
        <v>36.200000000000003</v>
      </c>
      <c r="S7" s="10">
        <v>36.200000000000003</v>
      </c>
      <c r="T7" s="10">
        <v>35.6</v>
      </c>
      <c r="U7" s="4">
        <v>36.1</v>
      </c>
      <c r="V7" s="10">
        <v>36.1</v>
      </c>
      <c r="W7" s="10">
        <v>36.200000000000003</v>
      </c>
      <c r="X7" s="4">
        <v>36.5</v>
      </c>
      <c r="Y7" s="10">
        <v>36.299999999999997</v>
      </c>
      <c r="Z7" s="10">
        <v>35.799999999999997</v>
      </c>
      <c r="AA7" s="4">
        <v>35.6</v>
      </c>
      <c r="AB7" s="10">
        <v>35.700000000000003</v>
      </c>
      <c r="AC7" s="10">
        <v>36.1</v>
      </c>
      <c r="AD7" s="11">
        <v>36.200000000000003</v>
      </c>
      <c r="AE7" s="10">
        <v>36</v>
      </c>
      <c r="AF7" s="10">
        <v>35.799999999999997</v>
      </c>
      <c r="AG7" s="4">
        <v>36.200000000000003</v>
      </c>
      <c r="AH7" s="10">
        <v>35.9</v>
      </c>
      <c r="AI7" s="10">
        <v>36.1</v>
      </c>
      <c r="AJ7" s="4">
        <v>35.6</v>
      </c>
      <c r="AK7" s="10">
        <v>36</v>
      </c>
    </row>
    <row r="8" spans="1:37" x14ac:dyDescent="0.25">
      <c r="B8" s="10">
        <v>36.200000000000003</v>
      </c>
      <c r="C8" s="4">
        <v>36.1</v>
      </c>
      <c r="D8" s="10">
        <v>36.200000000000003</v>
      </c>
      <c r="E8" s="10">
        <v>36.299999999999997</v>
      </c>
      <c r="F8" s="4">
        <v>35.799999999999997</v>
      </c>
      <c r="G8" s="10">
        <v>36.200000000000003</v>
      </c>
      <c r="H8" s="10">
        <v>36.299999999999997</v>
      </c>
      <c r="I8" s="4">
        <v>36.1</v>
      </c>
      <c r="J8" s="10">
        <v>35.700000000000003</v>
      </c>
      <c r="K8" s="10">
        <v>36</v>
      </c>
      <c r="L8" s="4">
        <v>36</v>
      </c>
      <c r="M8" s="10">
        <v>36.299999999999997</v>
      </c>
      <c r="N8" s="10">
        <v>35.700000000000003</v>
      </c>
      <c r="O8" s="4">
        <v>36.1</v>
      </c>
      <c r="P8" s="10">
        <v>36.1</v>
      </c>
      <c r="Q8" s="10">
        <v>35.9</v>
      </c>
      <c r="R8" s="4">
        <v>36.4</v>
      </c>
      <c r="S8" s="10">
        <v>36.1</v>
      </c>
      <c r="T8" s="10">
        <v>35.700000000000003</v>
      </c>
      <c r="U8" s="4">
        <v>35.700000000000003</v>
      </c>
      <c r="V8" s="10">
        <v>35.9</v>
      </c>
      <c r="W8" s="10">
        <v>36.1</v>
      </c>
      <c r="X8" s="4">
        <v>36.299999999999997</v>
      </c>
      <c r="Y8" s="10">
        <v>36.5</v>
      </c>
      <c r="Z8" s="10">
        <v>36</v>
      </c>
      <c r="AA8" s="4">
        <v>35.9</v>
      </c>
      <c r="AB8" s="10">
        <v>35.799999999999997</v>
      </c>
      <c r="AC8" s="10">
        <v>36.1</v>
      </c>
      <c r="AD8" s="4">
        <v>36.299999999999997</v>
      </c>
      <c r="AE8" s="10">
        <v>35.799999999999997</v>
      </c>
      <c r="AF8" s="10">
        <v>35.799999999999997</v>
      </c>
      <c r="AG8" s="4">
        <v>36.299999999999997</v>
      </c>
      <c r="AH8" s="10">
        <v>35.9</v>
      </c>
      <c r="AI8" s="10">
        <v>36</v>
      </c>
      <c r="AJ8" s="4">
        <v>35.6</v>
      </c>
      <c r="AK8" s="10">
        <v>36.200000000000003</v>
      </c>
    </row>
    <row r="9" spans="1:37" x14ac:dyDescent="0.25">
      <c r="B9" s="10">
        <v>36.200000000000003</v>
      </c>
      <c r="C9" s="4">
        <v>36.1</v>
      </c>
      <c r="D9" s="10">
        <v>36.1</v>
      </c>
      <c r="E9" s="10">
        <v>36.299999999999997</v>
      </c>
      <c r="F9" s="4">
        <v>36.1</v>
      </c>
      <c r="G9" s="10">
        <v>36.299999999999997</v>
      </c>
      <c r="H9" s="10">
        <v>36.4</v>
      </c>
      <c r="I9" s="4">
        <v>36.200000000000003</v>
      </c>
      <c r="J9" s="10">
        <v>35.9</v>
      </c>
      <c r="K9" s="10">
        <v>36</v>
      </c>
      <c r="L9" s="4">
        <v>36</v>
      </c>
      <c r="M9" s="10">
        <v>36.299999999999997</v>
      </c>
      <c r="N9" s="10">
        <v>35.6</v>
      </c>
      <c r="O9" s="4">
        <v>36</v>
      </c>
      <c r="P9" s="10">
        <v>36</v>
      </c>
      <c r="Q9" s="10">
        <v>36</v>
      </c>
      <c r="R9" s="4">
        <v>36.5</v>
      </c>
      <c r="S9" s="10">
        <v>36.200000000000003</v>
      </c>
      <c r="T9" s="10">
        <v>35.799999999999997</v>
      </c>
      <c r="U9" s="4">
        <v>36.200000000000003</v>
      </c>
      <c r="V9" s="10">
        <v>36.200000000000003</v>
      </c>
      <c r="W9" s="10">
        <v>36.200000000000003</v>
      </c>
      <c r="X9" s="11">
        <v>36.299999999999997</v>
      </c>
      <c r="Y9" s="10">
        <v>36.5</v>
      </c>
      <c r="Z9" s="10">
        <v>35.799999999999997</v>
      </c>
      <c r="AA9" s="4">
        <v>35.6</v>
      </c>
      <c r="AB9" s="10">
        <v>35.799999999999997</v>
      </c>
      <c r="AC9" s="10">
        <v>36.1</v>
      </c>
      <c r="AD9" s="4">
        <v>36.4</v>
      </c>
      <c r="AE9" s="10">
        <v>35.9</v>
      </c>
      <c r="AF9" s="10">
        <v>35.799999999999997</v>
      </c>
      <c r="AG9" s="4">
        <v>36.200000000000003</v>
      </c>
      <c r="AH9" s="10">
        <v>36</v>
      </c>
      <c r="AI9" s="10">
        <v>36</v>
      </c>
      <c r="AJ9" s="4">
        <v>35.700000000000003</v>
      </c>
      <c r="AK9" s="10">
        <v>36.1</v>
      </c>
    </row>
    <row r="11" spans="1:37" x14ac:dyDescent="0.25">
      <c r="A11" t="s">
        <v>118</v>
      </c>
      <c r="B11">
        <f>MAX(B5:B9)</f>
        <v>36.200000000000003</v>
      </c>
      <c r="C11">
        <f t="shared" ref="C11:AK11" si="0">MAX(C5:C9)</f>
        <v>36.1</v>
      </c>
      <c r="D11">
        <f t="shared" si="0"/>
        <v>36.200000000000003</v>
      </c>
      <c r="E11">
        <f t="shared" si="0"/>
        <v>36.299999999999997</v>
      </c>
      <c r="F11">
        <f t="shared" si="0"/>
        <v>36.1</v>
      </c>
      <c r="G11">
        <f t="shared" si="0"/>
        <v>36.299999999999997</v>
      </c>
      <c r="H11">
        <f t="shared" si="0"/>
        <v>36.5</v>
      </c>
      <c r="I11">
        <f t="shared" si="0"/>
        <v>36.4</v>
      </c>
      <c r="J11">
        <f t="shared" si="0"/>
        <v>35.9</v>
      </c>
      <c r="K11">
        <f t="shared" si="0"/>
        <v>36.1</v>
      </c>
      <c r="L11">
        <f t="shared" si="0"/>
        <v>36</v>
      </c>
      <c r="M11">
        <f t="shared" si="0"/>
        <v>36.299999999999997</v>
      </c>
      <c r="N11">
        <f t="shared" si="0"/>
        <v>35.700000000000003</v>
      </c>
      <c r="O11">
        <f t="shared" si="0"/>
        <v>36.1</v>
      </c>
      <c r="P11">
        <f t="shared" si="0"/>
        <v>36.1</v>
      </c>
      <c r="Q11">
        <f t="shared" si="0"/>
        <v>36</v>
      </c>
      <c r="R11">
        <f t="shared" si="0"/>
        <v>36.5</v>
      </c>
      <c r="S11">
        <f t="shared" si="0"/>
        <v>36.200000000000003</v>
      </c>
      <c r="T11">
        <f t="shared" si="0"/>
        <v>35.799999999999997</v>
      </c>
      <c r="U11">
        <f t="shared" si="0"/>
        <v>36.200000000000003</v>
      </c>
      <c r="V11">
        <f t="shared" si="0"/>
        <v>36.200000000000003</v>
      </c>
      <c r="W11">
        <f t="shared" si="0"/>
        <v>36.200000000000003</v>
      </c>
      <c r="X11">
        <f t="shared" si="0"/>
        <v>36.6</v>
      </c>
      <c r="Y11">
        <f t="shared" si="0"/>
        <v>36.5</v>
      </c>
      <c r="Z11">
        <f t="shared" si="0"/>
        <v>36</v>
      </c>
      <c r="AA11">
        <f t="shared" si="0"/>
        <v>35.9</v>
      </c>
      <c r="AB11">
        <f t="shared" si="0"/>
        <v>35.799999999999997</v>
      </c>
      <c r="AC11">
        <f t="shared" si="0"/>
        <v>36.1</v>
      </c>
      <c r="AD11">
        <f t="shared" si="0"/>
        <v>36.4</v>
      </c>
      <c r="AE11">
        <f t="shared" si="0"/>
        <v>36</v>
      </c>
      <c r="AF11">
        <f t="shared" si="0"/>
        <v>35.799999999999997</v>
      </c>
      <c r="AG11">
        <f t="shared" si="0"/>
        <v>36.299999999999997</v>
      </c>
      <c r="AH11">
        <f t="shared" si="0"/>
        <v>36</v>
      </c>
      <c r="AI11">
        <f t="shared" si="0"/>
        <v>36.200000000000003</v>
      </c>
      <c r="AJ11">
        <f t="shared" si="0"/>
        <v>35.799999999999997</v>
      </c>
      <c r="AK11">
        <f t="shared" si="0"/>
        <v>36.200000000000003</v>
      </c>
    </row>
    <row r="12" spans="1:37" x14ac:dyDescent="0.25">
      <c r="A12" t="s">
        <v>119</v>
      </c>
      <c r="B12">
        <f>MIN(B5:B9)</f>
        <v>36</v>
      </c>
      <c r="C12">
        <f t="shared" ref="C12:AK12" si="1">MIN(C5:C9)</f>
        <v>35.9</v>
      </c>
      <c r="D12">
        <f t="shared" si="1"/>
        <v>36.1</v>
      </c>
      <c r="E12">
        <f t="shared" si="1"/>
        <v>36.1</v>
      </c>
      <c r="F12">
        <f t="shared" si="1"/>
        <v>35.6</v>
      </c>
      <c r="G12">
        <f t="shared" si="1"/>
        <v>35.9</v>
      </c>
      <c r="H12">
        <f t="shared" si="1"/>
        <v>36.299999999999997</v>
      </c>
      <c r="I12">
        <f t="shared" si="1"/>
        <v>36.1</v>
      </c>
      <c r="J12">
        <f t="shared" si="1"/>
        <v>35.700000000000003</v>
      </c>
      <c r="K12">
        <f t="shared" si="1"/>
        <v>35.9</v>
      </c>
      <c r="L12">
        <f t="shared" si="1"/>
        <v>35.700000000000003</v>
      </c>
      <c r="M12">
        <f t="shared" si="1"/>
        <v>36.1</v>
      </c>
      <c r="N12">
        <f t="shared" si="1"/>
        <v>35.5</v>
      </c>
      <c r="O12">
        <f t="shared" si="1"/>
        <v>35.4</v>
      </c>
      <c r="P12">
        <f t="shared" si="1"/>
        <v>35.6</v>
      </c>
      <c r="Q12">
        <f t="shared" si="1"/>
        <v>35.700000000000003</v>
      </c>
      <c r="R12">
        <f t="shared" si="1"/>
        <v>35.799999999999997</v>
      </c>
      <c r="S12">
        <f t="shared" si="1"/>
        <v>36</v>
      </c>
      <c r="T12">
        <f t="shared" si="1"/>
        <v>35.200000000000003</v>
      </c>
      <c r="U12">
        <f t="shared" si="1"/>
        <v>35.700000000000003</v>
      </c>
      <c r="V12">
        <f t="shared" si="1"/>
        <v>35.9</v>
      </c>
      <c r="W12">
        <f t="shared" si="1"/>
        <v>36</v>
      </c>
      <c r="X12">
        <f t="shared" si="1"/>
        <v>36.1</v>
      </c>
      <c r="Y12">
        <f t="shared" si="1"/>
        <v>36.1</v>
      </c>
      <c r="Z12">
        <f t="shared" si="1"/>
        <v>35.799999999999997</v>
      </c>
      <c r="AA12">
        <f t="shared" si="1"/>
        <v>35.6</v>
      </c>
      <c r="AB12">
        <f t="shared" si="1"/>
        <v>35.700000000000003</v>
      </c>
      <c r="AC12">
        <f t="shared" si="1"/>
        <v>35.9</v>
      </c>
      <c r="AD12">
        <f t="shared" si="1"/>
        <v>36.1</v>
      </c>
      <c r="AE12">
        <f t="shared" si="1"/>
        <v>35.700000000000003</v>
      </c>
      <c r="AF12">
        <f t="shared" si="1"/>
        <v>35.6</v>
      </c>
      <c r="AG12">
        <f t="shared" si="1"/>
        <v>36</v>
      </c>
      <c r="AH12">
        <f t="shared" si="1"/>
        <v>35.799999999999997</v>
      </c>
      <c r="AI12">
        <f t="shared" si="1"/>
        <v>36</v>
      </c>
      <c r="AJ12">
        <f t="shared" si="1"/>
        <v>35.6</v>
      </c>
      <c r="AK12">
        <f t="shared" si="1"/>
        <v>36</v>
      </c>
    </row>
    <row r="13" spans="1:37" x14ac:dyDescent="0.25">
      <c r="A13" t="s">
        <v>121</v>
      </c>
      <c r="B13">
        <f>B11-B12</f>
        <v>0.20000000000000284</v>
      </c>
      <c r="C13">
        <f t="shared" ref="C13:AK13" si="2">C11-C12</f>
        <v>0.20000000000000284</v>
      </c>
      <c r="D13">
        <f t="shared" si="2"/>
        <v>0.10000000000000142</v>
      </c>
      <c r="E13">
        <f t="shared" si="2"/>
        <v>0.19999999999999574</v>
      </c>
      <c r="F13">
        <f t="shared" si="2"/>
        <v>0.5</v>
      </c>
      <c r="G13">
        <f t="shared" si="2"/>
        <v>0.39999999999999858</v>
      </c>
      <c r="H13">
        <f t="shared" si="2"/>
        <v>0.20000000000000284</v>
      </c>
      <c r="I13">
        <f t="shared" si="2"/>
        <v>0.29999999999999716</v>
      </c>
      <c r="J13">
        <f t="shared" si="2"/>
        <v>0.19999999999999574</v>
      </c>
      <c r="K13">
        <f t="shared" si="2"/>
        <v>0.20000000000000284</v>
      </c>
      <c r="L13">
        <f t="shared" si="2"/>
        <v>0.29999999999999716</v>
      </c>
      <c r="M13">
        <f t="shared" si="2"/>
        <v>0.19999999999999574</v>
      </c>
      <c r="N13">
        <f t="shared" si="2"/>
        <v>0.20000000000000284</v>
      </c>
      <c r="O13">
        <f t="shared" si="2"/>
        <v>0.70000000000000284</v>
      </c>
      <c r="P13">
        <f t="shared" si="2"/>
        <v>0.5</v>
      </c>
      <c r="Q13">
        <f t="shared" si="2"/>
        <v>0.29999999999999716</v>
      </c>
      <c r="R13">
        <f t="shared" si="2"/>
        <v>0.70000000000000284</v>
      </c>
      <c r="S13">
        <f t="shared" si="2"/>
        <v>0.20000000000000284</v>
      </c>
      <c r="T13">
        <f t="shared" si="2"/>
        <v>0.59999999999999432</v>
      </c>
      <c r="U13">
        <f t="shared" si="2"/>
        <v>0.5</v>
      </c>
      <c r="V13">
        <f t="shared" si="2"/>
        <v>0.30000000000000426</v>
      </c>
      <c r="W13">
        <f t="shared" si="2"/>
        <v>0.20000000000000284</v>
      </c>
      <c r="X13">
        <f t="shared" si="2"/>
        <v>0.5</v>
      </c>
      <c r="Y13">
        <f t="shared" si="2"/>
        <v>0.39999999999999858</v>
      </c>
      <c r="Z13">
        <f t="shared" si="2"/>
        <v>0.20000000000000284</v>
      </c>
      <c r="AA13">
        <f t="shared" si="2"/>
        <v>0.29999999999999716</v>
      </c>
      <c r="AB13">
        <f t="shared" si="2"/>
        <v>9.9999999999994316E-2</v>
      </c>
      <c r="AC13">
        <f t="shared" si="2"/>
        <v>0.20000000000000284</v>
      </c>
      <c r="AD13">
        <f t="shared" si="2"/>
        <v>0.29999999999999716</v>
      </c>
      <c r="AE13">
        <f t="shared" si="2"/>
        <v>0.29999999999999716</v>
      </c>
      <c r="AF13">
        <f t="shared" si="2"/>
        <v>0.19999999999999574</v>
      </c>
      <c r="AG13">
        <f t="shared" si="2"/>
        <v>0.29999999999999716</v>
      </c>
      <c r="AH13">
        <f t="shared" si="2"/>
        <v>0.20000000000000284</v>
      </c>
      <c r="AI13">
        <f t="shared" si="2"/>
        <v>0.20000000000000284</v>
      </c>
      <c r="AJ13">
        <f t="shared" si="2"/>
        <v>0.19999999999999574</v>
      </c>
      <c r="AK13">
        <f t="shared" si="2"/>
        <v>0.20000000000000284</v>
      </c>
    </row>
    <row r="14" spans="1:37" x14ac:dyDescent="0.25">
      <c r="A14" t="s">
        <v>124</v>
      </c>
      <c r="B14">
        <f>AVERAGE(B13:AK13)</f>
        <v>0.29999999999999971</v>
      </c>
    </row>
    <row r="15" spans="1:37" x14ac:dyDescent="0.25">
      <c r="A15" t="s">
        <v>122</v>
      </c>
      <c r="B15">
        <f>(B13-$B$14)^2</f>
        <v>9.999999999999374E-3</v>
      </c>
      <c r="C15">
        <f t="shared" ref="C15:AK15" si="3">(C13-$B$14)^2</f>
        <v>9.999999999999374E-3</v>
      </c>
      <c r="D15">
        <f t="shared" si="3"/>
        <v>3.9999999999999314E-2</v>
      </c>
      <c r="E15">
        <f t="shared" si="3"/>
        <v>1.0000000000000795E-2</v>
      </c>
      <c r="F15">
        <f t="shared" si="3"/>
        <v>4.0000000000000119E-2</v>
      </c>
      <c r="G15">
        <f t="shared" si="3"/>
        <v>9.999999999999773E-3</v>
      </c>
      <c r="H15">
        <f t="shared" si="3"/>
        <v>9.999999999999374E-3</v>
      </c>
      <c r="I15">
        <f t="shared" si="3"/>
        <v>6.5204284197174257E-30</v>
      </c>
      <c r="J15">
        <f t="shared" si="3"/>
        <v>1.0000000000000795E-2</v>
      </c>
      <c r="K15">
        <f t="shared" si="3"/>
        <v>9.999999999999374E-3</v>
      </c>
      <c r="L15">
        <f t="shared" si="3"/>
        <v>6.5204284197174257E-30</v>
      </c>
      <c r="M15">
        <f t="shared" si="3"/>
        <v>1.0000000000000795E-2</v>
      </c>
      <c r="N15">
        <f t="shared" si="3"/>
        <v>9.999999999999374E-3</v>
      </c>
      <c r="O15">
        <f t="shared" si="3"/>
        <v>0.1600000000000025</v>
      </c>
      <c r="P15">
        <f t="shared" si="3"/>
        <v>4.0000000000000119E-2</v>
      </c>
      <c r="Q15">
        <f t="shared" si="3"/>
        <v>6.5204284197174257E-30</v>
      </c>
      <c r="R15">
        <f t="shared" si="3"/>
        <v>0.1600000000000025</v>
      </c>
      <c r="S15">
        <f t="shared" si="3"/>
        <v>9.999999999999374E-3</v>
      </c>
      <c r="T15">
        <f t="shared" si="3"/>
        <v>8.9999999999996763E-2</v>
      </c>
      <c r="U15">
        <f t="shared" si="3"/>
        <v>4.0000000000000119E-2</v>
      </c>
      <c r="V15">
        <f t="shared" si="3"/>
        <v>2.0719924713695638E-29</v>
      </c>
      <c r="W15">
        <f t="shared" si="3"/>
        <v>9.999999999999374E-3</v>
      </c>
      <c r="X15">
        <f t="shared" si="3"/>
        <v>4.0000000000000119E-2</v>
      </c>
      <c r="Y15">
        <f t="shared" si="3"/>
        <v>9.999999999999773E-3</v>
      </c>
      <c r="Z15">
        <f t="shared" si="3"/>
        <v>9.999999999999374E-3</v>
      </c>
      <c r="AA15">
        <f t="shared" si="3"/>
        <v>6.5204284197174257E-30</v>
      </c>
      <c r="AB15">
        <f t="shared" si="3"/>
        <v>4.0000000000002159E-2</v>
      </c>
      <c r="AC15">
        <f t="shared" si="3"/>
        <v>9.999999999999374E-3</v>
      </c>
      <c r="AD15">
        <f t="shared" si="3"/>
        <v>6.5204284197174257E-30</v>
      </c>
      <c r="AE15">
        <f t="shared" si="3"/>
        <v>6.5204284197174257E-30</v>
      </c>
      <c r="AF15">
        <f t="shared" si="3"/>
        <v>1.0000000000000795E-2</v>
      </c>
      <c r="AG15">
        <f t="shared" si="3"/>
        <v>6.5204284197174257E-30</v>
      </c>
      <c r="AH15">
        <f t="shared" si="3"/>
        <v>9.999999999999374E-3</v>
      </c>
      <c r="AI15">
        <f t="shared" si="3"/>
        <v>9.999999999999374E-3</v>
      </c>
      <c r="AJ15">
        <f t="shared" si="3"/>
        <v>1.0000000000000795E-2</v>
      </c>
      <c r="AK15">
        <f t="shared" si="3"/>
        <v>9.999999999999374E-3</v>
      </c>
    </row>
    <row r="16" spans="1:37" x14ac:dyDescent="0.25">
      <c r="A16" t="s">
        <v>125</v>
      </c>
      <c r="B16">
        <f>SQRT(SUM(B15:AK15)/(12-1))</f>
        <v>0.27633971188310291</v>
      </c>
    </row>
    <row r="18" spans="1:37" x14ac:dyDescent="0.25">
      <c r="A18" t="s">
        <v>112</v>
      </c>
      <c r="B18">
        <f>B14+3*B16</f>
        <v>1.1290191356493084</v>
      </c>
    </row>
    <row r="19" spans="1:37" x14ac:dyDescent="0.25">
      <c r="A19" t="s">
        <v>113</v>
      </c>
      <c r="B19">
        <f>B14-3*B16</f>
        <v>-0.52901913564930902</v>
      </c>
    </row>
    <row r="24" spans="1:37" x14ac:dyDescent="0.25">
      <c r="B24">
        <v>1</v>
      </c>
      <c r="C24">
        <v>2</v>
      </c>
      <c r="D24">
        <v>3</v>
      </c>
      <c r="E24">
        <v>4</v>
      </c>
      <c r="F24">
        <v>5</v>
      </c>
      <c r="G24">
        <v>6</v>
      </c>
      <c r="H24">
        <v>7</v>
      </c>
      <c r="I24">
        <v>8</v>
      </c>
      <c r="J24">
        <v>9</v>
      </c>
      <c r="K24">
        <v>10</v>
      </c>
      <c r="L24">
        <v>11</v>
      </c>
      <c r="M24">
        <v>12</v>
      </c>
      <c r="N24">
        <v>13</v>
      </c>
      <c r="O24">
        <v>14</v>
      </c>
      <c r="P24">
        <v>15</v>
      </c>
      <c r="Q24">
        <v>16</v>
      </c>
      <c r="R24">
        <v>17</v>
      </c>
      <c r="S24">
        <v>18</v>
      </c>
      <c r="T24">
        <v>19</v>
      </c>
      <c r="U24">
        <v>20</v>
      </c>
      <c r="V24">
        <v>21</v>
      </c>
      <c r="W24">
        <v>22</v>
      </c>
      <c r="X24">
        <v>23</v>
      </c>
      <c r="Y24">
        <v>24</v>
      </c>
      <c r="Z24">
        <v>25</v>
      </c>
      <c r="AA24">
        <v>26</v>
      </c>
      <c r="AB24">
        <v>27</v>
      </c>
      <c r="AC24">
        <v>28</v>
      </c>
      <c r="AD24">
        <v>29</v>
      </c>
      <c r="AE24">
        <v>30</v>
      </c>
      <c r="AF24">
        <v>31</v>
      </c>
      <c r="AG24">
        <v>32</v>
      </c>
      <c r="AH24">
        <v>33</v>
      </c>
      <c r="AI24">
        <v>34</v>
      </c>
      <c r="AJ24">
        <v>35</v>
      </c>
      <c r="AK24">
        <v>36</v>
      </c>
    </row>
    <row r="25" spans="1:37" x14ac:dyDescent="0.25">
      <c r="A25" t="s">
        <v>120</v>
      </c>
      <c r="B25">
        <v>0.20000000000000284</v>
      </c>
      <c r="C25">
        <v>0.20000000000000284</v>
      </c>
      <c r="D25">
        <v>0.10000000000000142</v>
      </c>
      <c r="E25">
        <v>0.19999999999999574</v>
      </c>
      <c r="F25">
        <v>0.5</v>
      </c>
      <c r="G25">
        <v>0.39999999999999858</v>
      </c>
      <c r="H25">
        <v>0.20000000000000284</v>
      </c>
      <c r="I25">
        <v>0.29999999999999716</v>
      </c>
      <c r="J25">
        <v>0.19999999999999574</v>
      </c>
      <c r="K25">
        <v>0.20000000000000284</v>
      </c>
      <c r="L25">
        <v>0.29999999999999716</v>
      </c>
      <c r="M25">
        <v>0.19999999999999574</v>
      </c>
      <c r="N25">
        <v>0.20000000000000284</v>
      </c>
      <c r="O25">
        <v>0.70000000000000284</v>
      </c>
      <c r="P25">
        <v>0.5</v>
      </c>
      <c r="Q25">
        <v>0.29999999999999716</v>
      </c>
      <c r="R25">
        <v>0.70000000000000284</v>
      </c>
      <c r="S25">
        <v>0.20000000000000284</v>
      </c>
      <c r="T25">
        <v>0.59999999999999432</v>
      </c>
      <c r="U25">
        <v>0.5</v>
      </c>
      <c r="V25">
        <v>0.30000000000000426</v>
      </c>
      <c r="W25">
        <v>0.20000000000000284</v>
      </c>
      <c r="X25">
        <v>0.5</v>
      </c>
      <c r="Y25">
        <v>0.39999999999999858</v>
      </c>
      <c r="Z25">
        <v>0.20000000000000284</v>
      </c>
      <c r="AA25">
        <v>0.29999999999999716</v>
      </c>
      <c r="AB25">
        <v>9.9999999999994316E-2</v>
      </c>
      <c r="AC25">
        <v>0.20000000000000284</v>
      </c>
      <c r="AD25">
        <v>0.29999999999999716</v>
      </c>
      <c r="AE25">
        <v>0.29999999999999716</v>
      </c>
      <c r="AF25">
        <v>0.19999999999999574</v>
      </c>
      <c r="AG25">
        <v>0.29999999999999716</v>
      </c>
      <c r="AH25">
        <v>0.20000000000000284</v>
      </c>
      <c r="AI25">
        <v>0.20000000000000284</v>
      </c>
      <c r="AJ25">
        <v>0.19999999999999574</v>
      </c>
      <c r="AK25">
        <v>0.20000000000000284</v>
      </c>
    </row>
    <row r="26" spans="1:37" x14ac:dyDescent="0.25">
      <c r="A26" t="s">
        <v>101</v>
      </c>
      <c r="B26">
        <v>1.1290191356493084</v>
      </c>
      <c r="C26">
        <v>1.1290191356493084</v>
      </c>
      <c r="D26">
        <v>1.1290191356493084</v>
      </c>
      <c r="E26">
        <v>1.1290191356493084</v>
      </c>
      <c r="F26">
        <v>1.1290191356493084</v>
      </c>
      <c r="G26">
        <v>1.1290191356493084</v>
      </c>
      <c r="H26">
        <v>1.1290191356493084</v>
      </c>
      <c r="I26">
        <v>1.1290191356493084</v>
      </c>
      <c r="J26">
        <v>1.1290191356493084</v>
      </c>
      <c r="K26">
        <v>1.1290191356493084</v>
      </c>
      <c r="L26">
        <v>1.1290191356493084</v>
      </c>
      <c r="M26">
        <v>1.1290191356493084</v>
      </c>
      <c r="N26">
        <v>1.1290191356493084</v>
      </c>
      <c r="O26">
        <v>1.1290191356493084</v>
      </c>
      <c r="P26">
        <v>1.1290191356493084</v>
      </c>
      <c r="Q26">
        <v>1.1290191356493084</v>
      </c>
      <c r="R26">
        <v>1.1290191356493084</v>
      </c>
      <c r="S26">
        <v>1.1290191356493084</v>
      </c>
      <c r="T26">
        <v>1.1290191356493084</v>
      </c>
      <c r="U26">
        <v>1.1290191356493084</v>
      </c>
      <c r="V26">
        <v>1.1290191356493084</v>
      </c>
      <c r="W26">
        <v>1.1290191356493084</v>
      </c>
      <c r="X26">
        <v>1.1290191356493084</v>
      </c>
      <c r="Y26">
        <v>1.1290191356493084</v>
      </c>
      <c r="Z26">
        <v>1.1290191356493084</v>
      </c>
      <c r="AA26">
        <v>1.1290191356493084</v>
      </c>
      <c r="AB26">
        <v>1.1290191356493084</v>
      </c>
      <c r="AC26">
        <v>1.1290191356493084</v>
      </c>
      <c r="AD26">
        <v>1.1290191356493084</v>
      </c>
      <c r="AE26">
        <v>1.1290191356493084</v>
      </c>
      <c r="AF26">
        <v>1.1290191356493084</v>
      </c>
      <c r="AG26">
        <v>1.1290191356493084</v>
      </c>
      <c r="AH26">
        <v>1.1290191356493084</v>
      </c>
      <c r="AI26">
        <v>1.1290191356493084</v>
      </c>
      <c r="AJ26">
        <v>1.1290191356493084</v>
      </c>
      <c r="AK26">
        <v>1.1290191356493084</v>
      </c>
    </row>
    <row r="27" spans="1:37" x14ac:dyDescent="0.25">
      <c r="A27" t="s">
        <v>123</v>
      </c>
      <c r="B27">
        <v>0.29999999999999971</v>
      </c>
      <c r="C27">
        <v>0.29999999999999971</v>
      </c>
      <c r="D27">
        <v>0.29999999999999971</v>
      </c>
      <c r="E27">
        <v>0.29999999999999971</v>
      </c>
      <c r="F27">
        <v>0.29999999999999971</v>
      </c>
      <c r="G27">
        <v>0.29999999999999971</v>
      </c>
      <c r="H27">
        <v>0.29999999999999971</v>
      </c>
      <c r="I27">
        <v>0.29999999999999971</v>
      </c>
      <c r="J27">
        <v>0.29999999999999971</v>
      </c>
      <c r="K27">
        <v>0.29999999999999971</v>
      </c>
      <c r="L27">
        <v>0.29999999999999971</v>
      </c>
      <c r="M27">
        <v>0.29999999999999971</v>
      </c>
      <c r="N27">
        <v>0.29999999999999971</v>
      </c>
      <c r="O27">
        <v>0.29999999999999971</v>
      </c>
      <c r="P27">
        <v>0.29999999999999971</v>
      </c>
      <c r="Q27">
        <v>0.29999999999999971</v>
      </c>
      <c r="R27">
        <v>0.29999999999999971</v>
      </c>
      <c r="S27">
        <v>0.29999999999999971</v>
      </c>
      <c r="T27">
        <v>0.29999999999999971</v>
      </c>
      <c r="U27">
        <v>0.29999999999999971</v>
      </c>
      <c r="V27">
        <v>0.29999999999999971</v>
      </c>
      <c r="W27">
        <v>0.29999999999999971</v>
      </c>
      <c r="X27">
        <v>0.29999999999999971</v>
      </c>
      <c r="Y27">
        <v>0.29999999999999971</v>
      </c>
      <c r="Z27">
        <v>0.29999999999999971</v>
      </c>
      <c r="AA27">
        <v>0.29999999999999971</v>
      </c>
      <c r="AB27">
        <v>0.29999999999999971</v>
      </c>
      <c r="AC27">
        <v>0.29999999999999971</v>
      </c>
      <c r="AD27">
        <v>0.29999999999999971</v>
      </c>
      <c r="AE27">
        <v>0.29999999999999971</v>
      </c>
      <c r="AF27">
        <v>0.29999999999999971</v>
      </c>
      <c r="AG27">
        <v>0.29999999999999971</v>
      </c>
      <c r="AH27">
        <v>0.29999999999999971</v>
      </c>
      <c r="AI27">
        <v>0.29999999999999971</v>
      </c>
      <c r="AJ27">
        <v>0.29999999999999971</v>
      </c>
      <c r="AK27">
        <v>0.29999999999999971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工作表3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 yiping</dc:creator>
  <cp:lastModifiedBy>chen yiping</cp:lastModifiedBy>
  <dcterms:created xsi:type="dcterms:W3CDTF">2019-04-22T12:37:37Z</dcterms:created>
  <dcterms:modified xsi:type="dcterms:W3CDTF">2019-04-27T03:19:47Z</dcterms:modified>
</cp:coreProperties>
</file>