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NTU碩士\修課\Statistical Control and Optimization\HW\HW6\"/>
    </mc:Choice>
  </mc:AlternateContent>
  <bookViews>
    <workbookView xWindow="0" yWindow="0" windowWidth="23040" windowHeight="9350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I53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O59" i="1"/>
  <c r="N59" i="1"/>
  <c r="L59" i="1"/>
  <c r="M59" i="1"/>
  <c r="M57" i="1"/>
  <c r="M58" i="1"/>
  <c r="L62" i="1"/>
  <c r="L61" i="1"/>
  <c r="L60" i="1"/>
  <c r="L58" i="1"/>
  <c r="L57" i="1"/>
  <c r="I51" i="1"/>
  <c r="I56" i="1" s="1"/>
  <c r="I57" i="1" s="1"/>
  <c r="K53" i="2" l="1"/>
  <c r="J53" i="2"/>
  <c r="N58" i="1"/>
  <c r="O58" i="1" s="1"/>
  <c r="J51" i="1"/>
  <c r="L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" i="1"/>
  <c r="K51" i="1" s="1"/>
  <c r="F103" i="1"/>
  <c r="E103" i="1"/>
  <c r="D103" i="1"/>
  <c r="G103" i="1" s="1"/>
  <c r="C103" i="1"/>
  <c r="B103" i="1"/>
  <c r="F102" i="1"/>
  <c r="E102" i="1"/>
  <c r="D102" i="1"/>
  <c r="C102" i="1"/>
  <c r="B102" i="1"/>
  <c r="G102" i="1" s="1"/>
  <c r="S29" i="1" l="1"/>
  <c r="T29" i="1" s="1"/>
  <c r="S38" i="1"/>
  <c r="T38" i="1" s="1"/>
  <c r="S22" i="1"/>
  <c r="T22" i="1" s="1"/>
  <c r="S6" i="1"/>
  <c r="T6" i="1" s="1"/>
  <c r="S33" i="1"/>
  <c r="T33" i="1" s="1"/>
  <c r="I53" i="1"/>
  <c r="S7" i="1" l="1"/>
  <c r="T7" i="1" s="1"/>
  <c r="S39" i="1"/>
  <c r="T39" i="1" s="1"/>
  <c r="S24" i="1"/>
  <c r="T24" i="1" s="1"/>
  <c r="S9" i="1"/>
  <c r="T9" i="1" s="1"/>
  <c r="S2" i="1"/>
  <c r="T2" i="1" s="1"/>
  <c r="S26" i="1"/>
  <c r="T26" i="1" s="1"/>
  <c r="S42" i="1"/>
  <c r="T42" i="1" s="1"/>
  <c r="S37" i="1"/>
  <c r="T37" i="1" s="1"/>
  <c r="S11" i="1"/>
  <c r="T11" i="1" s="1"/>
  <c r="S27" i="1"/>
  <c r="T27" i="1" s="1"/>
  <c r="S43" i="1"/>
  <c r="T43" i="1" s="1"/>
  <c r="S12" i="1"/>
  <c r="T12" i="1" s="1"/>
  <c r="S28" i="1"/>
  <c r="T28" i="1" s="1"/>
  <c r="S44" i="1"/>
  <c r="T44" i="1" s="1"/>
  <c r="S13" i="1"/>
  <c r="T13" i="1" s="1"/>
  <c r="S14" i="1"/>
  <c r="T14" i="1" s="1"/>
  <c r="S30" i="1"/>
  <c r="T30" i="1" s="1"/>
  <c r="S46" i="1"/>
  <c r="T46" i="1" s="1"/>
  <c r="S45" i="1"/>
  <c r="T45" i="1" s="1"/>
  <c r="S15" i="1"/>
  <c r="T15" i="1" s="1"/>
  <c r="S31" i="1"/>
  <c r="T31" i="1" s="1"/>
  <c r="S47" i="1"/>
  <c r="T47" i="1" s="1"/>
  <c r="S16" i="1"/>
  <c r="T16" i="1" s="1"/>
  <c r="S32" i="1"/>
  <c r="T32" i="1" s="1"/>
  <c r="S48" i="1"/>
  <c r="T48" i="1" s="1"/>
  <c r="S17" i="1"/>
  <c r="T17" i="1" s="1"/>
  <c r="S41" i="1"/>
  <c r="T41" i="1" s="1"/>
  <c r="S23" i="1"/>
  <c r="T23" i="1" s="1"/>
  <c r="S8" i="1"/>
  <c r="T8" i="1" s="1"/>
  <c r="S40" i="1"/>
  <c r="T40" i="1" s="1"/>
  <c r="S25" i="1"/>
  <c r="T25" i="1" s="1"/>
  <c r="S10" i="1"/>
  <c r="T10" i="1" s="1"/>
  <c r="J53" i="1"/>
  <c r="S18" i="1"/>
  <c r="T18" i="1" s="1"/>
  <c r="S34" i="1"/>
  <c r="T34" i="1" s="1"/>
  <c r="S50" i="1"/>
  <c r="T50" i="1" s="1"/>
  <c r="S3" i="1"/>
  <c r="T3" i="1" s="1"/>
  <c r="S19" i="1"/>
  <c r="T19" i="1" s="1"/>
  <c r="S35" i="1"/>
  <c r="T35" i="1" s="1"/>
  <c r="S4" i="1"/>
  <c r="T4" i="1" s="1"/>
  <c r="S20" i="1"/>
  <c r="T20" i="1" s="1"/>
  <c r="S36" i="1"/>
  <c r="T36" i="1" s="1"/>
  <c r="S5" i="1"/>
  <c r="T5" i="1" s="1"/>
  <c r="S21" i="1"/>
  <c r="T21" i="1" s="1"/>
  <c r="S49" i="1"/>
  <c r="T49" i="1" s="1"/>
  <c r="T51" i="1" l="1"/>
  <c r="U51" i="1" s="1"/>
  <c r="V51" i="1" s="1"/>
  <c r="I54" i="1" l="1"/>
  <c r="J54" i="1"/>
</calcChain>
</file>

<file path=xl/sharedStrings.xml><?xml version="1.0" encoding="utf-8"?>
<sst xmlns="http://schemas.openxmlformats.org/spreadsheetml/2006/main" count="23" uniqueCount="16">
  <si>
    <t>CD_site1</t>
    <phoneticPr fontId="2" type="noConversion"/>
  </si>
  <si>
    <t>CD_site2</t>
    <phoneticPr fontId="2" type="noConversion"/>
  </si>
  <si>
    <t>CD_site3</t>
  </si>
  <si>
    <t>CD_site4</t>
  </si>
  <si>
    <t>CD_site5</t>
  </si>
  <si>
    <t>average</t>
  </si>
  <si>
    <t>stdev</t>
  </si>
  <si>
    <t>average</t>
    <phoneticPr fontId="1" type="noConversion"/>
  </si>
  <si>
    <t>S/sqrt(N)</t>
    <phoneticPr fontId="1" type="noConversion"/>
  </si>
  <si>
    <t>UCL</t>
    <phoneticPr fontId="1" type="noConversion"/>
  </si>
  <si>
    <t>LCL</t>
    <phoneticPr fontId="1" type="noConversion"/>
  </si>
  <si>
    <t>CL</t>
    <phoneticPr fontId="1" type="noConversion"/>
  </si>
  <si>
    <t>average</t>
    <phoneticPr fontId="1" type="noConversion"/>
  </si>
  <si>
    <t>UCL</t>
    <phoneticPr fontId="1" type="noConversion"/>
  </si>
  <si>
    <t>STD</t>
    <phoneticPr fontId="1" type="noConversion"/>
  </si>
  <si>
    <t>LCL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</si>
</sst>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工作表1!$M$2:$M$51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工作表1!$N$2:$N$51</c:f>
              <c:numCache>
                <c:formatCode>General</c:formatCode>
                <c:ptCount val="50"/>
                <c:pt idx="0">
                  <c:v>60.654546327175673</c:v>
                </c:pt>
                <c:pt idx="1">
                  <c:v>60.654546327175673</c:v>
                </c:pt>
                <c:pt idx="2">
                  <c:v>60.654546327175673</c:v>
                </c:pt>
                <c:pt idx="3">
                  <c:v>60.654546327175673</c:v>
                </c:pt>
                <c:pt idx="4">
                  <c:v>60.654546327175673</c:v>
                </c:pt>
                <c:pt idx="5">
                  <c:v>60.654546327175673</c:v>
                </c:pt>
                <c:pt idx="6">
                  <c:v>60.654546327175673</c:v>
                </c:pt>
                <c:pt idx="7">
                  <c:v>60.654546327175673</c:v>
                </c:pt>
                <c:pt idx="8">
                  <c:v>60.654546327175673</c:v>
                </c:pt>
                <c:pt idx="9">
                  <c:v>60.654546327175673</c:v>
                </c:pt>
                <c:pt idx="10">
                  <c:v>60.654546327175673</c:v>
                </c:pt>
                <c:pt idx="11">
                  <c:v>60.654546327175673</c:v>
                </c:pt>
                <c:pt idx="12">
                  <c:v>60.654546327175673</c:v>
                </c:pt>
                <c:pt idx="13">
                  <c:v>60.654546327175673</c:v>
                </c:pt>
                <c:pt idx="14">
                  <c:v>60.654546327175673</c:v>
                </c:pt>
                <c:pt idx="15">
                  <c:v>60.654546327175673</c:v>
                </c:pt>
                <c:pt idx="16">
                  <c:v>60.654546327175673</c:v>
                </c:pt>
                <c:pt idx="17">
                  <c:v>60.654546327175673</c:v>
                </c:pt>
                <c:pt idx="18">
                  <c:v>60.654546327175673</c:v>
                </c:pt>
                <c:pt idx="19">
                  <c:v>60.654546327175673</c:v>
                </c:pt>
                <c:pt idx="20">
                  <c:v>60.654546327175673</c:v>
                </c:pt>
                <c:pt idx="21">
                  <c:v>60.654546327175673</c:v>
                </c:pt>
                <c:pt idx="22">
                  <c:v>60.654546327175673</c:v>
                </c:pt>
                <c:pt idx="23">
                  <c:v>60.654546327175673</c:v>
                </c:pt>
                <c:pt idx="24">
                  <c:v>60.654546327175673</c:v>
                </c:pt>
                <c:pt idx="25">
                  <c:v>60.654546327175673</c:v>
                </c:pt>
                <c:pt idx="26">
                  <c:v>60.654546327175673</c:v>
                </c:pt>
                <c:pt idx="27">
                  <c:v>60.654546327175673</c:v>
                </c:pt>
                <c:pt idx="28">
                  <c:v>60.654546327175673</c:v>
                </c:pt>
                <c:pt idx="29">
                  <c:v>60.654546327175673</c:v>
                </c:pt>
                <c:pt idx="30">
                  <c:v>60.654546327175673</c:v>
                </c:pt>
                <c:pt idx="31">
                  <c:v>60.654546327175673</c:v>
                </c:pt>
                <c:pt idx="32">
                  <c:v>60.654546327175673</c:v>
                </c:pt>
                <c:pt idx="33">
                  <c:v>60.654546327175673</c:v>
                </c:pt>
                <c:pt idx="34">
                  <c:v>60.654546327175673</c:v>
                </c:pt>
                <c:pt idx="35">
                  <c:v>60.654546327175673</c:v>
                </c:pt>
                <c:pt idx="36">
                  <c:v>60.654546327175673</c:v>
                </c:pt>
                <c:pt idx="37">
                  <c:v>60.654546327175673</c:v>
                </c:pt>
                <c:pt idx="38">
                  <c:v>60.654546327175673</c:v>
                </c:pt>
                <c:pt idx="39">
                  <c:v>60.654546327175673</c:v>
                </c:pt>
                <c:pt idx="40">
                  <c:v>60.654546327175673</c:v>
                </c:pt>
                <c:pt idx="41">
                  <c:v>60.654546327175673</c:v>
                </c:pt>
                <c:pt idx="42">
                  <c:v>60.654546327175673</c:v>
                </c:pt>
                <c:pt idx="43">
                  <c:v>60.654546327175673</c:v>
                </c:pt>
                <c:pt idx="44">
                  <c:v>60.654546327175673</c:v>
                </c:pt>
                <c:pt idx="45">
                  <c:v>60.654546327175673</c:v>
                </c:pt>
                <c:pt idx="46">
                  <c:v>60.654546327175673</c:v>
                </c:pt>
                <c:pt idx="47">
                  <c:v>60.654546327175673</c:v>
                </c:pt>
                <c:pt idx="48">
                  <c:v>60.654546327175673</c:v>
                </c:pt>
                <c:pt idx="49">
                  <c:v>60.654546327175673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A-4F0A-BD29-00FEE0D157B8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工作表1!$M$2:$M$51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工作表1!$O$2:$O$51</c:f>
              <c:numCache>
                <c:formatCode>General</c:formatCode>
                <c:ptCount val="50"/>
                <c:pt idx="0">
                  <c:v>59.100872872824304</c:v>
                </c:pt>
                <c:pt idx="1">
                  <c:v>59.100872872824304</c:v>
                </c:pt>
                <c:pt idx="2">
                  <c:v>59.100872872824304</c:v>
                </c:pt>
                <c:pt idx="3">
                  <c:v>59.100872872824304</c:v>
                </c:pt>
                <c:pt idx="4">
                  <c:v>59.100872872824304</c:v>
                </c:pt>
                <c:pt idx="5">
                  <c:v>59.100872872824304</c:v>
                </c:pt>
                <c:pt idx="6">
                  <c:v>59.100872872824304</c:v>
                </c:pt>
                <c:pt idx="7">
                  <c:v>59.100872872824304</c:v>
                </c:pt>
                <c:pt idx="8">
                  <c:v>59.100872872824304</c:v>
                </c:pt>
                <c:pt idx="9">
                  <c:v>59.100872872824304</c:v>
                </c:pt>
                <c:pt idx="10">
                  <c:v>59.100872872824304</c:v>
                </c:pt>
                <c:pt idx="11">
                  <c:v>59.100872872824304</c:v>
                </c:pt>
                <c:pt idx="12">
                  <c:v>59.100872872824304</c:v>
                </c:pt>
                <c:pt idx="13">
                  <c:v>59.100872872824304</c:v>
                </c:pt>
                <c:pt idx="14">
                  <c:v>59.100872872824304</c:v>
                </c:pt>
                <c:pt idx="15">
                  <c:v>59.100872872824304</c:v>
                </c:pt>
                <c:pt idx="16">
                  <c:v>59.100872872824304</c:v>
                </c:pt>
                <c:pt idx="17">
                  <c:v>59.100872872824304</c:v>
                </c:pt>
                <c:pt idx="18">
                  <c:v>59.100872872824304</c:v>
                </c:pt>
                <c:pt idx="19">
                  <c:v>59.100872872824304</c:v>
                </c:pt>
                <c:pt idx="20">
                  <c:v>59.100872872824304</c:v>
                </c:pt>
                <c:pt idx="21">
                  <c:v>59.100872872824304</c:v>
                </c:pt>
                <c:pt idx="22">
                  <c:v>59.100872872824304</c:v>
                </c:pt>
                <c:pt idx="23">
                  <c:v>59.100872872824304</c:v>
                </c:pt>
                <c:pt idx="24">
                  <c:v>59.100872872824304</c:v>
                </c:pt>
                <c:pt idx="25">
                  <c:v>59.100872872824304</c:v>
                </c:pt>
                <c:pt idx="26">
                  <c:v>59.100872872824304</c:v>
                </c:pt>
                <c:pt idx="27">
                  <c:v>59.100872872824304</c:v>
                </c:pt>
                <c:pt idx="28">
                  <c:v>59.100872872824304</c:v>
                </c:pt>
                <c:pt idx="29">
                  <c:v>59.100872872824304</c:v>
                </c:pt>
                <c:pt idx="30">
                  <c:v>59.100872872824304</c:v>
                </c:pt>
                <c:pt idx="31">
                  <c:v>59.100872872824304</c:v>
                </c:pt>
                <c:pt idx="32">
                  <c:v>59.100872872824304</c:v>
                </c:pt>
                <c:pt idx="33">
                  <c:v>59.100872872824304</c:v>
                </c:pt>
                <c:pt idx="34">
                  <c:v>59.100872872824304</c:v>
                </c:pt>
                <c:pt idx="35">
                  <c:v>59.100872872824304</c:v>
                </c:pt>
                <c:pt idx="36">
                  <c:v>59.100872872824304</c:v>
                </c:pt>
                <c:pt idx="37">
                  <c:v>59.100872872824304</c:v>
                </c:pt>
                <c:pt idx="38">
                  <c:v>59.100872872824304</c:v>
                </c:pt>
                <c:pt idx="39">
                  <c:v>59.100872872824304</c:v>
                </c:pt>
                <c:pt idx="40">
                  <c:v>59.100872872824304</c:v>
                </c:pt>
                <c:pt idx="41">
                  <c:v>59.100872872824304</c:v>
                </c:pt>
                <c:pt idx="42">
                  <c:v>59.100872872824304</c:v>
                </c:pt>
                <c:pt idx="43">
                  <c:v>59.100872872824304</c:v>
                </c:pt>
                <c:pt idx="44">
                  <c:v>59.100872872824304</c:v>
                </c:pt>
                <c:pt idx="45">
                  <c:v>59.100872872824304</c:v>
                </c:pt>
                <c:pt idx="46">
                  <c:v>59.100872872824304</c:v>
                </c:pt>
                <c:pt idx="47">
                  <c:v>59.100872872824304</c:v>
                </c:pt>
                <c:pt idx="48">
                  <c:v>59.100872872824304</c:v>
                </c:pt>
                <c:pt idx="49">
                  <c:v>59.100872872824304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A-4F0A-BD29-00FEE0D157B8}"/>
            </c:ext>
          </c:extLst>
        </c:ser>
        <c:ser>
          <c:idx val="2"/>
          <c:order val="2"/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工作表1!$M$2:$M$51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工作表1!$P$2:$P$51</c:f>
              <c:numCache>
                <c:formatCode>General</c:formatCode>
                <c:ptCount val="50"/>
                <c:pt idx="0">
                  <c:v>59.877709599999989</c:v>
                </c:pt>
                <c:pt idx="1">
                  <c:v>59.877709599999989</c:v>
                </c:pt>
                <c:pt idx="2">
                  <c:v>59.877709599999989</c:v>
                </c:pt>
                <c:pt idx="3">
                  <c:v>59.877709599999989</c:v>
                </c:pt>
                <c:pt idx="4">
                  <c:v>59.877709599999989</c:v>
                </c:pt>
                <c:pt idx="5">
                  <c:v>59.877709599999989</c:v>
                </c:pt>
                <c:pt idx="6">
                  <c:v>59.877709599999989</c:v>
                </c:pt>
                <c:pt idx="7">
                  <c:v>59.877709599999989</c:v>
                </c:pt>
                <c:pt idx="8">
                  <c:v>59.877709599999989</c:v>
                </c:pt>
                <c:pt idx="9">
                  <c:v>59.877709599999989</c:v>
                </c:pt>
                <c:pt idx="10">
                  <c:v>59.877709599999989</c:v>
                </c:pt>
                <c:pt idx="11">
                  <c:v>59.877709599999989</c:v>
                </c:pt>
                <c:pt idx="12">
                  <c:v>59.877709599999989</c:v>
                </c:pt>
                <c:pt idx="13">
                  <c:v>59.877709599999989</c:v>
                </c:pt>
                <c:pt idx="14">
                  <c:v>59.877709599999989</c:v>
                </c:pt>
                <c:pt idx="15">
                  <c:v>59.877709599999989</c:v>
                </c:pt>
                <c:pt idx="16">
                  <c:v>59.877709599999989</c:v>
                </c:pt>
                <c:pt idx="17">
                  <c:v>59.877709599999989</c:v>
                </c:pt>
                <c:pt idx="18">
                  <c:v>59.877709599999989</c:v>
                </c:pt>
                <c:pt idx="19">
                  <c:v>59.877709599999989</c:v>
                </c:pt>
                <c:pt idx="20">
                  <c:v>59.877709599999989</c:v>
                </c:pt>
                <c:pt idx="21">
                  <c:v>59.877709599999989</c:v>
                </c:pt>
                <c:pt idx="22">
                  <c:v>59.877709599999989</c:v>
                </c:pt>
                <c:pt idx="23">
                  <c:v>59.877709599999989</c:v>
                </c:pt>
                <c:pt idx="24">
                  <c:v>59.877709599999989</c:v>
                </c:pt>
                <c:pt idx="25">
                  <c:v>59.877709599999989</c:v>
                </c:pt>
                <c:pt idx="26">
                  <c:v>59.877709599999989</c:v>
                </c:pt>
                <c:pt idx="27">
                  <c:v>59.877709599999989</c:v>
                </c:pt>
                <c:pt idx="28">
                  <c:v>59.877709599999989</c:v>
                </c:pt>
                <c:pt idx="29">
                  <c:v>59.877709599999989</c:v>
                </c:pt>
                <c:pt idx="30">
                  <c:v>59.877709599999989</c:v>
                </c:pt>
                <c:pt idx="31">
                  <c:v>59.877709599999989</c:v>
                </c:pt>
                <c:pt idx="32">
                  <c:v>59.877709599999989</c:v>
                </c:pt>
                <c:pt idx="33">
                  <c:v>59.877709599999989</c:v>
                </c:pt>
                <c:pt idx="34">
                  <c:v>59.877709599999989</c:v>
                </c:pt>
                <c:pt idx="35">
                  <c:v>59.877709599999989</c:v>
                </c:pt>
                <c:pt idx="36">
                  <c:v>59.877709599999989</c:v>
                </c:pt>
                <c:pt idx="37">
                  <c:v>59.877709599999989</c:v>
                </c:pt>
                <c:pt idx="38">
                  <c:v>59.877709599999989</c:v>
                </c:pt>
                <c:pt idx="39">
                  <c:v>59.877709599999989</c:v>
                </c:pt>
                <c:pt idx="40">
                  <c:v>59.877709599999989</c:v>
                </c:pt>
                <c:pt idx="41">
                  <c:v>59.877709599999989</c:v>
                </c:pt>
                <c:pt idx="42">
                  <c:v>59.877709599999989</c:v>
                </c:pt>
                <c:pt idx="43">
                  <c:v>59.877709599999989</c:v>
                </c:pt>
                <c:pt idx="44">
                  <c:v>59.877709599999989</c:v>
                </c:pt>
                <c:pt idx="45">
                  <c:v>59.877709599999989</c:v>
                </c:pt>
                <c:pt idx="46">
                  <c:v>59.877709599999989</c:v>
                </c:pt>
                <c:pt idx="47">
                  <c:v>59.877709599999989</c:v>
                </c:pt>
                <c:pt idx="48">
                  <c:v>59.877709599999989</c:v>
                </c:pt>
                <c:pt idx="49">
                  <c:v>59.877709599999989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A-4F0A-BD29-00FEE0D157B8}"/>
            </c:ext>
          </c:extLst>
        </c:ser>
        <c:ser>
          <c:idx val="3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工作表1!$M$2:$M$51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工作表1!$Q$2:$Q$51</c:f>
              <c:numCache>
                <c:formatCode>General</c:formatCode>
                <c:ptCount val="50"/>
                <c:pt idx="0">
                  <c:v>60.456780000000002</c:v>
                </c:pt>
                <c:pt idx="1">
                  <c:v>59.879100000000008</c:v>
                </c:pt>
                <c:pt idx="2">
                  <c:v>60.065899999999999</c:v>
                </c:pt>
                <c:pt idx="3">
                  <c:v>60.172939999999997</c:v>
                </c:pt>
                <c:pt idx="4">
                  <c:v>59.928939999999997</c:v>
                </c:pt>
                <c:pt idx="5">
                  <c:v>59.785839999999993</c:v>
                </c:pt>
                <c:pt idx="6">
                  <c:v>60.296059999999997</c:v>
                </c:pt>
                <c:pt idx="7">
                  <c:v>59.549040000000005</c:v>
                </c:pt>
                <c:pt idx="8">
                  <c:v>59.576840000000004</c:v>
                </c:pt>
                <c:pt idx="9">
                  <c:v>59.925400000000003</c:v>
                </c:pt>
                <c:pt idx="10">
                  <c:v>59.8994</c:v>
                </c:pt>
                <c:pt idx="11">
                  <c:v>59.583759999999998</c:v>
                </c:pt>
                <c:pt idx="12">
                  <c:v>60.226159999999993</c:v>
                </c:pt>
                <c:pt idx="13">
                  <c:v>59.649180000000001</c:v>
                </c:pt>
                <c:pt idx="14">
                  <c:v>59.767539999999997</c:v>
                </c:pt>
                <c:pt idx="15">
                  <c:v>59.897580000000005</c:v>
                </c:pt>
                <c:pt idx="16">
                  <c:v>59.770520000000012</c:v>
                </c:pt>
                <c:pt idx="17">
                  <c:v>59.57432</c:v>
                </c:pt>
                <c:pt idx="18">
                  <c:v>60.285960000000003</c:v>
                </c:pt>
                <c:pt idx="19">
                  <c:v>59.775379999999998</c:v>
                </c:pt>
                <c:pt idx="20">
                  <c:v>59.765380000000007</c:v>
                </c:pt>
                <c:pt idx="21">
                  <c:v>60.142299999999999</c:v>
                </c:pt>
                <c:pt idx="22">
                  <c:v>59.901760000000003</c:v>
                </c:pt>
                <c:pt idx="23">
                  <c:v>59.651539999999997</c:v>
                </c:pt>
                <c:pt idx="24">
                  <c:v>60.272800000000004</c:v>
                </c:pt>
                <c:pt idx="25">
                  <c:v>59.348339999999993</c:v>
                </c:pt>
                <c:pt idx="26">
                  <c:v>59.75318</c:v>
                </c:pt>
                <c:pt idx="27">
                  <c:v>59.363260000000004</c:v>
                </c:pt>
                <c:pt idx="28">
                  <c:v>59.19838</c:v>
                </c:pt>
                <c:pt idx="29">
                  <c:v>59.808720000000008</c:v>
                </c:pt>
                <c:pt idx="30">
                  <c:v>59.304119999999998</c:v>
                </c:pt>
                <c:pt idx="31">
                  <c:v>59.304739999999995</c:v>
                </c:pt>
                <c:pt idx="32">
                  <c:v>59.621659999999999</c:v>
                </c:pt>
                <c:pt idx="33">
                  <c:v>59.445999999999991</c:v>
                </c:pt>
                <c:pt idx="34">
                  <c:v>59.268620000000013</c:v>
                </c:pt>
                <c:pt idx="35">
                  <c:v>59.789779999999993</c:v>
                </c:pt>
                <c:pt idx="36">
                  <c:v>59.312280000000001</c:v>
                </c:pt>
                <c:pt idx="37">
                  <c:v>59.539840000000005</c:v>
                </c:pt>
                <c:pt idx="38">
                  <c:v>59.545100000000005</c:v>
                </c:pt>
                <c:pt idx="39">
                  <c:v>59.166800000000002</c:v>
                </c:pt>
                <c:pt idx="40">
                  <c:v>59.222760000000008</c:v>
                </c:pt>
                <c:pt idx="41">
                  <c:v>59.667680000000004</c:v>
                </c:pt>
                <c:pt idx="42">
                  <c:v>59.232379999999999</c:v>
                </c:pt>
                <c:pt idx="43">
                  <c:v>59.252200000000002</c:v>
                </c:pt>
                <c:pt idx="44">
                  <c:v>59.497299999999996</c:v>
                </c:pt>
                <c:pt idx="45">
                  <c:v>59.314800000000005</c:v>
                </c:pt>
                <c:pt idx="46">
                  <c:v>59.404340000000005</c:v>
                </c:pt>
                <c:pt idx="47">
                  <c:v>59.709320000000005</c:v>
                </c:pt>
                <c:pt idx="48">
                  <c:v>59.301900000000003</c:v>
                </c:pt>
                <c:pt idx="49">
                  <c:v>59.484939999999995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A-4F0A-BD29-00FEE0D1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62320"/>
        <c:axId val="598562880"/>
      </c:lineChart>
      <c:catAx>
        <c:axId val="5985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8562880"/>
        <c:crosses val="autoZero"/>
        <c:auto val="1"/>
        <c:lblAlgn val="ctr"/>
        <c:lblOffset val="100"/>
        <c:noMultiLvlLbl val="0"/>
      </c:catAx>
      <c:valAx>
        <c:axId val="5985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8562320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工作表2!$K$2:$K$51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工作表2!$L$2:$L$51</c:f>
              <c:numCache>
                <c:formatCode>General</c:formatCode>
                <c:ptCount val="50"/>
                <c:pt idx="0">
                  <c:v>1.1074459999999995</c:v>
                </c:pt>
                <c:pt idx="1">
                  <c:v>1.1074459999999995</c:v>
                </c:pt>
                <c:pt idx="2">
                  <c:v>1.1074459999999999</c:v>
                </c:pt>
                <c:pt idx="3">
                  <c:v>1.1074459999999999</c:v>
                </c:pt>
                <c:pt idx="4">
                  <c:v>1.1074459999999999</c:v>
                </c:pt>
                <c:pt idx="5">
                  <c:v>1.1074459999999999</c:v>
                </c:pt>
                <c:pt idx="6">
                  <c:v>1.1074459999999999</c:v>
                </c:pt>
                <c:pt idx="7">
                  <c:v>1.1074459999999999</c:v>
                </c:pt>
                <c:pt idx="8">
                  <c:v>1.1074459999999999</c:v>
                </c:pt>
                <c:pt idx="9">
                  <c:v>1.1074459999999999</c:v>
                </c:pt>
                <c:pt idx="10">
                  <c:v>1.1074459999999999</c:v>
                </c:pt>
                <c:pt idx="11">
                  <c:v>1.1074459999999999</c:v>
                </c:pt>
                <c:pt idx="12">
                  <c:v>1.1074459999999999</c:v>
                </c:pt>
                <c:pt idx="13">
                  <c:v>1.1074459999999999</c:v>
                </c:pt>
                <c:pt idx="14">
                  <c:v>1.1074459999999999</c:v>
                </c:pt>
                <c:pt idx="15">
                  <c:v>1.1074459999999999</c:v>
                </c:pt>
                <c:pt idx="16">
                  <c:v>1.1074459999999999</c:v>
                </c:pt>
                <c:pt idx="17">
                  <c:v>1.1074459999999999</c:v>
                </c:pt>
                <c:pt idx="18">
                  <c:v>1.1074459999999999</c:v>
                </c:pt>
                <c:pt idx="19">
                  <c:v>1.1074459999999999</c:v>
                </c:pt>
                <c:pt idx="20">
                  <c:v>1.1074459999999999</c:v>
                </c:pt>
                <c:pt idx="21">
                  <c:v>1.1074459999999999</c:v>
                </c:pt>
                <c:pt idx="22">
                  <c:v>1.1074459999999999</c:v>
                </c:pt>
                <c:pt idx="23">
                  <c:v>1.1074459999999999</c:v>
                </c:pt>
                <c:pt idx="24">
                  <c:v>1.1074459999999999</c:v>
                </c:pt>
                <c:pt idx="25">
                  <c:v>1.1074459999999999</c:v>
                </c:pt>
                <c:pt idx="26">
                  <c:v>1.1074459999999999</c:v>
                </c:pt>
                <c:pt idx="27">
                  <c:v>1.1074459999999999</c:v>
                </c:pt>
                <c:pt idx="28">
                  <c:v>1.1074459999999999</c:v>
                </c:pt>
                <c:pt idx="29">
                  <c:v>1.1074459999999999</c:v>
                </c:pt>
                <c:pt idx="30">
                  <c:v>1.1074459999999999</c:v>
                </c:pt>
                <c:pt idx="31">
                  <c:v>1.1074459999999999</c:v>
                </c:pt>
                <c:pt idx="32">
                  <c:v>1.1074459999999999</c:v>
                </c:pt>
                <c:pt idx="33">
                  <c:v>1.1074459999999999</c:v>
                </c:pt>
                <c:pt idx="34">
                  <c:v>1.1074459999999999</c:v>
                </c:pt>
                <c:pt idx="35">
                  <c:v>1.1074459999999999</c:v>
                </c:pt>
                <c:pt idx="36">
                  <c:v>1.1074459999999999</c:v>
                </c:pt>
                <c:pt idx="37">
                  <c:v>1.1074459999999999</c:v>
                </c:pt>
                <c:pt idx="38">
                  <c:v>1.1074459999999999</c:v>
                </c:pt>
                <c:pt idx="39">
                  <c:v>1.1074459999999999</c:v>
                </c:pt>
                <c:pt idx="40">
                  <c:v>1.1074459999999999</c:v>
                </c:pt>
                <c:pt idx="41">
                  <c:v>1.1074459999999999</c:v>
                </c:pt>
                <c:pt idx="42">
                  <c:v>1.1074459999999999</c:v>
                </c:pt>
                <c:pt idx="43">
                  <c:v>1.1074459999999999</c:v>
                </c:pt>
                <c:pt idx="44">
                  <c:v>1.1074459999999999</c:v>
                </c:pt>
                <c:pt idx="45">
                  <c:v>1.1074459999999999</c:v>
                </c:pt>
                <c:pt idx="46">
                  <c:v>1.1074459999999999</c:v>
                </c:pt>
                <c:pt idx="47">
                  <c:v>1.1074459999999999</c:v>
                </c:pt>
                <c:pt idx="48">
                  <c:v>1.1074459999999999</c:v>
                </c:pt>
                <c:pt idx="49">
                  <c:v>1.1074459999999999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1-46F9-85F8-FBB1D92833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工作表2!$K$2:$K$51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工作表2!$M$2:$M$51</c:f>
              <c:numCache>
                <c:formatCode>General</c:formatCode>
                <c:ptCount val="50"/>
                <c:pt idx="0">
                  <c:v>1.6668450893624949</c:v>
                </c:pt>
                <c:pt idx="1">
                  <c:v>1.6668450893624949</c:v>
                </c:pt>
                <c:pt idx="2">
                  <c:v>1.66684508936249</c:v>
                </c:pt>
                <c:pt idx="3">
                  <c:v>1.66684508936249</c:v>
                </c:pt>
                <c:pt idx="4">
                  <c:v>1.66684508936249</c:v>
                </c:pt>
                <c:pt idx="5">
                  <c:v>1.66684508936249</c:v>
                </c:pt>
                <c:pt idx="6">
                  <c:v>1.66684508936249</c:v>
                </c:pt>
                <c:pt idx="7">
                  <c:v>1.66684508936249</c:v>
                </c:pt>
                <c:pt idx="8">
                  <c:v>1.66684508936249</c:v>
                </c:pt>
                <c:pt idx="9">
                  <c:v>1.66684508936249</c:v>
                </c:pt>
                <c:pt idx="10">
                  <c:v>1.66684508936249</c:v>
                </c:pt>
                <c:pt idx="11">
                  <c:v>1.66684508936249</c:v>
                </c:pt>
                <c:pt idx="12">
                  <c:v>1.66684508936249</c:v>
                </c:pt>
                <c:pt idx="13">
                  <c:v>1.66684508936249</c:v>
                </c:pt>
                <c:pt idx="14">
                  <c:v>1.66684508936249</c:v>
                </c:pt>
                <c:pt idx="15">
                  <c:v>1.66684508936249</c:v>
                </c:pt>
                <c:pt idx="16">
                  <c:v>1.66684508936249</c:v>
                </c:pt>
                <c:pt idx="17">
                  <c:v>1.66684508936249</c:v>
                </c:pt>
                <c:pt idx="18">
                  <c:v>1.66684508936249</c:v>
                </c:pt>
                <c:pt idx="19">
                  <c:v>1.66684508936249</c:v>
                </c:pt>
                <c:pt idx="20">
                  <c:v>1.66684508936249</c:v>
                </c:pt>
                <c:pt idx="21">
                  <c:v>1.66684508936249</c:v>
                </c:pt>
                <c:pt idx="22">
                  <c:v>1.66684508936249</c:v>
                </c:pt>
                <c:pt idx="23">
                  <c:v>1.66684508936249</c:v>
                </c:pt>
                <c:pt idx="24">
                  <c:v>1.66684508936249</c:v>
                </c:pt>
                <c:pt idx="25">
                  <c:v>1.66684508936249</c:v>
                </c:pt>
                <c:pt idx="26">
                  <c:v>1.66684508936249</c:v>
                </c:pt>
                <c:pt idx="27">
                  <c:v>1.66684508936249</c:v>
                </c:pt>
                <c:pt idx="28">
                  <c:v>1.66684508936249</c:v>
                </c:pt>
                <c:pt idx="29">
                  <c:v>1.66684508936249</c:v>
                </c:pt>
                <c:pt idx="30">
                  <c:v>1.66684508936249</c:v>
                </c:pt>
                <c:pt idx="31">
                  <c:v>1.66684508936249</c:v>
                </c:pt>
                <c:pt idx="32">
                  <c:v>1.66684508936249</c:v>
                </c:pt>
                <c:pt idx="33">
                  <c:v>1.66684508936249</c:v>
                </c:pt>
                <c:pt idx="34">
                  <c:v>1.66684508936249</c:v>
                </c:pt>
                <c:pt idx="35">
                  <c:v>1.66684508936249</c:v>
                </c:pt>
                <c:pt idx="36">
                  <c:v>1.66684508936249</c:v>
                </c:pt>
                <c:pt idx="37">
                  <c:v>1.66684508936249</c:v>
                </c:pt>
                <c:pt idx="38">
                  <c:v>1.66684508936249</c:v>
                </c:pt>
                <c:pt idx="39">
                  <c:v>1.66684508936249</c:v>
                </c:pt>
                <c:pt idx="40">
                  <c:v>1.66684508936249</c:v>
                </c:pt>
                <c:pt idx="41">
                  <c:v>1.66684508936249</c:v>
                </c:pt>
                <c:pt idx="42">
                  <c:v>1.66684508936249</c:v>
                </c:pt>
                <c:pt idx="43">
                  <c:v>1.66684508936249</c:v>
                </c:pt>
                <c:pt idx="44">
                  <c:v>1.66684508936249</c:v>
                </c:pt>
                <c:pt idx="45">
                  <c:v>1.66684508936249</c:v>
                </c:pt>
                <c:pt idx="46">
                  <c:v>1.66684508936249</c:v>
                </c:pt>
                <c:pt idx="47">
                  <c:v>1.66684508936249</c:v>
                </c:pt>
                <c:pt idx="48">
                  <c:v>1.66684508936249</c:v>
                </c:pt>
                <c:pt idx="49">
                  <c:v>1.66684508936249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1-46F9-85F8-FBB1D92833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工作表2!$K$2:$K$51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工作表2!$N$2:$N$51</c:f>
              <c:numCache>
                <c:formatCode>General</c:formatCode>
                <c:ptCount val="50"/>
                <c:pt idx="0">
                  <c:v>0.5480469106375041</c:v>
                </c:pt>
                <c:pt idx="1">
                  <c:v>0.5480469106375041</c:v>
                </c:pt>
                <c:pt idx="2">
                  <c:v>0.54804691063750399</c:v>
                </c:pt>
                <c:pt idx="3">
                  <c:v>0.54804691063750399</c:v>
                </c:pt>
                <c:pt idx="4">
                  <c:v>0.54804691063750399</c:v>
                </c:pt>
                <c:pt idx="5">
                  <c:v>0.54804691063750399</c:v>
                </c:pt>
                <c:pt idx="6">
                  <c:v>0.54804691063750399</c:v>
                </c:pt>
                <c:pt idx="7">
                  <c:v>0.54804691063750399</c:v>
                </c:pt>
                <c:pt idx="8">
                  <c:v>0.54804691063750399</c:v>
                </c:pt>
                <c:pt idx="9">
                  <c:v>0.54804691063750399</c:v>
                </c:pt>
                <c:pt idx="10">
                  <c:v>0.54804691063750399</c:v>
                </c:pt>
                <c:pt idx="11">
                  <c:v>0.54804691063750399</c:v>
                </c:pt>
                <c:pt idx="12">
                  <c:v>0.54804691063750399</c:v>
                </c:pt>
                <c:pt idx="13">
                  <c:v>0.54804691063750399</c:v>
                </c:pt>
                <c:pt idx="14">
                  <c:v>0.54804691063750399</c:v>
                </c:pt>
                <c:pt idx="15">
                  <c:v>0.54804691063750399</c:v>
                </c:pt>
                <c:pt idx="16">
                  <c:v>0.54804691063750399</c:v>
                </c:pt>
                <c:pt idx="17">
                  <c:v>0.54804691063750399</c:v>
                </c:pt>
                <c:pt idx="18">
                  <c:v>0.54804691063750399</c:v>
                </c:pt>
                <c:pt idx="19">
                  <c:v>0.54804691063750399</c:v>
                </c:pt>
                <c:pt idx="20">
                  <c:v>0.54804691063750399</c:v>
                </c:pt>
                <c:pt idx="21">
                  <c:v>0.54804691063750399</c:v>
                </c:pt>
                <c:pt idx="22">
                  <c:v>0.54804691063750399</c:v>
                </c:pt>
                <c:pt idx="23">
                  <c:v>0.54804691063750399</c:v>
                </c:pt>
                <c:pt idx="24">
                  <c:v>0.54804691063750399</c:v>
                </c:pt>
                <c:pt idx="25">
                  <c:v>0.54804691063750399</c:v>
                </c:pt>
                <c:pt idx="26">
                  <c:v>0.54804691063750399</c:v>
                </c:pt>
                <c:pt idx="27">
                  <c:v>0.54804691063750399</c:v>
                </c:pt>
                <c:pt idx="28">
                  <c:v>0.54804691063750399</c:v>
                </c:pt>
                <c:pt idx="29">
                  <c:v>0.54804691063750399</c:v>
                </c:pt>
                <c:pt idx="30">
                  <c:v>0.54804691063750399</c:v>
                </c:pt>
                <c:pt idx="31">
                  <c:v>0.54804691063750399</c:v>
                </c:pt>
                <c:pt idx="32">
                  <c:v>0.54804691063750399</c:v>
                </c:pt>
                <c:pt idx="33">
                  <c:v>0.54804691063750399</c:v>
                </c:pt>
                <c:pt idx="34">
                  <c:v>0.54804691063750399</c:v>
                </c:pt>
                <c:pt idx="35">
                  <c:v>0.54804691063750399</c:v>
                </c:pt>
                <c:pt idx="36">
                  <c:v>0.54804691063750399</c:v>
                </c:pt>
                <c:pt idx="37">
                  <c:v>0.54804691063750399</c:v>
                </c:pt>
                <c:pt idx="38">
                  <c:v>0.54804691063750399</c:v>
                </c:pt>
                <c:pt idx="39">
                  <c:v>0.54804691063750399</c:v>
                </c:pt>
                <c:pt idx="40">
                  <c:v>0.54804691063750399</c:v>
                </c:pt>
                <c:pt idx="41">
                  <c:v>0.54804691063750399</c:v>
                </c:pt>
                <c:pt idx="42">
                  <c:v>0.54804691063750399</c:v>
                </c:pt>
                <c:pt idx="43">
                  <c:v>0.54804691063750399</c:v>
                </c:pt>
                <c:pt idx="44">
                  <c:v>0.54804691063750399</c:v>
                </c:pt>
                <c:pt idx="45">
                  <c:v>0.54804691063750399</c:v>
                </c:pt>
                <c:pt idx="46">
                  <c:v>0.54804691063750399</c:v>
                </c:pt>
                <c:pt idx="47">
                  <c:v>0.54804691063750399</c:v>
                </c:pt>
                <c:pt idx="48">
                  <c:v>0.54804691063750399</c:v>
                </c:pt>
                <c:pt idx="49">
                  <c:v>0.54804691063750399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1-46F9-85F8-FBB1D92833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工作表2!$K$2:$K$51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工作表2!$O$2:$O$51</c:f>
              <c:numCache>
                <c:formatCode>General</c:formatCode>
                <c:ptCount val="50"/>
                <c:pt idx="0">
                  <c:v>1.1724999999999994</c:v>
                </c:pt>
                <c:pt idx="1">
                  <c:v>0.86120000000000374</c:v>
                </c:pt>
                <c:pt idx="2">
                  <c:v>1.4780999999999977</c:v>
                </c:pt>
                <c:pt idx="3">
                  <c:v>1.1623000000000019</c:v>
                </c:pt>
                <c:pt idx="4">
                  <c:v>0.95470000000000255</c:v>
                </c:pt>
                <c:pt idx="5">
                  <c:v>1.1938999999999993</c:v>
                </c:pt>
                <c:pt idx="6">
                  <c:v>1.1983999999999995</c:v>
                </c:pt>
                <c:pt idx="7">
                  <c:v>0.83930000000000149</c:v>
                </c:pt>
                <c:pt idx="8">
                  <c:v>1.3280999999999992</c:v>
                </c:pt>
                <c:pt idx="9">
                  <c:v>1.1326999999999998</c:v>
                </c:pt>
                <c:pt idx="10">
                  <c:v>1.0091000000000037</c:v>
                </c:pt>
                <c:pt idx="11">
                  <c:v>1.0156999999999954</c:v>
                </c:pt>
                <c:pt idx="12">
                  <c:v>1.1601999999999961</c:v>
                </c:pt>
                <c:pt idx="13">
                  <c:v>0.75209999999999866</c:v>
                </c:pt>
                <c:pt idx="14">
                  <c:v>1.3174999999999955</c:v>
                </c:pt>
                <c:pt idx="15">
                  <c:v>1.1092000000000013</c:v>
                </c:pt>
                <c:pt idx="16">
                  <c:v>1.0677000000000021</c:v>
                </c:pt>
                <c:pt idx="17">
                  <c:v>1.1092000000000013</c:v>
                </c:pt>
                <c:pt idx="18">
                  <c:v>1.1231999999999971</c:v>
                </c:pt>
                <c:pt idx="19">
                  <c:v>1.0451999999999941</c:v>
                </c:pt>
                <c:pt idx="20">
                  <c:v>1.3314000000000021</c:v>
                </c:pt>
                <c:pt idx="21">
                  <c:v>1.2004000000000019</c:v>
                </c:pt>
                <c:pt idx="22">
                  <c:v>1.203799999999994</c:v>
                </c:pt>
                <c:pt idx="23">
                  <c:v>1.3166000000000011</c:v>
                </c:pt>
                <c:pt idx="24">
                  <c:v>1.339100000000002</c:v>
                </c:pt>
                <c:pt idx="25">
                  <c:v>0.89829999999999899</c:v>
                </c:pt>
                <c:pt idx="26">
                  <c:v>0.94460000000000122</c:v>
                </c:pt>
                <c:pt idx="27">
                  <c:v>1.492600000000003</c:v>
                </c:pt>
                <c:pt idx="28">
                  <c:v>1.1936000000000035</c:v>
                </c:pt>
                <c:pt idx="29">
                  <c:v>1.0987000000000009</c:v>
                </c:pt>
                <c:pt idx="30">
                  <c:v>1.2605000000000004</c:v>
                </c:pt>
                <c:pt idx="31">
                  <c:v>1.0462999999999951</c:v>
                </c:pt>
                <c:pt idx="32">
                  <c:v>1.0381</c:v>
                </c:pt>
                <c:pt idx="33">
                  <c:v>1.4162999999999997</c:v>
                </c:pt>
                <c:pt idx="34">
                  <c:v>1.0063999999999993</c:v>
                </c:pt>
                <c:pt idx="35">
                  <c:v>1.4405999999999963</c:v>
                </c:pt>
                <c:pt idx="36">
                  <c:v>1.4074000000000026</c:v>
                </c:pt>
                <c:pt idx="37">
                  <c:v>1.2914999999999992</c:v>
                </c:pt>
                <c:pt idx="38">
                  <c:v>1.0749999999999957</c:v>
                </c:pt>
                <c:pt idx="39">
                  <c:v>1.4757999999999996</c:v>
                </c:pt>
                <c:pt idx="40">
                  <c:v>1.2162000000000006</c:v>
                </c:pt>
                <c:pt idx="41">
                  <c:v>1.1430000000000007</c:v>
                </c:pt>
                <c:pt idx="42">
                  <c:v>1.1328999999999994</c:v>
                </c:pt>
                <c:pt idx="43">
                  <c:v>1.0793000000000035</c:v>
                </c:pt>
                <c:pt idx="44">
                  <c:v>1.0068000000000055</c:v>
                </c:pt>
                <c:pt idx="45">
                  <c:v>1.2263000000000019</c:v>
                </c:pt>
                <c:pt idx="46">
                  <c:v>0.92920000000000158</c:v>
                </c:pt>
                <c:pt idx="47">
                  <c:v>1.4498999999999995</c:v>
                </c:pt>
                <c:pt idx="48">
                  <c:v>1.045499999999997</c:v>
                </c:pt>
                <c:pt idx="49">
                  <c:v>1.1106999999999942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1-46F9-85F8-FBB1D928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942319"/>
        <c:axId val="1842946895"/>
      </c:lineChart>
      <c:catAx>
        <c:axId val="18429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2946895"/>
        <c:crosses val="autoZero"/>
        <c:auto val="1"/>
        <c:lblAlgn val="ctr"/>
        <c:lblOffset val="100"/>
        <c:noMultiLvlLbl val="0"/>
      </c:catAx>
      <c:valAx>
        <c:axId val="18429468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294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32</xdr:row>
      <xdr:rowOff>49530</xdr:rowOff>
    </xdr:from>
    <xdr:to>
      <xdr:col>18</xdr:col>
      <xdr:colOff>304800</xdr:colOff>
      <xdr:row>45</xdr:row>
      <xdr:rowOff>118110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44</xdr:row>
      <xdr:rowOff>203200</xdr:rowOff>
    </xdr:from>
    <xdr:to>
      <xdr:col>13</xdr:col>
      <xdr:colOff>9525</xdr:colOff>
      <xdr:row>57</xdr:row>
      <xdr:rowOff>139700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opLeftCell="A82" workbookViewId="0">
      <selection activeCell="G102" sqref="G102"/>
    </sheetView>
  </sheetViews>
  <sheetFormatPr defaultRowHeight="17" x14ac:dyDescent="0.4"/>
  <cols>
    <col min="7" max="7" width="8.90625" style="3"/>
    <col min="9" max="9" width="9.6328125" bestFit="1" customWidth="1"/>
    <col min="13" max="13" width="13" bestFit="1" customWidth="1"/>
    <col min="14" max="14" width="11.90625" bestFit="1" customWidth="1"/>
  </cols>
  <sheetData>
    <row r="1" spans="1:20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N1" t="s">
        <v>9</v>
      </c>
      <c r="O1" t="s">
        <v>10</v>
      </c>
      <c r="P1" t="s">
        <v>11</v>
      </c>
    </row>
    <row r="2" spans="1:20" x14ac:dyDescent="0.4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 s="3">
        <f>AVERAGE(B2:F2)</f>
        <v>59.978840000000005</v>
      </c>
      <c r="H2">
        <f>_xlfn.STDEV.S(B2:F2)</f>
        <v>0.56550642171420185</v>
      </c>
      <c r="M2">
        <v>1</v>
      </c>
      <c r="N2">
        <v>60.654546327175673</v>
      </c>
      <c r="O2">
        <v>59.100872872824304</v>
      </c>
      <c r="P2">
        <v>59.877709599999989</v>
      </c>
      <c r="Q2">
        <v>60.456780000000002</v>
      </c>
      <c r="S2">
        <f>G2-$I$51</f>
        <v>0.10113040000001661</v>
      </c>
      <c r="T2">
        <f>S2^2</f>
        <v>1.0227357804163359E-2</v>
      </c>
    </row>
    <row r="3" spans="1:20" x14ac:dyDescent="0.4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 s="3">
        <f t="shared" ref="G3:G66" si="0">AVERAGE(B3:F3)</f>
        <v>60.503619999999998</v>
      </c>
      <c r="H3">
        <f t="shared" ref="H3:H66" si="1">_xlfn.STDEV.S(B3:F3)</f>
        <v>0.52367545961215511</v>
      </c>
      <c r="M3">
        <v>2</v>
      </c>
      <c r="N3">
        <v>60.654546327175673</v>
      </c>
      <c r="O3">
        <v>59.100872872824304</v>
      </c>
      <c r="P3">
        <v>59.877709599999989</v>
      </c>
      <c r="Q3">
        <v>59.879100000000008</v>
      </c>
      <c r="S3">
        <f t="shared" ref="S3:S50" si="2">G3-$I$51</f>
        <v>0.6259104000000093</v>
      </c>
      <c r="T3">
        <f t="shared" ref="T3:T50" si="3">S3^2</f>
        <v>0.39176382882817162</v>
      </c>
    </row>
    <row r="4" spans="1:20" x14ac:dyDescent="0.4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 s="3">
        <f t="shared" si="0"/>
        <v>59.885799999999996</v>
      </c>
      <c r="H4">
        <f t="shared" si="1"/>
        <v>0.3629449338398329</v>
      </c>
      <c r="M4">
        <v>3</v>
      </c>
      <c r="N4">
        <v>60.654546327175673</v>
      </c>
      <c r="O4">
        <v>59.100872872824304</v>
      </c>
      <c r="P4">
        <v>59.877709599999989</v>
      </c>
      <c r="Q4">
        <v>60.065899999999999</v>
      </c>
      <c r="S4">
        <f t="shared" si="2"/>
        <v>8.0904000000074916E-3</v>
      </c>
      <c r="T4">
        <f t="shared" si="3"/>
        <v>6.5454572160121216E-5</v>
      </c>
    </row>
    <row r="5" spans="1:20" x14ac:dyDescent="0.4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 s="3">
        <f t="shared" si="0"/>
        <v>60.031240000000004</v>
      </c>
      <c r="H5">
        <f t="shared" si="1"/>
        <v>0.49925962985204214</v>
      </c>
      <c r="M5">
        <v>4</v>
      </c>
      <c r="N5">
        <v>60.654546327175673</v>
      </c>
      <c r="O5">
        <v>59.100872872824304</v>
      </c>
      <c r="P5">
        <v>59.877709599999989</v>
      </c>
      <c r="Q5">
        <v>60.172939999999997</v>
      </c>
      <c r="S5">
        <f t="shared" si="2"/>
        <v>0.15353040000001528</v>
      </c>
      <c r="T5">
        <f t="shared" si="3"/>
        <v>2.357158372416469E-2</v>
      </c>
    </row>
    <row r="6" spans="1:20" x14ac:dyDescent="0.4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 s="3">
        <f t="shared" si="0"/>
        <v>60.448299999999996</v>
      </c>
      <c r="H6">
        <f t="shared" si="1"/>
        <v>0.56149067668127817</v>
      </c>
      <c r="M6">
        <v>5</v>
      </c>
      <c r="N6">
        <v>60.654546327175673</v>
      </c>
      <c r="O6">
        <v>59.100872872824304</v>
      </c>
      <c r="P6">
        <v>59.877709599999989</v>
      </c>
      <c r="Q6">
        <v>59.928939999999997</v>
      </c>
      <c r="S6">
        <f t="shared" si="2"/>
        <v>0.57059040000000749</v>
      </c>
      <c r="T6">
        <f t="shared" si="3"/>
        <v>0.32557340457216855</v>
      </c>
    </row>
    <row r="7" spans="1:20" x14ac:dyDescent="0.4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 s="3">
        <f t="shared" si="0"/>
        <v>60.285739999999997</v>
      </c>
      <c r="H7">
        <f t="shared" si="1"/>
        <v>0.38333715316937383</v>
      </c>
      <c r="M7">
        <v>6</v>
      </c>
      <c r="N7">
        <v>60.654546327175673</v>
      </c>
      <c r="O7">
        <v>59.100872872824304</v>
      </c>
      <c r="P7">
        <v>59.877709599999989</v>
      </c>
      <c r="Q7">
        <v>59.785839999999993</v>
      </c>
      <c r="S7">
        <f t="shared" si="2"/>
        <v>0.40803040000000834</v>
      </c>
      <c r="T7">
        <f t="shared" si="3"/>
        <v>0.16648880732416682</v>
      </c>
    </row>
    <row r="8" spans="1:20" x14ac:dyDescent="0.4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 s="3">
        <f t="shared" si="0"/>
        <v>59.674840000000003</v>
      </c>
      <c r="H8">
        <f t="shared" si="1"/>
        <v>0.57741447678422531</v>
      </c>
      <c r="M8">
        <v>7</v>
      </c>
      <c r="N8">
        <v>60.654546327175673</v>
      </c>
      <c r="O8">
        <v>59.100872872824304</v>
      </c>
      <c r="P8">
        <v>59.877709599999989</v>
      </c>
      <c r="Q8">
        <v>60.296059999999997</v>
      </c>
      <c r="S8">
        <f t="shared" si="2"/>
        <v>-0.20286959999998544</v>
      </c>
      <c r="T8">
        <f t="shared" si="3"/>
        <v>4.1156074604154096E-2</v>
      </c>
    </row>
    <row r="9" spans="1:20" x14ac:dyDescent="0.4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 s="3">
        <f t="shared" si="0"/>
        <v>59.969880000000003</v>
      </c>
      <c r="H9">
        <f t="shared" si="1"/>
        <v>0.50637738101143481</v>
      </c>
      <c r="M9">
        <v>8</v>
      </c>
      <c r="N9">
        <v>60.654546327175673</v>
      </c>
      <c r="O9">
        <v>59.100872872824304</v>
      </c>
      <c r="P9">
        <v>59.877709599999989</v>
      </c>
      <c r="Q9">
        <v>59.549040000000005</v>
      </c>
      <c r="S9">
        <f t="shared" si="2"/>
        <v>9.2170400000014752E-2</v>
      </c>
      <c r="T9">
        <f t="shared" si="3"/>
        <v>8.495382636162719E-3</v>
      </c>
    </row>
    <row r="10" spans="1:20" x14ac:dyDescent="0.4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 s="3">
        <f t="shared" si="0"/>
        <v>59.686040000000006</v>
      </c>
      <c r="H10">
        <f t="shared" si="1"/>
        <v>0.46228998799454835</v>
      </c>
      <c r="M10">
        <v>9</v>
      </c>
      <c r="N10">
        <v>60.654546327175673</v>
      </c>
      <c r="O10">
        <v>59.100872872824304</v>
      </c>
      <c r="P10">
        <v>59.877709599999989</v>
      </c>
      <c r="Q10">
        <v>59.576840000000004</v>
      </c>
      <c r="S10">
        <f t="shared" si="2"/>
        <v>-0.19166959999998312</v>
      </c>
      <c r="T10">
        <f t="shared" si="3"/>
        <v>3.6737235564153529E-2</v>
      </c>
    </row>
    <row r="11" spans="1:20" x14ac:dyDescent="0.4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 s="3">
        <f t="shared" si="0"/>
        <v>59.912999999999997</v>
      </c>
      <c r="H11">
        <f t="shared" si="1"/>
        <v>0.50172804386440228</v>
      </c>
      <c r="M11">
        <v>10</v>
      </c>
      <c r="N11">
        <v>60.654546327175673</v>
      </c>
      <c r="O11">
        <v>59.100872872824304</v>
      </c>
      <c r="P11">
        <v>59.877709599999989</v>
      </c>
      <c r="Q11">
        <v>59.925400000000003</v>
      </c>
      <c r="S11">
        <f t="shared" si="2"/>
        <v>3.5290400000008049E-2</v>
      </c>
      <c r="T11">
        <f t="shared" si="3"/>
        <v>1.2454123321605681E-3</v>
      </c>
    </row>
    <row r="12" spans="1:20" x14ac:dyDescent="0.4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 s="3">
        <f t="shared" si="0"/>
        <v>59.990379999999995</v>
      </c>
      <c r="H12">
        <f t="shared" si="1"/>
        <v>0.50385308573035525</v>
      </c>
      <c r="M12">
        <v>11</v>
      </c>
      <c r="N12">
        <v>60.654546327175673</v>
      </c>
      <c r="O12">
        <v>59.100872872824304</v>
      </c>
      <c r="P12">
        <v>59.877709599999989</v>
      </c>
      <c r="Q12">
        <v>59.8994</v>
      </c>
      <c r="S12">
        <f t="shared" si="2"/>
        <v>0.11267040000000605</v>
      </c>
      <c r="T12">
        <f t="shared" si="3"/>
        <v>1.2694619036161365E-2</v>
      </c>
    </row>
    <row r="13" spans="1:20" x14ac:dyDescent="0.4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 s="3">
        <f t="shared" si="0"/>
        <v>59.665120000000002</v>
      </c>
      <c r="H13">
        <f t="shared" si="1"/>
        <v>0.34699007478600874</v>
      </c>
      <c r="M13">
        <v>12</v>
      </c>
      <c r="N13">
        <v>60.654546327175673</v>
      </c>
      <c r="O13">
        <v>59.100872872824304</v>
      </c>
      <c r="P13">
        <v>59.877709599999989</v>
      </c>
      <c r="Q13">
        <v>59.583759999999998</v>
      </c>
      <c r="S13">
        <f t="shared" si="2"/>
        <v>-0.21258959999998694</v>
      </c>
      <c r="T13">
        <f t="shared" si="3"/>
        <v>4.5194338028154452E-2</v>
      </c>
    </row>
    <row r="14" spans="1:20" x14ac:dyDescent="0.4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 s="3">
        <f t="shared" si="0"/>
        <v>59.928639999999994</v>
      </c>
      <c r="H14">
        <f t="shared" si="1"/>
        <v>0.54103538978517818</v>
      </c>
      <c r="M14">
        <v>13</v>
      </c>
      <c r="N14">
        <v>60.654546327175673</v>
      </c>
      <c r="O14">
        <v>59.100872872824304</v>
      </c>
      <c r="P14">
        <v>59.877709599999989</v>
      </c>
      <c r="Q14">
        <v>60.226159999999993</v>
      </c>
      <c r="S14">
        <f t="shared" si="2"/>
        <v>5.0930400000005704E-2</v>
      </c>
      <c r="T14">
        <f t="shared" si="3"/>
        <v>2.5939056441605809E-3</v>
      </c>
    </row>
    <row r="15" spans="1:20" x14ac:dyDescent="0.4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 s="3">
        <f t="shared" si="0"/>
        <v>60.274180000000001</v>
      </c>
      <c r="H15">
        <f t="shared" si="1"/>
        <v>0.49339696188768489</v>
      </c>
      <c r="M15">
        <v>14</v>
      </c>
      <c r="N15">
        <v>60.654546327175673</v>
      </c>
      <c r="O15">
        <v>59.100872872824304</v>
      </c>
      <c r="P15">
        <v>59.877709599999989</v>
      </c>
      <c r="Q15">
        <v>59.649180000000001</v>
      </c>
      <c r="S15">
        <f t="shared" si="2"/>
        <v>0.39647040000001255</v>
      </c>
      <c r="T15">
        <f t="shared" si="3"/>
        <v>0.15718877807616996</v>
      </c>
    </row>
    <row r="16" spans="1:20" x14ac:dyDescent="0.4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 s="3">
        <f t="shared" si="0"/>
        <v>59.694500000000005</v>
      </c>
      <c r="H16">
        <f t="shared" si="1"/>
        <v>0.41000178658147346</v>
      </c>
      <c r="M16">
        <v>15</v>
      </c>
      <c r="N16">
        <v>60.654546327175673</v>
      </c>
      <c r="O16">
        <v>59.100872872824304</v>
      </c>
      <c r="P16">
        <v>59.877709599999989</v>
      </c>
      <c r="Q16">
        <v>59.767539999999997</v>
      </c>
      <c r="S16">
        <f t="shared" si="2"/>
        <v>-0.18320959999998365</v>
      </c>
      <c r="T16">
        <f t="shared" si="3"/>
        <v>3.356575753215401E-2</v>
      </c>
    </row>
    <row r="17" spans="1:20" x14ac:dyDescent="0.4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 s="3">
        <f t="shared" si="0"/>
        <v>59.913120000000006</v>
      </c>
      <c r="H17">
        <f t="shared" si="1"/>
        <v>0.56106406229591876</v>
      </c>
      <c r="M17">
        <v>16</v>
      </c>
      <c r="N17">
        <v>60.654546327175673</v>
      </c>
      <c r="O17">
        <v>59.100872872824304</v>
      </c>
      <c r="P17">
        <v>59.877709599999989</v>
      </c>
      <c r="Q17">
        <v>59.897580000000005</v>
      </c>
      <c r="S17">
        <f t="shared" si="2"/>
        <v>3.5410400000017717E-2</v>
      </c>
      <c r="T17">
        <f t="shared" si="3"/>
        <v>1.2538964281612547E-3</v>
      </c>
    </row>
    <row r="18" spans="1:20" x14ac:dyDescent="0.4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 s="3">
        <f t="shared" si="0"/>
        <v>60.211059999999996</v>
      </c>
      <c r="H18">
        <f t="shared" si="1"/>
        <v>0.55633754861594586</v>
      </c>
      <c r="M18">
        <v>17</v>
      </c>
      <c r="N18">
        <v>60.654546327175673</v>
      </c>
      <c r="O18">
        <v>59.100872872824304</v>
      </c>
      <c r="P18">
        <v>59.877709599999989</v>
      </c>
      <c r="Q18">
        <v>59.770520000000012</v>
      </c>
      <c r="S18">
        <f t="shared" si="2"/>
        <v>0.3333504000000076</v>
      </c>
      <c r="T18">
        <f t="shared" si="3"/>
        <v>0.11112248918016507</v>
      </c>
    </row>
    <row r="19" spans="1:20" x14ac:dyDescent="0.4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 s="3">
        <f t="shared" si="0"/>
        <v>60.251019999999997</v>
      </c>
      <c r="H19">
        <f t="shared" si="1"/>
        <v>0.33031806187370299</v>
      </c>
      <c r="M19">
        <v>18</v>
      </c>
      <c r="N19">
        <v>60.654546327175673</v>
      </c>
      <c r="O19">
        <v>59.100872872824304</v>
      </c>
      <c r="P19">
        <v>59.877709599999989</v>
      </c>
      <c r="Q19">
        <v>59.57432</v>
      </c>
      <c r="S19">
        <f t="shared" si="2"/>
        <v>0.37331040000000826</v>
      </c>
      <c r="T19">
        <f t="shared" si="3"/>
        <v>0.13936065474816617</v>
      </c>
    </row>
    <row r="20" spans="1:20" x14ac:dyDescent="0.4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 s="3">
        <f t="shared" si="0"/>
        <v>59.686320000000002</v>
      </c>
      <c r="H20">
        <f t="shared" si="1"/>
        <v>0.51459326851407572</v>
      </c>
      <c r="M20">
        <v>19</v>
      </c>
      <c r="N20">
        <v>60.654546327175673</v>
      </c>
      <c r="O20">
        <v>59.100872872824304</v>
      </c>
      <c r="P20">
        <v>59.877709599999989</v>
      </c>
      <c r="Q20">
        <v>60.285960000000003</v>
      </c>
      <c r="S20">
        <f t="shared" si="2"/>
        <v>-0.19138959999998661</v>
      </c>
      <c r="T20">
        <f t="shared" si="3"/>
        <v>3.6629978988154878E-2</v>
      </c>
    </row>
    <row r="21" spans="1:20" x14ac:dyDescent="0.4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 s="3">
        <f t="shared" si="0"/>
        <v>60.249260000000007</v>
      </c>
      <c r="H21">
        <f t="shared" si="1"/>
        <v>0.52420952204247329</v>
      </c>
      <c r="M21">
        <v>20</v>
      </c>
      <c r="N21">
        <v>60.654546327175673</v>
      </c>
      <c r="O21">
        <v>59.100872872824304</v>
      </c>
      <c r="P21">
        <v>59.877709599999989</v>
      </c>
      <c r="Q21">
        <v>59.775379999999998</v>
      </c>
      <c r="S21">
        <f t="shared" si="2"/>
        <v>0.37155040000001804</v>
      </c>
      <c r="T21">
        <f t="shared" si="3"/>
        <v>0.13804969974017342</v>
      </c>
    </row>
    <row r="22" spans="1:20" x14ac:dyDescent="0.4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 s="3">
        <f t="shared" si="0"/>
        <v>59.923400000000001</v>
      </c>
      <c r="H22">
        <f t="shared" si="1"/>
        <v>0.43908602232364397</v>
      </c>
      <c r="M22">
        <v>21</v>
      </c>
      <c r="N22">
        <v>60.654546327175673</v>
      </c>
      <c r="O22">
        <v>59.100872872824304</v>
      </c>
      <c r="P22">
        <v>59.877709599999989</v>
      </c>
      <c r="Q22">
        <v>59.765380000000007</v>
      </c>
      <c r="S22">
        <f t="shared" si="2"/>
        <v>4.5690400000012232E-2</v>
      </c>
      <c r="T22">
        <f t="shared" si="3"/>
        <v>2.0876126521611176E-3</v>
      </c>
    </row>
    <row r="23" spans="1:20" x14ac:dyDescent="0.4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 s="3">
        <f t="shared" si="0"/>
        <v>60.117360000000005</v>
      </c>
      <c r="H23">
        <f t="shared" si="1"/>
        <v>0.50930570682056753</v>
      </c>
      <c r="M23">
        <v>22</v>
      </c>
      <c r="N23">
        <v>60.654546327175673</v>
      </c>
      <c r="O23">
        <v>59.100872872824304</v>
      </c>
      <c r="P23">
        <v>59.877709599999989</v>
      </c>
      <c r="Q23">
        <v>60.142299999999999</v>
      </c>
      <c r="S23">
        <f t="shared" si="2"/>
        <v>0.23965040000001636</v>
      </c>
      <c r="T23">
        <f t="shared" si="3"/>
        <v>5.743231422016784E-2</v>
      </c>
    </row>
    <row r="24" spans="1:20" x14ac:dyDescent="0.4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 s="3">
        <f t="shared" si="0"/>
        <v>59.979220000000012</v>
      </c>
      <c r="H24">
        <f t="shared" si="1"/>
        <v>0.47524166168382298</v>
      </c>
      <c r="M24">
        <v>23</v>
      </c>
      <c r="N24">
        <v>60.654546327175673</v>
      </c>
      <c r="O24">
        <v>59.100872872824304</v>
      </c>
      <c r="P24">
        <v>59.877709599999989</v>
      </c>
      <c r="Q24">
        <v>59.901760000000003</v>
      </c>
      <c r="S24">
        <f t="shared" si="2"/>
        <v>0.10151040000002354</v>
      </c>
      <c r="T24">
        <f t="shared" si="3"/>
        <v>1.0304361308164778E-2</v>
      </c>
    </row>
    <row r="25" spans="1:20" x14ac:dyDescent="0.4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 s="3">
        <f t="shared" si="0"/>
        <v>59.842139999999993</v>
      </c>
      <c r="H25">
        <f t="shared" si="1"/>
        <v>0.32833557985695</v>
      </c>
      <c r="M25">
        <v>24</v>
      </c>
      <c r="N25">
        <v>60.654546327175673</v>
      </c>
      <c r="O25">
        <v>59.100872872824304</v>
      </c>
      <c r="P25">
        <v>59.877709599999989</v>
      </c>
      <c r="Q25">
        <v>59.651539999999997</v>
      </c>
      <c r="S25">
        <f t="shared" si="2"/>
        <v>-3.5569599999995205E-2</v>
      </c>
      <c r="T25">
        <f t="shared" si="3"/>
        <v>1.2651964441596588E-3</v>
      </c>
    </row>
    <row r="26" spans="1:20" x14ac:dyDescent="0.4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 s="3">
        <f t="shared" si="0"/>
        <v>59.881460000000004</v>
      </c>
      <c r="H26">
        <f t="shared" si="1"/>
        <v>0.52908893203317053</v>
      </c>
      <c r="M26">
        <v>25</v>
      </c>
      <c r="N26">
        <v>60.654546327175673</v>
      </c>
      <c r="O26">
        <v>59.100872872824304</v>
      </c>
      <c r="P26">
        <v>59.877709599999989</v>
      </c>
      <c r="Q26">
        <v>60.272800000000004</v>
      </c>
      <c r="S26">
        <f t="shared" si="2"/>
        <v>3.7504000000154747E-3</v>
      </c>
      <c r="T26">
        <f t="shared" si="3"/>
        <v>1.4065500160116072E-5</v>
      </c>
    </row>
    <row r="27" spans="1:20" x14ac:dyDescent="0.4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 s="3">
        <f t="shared" si="0"/>
        <v>59.765180000000001</v>
      </c>
      <c r="H27">
        <f t="shared" si="1"/>
        <v>0.43510962067047143</v>
      </c>
      <c r="M27">
        <v>26</v>
      </c>
      <c r="N27">
        <v>60.654546327175673</v>
      </c>
      <c r="O27">
        <v>59.100872872824304</v>
      </c>
      <c r="P27">
        <v>59.877709599999989</v>
      </c>
      <c r="Q27">
        <v>59.348339999999993</v>
      </c>
      <c r="S27">
        <f t="shared" si="2"/>
        <v>-0.11252959999998779</v>
      </c>
      <c r="T27">
        <f t="shared" si="3"/>
        <v>1.2662910876157254E-2</v>
      </c>
    </row>
    <row r="28" spans="1:20" x14ac:dyDescent="0.4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 s="3">
        <f t="shared" si="0"/>
        <v>60.166119999999999</v>
      </c>
      <c r="H28">
        <f t="shared" si="1"/>
        <v>0.4934775496413189</v>
      </c>
      <c r="M28">
        <v>27</v>
      </c>
      <c r="N28">
        <v>60.654546327175673</v>
      </c>
      <c r="O28">
        <v>59.100872872824304</v>
      </c>
      <c r="P28">
        <v>59.877709599999989</v>
      </c>
      <c r="Q28">
        <v>59.75318</v>
      </c>
      <c r="S28">
        <f t="shared" si="2"/>
        <v>0.28841040000001072</v>
      </c>
      <c r="T28">
        <f t="shared" si="3"/>
        <v>8.318055882816619E-2</v>
      </c>
    </row>
    <row r="29" spans="1:20" x14ac:dyDescent="0.4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 s="3">
        <f t="shared" si="0"/>
        <v>59.999319999999997</v>
      </c>
      <c r="H29">
        <f t="shared" si="1"/>
        <v>0.43592636075373947</v>
      </c>
      <c r="M29">
        <v>28</v>
      </c>
      <c r="N29">
        <v>60.654546327175673</v>
      </c>
      <c r="O29">
        <v>59.100872872824304</v>
      </c>
      <c r="P29">
        <v>59.877709599999989</v>
      </c>
      <c r="Q29">
        <v>59.363260000000004</v>
      </c>
      <c r="S29">
        <f t="shared" si="2"/>
        <v>0.12161040000000867</v>
      </c>
      <c r="T29">
        <f t="shared" si="3"/>
        <v>1.4789089388162108E-2</v>
      </c>
    </row>
    <row r="30" spans="1:20" x14ac:dyDescent="0.4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 s="3">
        <f t="shared" si="0"/>
        <v>59.581100000000006</v>
      </c>
      <c r="H30">
        <f t="shared" si="1"/>
        <v>0.55269587930434139</v>
      </c>
      <c r="M30">
        <v>29</v>
      </c>
      <c r="N30">
        <v>60.654546327175673</v>
      </c>
      <c r="O30">
        <v>59.100872872824304</v>
      </c>
      <c r="P30">
        <v>59.877709599999989</v>
      </c>
      <c r="Q30">
        <v>59.19838</v>
      </c>
      <c r="S30">
        <f t="shared" si="2"/>
        <v>-0.29660959999998227</v>
      </c>
      <c r="T30">
        <f t="shared" si="3"/>
        <v>8.7977254812149477E-2</v>
      </c>
    </row>
    <row r="31" spans="1:20" x14ac:dyDescent="0.4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 s="3">
        <f t="shared" si="0"/>
        <v>59.950019999999995</v>
      </c>
      <c r="H31">
        <f t="shared" si="1"/>
        <v>0.38233535933784718</v>
      </c>
      <c r="M31">
        <v>30</v>
      </c>
      <c r="N31">
        <v>60.654546327175673</v>
      </c>
      <c r="O31">
        <v>59.100872872824304</v>
      </c>
      <c r="P31">
        <v>59.877709599999989</v>
      </c>
      <c r="Q31">
        <v>59.808720000000008</v>
      </c>
      <c r="S31">
        <f t="shared" si="2"/>
        <v>7.2310400000006325E-2</v>
      </c>
      <c r="T31">
        <f t="shared" si="3"/>
        <v>5.228793948160915E-3</v>
      </c>
    </row>
    <row r="32" spans="1:20" x14ac:dyDescent="0.4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 s="3">
        <f t="shared" si="0"/>
        <v>59.659400000000005</v>
      </c>
      <c r="H32">
        <f t="shared" si="1"/>
        <v>0.43470205888631136</v>
      </c>
      <c r="M32">
        <v>31</v>
      </c>
      <c r="N32">
        <v>60.654546327175673</v>
      </c>
      <c r="O32">
        <v>59.100872872824304</v>
      </c>
      <c r="P32">
        <v>59.877709599999989</v>
      </c>
      <c r="Q32">
        <v>59.304119999999998</v>
      </c>
      <c r="S32">
        <f t="shared" si="2"/>
        <v>-0.21830959999998356</v>
      </c>
      <c r="T32">
        <f t="shared" si="3"/>
        <v>4.7659081452152821E-2</v>
      </c>
    </row>
    <row r="33" spans="1:20" x14ac:dyDescent="0.4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 s="3">
        <f t="shared" si="0"/>
        <v>59.719720000000009</v>
      </c>
      <c r="H33">
        <f t="shared" si="1"/>
        <v>0.50719937105639157</v>
      </c>
      <c r="M33">
        <v>32</v>
      </c>
      <c r="N33">
        <v>60.654546327175673</v>
      </c>
      <c r="O33">
        <v>59.100872872824304</v>
      </c>
      <c r="P33">
        <v>59.877709599999989</v>
      </c>
      <c r="Q33">
        <v>59.304739999999995</v>
      </c>
      <c r="S33">
        <f t="shared" si="2"/>
        <v>-0.15798959999997919</v>
      </c>
      <c r="T33">
        <f t="shared" si="3"/>
        <v>2.4960713708153424E-2</v>
      </c>
    </row>
    <row r="34" spans="1:20" x14ac:dyDescent="0.4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 s="3">
        <f t="shared" si="0"/>
        <v>59.99351999999999</v>
      </c>
      <c r="H34">
        <f t="shared" si="1"/>
        <v>0.49880555530186182</v>
      </c>
      <c r="M34">
        <v>33</v>
      </c>
      <c r="N34">
        <v>60.654546327175673</v>
      </c>
      <c r="O34">
        <v>59.100872872824304</v>
      </c>
      <c r="P34">
        <v>59.877709599999989</v>
      </c>
      <c r="Q34">
        <v>59.621659999999999</v>
      </c>
      <c r="S34">
        <f t="shared" si="2"/>
        <v>0.11581040000000087</v>
      </c>
      <c r="T34">
        <f t="shared" si="3"/>
        <v>1.3412048748160202E-2</v>
      </c>
    </row>
    <row r="35" spans="1:20" x14ac:dyDescent="0.4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 s="3">
        <f t="shared" si="0"/>
        <v>59.521919999999987</v>
      </c>
      <c r="H35">
        <f t="shared" si="1"/>
        <v>0.31499596346619979</v>
      </c>
      <c r="M35">
        <v>34</v>
      </c>
      <c r="N35">
        <v>60.654546327175673</v>
      </c>
      <c r="O35">
        <v>59.100872872824304</v>
      </c>
      <c r="P35">
        <v>59.877709599999989</v>
      </c>
      <c r="Q35">
        <v>59.445999999999991</v>
      </c>
      <c r="S35">
        <f t="shared" si="2"/>
        <v>-0.35578960000000137</v>
      </c>
      <c r="T35">
        <f t="shared" si="3"/>
        <v>0.12658623946816097</v>
      </c>
    </row>
    <row r="36" spans="1:20" x14ac:dyDescent="0.4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 s="3">
        <f t="shared" si="0"/>
        <v>59.543759999999999</v>
      </c>
      <c r="H36">
        <f t="shared" si="1"/>
        <v>0.62454503280388063</v>
      </c>
      <c r="M36">
        <v>35</v>
      </c>
      <c r="N36">
        <v>60.654546327175673</v>
      </c>
      <c r="O36">
        <v>59.100872872824304</v>
      </c>
      <c r="P36">
        <v>59.877709599999989</v>
      </c>
      <c r="Q36">
        <v>59.268620000000013</v>
      </c>
      <c r="S36">
        <f t="shared" si="2"/>
        <v>-0.33394959999998974</v>
      </c>
      <c r="T36">
        <f t="shared" si="3"/>
        <v>0.11152233534015316</v>
      </c>
    </row>
    <row r="37" spans="1:20" x14ac:dyDescent="0.4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 s="3">
        <f t="shared" si="0"/>
        <v>60.14958</v>
      </c>
      <c r="H37">
        <f t="shared" si="1"/>
        <v>0.40362555295719404</v>
      </c>
      <c r="M37">
        <v>36</v>
      </c>
      <c r="N37">
        <v>60.654546327175673</v>
      </c>
      <c r="O37">
        <v>59.100872872824304</v>
      </c>
      <c r="P37">
        <v>59.877709599999989</v>
      </c>
      <c r="Q37">
        <v>59.789779999999993</v>
      </c>
      <c r="S37">
        <f t="shared" si="2"/>
        <v>0.27187040000001161</v>
      </c>
      <c r="T37">
        <f t="shared" si="3"/>
        <v>7.3913514396166322E-2</v>
      </c>
    </row>
    <row r="38" spans="1:20" x14ac:dyDescent="0.4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 s="3">
        <f t="shared" si="0"/>
        <v>59.404119999999999</v>
      </c>
      <c r="H38">
        <f t="shared" si="1"/>
        <v>0.37533882959267462</v>
      </c>
      <c r="M38">
        <v>37</v>
      </c>
      <c r="N38">
        <v>60.654546327175673</v>
      </c>
      <c r="O38">
        <v>59.100872872824304</v>
      </c>
      <c r="P38">
        <v>59.877709599999989</v>
      </c>
      <c r="Q38">
        <v>59.312280000000001</v>
      </c>
      <c r="S38">
        <f t="shared" si="2"/>
        <v>-0.47358959999998973</v>
      </c>
      <c r="T38">
        <f t="shared" si="3"/>
        <v>0.22428710922815026</v>
      </c>
    </row>
    <row r="39" spans="1:20" x14ac:dyDescent="0.4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 s="3">
        <f t="shared" si="0"/>
        <v>59.440039999999996</v>
      </c>
      <c r="H39">
        <f t="shared" si="1"/>
        <v>0.5621800405564038</v>
      </c>
      <c r="M39">
        <v>38</v>
      </c>
      <c r="N39">
        <v>60.654546327175673</v>
      </c>
      <c r="O39">
        <v>59.100872872824304</v>
      </c>
      <c r="P39">
        <v>59.877709599999989</v>
      </c>
      <c r="Q39">
        <v>59.539840000000005</v>
      </c>
      <c r="S39">
        <f t="shared" si="2"/>
        <v>-0.43766959999999244</v>
      </c>
      <c r="T39">
        <f t="shared" si="3"/>
        <v>0.19155467876415339</v>
      </c>
    </row>
    <row r="40" spans="1:20" x14ac:dyDescent="0.4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 s="3">
        <f t="shared" si="0"/>
        <v>59.890740000000008</v>
      </c>
      <c r="H40">
        <f t="shared" si="1"/>
        <v>0.49990128825598945</v>
      </c>
      <c r="M40">
        <v>39</v>
      </c>
      <c r="N40">
        <v>60.654546327175673</v>
      </c>
      <c r="O40">
        <v>59.100872872824304</v>
      </c>
      <c r="P40">
        <v>59.877709599999989</v>
      </c>
      <c r="Q40">
        <v>59.545100000000005</v>
      </c>
      <c r="S40">
        <f t="shared" si="2"/>
        <v>1.3030400000019426E-2</v>
      </c>
      <c r="T40">
        <f t="shared" si="3"/>
        <v>1.6979132416050627E-4</v>
      </c>
    </row>
    <row r="41" spans="1:20" x14ac:dyDescent="0.4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 s="3">
        <f t="shared" si="0"/>
        <v>59.85781999999999</v>
      </c>
      <c r="H41">
        <f t="shared" si="1"/>
        <v>0.48270915363187311</v>
      </c>
      <c r="M41">
        <v>40</v>
      </c>
      <c r="N41">
        <v>60.654546327175673</v>
      </c>
      <c r="O41">
        <v>59.100872872824304</v>
      </c>
      <c r="P41">
        <v>59.877709599999989</v>
      </c>
      <c r="Q41">
        <v>59.166800000000002</v>
      </c>
      <c r="S41">
        <f t="shared" si="2"/>
        <v>-1.9889599999999064E-2</v>
      </c>
      <c r="T41">
        <f t="shared" si="3"/>
        <v>3.9559618815996277E-4</v>
      </c>
    </row>
    <row r="42" spans="1:20" x14ac:dyDescent="0.4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 s="3">
        <f t="shared" si="0"/>
        <v>59.565920000000006</v>
      </c>
      <c r="H42">
        <f t="shared" si="1"/>
        <v>0.51801360213801317</v>
      </c>
      <c r="M42">
        <v>41</v>
      </c>
      <c r="N42">
        <v>60.654546327175673</v>
      </c>
      <c r="O42">
        <v>59.100872872824304</v>
      </c>
      <c r="P42">
        <v>59.877709599999989</v>
      </c>
      <c r="Q42">
        <v>59.222760000000008</v>
      </c>
      <c r="S42">
        <f t="shared" si="2"/>
        <v>-0.31178959999998312</v>
      </c>
      <c r="T42">
        <f t="shared" si="3"/>
        <v>9.7212754668149479E-2</v>
      </c>
    </row>
    <row r="43" spans="1:20" x14ac:dyDescent="0.4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 s="3">
        <f t="shared" si="0"/>
        <v>60.074780000000011</v>
      </c>
      <c r="H43">
        <f t="shared" si="1"/>
        <v>0.47569700125184589</v>
      </c>
      <c r="M43">
        <v>42</v>
      </c>
      <c r="N43">
        <v>60.654546327175673</v>
      </c>
      <c r="O43">
        <v>59.100872872824304</v>
      </c>
      <c r="P43">
        <v>59.877709599999989</v>
      </c>
      <c r="Q43">
        <v>59.667680000000004</v>
      </c>
      <c r="S43">
        <f t="shared" si="2"/>
        <v>0.19707040000002252</v>
      </c>
      <c r="T43">
        <f t="shared" si="3"/>
        <v>3.8836742556168875E-2</v>
      </c>
    </row>
    <row r="44" spans="1:20" x14ac:dyDescent="0.4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 s="3">
        <f t="shared" si="0"/>
        <v>59.62782</v>
      </c>
      <c r="H44">
        <f t="shared" si="1"/>
        <v>0.44530952381461547</v>
      </c>
      <c r="M44">
        <v>43</v>
      </c>
      <c r="N44">
        <v>60.654546327175673</v>
      </c>
      <c r="O44">
        <v>59.100872872824304</v>
      </c>
      <c r="P44">
        <v>59.877709599999989</v>
      </c>
      <c r="Q44">
        <v>59.232379999999999</v>
      </c>
      <c r="S44">
        <f t="shared" si="2"/>
        <v>-0.24988959999998883</v>
      </c>
      <c r="T44">
        <f t="shared" si="3"/>
        <v>6.2444812188154418E-2</v>
      </c>
    </row>
    <row r="45" spans="1:20" x14ac:dyDescent="0.4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 s="3">
        <f t="shared" si="0"/>
        <v>59.744219999999999</v>
      </c>
      <c r="H45">
        <f t="shared" si="1"/>
        <v>0.47409397486152577</v>
      </c>
      <c r="M45">
        <v>44</v>
      </c>
      <c r="N45">
        <v>60.654546327175673</v>
      </c>
      <c r="O45">
        <v>59.100872872824304</v>
      </c>
      <c r="P45">
        <v>59.877709599999989</v>
      </c>
      <c r="Q45">
        <v>59.252200000000002</v>
      </c>
      <c r="S45">
        <f t="shared" si="2"/>
        <v>-0.13348959999999011</v>
      </c>
      <c r="T45">
        <f t="shared" si="3"/>
        <v>1.781947330815736E-2</v>
      </c>
    </row>
    <row r="46" spans="1:20" x14ac:dyDescent="0.4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 s="3">
        <f t="shared" si="0"/>
        <v>59.945119999999996</v>
      </c>
      <c r="H46">
        <f t="shared" si="1"/>
        <v>0.44916693667276847</v>
      </c>
      <c r="M46">
        <v>45</v>
      </c>
      <c r="N46">
        <v>60.654546327175673</v>
      </c>
      <c r="O46">
        <v>59.100872872824304</v>
      </c>
      <c r="P46">
        <v>59.877709599999989</v>
      </c>
      <c r="Q46">
        <v>59.497299999999996</v>
      </c>
      <c r="S46">
        <f t="shared" si="2"/>
        <v>6.7410400000007087E-2</v>
      </c>
      <c r="T46">
        <f t="shared" si="3"/>
        <v>4.5441620281609554E-3</v>
      </c>
    </row>
    <row r="47" spans="1:20" x14ac:dyDescent="0.4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 s="3">
        <f t="shared" si="0"/>
        <v>59.613979999999991</v>
      </c>
      <c r="H47">
        <f t="shared" si="1"/>
        <v>0.46803023086121337</v>
      </c>
      <c r="M47">
        <v>46</v>
      </c>
      <c r="N47">
        <v>60.654546327175673</v>
      </c>
      <c r="O47">
        <v>59.100872872824304</v>
      </c>
      <c r="P47">
        <v>59.877709599999989</v>
      </c>
      <c r="Q47">
        <v>59.314800000000005</v>
      </c>
      <c r="S47">
        <f t="shared" si="2"/>
        <v>-0.26372959999999779</v>
      </c>
      <c r="T47">
        <f t="shared" si="3"/>
        <v>6.9553301916158827E-2</v>
      </c>
    </row>
    <row r="48" spans="1:20" x14ac:dyDescent="0.4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 s="3">
        <f t="shared" si="0"/>
        <v>59.590459999999993</v>
      </c>
      <c r="H48">
        <f t="shared" si="1"/>
        <v>0.60404282381301233</v>
      </c>
      <c r="M48">
        <v>47</v>
      </c>
      <c r="N48">
        <v>60.654546327175673</v>
      </c>
      <c r="O48">
        <v>59.100872872824304</v>
      </c>
      <c r="P48">
        <v>59.877709599999989</v>
      </c>
      <c r="Q48">
        <v>59.404340000000005</v>
      </c>
      <c r="S48">
        <f t="shared" si="2"/>
        <v>-0.28724959999999555</v>
      </c>
      <c r="T48">
        <f t="shared" si="3"/>
        <v>8.251233270015744E-2</v>
      </c>
    </row>
    <row r="49" spans="1:22" x14ac:dyDescent="0.4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 s="3">
        <f t="shared" si="0"/>
        <v>60.0471</v>
      </c>
      <c r="H49">
        <f t="shared" si="1"/>
        <v>0.48547504055306345</v>
      </c>
      <c r="M49">
        <v>48</v>
      </c>
      <c r="N49">
        <v>60.654546327175673</v>
      </c>
      <c r="O49">
        <v>59.100872872824304</v>
      </c>
      <c r="P49">
        <v>59.877709599999989</v>
      </c>
      <c r="Q49">
        <v>59.709320000000005</v>
      </c>
      <c r="S49">
        <f t="shared" si="2"/>
        <v>0.16939040000001171</v>
      </c>
      <c r="T49">
        <f t="shared" si="3"/>
        <v>2.8693107612163968E-2</v>
      </c>
    </row>
    <row r="50" spans="1:22" x14ac:dyDescent="0.4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 s="3">
        <f t="shared" si="0"/>
        <v>59.543660000000003</v>
      </c>
      <c r="H50">
        <f t="shared" si="1"/>
        <v>0.41280551474029592</v>
      </c>
      <c r="I50" t="s">
        <v>7</v>
      </c>
      <c r="J50" t="s">
        <v>8</v>
      </c>
      <c r="M50">
        <v>49</v>
      </c>
      <c r="N50">
        <v>60.654546327175673</v>
      </c>
      <c r="O50">
        <v>59.100872872824304</v>
      </c>
      <c r="P50">
        <v>59.877709599999989</v>
      </c>
      <c r="Q50">
        <v>59.301900000000003</v>
      </c>
      <c r="S50">
        <f t="shared" si="2"/>
        <v>-0.33404959999998596</v>
      </c>
      <c r="T50">
        <f t="shared" si="3"/>
        <v>0.11158913526015062</v>
      </c>
    </row>
    <row r="51" spans="1:22" x14ac:dyDescent="0.4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 s="3">
        <f t="shared" si="0"/>
        <v>59.505579999999995</v>
      </c>
      <c r="H51">
        <f t="shared" si="1"/>
        <v>0.53520651808437403</v>
      </c>
      <c r="I51">
        <f>AVERAGE(G2:G51)</f>
        <v>59.877709599999989</v>
      </c>
      <c r="J51">
        <f>_xlfn.STDEV.S(B2:F51)/SQRT(250)</f>
        <v>3.2011449642655301E-2</v>
      </c>
      <c r="K51">
        <f>_xlfn.STDEV.S(G2:G51)</f>
        <v>0.26434625512731752</v>
      </c>
      <c r="L51">
        <f>_xlfn.STDEV.S(B2:F51)</f>
        <v>0.50614546037286956</v>
      </c>
      <c r="M51">
        <v>50</v>
      </c>
      <c r="N51">
        <v>60.654546327175673</v>
      </c>
      <c r="O51">
        <v>59.100872872824304</v>
      </c>
      <c r="P51">
        <v>59.877709599999989</v>
      </c>
      <c r="Q51">
        <v>59.484939999999995</v>
      </c>
      <c r="T51">
        <f>SUM(T2:T50)</f>
        <v>3.2855877481958502</v>
      </c>
      <c r="U51">
        <f>T51/49</f>
        <v>6.7052811187670411E-2</v>
      </c>
      <c r="V51">
        <f>SQRT(U51)</f>
        <v>0.25894557572522919</v>
      </c>
    </row>
    <row r="52" spans="1:22" x14ac:dyDescent="0.4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 s="3">
        <f t="shared" si="0"/>
        <v>60.456780000000002</v>
      </c>
      <c r="H52">
        <f t="shared" si="1"/>
        <v>0.50938939623828006</v>
      </c>
      <c r="I52" t="s">
        <v>9</v>
      </c>
      <c r="J52" t="s">
        <v>10</v>
      </c>
    </row>
    <row r="53" spans="1:22" x14ac:dyDescent="0.4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 s="3">
        <f t="shared" si="0"/>
        <v>59.879100000000008</v>
      </c>
      <c r="H53">
        <f t="shared" si="1"/>
        <v>0.33553432760300544</v>
      </c>
      <c r="I53">
        <f>I51+3*J51</f>
        <v>59.973743948927954</v>
      </c>
      <c r="J53">
        <f>I51-3*J51</f>
        <v>59.781675251072024</v>
      </c>
    </row>
    <row r="54" spans="1:22" x14ac:dyDescent="0.4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 s="3">
        <f t="shared" si="0"/>
        <v>60.065899999999999</v>
      </c>
      <c r="H54">
        <f t="shared" si="1"/>
        <v>0.60488829960580281</v>
      </c>
      <c r="I54">
        <f>I51+3*V51</f>
        <v>60.654546327175673</v>
      </c>
      <c r="J54">
        <f>I51-3*V51</f>
        <v>59.100872872824304</v>
      </c>
    </row>
    <row r="55" spans="1:22" x14ac:dyDescent="0.4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 s="3">
        <f t="shared" si="0"/>
        <v>60.172939999999997</v>
      </c>
      <c r="H55">
        <f t="shared" si="1"/>
        <v>0.57550245264464384</v>
      </c>
    </row>
    <row r="56" spans="1:22" x14ac:dyDescent="0.4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 s="3">
        <f t="shared" si="0"/>
        <v>59.928939999999997</v>
      </c>
      <c r="H56">
        <f t="shared" si="1"/>
        <v>0.39845114255075237</v>
      </c>
      <c r="I56">
        <f>62-I51</f>
        <v>2.1222904000000113</v>
      </c>
    </row>
    <row r="57" spans="1:22" x14ac:dyDescent="0.4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 s="3">
        <f t="shared" si="0"/>
        <v>59.785839999999993</v>
      </c>
      <c r="H57">
        <f t="shared" si="1"/>
        <v>0.56920042427953177</v>
      </c>
      <c r="I57">
        <f>I56/K51</f>
        <v>8.0284488954755542</v>
      </c>
      <c r="L57">
        <f>(I51-3*L51-(I51+I57*L51))/L51</f>
        <v>-11.028448895475556</v>
      </c>
      <c r="M57">
        <f>_xlfn.T.DIST(L57,49,1)</f>
        <v>3.5350114334789811E-15</v>
      </c>
    </row>
    <row r="58" spans="1:22" x14ac:dyDescent="0.4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 s="3">
        <f t="shared" si="0"/>
        <v>60.296059999999997</v>
      </c>
      <c r="H58">
        <f t="shared" si="1"/>
        <v>0.51394780182427047</v>
      </c>
      <c r="L58">
        <f>(I51+3*L51-(I51+I57*L51))/L51</f>
        <v>-5.0284488954755435</v>
      </c>
      <c r="M58">
        <f>_xlfn.T.DIST(L58,49,1)</f>
        <v>3.5081819167490331E-6</v>
      </c>
      <c r="N58">
        <f>M58-M57</f>
        <v>3.5081819132140216E-6</v>
      </c>
      <c r="O58">
        <f>1/(1-N58)</f>
        <v>1.0000035081942207</v>
      </c>
    </row>
    <row r="59" spans="1:22" x14ac:dyDescent="0.4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 s="3">
        <f t="shared" si="0"/>
        <v>59.549040000000005</v>
      </c>
      <c r="H59">
        <f t="shared" si="1"/>
        <v>0.34109893432844413</v>
      </c>
      <c r="L59">
        <f>_xlfn.T.DIST(-3,49,1)</f>
        <v>2.117948115072296E-3</v>
      </c>
      <c r="M59">
        <f>_xlfn.T.DIST(3,49,1)</f>
        <v>0.99788205188492773</v>
      </c>
      <c r="N59">
        <f>M59-L59</f>
        <v>0.99576410376985547</v>
      </c>
      <c r="O59">
        <f>1/(1-N59)</f>
        <v>236.07754903992995</v>
      </c>
    </row>
    <row r="60" spans="1:22" x14ac:dyDescent="0.4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 s="3">
        <f t="shared" si="0"/>
        <v>59.576840000000004</v>
      </c>
      <c r="H60">
        <f t="shared" si="1"/>
        <v>0.57339924398275888</v>
      </c>
      <c r="L60">
        <f>_xlfn.T.DIST(3,9999999,0)</f>
        <v>4.4318552813045666E-3</v>
      </c>
    </row>
    <row r="61" spans="1:22" x14ac:dyDescent="0.4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 s="3">
        <f t="shared" si="0"/>
        <v>59.925400000000003</v>
      </c>
      <c r="H61">
        <f t="shared" si="1"/>
        <v>0.47824747777693555</v>
      </c>
      <c r="L61">
        <f>_xlfn.NORM.DIST(3,0,1,0)</f>
        <v>4.4318484119380075E-3</v>
      </c>
    </row>
    <row r="62" spans="1:22" x14ac:dyDescent="0.4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 s="3">
        <f t="shared" si="0"/>
        <v>59.8994</v>
      </c>
      <c r="H62">
        <f t="shared" si="1"/>
        <v>0.38373739067232043</v>
      </c>
      <c r="L62">
        <f>_xlfn.T.DIST(3,49,1)</f>
        <v>0.99788205188492773</v>
      </c>
    </row>
    <row r="63" spans="1:22" x14ac:dyDescent="0.4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 s="3">
        <f t="shared" si="0"/>
        <v>59.583759999999998</v>
      </c>
      <c r="H63">
        <f t="shared" si="1"/>
        <v>0.41710660867456745</v>
      </c>
    </row>
    <row r="64" spans="1:22" x14ac:dyDescent="0.4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 s="3">
        <f t="shared" si="0"/>
        <v>60.226159999999993</v>
      </c>
      <c r="H64">
        <f t="shared" si="1"/>
        <v>0.51819379868925364</v>
      </c>
    </row>
    <row r="65" spans="1:8" x14ac:dyDescent="0.4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 s="3">
        <f t="shared" si="0"/>
        <v>59.649180000000001</v>
      </c>
      <c r="H65">
        <f t="shared" si="1"/>
        <v>0.33042368559169527</v>
      </c>
    </row>
    <row r="66" spans="1:8" x14ac:dyDescent="0.4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 s="3">
        <f t="shared" si="0"/>
        <v>59.767539999999997</v>
      </c>
      <c r="H66">
        <f t="shared" si="1"/>
        <v>0.56457442202069152</v>
      </c>
    </row>
    <row r="67" spans="1:8" x14ac:dyDescent="0.4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 s="3">
        <f t="shared" ref="G67:G74" si="4">AVERAGE(B67:F67)</f>
        <v>59.897580000000005</v>
      </c>
      <c r="H67">
        <f t="shared" ref="H67:H101" si="5">_xlfn.STDEV.S(B67:F67)</f>
        <v>0.53295164133343442</v>
      </c>
    </row>
    <row r="68" spans="1:8" x14ac:dyDescent="0.4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 s="3">
        <f t="shared" si="4"/>
        <v>59.770520000000012</v>
      </c>
      <c r="H68">
        <f t="shared" si="5"/>
        <v>0.43673963296224916</v>
      </c>
    </row>
    <row r="69" spans="1:8" x14ac:dyDescent="0.4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 s="3">
        <f t="shared" si="4"/>
        <v>59.57432</v>
      </c>
      <c r="H69">
        <f t="shared" si="5"/>
        <v>0.49429900566357671</v>
      </c>
    </row>
    <row r="70" spans="1:8" x14ac:dyDescent="0.4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 s="3">
        <f t="shared" si="4"/>
        <v>60.285960000000003</v>
      </c>
      <c r="H70">
        <f t="shared" si="5"/>
        <v>0.48266050491002338</v>
      </c>
    </row>
    <row r="71" spans="1:8" x14ac:dyDescent="0.4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 s="3">
        <f t="shared" si="4"/>
        <v>59.775379999999998</v>
      </c>
      <c r="H71">
        <f t="shared" si="5"/>
        <v>0.38249176723166045</v>
      </c>
    </row>
    <row r="72" spans="1:8" x14ac:dyDescent="0.4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 s="3">
        <f t="shared" si="4"/>
        <v>59.765380000000007</v>
      </c>
      <c r="H72">
        <f t="shared" si="5"/>
        <v>0.57781446157049465</v>
      </c>
    </row>
    <row r="73" spans="1:8" x14ac:dyDescent="0.4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 s="3">
        <f t="shared" si="4"/>
        <v>60.142299999999999</v>
      </c>
      <c r="H73">
        <f t="shared" si="5"/>
        <v>0.50985528829266968</v>
      </c>
    </row>
    <row r="74" spans="1:8" x14ac:dyDescent="0.4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 s="3">
        <f t="shared" si="4"/>
        <v>59.901760000000003</v>
      </c>
      <c r="H74">
        <f t="shared" si="5"/>
        <v>0.46352142129571344</v>
      </c>
    </row>
    <row r="75" spans="1:8" x14ac:dyDescent="0.4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 s="3">
        <f>AVERAGE(B75:F75)</f>
        <v>59.651539999999997</v>
      </c>
      <c r="H75">
        <f t="shared" si="5"/>
        <v>0.58710140350709539</v>
      </c>
    </row>
    <row r="76" spans="1:8" x14ac:dyDescent="0.4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 s="3">
        <f t="shared" ref="G76:G103" si="6">AVERAGE(B76:F76)</f>
        <v>60.272800000000004</v>
      </c>
      <c r="H76">
        <f t="shared" si="5"/>
        <v>0.49551346096751075</v>
      </c>
    </row>
    <row r="77" spans="1:8" x14ac:dyDescent="0.4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 s="3">
        <f t="shared" si="6"/>
        <v>59.348339999999993</v>
      </c>
      <c r="H77">
        <f t="shared" si="5"/>
        <v>0.3806757058179579</v>
      </c>
    </row>
    <row r="78" spans="1:8" x14ac:dyDescent="0.4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 s="3">
        <f t="shared" si="6"/>
        <v>59.75318</v>
      </c>
      <c r="H78">
        <f t="shared" si="5"/>
        <v>0.42829080307660017</v>
      </c>
    </row>
    <row r="79" spans="1:8" x14ac:dyDescent="0.4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 s="3">
        <f t="shared" si="6"/>
        <v>59.363260000000004</v>
      </c>
      <c r="H79">
        <f t="shared" si="5"/>
        <v>0.57170233338687793</v>
      </c>
    </row>
    <row r="80" spans="1:8" x14ac:dyDescent="0.4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 s="3">
        <f t="shared" si="6"/>
        <v>59.19838</v>
      </c>
      <c r="H80">
        <f t="shared" si="5"/>
        <v>0.49336557642381285</v>
      </c>
    </row>
    <row r="81" spans="1:8" x14ac:dyDescent="0.4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 s="3">
        <f t="shared" si="6"/>
        <v>59.808720000000008</v>
      </c>
      <c r="H81">
        <f t="shared" si="5"/>
        <v>0.4304317100307552</v>
      </c>
    </row>
    <row r="82" spans="1:8" x14ac:dyDescent="0.4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 s="3">
        <f t="shared" si="6"/>
        <v>59.304119999999998</v>
      </c>
      <c r="H82">
        <f t="shared" si="5"/>
        <v>0.53940643952403788</v>
      </c>
    </row>
    <row r="83" spans="1:8" x14ac:dyDescent="0.4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 s="3">
        <f t="shared" si="6"/>
        <v>59.304739999999995</v>
      </c>
      <c r="H83">
        <f t="shared" si="5"/>
        <v>0.46413015739121977</v>
      </c>
    </row>
    <row r="84" spans="1:8" x14ac:dyDescent="0.4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 s="3">
        <f t="shared" si="6"/>
        <v>59.621659999999999</v>
      </c>
      <c r="H84">
        <f t="shared" si="5"/>
        <v>0.41407627678967557</v>
      </c>
    </row>
    <row r="85" spans="1:8" x14ac:dyDescent="0.4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 s="3">
        <f t="shared" si="6"/>
        <v>59.445999999999991</v>
      </c>
      <c r="H85">
        <f t="shared" si="5"/>
        <v>0.53894309996510736</v>
      </c>
    </row>
    <row r="86" spans="1:8" x14ac:dyDescent="0.4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 s="3">
        <f t="shared" si="6"/>
        <v>59.268620000000013</v>
      </c>
      <c r="H86">
        <f t="shared" si="5"/>
        <v>0.40090678717128209</v>
      </c>
    </row>
    <row r="87" spans="1:8" x14ac:dyDescent="0.4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 s="3">
        <f t="shared" si="6"/>
        <v>59.789779999999993</v>
      </c>
      <c r="H87">
        <f t="shared" si="5"/>
        <v>0.55609996583348142</v>
      </c>
    </row>
    <row r="88" spans="1:8" x14ac:dyDescent="0.4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 s="3">
        <f t="shared" si="6"/>
        <v>59.312280000000001</v>
      </c>
      <c r="H88">
        <f t="shared" si="5"/>
        <v>0.57149906124157512</v>
      </c>
    </row>
    <row r="89" spans="1:8" x14ac:dyDescent="0.4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 s="3">
        <f t="shared" si="6"/>
        <v>59.539840000000005</v>
      </c>
      <c r="H89">
        <f t="shared" si="5"/>
        <v>0.53825408312431811</v>
      </c>
    </row>
    <row r="90" spans="1:8" x14ac:dyDescent="0.4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 s="3">
        <f t="shared" si="6"/>
        <v>59.545100000000005</v>
      </c>
      <c r="H90">
        <f t="shared" si="5"/>
        <v>0.4682017353662829</v>
      </c>
    </row>
    <row r="91" spans="1:8" x14ac:dyDescent="0.4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 s="3">
        <f t="shared" si="6"/>
        <v>59.166800000000002</v>
      </c>
      <c r="H91">
        <f t="shared" si="5"/>
        <v>0.58737897902461622</v>
      </c>
    </row>
    <row r="92" spans="1:8" x14ac:dyDescent="0.4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 s="3">
        <f t="shared" si="6"/>
        <v>59.222760000000008</v>
      </c>
      <c r="H92">
        <f t="shared" si="5"/>
        <v>0.48210553616402352</v>
      </c>
    </row>
    <row r="93" spans="1:8" x14ac:dyDescent="0.4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 s="3">
        <f t="shared" si="6"/>
        <v>59.667680000000004</v>
      </c>
      <c r="H93">
        <f t="shared" si="5"/>
        <v>0.51425252746097472</v>
      </c>
    </row>
    <row r="94" spans="1:8" x14ac:dyDescent="0.4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 s="3">
        <f t="shared" si="6"/>
        <v>59.232379999999999</v>
      </c>
      <c r="H94">
        <f t="shared" si="5"/>
        <v>0.47922528835611305</v>
      </c>
    </row>
    <row r="95" spans="1:8" x14ac:dyDescent="0.4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 s="3">
        <f t="shared" si="6"/>
        <v>59.252200000000002</v>
      </c>
      <c r="H95">
        <f t="shared" si="5"/>
        <v>0.47388653177738826</v>
      </c>
    </row>
    <row r="96" spans="1:8" x14ac:dyDescent="0.4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 s="3">
        <f t="shared" si="6"/>
        <v>59.497299999999996</v>
      </c>
      <c r="H96">
        <f t="shared" si="5"/>
        <v>0.44244297937700605</v>
      </c>
    </row>
    <row r="97" spans="1:8" x14ac:dyDescent="0.4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 s="3">
        <f t="shared" si="6"/>
        <v>59.314800000000005</v>
      </c>
      <c r="H97">
        <f t="shared" si="5"/>
        <v>0.4796638562576927</v>
      </c>
    </row>
    <row r="98" spans="1:8" x14ac:dyDescent="0.4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 s="3">
        <f t="shared" si="6"/>
        <v>59.404340000000005</v>
      </c>
      <c r="H98">
        <f t="shared" si="5"/>
        <v>0.44036154804887412</v>
      </c>
    </row>
    <row r="99" spans="1:8" x14ac:dyDescent="0.4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 s="3">
        <f t="shared" si="6"/>
        <v>59.709320000000005</v>
      </c>
      <c r="H99">
        <f t="shared" si="5"/>
        <v>0.54027976734280891</v>
      </c>
    </row>
    <row r="100" spans="1:8" x14ac:dyDescent="0.4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 s="3">
        <f t="shared" si="6"/>
        <v>59.301900000000003</v>
      </c>
      <c r="H100">
        <f t="shared" si="5"/>
        <v>0.46807077990406526</v>
      </c>
    </row>
    <row r="101" spans="1:8" x14ac:dyDescent="0.4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 s="3">
        <f t="shared" si="6"/>
        <v>59.484939999999995</v>
      </c>
      <c r="H101">
        <f t="shared" si="5"/>
        <v>0.48586739754793101</v>
      </c>
    </row>
    <row r="102" spans="1:8" x14ac:dyDescent="0.4">
      <c r="A102" s="2" t="s">
        <v>5</v>
      </c>
      <c r="B102" s="2">
        <f>AVERAGE(B1:B101)</f>
        <v>60.270114000000007</v>
      </c>
      <c r="C102" s="2">
        <f>AVERAGE(C1:C101)</f>
        <v>59.840561000000008</v>
      </c>
      <c r="D102" s="2">
        <f>AVERAGE(D1:D101)</f>
        <v>59.197593999999981</v>
      </c>
      <c r="E102" s="2">
        <f>AVERAGE(E1:E101)</f>
        <v>60.032545999999975</v>
      </c>
      <c r="F102" s="2">
        <f>AVERAGE(F1:F101)</f>
        <v>59.536402000000024</v>
      </c>
      <c r="G102" s="3">
        <f t="shared" si="6"/>
        <v>59.775443399999993</v>
      </c>
    </row>
    <row r="103" spans="1:8" x14ac:dyDescent="0.4">
      <c r="A103" s="2" t="s">
        <v>6</v>
      </c>
      <c r="B103" s="2">
        <f>STDEV(B2:B101)</f>
        <v>0.36578621758308144</v>
      </c>
      <c r="C103" s="2">
        <f>STDEV(C2:C101)</f>
        <v>0.29581689255041149</v>
      </c>
      <c r="D103" s="2">
        <f>STDEV(D2:D101)</f>
        <v>0.39688093698923704</v>
      </c>
      <c r="E103" s="2">
        <f>STDEV(E2:E101)</f>
        <v>0.52636649662731849</v>
      </c>
      <c r="F103" s="2">
        <f>STDEV(F2:F101)</f>
        <v>0.29799238990350757</v>
      </c>
      <c r="G103" s="3">
        <f t="shared" si="6"/>
        <v>0.3765685867307112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A32" workbookViewId="0">
      <selection activeCell="I41" sqref="I41"/>
    </sheetView>
  </sheetViews>
  <sheetFormatPr defaultRowHeight="17" x14ac:dyDescent="0.4"/>
  <sheetData>
    <row r="1" spans="1:15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5" x14ac:dyDescent="0.4">
      <c r="A2">
        <v>1</v>
      </c>
      <c r="B2">
        <v>60.516199999999998</v>
      </c>
      <c r="C2">
        <v>59.837000000000003</v>
      </c>
      <c r="D2">
        <v>59.335299999999997</v>
      </c>
      <c r="E2">
        <v>60.615400000000001</v>
      </c>
      <c r="F2">
        <v>59.590299999999999</v>
      </c>
      <c r="G2">
        <f>MAX(B2:F2)-MIN(B2:F2)</f>
        <v>1.2801000000000045</v>
      </c>
      <c r="K2">
        <v>1</v>
      </c>
      <c r="L2">
        <v>1.1074459999999995</v>
      </c>
      <c r="M2">
        <v>1.6668450893624949</v>
      </c>
      <c r="N2">
        <v>0.5480469106375041</v>
      </c>
      <c r="O2">
        <v>1.1724999999999994</v>
      </c>
    </row>
    <row r="3" spans="1:15" x14ac:dyDescent="0.4">
      <c r="A3">
        <v>2</v>
      </c>
      <c r="B3">
        <v>61.106900000000003</v>
      </c>
      <c r="C3">
        <v>60.225099999999998</v>
      </c>
      <c r="D3">
        <v>60.0777</v>
      </c>
      <c r="E3">
        <v>61.038400000000003</v>
      </c>
      <c r="F3">
        <v>60.07</v>
      </c>
      <c r="G3">
        <f t="shared" ref="G3:G66" si="0">MAX(B3:F3)-MIN(B3:F3)</f>
        <v>1.0369000000000028</v>
      </c>
      <c r="K3">
        <v>2</v>
      </c>
      <c r="L3">
        <v>1.1074459999999995</v>
      </c>
      <c r="M3">
        <v>1.6668450893624949</v>
      </c>
      <c r="N3">
        <v>0.5480469106375041</v>
      </c>
      <c r="O3">
        <v>0.86120000000000374</v>
      </c>
    </row>
    <row r="4" spans="1:15" x14ac:dyDescent="0.4">
      <c r="A4">
        <v>3</v>
      </c>
      <c r="B4">
        <v>60.427300000000002</v>
      </c>
      <c r="C4">
        <v>60.0916</v>
      </c>
      <c r="D4">
        <v>59.5779</v>
      </c>
      <c r="E4">
        <v>59.667000000000002</v>
      </c>
      <c r="F4">
        <v>59.665199999999999</v>
      </c>
      <c r="G4">
        <f t="shared" si="0"/>
        <v>0.84940000000000282</v>
      </c>
      <c r="K4">
        <v>3</v>
      </c>
      <c r="L4">
        <v>1.1074459999999999</v>
      </c>
      <c r="M4">
        <v>1.66684508936249</v>
      </c>
      <c r="N4">
        <v>0.54804691063750399</v>
      </c>
      <c r="O4">
        <v>1.4780999999999977</v>
      </c>
    </row>
    <row r="5" spans="1:15" x14ac:dyDescent="0.4">
      <c r="A5">
        <v>4</v>
      </c>
      <c r="B5">
        <v>60.457299999999996</v>
      </c>
      <c r="C5">
        <v>60.156100000000002</v>
      </c>
      <c r="D5">
        <v>59.511000000000003</v>
      </c>
      <c r="E5">
        <v>60.530099999999997</v>
      </c>
      <c r="F5">
        <v>59.5017</v>
      </c>
      <c r="G5">
        <f t="shared" si="0"/>
        <v>1.0283999999999978</v>
      </c>
      <c r="K5">
        <v>4</v>
      </c>
      <c r="L5">
        <v>1.1074459999999999</v>
      </c>
      <c r="M5">
        <v>1.66684508936249</v>
      </c>
      <c r="N5">
        <v>0.54804691063750399</v>
      </c>
      <c r="O5">
        <v>1.1623000000000019</v>
      </c>
    </row>
    <row r="6" spans="1:15" x14ac:dyDescent="0.4">
      <c r="A6">
        <v>5</v>
      </c>
      <c r="B6">
        <v>61.0794</v>
      </c>
      <c r="C6">
        <v>60.097000000000001</v>
      </c>
      <c r="D6">
        <v>59.872399999999999</v>
      </c>
      <c r="E6">
        <v>61.0229</v>
      </c>
      <c r="F6">
        <v>60.169800000000002</v>
      </c>
      <c r="G6">
        <f t="shared" si="0"/>
        <v>1.2070000000000007</v>
      </c>
      <c r="K6">
        <v>5</v>
      </c>
      <c r="L6">
        <v>1.1074459999999999</v>
      </c>
      <c r="M6">
        <v>1.66684508936249</v>
      </c>
      <c r="N6">
        <v>0.54804691063750399</v>
      </c>
      <c r="O6">
        <v>0.95470000000000255</v>
      </c>
    </row>
    <row r="7" spans="1:15" x14ac:dyDescent="0.4">
      <c r="A7">
        <v>6</v>
      </c>
      <c r="B7">
        <v>60.7286</v>
      </c>
      <c r="C7">
        <v>60.662100000000002</v>
      </c>
      <c r="D7">
        <v>59.889200000000002</v>
      </c>
      <c r="E7">
        <v>60.115900000000003</v>
      </c>
      <c r="F7">
        <v>60.032899999999998</v>
      </c>
      <c r="G7">
        <f t="shared" si="0"/>
        <v>0.8393999999999977</v>
      </c>
      <c r="K7">
        <v>6</v>
      </c>
      <c r="L7">
        <v>1.1074459999999999</v>
      </c>
      <c r="M7">
        <v>1.66684508936249</v>
      </c>
      <c r="N7">
        <v>0.54804691063750399</v>
      </c>
      <c r="O7">
        <v>1.1938999999999993</v>
      </c>
    </row>
    <row r="8" spans="1:15" x14ac:dyDescent="0.4">
      <c r="A8">
        <v>7</v>
      </c>
      <c r="B8">
        <v>60.170299999999997</v>
      </c>
      <c r="C8">
        <v>59.463700000000003</v>
      </c>
      <c r="D8">
        <v>58.837899999999998</v>
      </c>
      <c r="E8">
        <v>60.259700000000002</v>
      </c>
      <c r="F8">
        <v>59.642600000000002</v>
      </c>
      <c r="G8">
        <f t="shared" si="0"/>
        <v>1.4218000000000046</v>
      </c>
      <c r="K8">
        <v>7</v>
      </c>
      <c r="L8">
        <v>1.1074459999999999</v>
      </c>
      <c r="M8">
        <v>1.66684508936249</v>
      </c>
      <c r="N8">
        <v>0.54804691063750399</v>
      </c>
      <c r="O8">
        <v>1.1983999999999995</v>
      </c>
    </row>
    <row r="9" spans="1:15" x14ac:dyDescent="0.4">
      <c r="A9">
        <v>8</v>
      </c>
      <c r="B9">
        <v>60.516500000000001</v>
      </c>
      <c r="C9">
        <v>59.726900000000001</v>
      </c>
      <c r="D9">
        <v>59.354399999999998</v>
      </c>
      <c r="E9">
        <v>60.472499999999997</v>
      </c>
      <c r="F9">
        <v>59.7791</v>
      </c>
      <c r="G9">
        <f t="shared" si="0"/>
        <v>1.1621000000000024</v>
      </c>
      <c r="K9">
        <v>8</v>
      </c>
      <c r="L9">
        <v>1.1074459999999999</v>
      </c>
      <c r="M9">
        <v>1.66684508936249</v>
      </c>
      <c r="N9">
        <v>0.54804691063750399</v>
      </c>
      <c r="O9">
        <v>0.83930000000000149</v>
      </c>
    </row>
    <row r="10" spans="1:15" x14ac:dyDescent="0.4">
      <c r="A10">
        <v>9</v>
      </c>
      <c r="B10">
        <v>60.283299999999997</v>
      </c>
      <c r="C10">
        <v>60.021900000000002</v>
      </c>
      <c r="D10">
        <v>59.150199999999998</v>
      </c>
      <c r="E10">
        <v>59.585599999999999</v>
      </c>
      <c r="F10">
        <v>59.389200000000002</v>
      </c>
      <c r="G10">
        <f t="shared" si="0"/>
        <v>1.1330999999999989</v>
      </c>
      <c r="K10">
        <v>9</v>
      </c>
      <c r="L10">
        <v>1.1074459999999999</v>
      </c>
      <c r="M10">
        <v>1.66684508936249</v>
      </c>
      <c r="N10">
        <v>0.54804691063750399</v>
      </c>
      <c r="O10">
        <v>1.3280999999999992</v>
      </c>
    </row>
    <row r="11" spans="1:15" x14ac:dyDescent="0.4">
      <c r="A11">
        <v>10</v>
      </c>
      <c r="B11">
        <v>60.223100000000002</v>
      </c>
      <c r="C11">
        <v>59.809100000000001</v>
      </c>
      <c r="D11">
        <v>59.1907</v>
      </c>
      <c r="E11">
        <v>60.521099999999997</v>
      </c>
      <c r="F11">
        <v>59.820999999999998</v>
      </c>
      <c r="G11">
        <f t="shared" si="0"/>
        <v>1.3303999999999974</v>
      </c>
      <c r="K11">
        <v>10</v>
      </c>
      <c r="L11">
        <v>1.1074459999999999</v>
      </c>
      <c r="M11">
        <v>1.66684508936249</v>
      </c>
      <c r="N11">
        <v>0.54804691063750399</v>
      </c>
      <c r="O11">
        <v>1.1326999999999998</v>
      </c>
    </row>
    <row r="12" spans="1:15" x14ac:dyDescent="0.4">
      <c r="A12">
        <v>11</v>
      </c>
      <c r="B12">
        <v>60.607799999999997</v>
      </c>
      <c r="C12">
        <v>59.689</v>
      </c>
      <c r="D12">
        <v>59.510399999999997</v>
      </c>
      <c r="E12">
        <v>60.459400000000002</v>
      </c>
      <c r="F12">
        <v>59.685299999999998</v>
      </c>
      <c r="G12">
        <f t="shared" si="0"/>
        <v>1.0974000000000004</v>
      </c>
      <c r="K12">
        <v>11</v>
      </c>
      <c r="L12">
        <v>1.1074459999999999</v>
      </c>
      <c r="M12">
        <v>1.66684508936249</v>
      </c>
      <c r="N12">
        <v>0.54804691063750399</v>
      </c>
      <c r="O12">
        <v>1.0091000000000037</v>
      </c>
    </row>
    <row r="13" spans="1:15" x14ac:dyDescent="0.4">
      <c r="A13">
        <v>12</v>
      </c>
      <c r="B13">
        <v>60.058399999999999</v>
      </c>
      <c r="C13">
        <v>60.002400000000002</v>
      </c>
      <c r="D13">
        <v>59.283200000000001</v>
      </c>
      <c r="E13">
        <v>59.548000000000002</v>
      </c>
      <c r="F13">
        <v>59.433599999999998</v>
      </c>
      <c r="G13">
        <f t="shared" si="0"/>
        <v>0.77519999999999811</v>
      </c>
      <c r="K13">
        <v>12</v>
      </c>
      <c r="L13">
        <v>1.1074459999999999</v>
      </c>
      <c r="M13">
        <v>1.66684508936249</v>
      </c>
      <c r="N13">
        <v>0.54804691063750399</v>
      </c>
      <c r="O13">
        <v>1.0156999999999954</v>
      </c>
    </row>
    <row r="14" spans="1:15" x14ac:dyDescent="0.4">
      <c r="A14">
        <v>13</v>
      </c>
      <c r="B14">
        <v>60.370199999999997</v>
      </c>
      <c r="C14">
        <v>59.926299999999998</v>
      </c>
      <c r="D14">
        <v>59.146999999999998</v>
      </c>
      <c r="E14">
        <v>60.491199999999999</v>
      </c>
      <c r="F14">
        <v>59.708500000000001</v>
      </c>
      <c r="G14">
        <f t="shared" si="0"/>
        <v>1.3442000000000007</v>
      </c>
      <c r="K14">
        <v>13</v>
      </c>
      <c r="L14">
        <v>1.1074459999999999</v>
      </c>
      <c r="M14">
        <v>1.66684508936249</v>
      </c>
      <c r="N14">
        <v>0.54804691063750399</v>
      </c>
      <c r="O14">
        <v>1.1601999999999961</v>
      </c>
    </row>
    <row r="15" spans="1:15" x14ac:dyDescent="0.4">
      <c r="A15">
        <v>14</v>
      </c>
      <c r="B15">
        <v>60.770899999999997</v>
      </c>
      <c r="C15">
        <v>60.0212</v>
      </c>
      <c r="D15">
        <v>59.974400000000003</v>
      </c>
      <c r="E15">
        <v>60.836799999999997</v>
      </c>
      <c r="F15">
        <v>59.767600000000002</v>
      </c>
      <c r="G15">
        <f t="shared" si="0"/>
        <v>1.069199999999995</v>
      </c>
      <c r="K15">
        <v>14</v>
      </c>
      <c r="L15">
        <v>1.1074459999999999</v>
      </c>
      <c r="M15">
        <v>1.66684508936249</v>
      </c>
      <c r="N15">
        <v>0.54804691063750399</v>
      </c>
      <c r="O15">
        <v>0.75209999999999866</v>
      </c>
    </row>
    <row r="16" spans="1:15" x14ac:dyDescent="0.4">
      <c r="A16">
        <v>15</v>
      </c>
      <c r="B16">
        <v>60.221299999999999</v>
      </c>
      <c r="C16">
        <v>59.915300000000002</v>
      </c>
      <c r="D16">
        <v>59.120100000000001</v>
      </c>
      <c r="E16">
        <v>59.583399999999997</v>
      </c>
      <c r="F16">
        <v>59.632399999999997</v>
      </c>
      <c r="G16">
        <f t="shared" si="0"/>
        <v>1.1011999999999986</v>
      </c>
      <c r="K16">
        <v>15</v>
      </c>
      <c r="L16">
        <v>1.1074459999999999</v>
      </c>
      <c r="M16">
        <v>1.66684508936249</v>
      </c>
      <c r="N16">
        <v>0.54804691063750399</v>
      </c>
      <c r="O16">
        <v>1.3174999999999955</v>
      </c>
    </row>
    <row r="17" spans="1:15" x14ac:dyDescent="0.4">
      <c r="A17">
        <v>16</v>
      </c>
      <c r="B17">
        <v>60.133099999999999</v>
      </c>
      <c r="C17">
        <v>59.7331</v>
      </c>
      <c r="D17">
        <v>59.073700000000002</v>
      </c>
      <c r="E17">
        <v>60.590499999999999</v>
      </c>
      <c r="F17">
        <v>60.035200000000003</v>
      </c>
      <c r="G17">
        <f t="shared" si="0"/>
        <v>1.5167999999999964</v>
      </c>
      <c r="K17">
        <v>16</v>
      </c>
      <c r="L17">
        <v>1.1074459999999999</v>
      </c>
      <c r="M17">
        <v>1.66684508936249</v>
      </c>
      <c r="N17">
        <v>0.54804691063750399</v>
      </c>
      <c r="O17">
        <v>1.1092000000000013</v>
      </c>
    </row>
    <row r="18" spans="1:15" x14ac:dyDescent="0.4">
      <c r="A18">
        <v>17</v>
      </c>
      <c r="B18">
        <v>60.824399999999997</v>
      </c>
      <c r="C18">
        <v>60.131999999999998</v>
      </c>
      <c r="D18">
        <v>59.6342</v>
      </c>
      <c r="E18">
        <v>60.743200000000002</v>
      </c>
      <c r="F18">
        <v>59.721499999999999</v>
      </c>
      <c r="G18">
        <f t="shared" si="0"/>
        <v>1.1901999999999973</v>
      </c>
      <c r="K18">
        <v>17</v>
      </c>
      <c r="L18">
        <v>1.1074459999999999</v>
      </c>
      <c r="M18">
        <v>1.66684508936249</v>
      </c>
      <c r="N18">
        <v>0.54804691063750399</v>
      </c>
      <c r="O18">
        <v>1.0677000000000021</v>
      </c>
    </row>
    <row r="19" spans="1:15" x14ac:dyDescent="0.4">
      <c r="A19">
        <v>18</v>
      </c>
      <c r="B19">
        <v>60.594999999999999</v>
      </c>
      <c r="C19">
        <v>60.5702</v>
      </c>
      <c r="D19">
        <v>59.8446</v>
      </c>
      <c r="E19">
        <v>60.217799999999997</v>
      </c>
      <c r="F19">
        <v>60.027500000000003</v>
      </c>
      <c r="G19">
        <f t="shared" si="0"/>
        <v>0.75039999999999907</v>
      </c>
      <c r="K19">
        <v>18</v>
      </c>
      <c r="L19">
        <v>1.1074459999999999</v>
      </c>
      <c r="M19">
        <v>1.66684508936249</v>
      </c>
      <c r="N19">
        <v>0.54804691063750399</v>
      </c>
      <c r="O19">
        <v>1.1092000000000013</v>
      </c>
    </row>
    <row r="20" spans="1:15" x14ac:dyDescent="0.4">
      <c r="A20">
        <v>19</v>
      </c>
      <c r="B20">
        <v>60.151899999999998</v>
      </c>
      <c r="C20">
        <v>59.484900000000003</v>
      </c>
      <c r="D20">
        <v>59.071899999999999</v>
      </c>
      <c r="E20">
        <v>60.287500000000001</v>
      </c>
      <c r="F20">
        <v>59.435400000000001</v>
      </c>
      <c r="G20">
        <f t="shared" si="0"/>
        <v>1.215600000000002</v>
      </c>
      <c r="K20">
        <v>19</v>
      </c>
      <c r="L20">
        <v>1.1074459999999999</v>
      </c>
      <c r="M20">
        <v>1.66684508936249</v>
      </c>
      <c r="N20">
        <v>0.54804691063750399</v>
      </c>
      <c r="O20">
        <v>1.1231999999999971</v>
      </c>
    </row>
    <row r="21" spans="1:15" x14ac:dyDescent="0.4">
      <c r="A21">
        <v>20</v>
      </c>
      <c r="B21">
        <v>60.732599999999998</v>
      </c>
      <c r="C21">
        <v>59.999699999999997</v>
      </c>
      <c r="D21">
        <v>59.576700000000002</v>
      </c>
      <c r="E21">
        <v>60.825499999999998</v>
      </c>
      <c r="F21">
        <v>60.111800000000002</v>
      </c>
      <c r="G21">
        <f t="shared" si="0"/>
        <v>1.2487999999999957</v>
      </c>
      <c r="K21">
        <v>20</v>
      </c>
      <c r="L21">
        <v>1.1074459999999999</v>
      </c>
      <c r="M21">
        <v>1.66684508936249</v>
      </c>
      <c r="N21">
        <v>0.54804691063750399</v>
      </c>
      <c r="O21">
        <v>1.0451999999999941</v>
      </c>
    </row>
    <row r="22" spans="1:15" x14ac:dyDescent="0.4">
      <c r="A22">
        <v>21</v>
      </c>
      <c r="B22">
        <v>60.444200000000002</v>
      </c>
      <c r="C22">
        <v>60.279800000000002</v>
      </c>
      <c r="D22">
        <v>59.372100000000003</v>
      </c>
      <c r="E22">
        <v>59.849600000000002</v>
      </c>
      <c r="F22">
        <v>59.671300000000002</v>
      </c>
      <c r="G22">
        <f t="shared" si="0"/>
        <v>1.0720999999999989</v>
      </c>
      <c r="K22">
        <v>21</v>
      </c>
      <c r="L22">
        <v>1.1074459999999999</v>
      </c>
      <c r="M22">
        <v>1.66684508936249</v>
      </c>
      <c r="N22">
        <v>0.54804691063750399</v>
      </c>
      <c r="O22">
        <v>1.3314000000000021</v>
      </c>
    </row>
    <row r="23" spans="1:15" x14ac:dyDescent="0.4">
      <c r="A23">
        <v>22</v>
      </c>
      <c r="B23">
        <v>60.558</v>
      </c>
      <c r="C23">
        <v>60.230800000000002</v>
      </c>
      <c r="D23">
        <v>59.589100000000002</v>
      </c>
      <c r="E23">
        <v>60.629399999999997</v>
      </c>
      <c r="F23">
        <v>59.579500000000003</v>
      </c>
      <c r="G23">
        <f t="shared" si="0"/>
        <v>1.0498999999999938</v>
      </c>
      <c r="K23">
        <v>22</v>
      </c>
      <c r="L23">
        <v>1.1074459999999999</v>
      </c>
      <c r="M23">
        <v>1.66684508936249</v>
      </c>
      <c r="N23">
        <v>0.54804691063750399</v>
      </c>
      <c r="O23">
        <v>1.2004000000000019</v>
      </c>
    </row>
    <row r="24" spans="1:15" x14ac:dyDescent="0.4">
      <c r="A24">
        <v>23</v>
      </c>
      <c r="B24">
        <v>60.545200000000001</v>
      </c>
      <c r="C24">
        <v>59.662999999999997</v>
      </c>
      <c r="D24">
        <v>59.530099999999997</v>
      </c>
      <c r="E24">
        <v>60.4405</v>
      </c>
      <c r="F24">
        <v>59.717300000000002</v>
      </c>
      <c r="G24">
        <f t="shared" si="0"/>
        <v>1.0151000000000039</v>
      </c>
      <c r="K24">
        <v>23</v>
      </c>
      <c r="L24">
        <v>1.1074459999999999</v>
      </c>
      <c r="M24">
        <v>1.66684508936249</v>
      </c>
      <c r="N24">
        <v>0.54804691063750399</v>
      </c>
      <c r="O24">
        <v>1.203799999999994</v>
      </c>
    </row>
    <row r="25" spans="1:15" x14ac:dyDescent="0.4">
      <c r="A25">
        <v>24</v>
      </c>
      <c r="B25">
        <v>60.181199999999997</v>
      </c>
      <c r="C25">
        <v>60.158499999999997</v>
      </c>
      <c r="D25">
        <v>59.454999999999998</v>
      </c>
      <c r="E25">
        <v>59.831099999999999</v>
      </c>
      <c r="F25">
        <v>59.584899999999998</v>
      </c>
      <c r="G25">
        <f t="shared" si="0"/>
        <v>0.72619999999999862</v>
      </c>
      <c r="K25">
        <v>24</v>
      </c>
      <c r="L25">
        <v>1.1074459999999999</v>
      </c>
      <c r="M25">
        <v>1.66684508936249</v>
      </c>
      <c r="N25">
        <v>0.54804691063750399</v>
      </c>
      <c r="O25">
        <v>1.3166000000000011</v>
      </c>
    </row>
    <row r="26" spans="1:15" x14ac:dyDescent="0.4">
      <c r="A26">
        <v>25</v>
      </c>
      <c r="B26">
        <v>60.465600000000002</v>
      </c>
      <c r="C26">
        <v>59.752099999999999</v>
      </c>
      <c r="D26">
        <v>59.229599999999998</v>
      </c>
      <c r="E26">
        <v>60.378399999999999</v>
      </c>
      <c r="F26">
        <v>59.581600000000002</v>
      </c>
      <c r="G26">
        <f t="shared" si="0"/>
        <v>1.2360000000000042</v>
      </c>
      <c r="K26">
        <v>25</v>
      </c>
      <c r="L26">
        <v>1.1074459999999999</v>
      </c>
      <c r="M26">
        <v>1.66684508936249</v>
      </c>
      <c r="N26">
        <v>0.54804691063750399</v>
      </c>
      <c r="O26">
        <v>1.339100000000002</v>
      </c>
    </row>
    <row r="27" spans="1:15" x14ac:dyDescent="0.4">
      <c r="A27">
        <v>26</v>
      </c>
      <c r="B27">
        <v>60.217100000000002</v>
      </c>
      <c r="C27">
        <v>59.7928</v>
      </c>
      <c r="D27">
        <v>59.199199999999998</v>
      </c>
      <c r="E27">
        <v>60.1462</v>
      </c>
      <c r="F27">
        <v>59.470599999999997</v>
      </c>
      <c r="G27">
        <f t="shared" si="0"/>
        <v>1.0179000000000045</v>
      </c>
      <c r="K27">
        <v>26</v>
      </c>
      <c r="L27">
        <v>1.1074459999999999</v>
      </c>
      <c r="M27">
        <v>1.66684508936249</v>
      </c>
      <c r="N27">
        <v>0.54804691063750399</v>
      </c>
      <c r="O27">
        <v>0.89829999999999899</v>
      </c>
    </row>
    <row r="28" spans="1:15" x14ac:dyDescent="0.4">
      <c r="A28">
        <v>27</v>
      </c>
      <c r="B28">
        <v>60.679000000000002</v>
      </c>
      <c r="C28">
        <v>60.031199999999998</v>
      </c>
      <c r="D28">
        <v>59.676000000000002</v>
      </c>
      <c r="E28">
        <v>60.694600000000001</v>
      </c>
      <c r="F28">
        <v>59.7498</v>
      </c>
      <c r="G28">
        <f t="shared" si="0"/>
        <v>1.0185999999999993</v>
      </c>
      <c r="K28">
        <v>27</v>
      </c>
      <c r="L28">
        <v>1.1074459999999999</v>
      </c>
      <c r="M28">
        <v>1.66684508936249</v>
      </c>
      <c r="N28">
        <v>0.54804691063750399</v>
      </c>
      <c r="O28">
        <v>0.94460000000000122</v>
      </c>
    </row>
    <row r="29" spans="1:15" x14ac:dyDescent="0.4">
      <c r="A29">
        <v>28</v>
      </c>
      <c r="B29">
        <v>60.285600000000002</v>
      </c>
      <c r="C29">
        <v>60.5364</v>
      </c>
      <c r="D29">
        <v>59.428400000000003</v>
      </c>
      <c r="E29">
        <v>59.7468</v>
      </c>
      <c r="F29">
        <v>59.999400000000001</v>
      </c>
      <c r="G29">
        <f t="shared" si="0"/>
        <v>1.107999999999997</v>
      </c>
      <c r="K29">
        <v>28</v>
      </c>
      <c r="L29">
        <v>1.1074459999999999</v>
      </c>
      <c r="M29">
        <v>1.66684508936249</v>
      </c>
      <c r="N29">
        <v>0.54804691063750399</v>
      </c>
      <c r="O29">
        <v>1.492600000000003</v>
      </c>
    </row>
    <row r="30" spans="1:15" x14ac:dyDescent="0.4">
      <c r="A30">
        <v>29</v>
      </c>
      <c r="B30">
        <v>60.128700000000002</v>
      </c>
      <c r="C30">
        <v>59.5274</v>
      </c>
      <c r="D30">
        <v>58.826700000000002</v>
      </c>
      <c r="E30">
        <v>60.108899999999998</v>
      </c>
      <c r="F30">
        <v>59.313800000000001</v>
      </c>
      <c r="G30">
        <f t="shared" si="0"/>
        <v>1.3019999999999996</v>
      </c>
      <c r="K30">
        <v>29</v>
      </c>
      <c r="L30">
        <v>1.1074459999999999</v>
      </c>
      <c r="M30">
        <v>1.66684508936249</v>
      </c>
      <c r="N30">
        <v>0.54804691063750399</v>
      </c>
      <c r="O30">
        <v>1.1936000000000035</v>
      </c>
    </row>
    <row r="31" spans="1:15" x14ac:dyDescent="0.4">
      <c r="A31">
        <v>30</v>
      </c>
      <c r="B31">
        <v>60.330100000000002</v>
      </c>
      <c r="C31">
        <v>59.691699999999997</v>
      </c>
      <c r="D31">
        <v>59.601399999999998</v>
      </c>
      <c r="E31">
        <v>60.399799999999999</v>
      </c>
      <c r="F31">
        <v>59.7271</v>
      </c>
      <c r="G31">
        <f t="shared" si="0"/>
        <v>0.79840000000000089</v>
      </c>
      <c r="K31">
        <v>30</v>
      </c>
      <c r="L31">
        <v>1.1074459999999999</v>
      </c>
      <c r="M31">
        <v>1.66684508936249</v>
      </c>
      <c r="N31">
        <v>0.54804691063750399</v>
      </c>
      <c r="O31">
        <v>1.0987000000000009</v>
      </c>
    </row>
    <row r="32" spans="1:15" x14ac:dyDescent="0.4">
      <c r="A32">
        <v>31</v>
      </c>
      <c r="B32">
        <v>60.087899999999998</v>
      </c>
      <c r="C32">
        <v>60.096299999999999</v>
      </c>
      <c r="D32">
        <v>59.074800000000003</v>
      </c>
      <c r="E32">
        <v>59.528700000000001</v>
      </c>
      <c r="F32">
        <v>59.509300000000003</v>
      </c>
      <c r="G32">
        <f t="shared" si="0"/>
        <v>1.0214999999999961</v>
      </c>
      <c r="K32">
        <v>31</v>
      </c>
      <c r="L32">
        <v>1.1074459999999999</v>
      </c>
      <c r="M32">
        <v>1.66684508936249</v>
      </c>
      <c r="N32">
        <v>0.54804691063750399</v>
      </c>
      <c r="O32">
        <v>1.2605000000000004</v>
      </c>
    </row>
    <row r="33" spans="1:15" x14ac:dyDescent="0.4">
      <c r="A33">
        <v>32</v>
      </c>
      <c r="B33">
        <v>60.072699999999998</v>
      </c>
      <c r="C33">
        <v>59.9255</v>
      </c>
      <c r="D33">
        <v>59.026499999999999</v>
      </c>
      <c r="E33">
        <v>60.218499999999999</v>
      </c>
      <c r="F33">
        <v>59.355400000000003</v>
      </c>
      <c r="G33">
        <f t="shared" si="0"/>
        <v>1.1920000000000002</v>
      </c>
      <c r="K33">
        <v>32</v>
      </c>
      <c r="L33">
        <v>1.1074459999999999</v>
      </c>
      <c r="M33">
        <v>1.66684508936249</v>
      </c>
      <c r="N33">
        <v>0.54804691063750399</v>
      </c>
      <c r="O33">
        <v>1.0462999999999951</v>
      </c>
    </row>
    <row r="34" spans="1:15" x14ac:dyDescent="0.4">
      <c r="A34">
        <v>33</v>
      </c>
      <c r="B34">
        <v>60.497999999999998</v>
      </c>
      <c r="C34">
        <v>59.767499999999998</v>
      </c>
      <c r="D34">
        <v>59.388300000000001</v>
      </c>
      <c r="E34">
        <v>60.524299999999997</v>
      </c>
      <c r="F34">
        <v>59.789499999999997</v>
      </c>
      <c r="G34">
        <f t="shared" si="0"/>
        <v>1.1359999999999957</v>
      </c>
      <c r="K34">
        <v>33</v>
      </c>
      <c r="L34">
        <v>1.1074459999999999</v>
      </c>
      <c r="M34">
        <v>1.66684508936249</v>
      </c>
      <c r="N34">
        <v>0.54804691063750399</v>
      </c>
      <c r="O34">
        <v>1.0381</v>
      </c>
    </row>
    <row r="35" spans="1:15" x14ac:dyDescent="0.4">
      <c r="A35">
        <v>34</v>
      </c>
      <c r="B35">
        <v>59.4544</v>
      </c>
      <c r="C35">
        <v>60.015999999999998</v>
      </c>
      <c r="D35">
        <v>59.164400000000001</v>
      </c>
      <c r="E35">
        <v>59.392499999999998</v>
      </c>
      <c r="F35">
        <v>59.582299999999996</v>
      </c>
      <c r="G35">
        <f t="shared" si="0"/>
        <v>0.85159999999999769</v>
      </c>
      <c r="K35">
        <v>34</v>
      </c>
      <c r="L35">
        <v>1.1074459999999999</v>
      </c>
      <c r="M35">
        <v>1.66684508936249</v>
      </c>
      <c r="N35">
        <v>0.54804691063750399</v>
      </c>
      <c r="O35">
        <v>1.4162999999999997</v>
      </c>
    </row>
    <row r="36" spans="1:15" x14ac:dyDescent="0.4">
      <c r="A36">
        <v>35</v>
      </c>
      <c r="B36">
        <v>60.113900000000001</v>
      </c>
      <c r="C36">
        <v>59.641300000000001</v>
      </c>
      <c r="D36">
        <v>58.720399999999998</v>
      </c>
      <c r="E36">
        <v>60.139099999999999</v>
      </c>
      <c r="F36">
        <v>59.104100000000003</v>
      </c>
      <c r="G36">
        <f t="shared" si="0"/>
        <v>1.4187000000000012</v>
      </c>
      <c r="K36">
        <v>35</v>
      </c>
      <c r="L36">
        <v>1.1074459999999999</v>
      </c>
      <c r="M36">
        <v>1.66684508936249</v>
      </c>
      <c r="N36">
        <v>0.54804691063750399</v>
      </c>
      <c r="O36">
        <v>1.0063999999999993</v>
      </c>
    </row>
    <row r="37" spans="1:15" x14ac:dyDescent="0.4">
      <c r="A37">
        <v>36</v>
      </c>
      <c r="B37">
        <v>60.521999999999998</v>
      </c>
      <c r="C37">
        <v>60.179499999999997</v>
      </c>
      <c r="D37">
        <v>59.640099999999997</v>
      </c>
      <c r="E37">
        <v>60.554400000000001</v>
      </c>
      <c r="F37">
        <v>59.851900000000001</v>
      </c>
      <c r="G37">
        <f t="shared" si="0"/>
        <v>0.91430000000000433</v>
      </c>
      <c r="K37">
        <v>36</v>
      </c>
      <c r="L37">
        <v>1.1074459999999999</v>
      </c>
      <c r="M37">
        <v>1.66684508936249</v>
      </c>
      <c r="N37">
        <v>0.54804691063750399</v>
      </c>
      <c r="O37">
        <v>1.4405999999999963</v>
      </c>
    </row>
    <row r="38" spans="1:15" x14ac:dyDescent="0.4">
      <c r="A38">
        <v>37</v>
      </c>
      <c r="B38">
        <v>59.7652</v>
      </c>
      <c r="C38">
        <v>59.819499999999998</v>
      </c>
      <c r="D38">
        <v>58.989400000000003</v>
      </c>
      <c r="E38">
        <v>59.115600000000001</v>
      </c>
      <c r="F38">
        <v>59.3309</v>
      </c>
      <c r="G38">
        <f t="shared" si="0"/>
        <v>0.83009999999999451</v>
      </c>
      <c r="K38">
        <v>37</v>
      </c>
      <c r="L38">
        <v>1.1074459999999999</v>
      </c>
      <c r="M38">
        <v>1.66684508936249</v>
      </c>
      <c r="N38">
        <v>0.54804691063750399</v>
      </c>
      <c r="O38">
        <v>1.4074000000000026</v>
      </c>
    </row>
    <row r="39" spans="1:15" x14ac:dyDescent="0.4">
      <c r="A39">
        <v>38</v>
      </c>
      <c r="B39">
        <v>59.966500000000003</v>
      </c>
      <c r="C39">
        <v>59.4009</v>
      </c>
      <c r="D39">
        <v>58.595700000000001</v>
      </c>
      <c r="E39">
        <v>59.941699999999997</v>
      </c>
      <c r="F39">
        <v>59.295400000000001</v>
      </c>
      <c r="G39">
        <f t="shared" si="0"/>
        <v>1.3708000000000027</v>
      </c>
      <c r="K39">
        <v>38</v>
      </c>
      <c r="L39">
        <v>1.1074459999999999</v>
      </c>
      <c r="M39">
        <v>1.66684508936249</v>
      </c>
      <c r="N39">
        <v>0.54804691063750399</v>
      </c>
      <c r="O39">
        <v>1.2914999999999992</v>
      </c>
    </row>
    <row r="40" spans="1:15" x14ac:dyDescent="0.4">
      <c r="A40">
        <v>39</v>
      </c>
      <c r="B40">
        <v>60.314999999999998</v>
      </c>
      <c r="C40">
        <v>59.781300000000002</v>
      </c>
      <c r="D40">
        <v>59.349200000000003</v>
      </c>
      <c r="E40">
        <v>60.498399999999997</v>
      </c>
      <c r="F40">
        <v>59.509799999999998</v>
      </c>
      <c r="G40">
        <f t="shared" si="0"/>
        <v>1.1491999999999933</v>
      </c>
      <c r="K40">
        <v>39</v>
      </c>
      <c r="L40">
        <v>1.1074459999999999</v>
      </c>
      <c r="M40">
        <v>1.66684508936249</v>
      </c>
      <c r="N40">
        <v>0.54804691063750399</v>
      </c>
      <c r="O40">
        <v>1.0749999999999957</v>
      </c>
    </row>
    <row r="41" spans="1:15" x14ac:dyDescent="0.4">
      <c r="A41">
        <v>40</v>
      </c>
      <c r="B41">
        <v>60.215200000000003</v>
      </c>
      <c r="C41">
        <v>60.528700000000001</v>
      </c>
      <c r="D41">
        <v>59.492800000000003</v>
      </c>
      <c r="E41">
        <v>59.503300000000003</v>
      </c>
      <c r="F41">
        <v>59.549100000000003</v>
      </c>
      <c r="G41">
        <f t="shared" si="0"/>
        <v>1.035899999999998</v>
      </c>
      <c r="K41">
        <v>40</v>
      </c>
      <c r="L41">
        <v>1.1074459999999999</v>
      </c>
      <c r="M41">
        <v>1.66684508936249</v>
      </c>
      <c r="N41">
        <v>0.54804691063750399</v>
      </c>
      <c r="O41">
        <v>1.4757999999999996</v>
      </c>
    </row>
    <row r="42" spans="1:15" x14ac:dyDescent="0.4">
      <c r="A42">
        <v>41</v>
      </c>
      <c r="B42">
        <v>59.998199999999997</v>
      </c>
      <c r="C42">
        <v>59.457999999999998</v>
      </c>
      <c r="D42">
        <v>58.821199999999997</v>
      </c>
      <c r="E42">
        <v>60.116599999999998</v>
      </c>
      <c r="F42">
        <v>59.435600000000001</v>
      </c>
      <c r="G42">
        <f t="shared" si="0"/>
        <v>1.2954000000000008</v>
      </c>
      <c r="K42">
        <v>41</v>
      </c>
      <c r="L42">
        <v>1.1074459999999999</v>
      </c>
      <c r="M42">
        <v>1.66684508936249</v>
      </c>
      <c r="N42">
        <v>0.54804691063750399</v>
      </c>
      <c r="O42">
        <v>1.2162000000000006</v>
      </c>
    </row>
    <row r="43" spans="1:15" x14ac:dyDescent="0.4">
      <c r="A43">
        <v>42</v>
      </c>
      <c r="B43">
        <v>60.529699999999998</v>
      </c>
      <c r="C43">
        <v>59.932000000000002</v>
      </c>
      <c r="D43">
        <v>59.472900000000003</v>
      </c>
      <c r="E43">
        <v>60.589500000000001</v>
      </c>
      <c r="F43">
        <v>59.849800000000002</v>
      </c>
      <c r="G43">
        <f t="shared" si="0"/>
        <v>1.1165999999999983</v>
      </c>
      <c r="K43">
        <v>42</v>
      </c>
      <c r="L43">
        <v>1.1074459999999999</v>
      </c>
      <c r="M43">
        <v>1.66684508936249</v>
      </c>
      <c r="N43">
        <v>0.54804691063750399</v>
      </c>
      <c r="O43">
        <v>1.1430000000000007</v>
      </c>
    </row>
    <row r="44" spans="1:15" x14ac:dyDescent="0.4">
      <c r="A44">
        <v>43</v>
      </c>
      <c r="B44">
        <v>60.143999999999998</v>
      </c>
      <c r="C44">
        <v>59.997799999999998</v>
      </c>
      <c r="D44">
        <v>59.0518</v>
      </c>
      <c r="E44">
        <v>59.402099999999997</v>
      </c>
      <c r="F44">
        <v>59.543399999999998</v>
      </c>
      <c r="G44">
        <f t="shared" si="0"/>
        <v>1.0921999999999983</v>
      </c>
      <c r="K44">
        <v>43</v>
      </c>
      <c r="L44">
        <v>1.1074459999999999</v>
      </c>
      <c r="M44">
        <v>1.66684508936249</v>
      </c>
      <c r="N44">
        <v>0.54804691063750399</v>
      </c>
      <c r="O44">
        <v>1.1328999999999994</v>
      </c>
    </row>
    <row r="45" spans="1:15" x14ac:dyDescent="0.4">
      <c r="A45">
        <v>44</v>
      </c>
      <c r="B45">
        <v>60.122</v>
      </c>
      <c r="C45">
        <v>59.853299999999997</v>
      </c>
      <c r="D45">
        <v>58.992199999999997</v>
      </c>
      <c r="E45">
        <v>60.1449</v>
      </c>
      <c r="F45">
        <v>59.608699999999999</v>
      </c>
      <c r="G45">
        <f t="shared" si="0"/>
        <v>1.1527000000000029</v>
      </c>
      <c r="K45">
        <v>44</v>
      </c>
      <c r="L45">
        <v>1.1074459999999999</v>
      </c>
      <c r="M45">
        <v>1.66684508936249</v>
      </c>
      <c r="N45">
        <v>0.54804691063750399</v>
      </c>
      <c r="O45">
        <v>1.0793000000000035</v>
      </c>
    </row>
    <row r="46" spans="1:15" x14ac:dyDescent="0.4">
      <c r="A46">
        <v>45</v>
      </c>
      <c r="B46">
        <v>60.464700000000001</v>
      </c>
      <c r="C46">
        <v>59.7804</v>
      </c>
      <c r="D46">
        <v>59.500900000000001</v>
      </c>
      <c r="E46">
        <v>60.382599999999996</v>
      </c>
      <c r="F46">
        <v>59.597000000000001</v>
      </c>
      <c r="G46">
        <f t="shared" si="0"/>
        <v>0.9637999999999991</v>
      </c>
      <c r="K46">
        <v>45</v>
      </c>
      <c r="L46">
        <v>1.1074459999999999</v>
      </c>
      <c r="M46">
        <v>1.66684508936249</v>
      </c>
      <c r="N46">
        <v>0.54804691063750399</v>
      </c>
      <c r="O46">
        <v>1.0068000000000055</v>
      </c>
    </row>
    <row r="47" spans="1:15" x14ac:dyDescent="0.4">
      <c r="A47">
        <v>46</v>
      </c>
      <c r="B47">
        <v>59.918100000000003</v>
      </c>
      <c r="C47">
        <v>60.104199999999999</v>
      </c>
      <c r="D47">
        <v>58.960299999999997</v>
      </c>
      <c r="E47">
        <v>59.313200000000002</v>
      </c>
      <c r="F47">
        <v>59.774099999999997</v>
      </c>
      <c r="G47">
        <f t="shared" si="0"/>
        <v>1.1439000000000021</v>
      </c>
      <c r="K47">
        <v>46</v>
      </c>
      <c r="L47">
        <v>1.1074459999999999</v>
      </c>
      <c r="M47">
        <v>1.66684508936249</v>
      </c>
      <c r="N47">
        <v>0.54804691063750399</v>
      </c>
      <c r="O47">
        <v>1.2263000000000019</v>
      </c>
    </row>
    <row r="48" spans="1:15" x14ac:dyDescent="0.4">
      <c r="A48">
        <v>47</v>
      </c>
      <c r="B48">
        <v>60.130099999999999</v>
      </c>
      <c r="C48">
        <v>59.691200000000002</v>
      </c>
      <c r="D48">
        <v>58.791400000000003</v>
      </c>
      <c r="E48">
        <v>60.173299999999998</v>
      </c>
      <c r="F48">
        <v>59.1663</v>
      </c>
      <c r="G48">
        <f t="shared" si="0"/>
        <v>1.3818999999999946</v>
      </c>
      <c r="K48">
        <v>47</v>
      </c>
      <c r="L48">
        <v>1.1074459999999999</v>
      </c>
      <c r="M48">
        <v>1.66684508936249</v>
      </c>
      <c r="N48">
        <v>0.54804691063750399</v>
      </c>
      <c r="O48">
        <v>0.92920000000000158</v>
      </c>
    </row>
    <row r="49" spans="1:15" x14ac:dyDescent="0.4">
      <c r="A49">
        <v>48</v>
      </c>
      <c r="B49">
        <v>60.561199999999999</v>
      </c>
      <c r="C49">
        <v>60.087600000000002</v>
      </c>
      <c r="D49">
        <v>59.433900000000001</v>
      </c>
      <c r="E49">
        <v>60.463099999999997</v>
      </c>
      <c r="F49">
        <v>59.689700000000002</v>
      </c>
      <c r="G49">
        <f t="shared" si="0"/>
        <v>1.1272999999999982</v>
      </c>
      <c r="K49">
        <v>48</v>
      </c>
      <c r="L49">
        <v>1.1074459999999999</v>
      </c>
      <c r="M49">
        <v>1.66684508936249</v>
      </c>
      <c r="N49">
        <v>0.54804691063750399</v>
      </c>
      <c r="O49">
        <v>1.4498999999999995</v>
      </c>
    </row>
    <row r="50" spans="1:15" x14ac:dyDescent="0.4">
      <c r="A50">
        <v>49</v>
      </c>
      <c r="B50">
        <v>59.908999999999999</v>
      </c>
      <c r="C50">
        <v>59.988300000000002</v>
      </c>
      <c r="D50">
        <v>58.997599999999998</v>
      </c>
      <c r="E50">
        <v>59.318300000000001</v>
      </c>
      <c r="F50">
        <v>59.505099999999999</v>
      </c>
      <c r="G50">
        <f t="shared" si="0"/>
        <v>0.99070000000000391</v>
      </c>
      <c r="K50">
        <v>49</v>
      </c>
      <c r="L50">
        <v>1.1074459999999999</v>
      </c>
      <c r="M50">
        <v>1.66684508936249</v>
      </c>
      <c r="N50">
        <v>0.54804691063750399</v>
      </c>
      <c r="O50">
        <v>1.045499999999997</v>
      </c>
    </row>
    <row r="51" spans="1:15" x14ac:dyDescent="0.4">
      <c r="A51">
        <v>50</v>
      </c>
      <c r="B51">
        <v>59.9923</v>
      </c>
      <c r="C51">
        <v>59.648899999999998</v>
      </c>
      <c r="D51">
        <v>58.746400000000001</v>
      </c>
      <c r="E51">
        <v>59.959800000000001</v>
      </c>
      <c r="F51">
        <v>59.180500000000002</v>
      </c>
      <c r="G51">
        <f t="shared" si="0"/>
        <v>1.2458999999999989</v>
      </c>
      <c r="K51">
        <v>50</v>
      </c>
      <c r="L51">
        <v>1.1074459999999999</v>
      </c>
      <c r="M51">
        <v>1.66684508936249</v>
      </c>
      <c r="N51">
        <v>0.54804691063750399</v>
      </c>
      <c r="O51">
        <v>1.1106999999999942</v>
      </c>
    </row>
    <row r="52" spans="1:15" x14ac:dyDescent="0.4">
      <c r="A52">
        <v>51</v>
      </c>
      <c r="B52">
        <v>61.104300000000002</v>
      </c>
      <c r="C52">
        <v>60.204900000000002</v>
      </c>
      <c r="D52">
        <v>59.931800000000003</v>
      </c>
      <c r="E52">
        <v>60.889699999999998</v>
      </c>
      <c r="F52">
        <v>60.153199999999998</v>
      </c>
      <c r="G52">
        <f t="shared" si="0"/>
        <v>1.1724999999999994</v>
      </c>
      <c r="H52" t="s">
        <v>12</v>
      </c>
      <c r="I52" t="s">
        <v>14</v>
      </c>
      <c r="J52" t="s">
        <v>13</v>
      </c>
      <c r="K52" t="s">
        <v>15</v>
      </c>
    </row>
    <row r="53" spans="1:15" x14ac:dyDescent="0.4">
      <c r="A53">
        <v>52</v>
      </c>
      <c r="B53">
        <v>60.229500000000002</v>
      </c>
      <c r="C53">
        <v>60.127800000000001</v>
      </c>
      <c r="D53">
        <v>59.368299999999998</v>
      </c>
      <c r="E53">
        <v>59.813899999999997</v>
      </c>
      <c r="F53">
        <v>59.856000000000002</v>
      </c>
      <c r="G53">
        <f t="shared" si="0"/>
        <v>0.86120000000000374</v>
      </c>
      <c r="H53">
        <f>AVERAGE(G2:G51)</f>
        <v>1.1074459999999995</v>
      </c>
      <c r="I53">
        <f>_xlfn.STDEV.S(G2:G51)</f>
        <v>0.18646636312083181</v>
      </c>
      <c r="J53">
        <f>H53+3*I53</f>
        <v>1.6668450893624949</v>
      </c>
      <c r="K53">
        <f>H53-3*I53</f>
        <v>0.5480469106375041</v>
      </c>
    </row>
    <row r="54" spans="1:15" x14ac:dyDescent="0.4">
      <c r="A54">
        <v>53</v>
      </c>
      <c r="B54">
        <v>60.7804</v>
      </c>
      <c r="C54">
        <v>59.806699999999999</v>
      </c>
      <c r="D54">
        <v>59.302300000000002</v>
      </c>
      <c r="E54">
        <v>60.577300000000001</v>
      </c>
      <c r="F54">
        <v>59.8628</v>
      </c>
      <c r="G54">
        <f t="shared" si="0"/>
        <v>1.4780999999999977</v>
      </c>
    </row>
    <row r="55" spans="1:15" x14ac:dyDescent="0.4">
      <c r="A55">
        <v>54</v>
      </c>
      <c r="B55">
        <v>60.75</v>
      </c>
      <c r="C55">
        <v>59.893500000000003</v>
      </c>
      <c r="D55">
        <v>59.679099999999998</v>
      </c>
      <c r="E55">
        <v>60.8414</v>
      </c>
      <c r="F55">
        <v>59.700699999999998</v>
      </c>
      <c r="G55">
        <f t="shared" si="0"/>
        <v>1.1623000000000019</v>
      </c>
    </row>
    <row r="56" spans="1:15" x14ac:dyDescent="0.4">
      <c r="A56">
        <v>55</v>
      </c>
      <c r="B56">
        <v>60.455100000000002</v>
      </c>
      <c r="C56">
        <v>60.223799999999997</v>
      </c>
      <c r="D56">
        <v>59.500399999999999</v>
      </c>
      <c r="E56">
        <v>59.805500000000002</v>
      </c>
      <c r="F56">
        <v>59.6599</v>
      </c>
      <c r="G56">
        <f t="shared" si="0"/>
        <v>0.95470000000000255</v>
      </c>
    </row>
    <row r="57" spans="1:15" x14ac:dyDescent="0.4">
      <c r="A57">
        <v>56</v>
      </c>
      <c r="B57">
        <v>60.319499999999998</v>
      </c>
      <c r="C57">
        <v>59.630600000000001</v>
      </c>
      <c r="D57">
        <v>59.271000000000001</v>
      </c>
      <c r="E57">
        <v>60.451000000000001</v>
      </c>
      <c r="F57">
        <v>59.257100000000001</v>
      </c>
      <c r="G57">
        <f t="shared" si="0"/>
        <v>1.1938999999999993</v>
      </c>
    </row>
    <row r="58" spans="1:15" x14ac:dyDescent="0.4">
      <c r="A58">
        <v>57</v>
      </c>
      <c r="B58">
        <v>60.967300000000002</v>
      </c>
      <c r="C58">
        <v>59.952199999999998</v>
      </c>
      <c r="D58">
        <v>59.768900000000002</v>
      </c>
      <c r="E58">
        <v>60.704099999999997</v>
      </c>
      <c r="F58">
        <v>60.087800000000001</v>
      </c>
      <c r="G58">
        <f t="shared" si="0"/>
        <v>1.1983999999999995</v>
      </c>
    </row>
    <row r="59" spans="1:15" x14ac:dyDescent="0.4">
      <c r="A59">
        <v>58</v>
      </c>
      <c r="B59">
        <v>59.925699999999999</v>
      </c>
      <c r="C59">
        <v>59.844799999999999</v>
      </c>
      <c r="D59">
        <v>59.086399999999998</v>
      </c>
      <c r="E59">
        <v>59.4422</v>
      </c>
      <c r="F59">
        <v>59.446100000000001</v>
      </c>
      <c r="G59">
        <f t="shared" si="0"/>
        <v>0.83930000000000149</v>
      </c>
    </row>
    <row r="60" spans="1:15" x14ac:dyDescent="0.4">
      <c r="A60">
        <v>59</v>
      </c>
      <c r="B60">
        <v>60.1783</v>
      </c>
      <c r="C60">
        <v>59.433</v>
      </c>
      <c r="D60">
        <v>58.850200000000001</v>
      </c>
      <c r="E60">
        <v>60.140599999999999</v>
      </c>
      <c r="F60">
        <v>59.2821</v>
      </c>
      <c r="G60">
        <f t="shared" si="0"/>
        <v>1.3280999999999992</v>
      </c>
    </row>
    <row r="61" spans="1:15" x14ac:dyDescent="0.4">
      <c r="A61">
        <v>60</v>
      </c>
      <c r="B61">
        <v>60.287500000000001</v>
      </c>
      <c r="C61">
        <v>59.8001</v>
      </c>
      <c r="D61">
        <v>59.578299999999999</v>
      </c>
      <c r="E61">
        <v>60.546900000000001</v>
      </c>
      <c r="F61">
        <v>59.414200000000001</v>
      </c>
      <c r="G61">
        <f t="shared" si="0"/>
        <v>1.1326999999999998</v>
      </c>
    </row>
    <row r="62" spans="1:15" x14ac:dyDescent="0.4">
      <c r="A62">
        <v>61</v>
      </c>
      <c r="B62">
        <v>60.490400000000001</v>
      </c>
      <c r="C62">
        <v>60.020699999999998</v>
      </c>
      <c r="D62">
        <v>59.481299999999997</v>
      </c>
      <c r="E62">
        <v>59.693399999999997</v>
      </c>
      <c r="F62">
        <v>59.811199999999999</v>
      </c>
      <c r="G62">
        <f t="shared" si="0"/>
        <v>1.0091000000000037</v>
      </c>
    </row>
    <row r="63" spans="1:15" x14ac:dyDescent="0.4">
      <c r="A63">
        <v>62</v>
      </c>
      <c r="B63">
        <v>60.032499999999999</v>
      </c>
      <c r="C63">
        <v>59.769799999999996</v>
      </c>
      <c r="D63">
        <v>59.016800000000003</v>
      </c>
      <c r="E63">
        <v>59.8108</v>
      </c>
      <c r="F63">
        <v>59.288899999999998</v>
      </c>
      <c r="G63">
        <f t="shared" si="0"/>
        <v>1.0156999999999954</v>
      </c>
    </row>
    <row r="64" spans="1:15" x14ac:dyDescent="0.4">
      <c r="A64">
        <v>63</v>
      </c>
      <c r="B64">
        <v>60.883099999999999</v>
      </c>
      <c r="C64">
        <v>60.129399999999997</v>
      </c>
      <c r="D64">
        <v>59.762799999999999</v>
      </c>
      <c r="E64">
        <v>60.632599999999996</v>
      </c>
      <c r="F64">
        <v>59.722900000000003</v>
      </c>
      <c r="G64">
        <f t="shared" si="0"/>
        <v>1.1601999999999961</v>
      </c>
    </row>
    <row r="65" spans="1:7" x14ac:dyDescent="0.4">
      <c r="A65">
        <v>64</v>
      </c>
      <c r="B65">
        <v>60.052599999999998</v>
      </c>
      <c r="C65">
        <v>59.936</v>
      </c>
      <c r="D65">
        <v>59.3005</v>
      </c>
      <c r="E65">
        <v>59.555199999999999</v>
      </c>
      <c r="F65">
        <v>59.401600000000002</v>
      </c>
      <c r="G65">
        <f t="shared" si="0"/>
        <v>0.75209999999999866</v>
      </c>
    </row>
    <row r="66" spans="1:7" x14ac:dyDescent="0.4">
      <c r="A66">
        <v>65</v>
      </c>
      <c r="B66">
        <v>60.418399999999998</v>
      </c>
      <c r="C66">
        <v>59.560600000000001</v>
      </c>
      <c r="D66">
        <v>59.100900000000003</v>
      </c>
      <c r="E66">
        <v>60.290799999999997</v>
      </c>
      <c r="F66">
        <v>59.466999999999999</v>
      </c>
      <c r="G66">
        <f t="shared" si="0"/>
        <v>1.3174999999999955</v>
      </c>
    </row>
    <row r="67" spans="1:7" x14ac:dyDescent="0.4">
      <c r="A67">
        <v>66</v>
      </c>
      <c r="B67">
        <v>60.515500000000003</v>
      </c>
      <c r="C67">
        <v>59.541899999999998</v>
      </c>
      <c r="D67">
        <v>59.587699999999998</v>
      </c>
      <c r="E67">
        <v>60.436500000000002</v>
      </c>
      <c r="F67">
        <v>59.406300000000002</v>
      </c>
      <c r="G67">
        <f t="shared" ref="G67:G101" si="1">MAX(B67:F67)-MIN(B67:F67)</f>
        <v>1.1092000000000013</v>
      </c>
    </row>
    <row r="68" spans="1:7" x14ac:dyDescent="0.4">
      <c r="A68">
        <v>67</v>
      </c>
      <c r="B68">
        <v>60.355499999999999</v>
      </c>
      <c r="C68">
        <v>60.084699999999998</v>
      </c>
      <c r="D68">
        <v>59.287799999999997</v>
      </c>
      <c r="E68">
        <v>59.596400000000003</v>
      </c>
      <c r="F68">
        <v>59.528199999999998</v>
      </c>
      <c r="G68">
        <f t="shared" si="1"/>
        <v>1.0677000000000021</v>
      </c>
    </row>
    <row r="69" spans="1:7" x14ac:dyDescent="0.4">
      <c r="A69">
        <v>68</v>
      </c>
      <c r="B69">
        <v>60.051200000000001</v>
      </c>
      <c r="C69">
        <v>59.545000000000002</v>
      </c>
      <c r="D69">
        <v>58.976300000000002</v>
      </c>
      <c r="E69">
        <v>60.085500000000003</v>
      </c>
      <c r="F69">
        <v>59.2136</v>
      </c>
      <c r="G69">
        <f t="shared" si="1"/>
        <v>1.1092000000000013</v>
      </c>
    </row>
    <row r="70" spans="1:7" x14ac:dyDescent="0.4">
      <c r="A70">
        <v>69</v>
      </c>
      <c r="B70">
        <v>60.924799999999998</v>
      </c>
      <c r="C70">
        <v>59.975999999999999</v>
      </c>
      <c r="D70">
        <v>59.801600000000001</v>
      </c>
      <c r="E70">
        <v>60.664499999999997</v>
      </c>
      <c r="F70">
        <v>60.062899999999999</v>
      </c>
      <c r="G70">
        <f t="shared" si="1"/>
        <v>1.1231999999999971</v>
      </c>
    </row>
    <row r="71" spans="1:7" x14ac:dyDescent="0.4">
      <c r="A71">
        <v>70</v>
      </c>
      <c r="B71">
        <v>60.238999999999997</v>
      </c>
      <c r="C71">
        <v>59.949800000000003</v>
      </c>
      <c r="D71">
        <v>59.193800000000003</v>
      </c>
      <c r="E71">
        <v>59.745600000000003</v>
      </c>
      <c r="F71">
        <v>59.748699999999999</v>
      </c>
      <c r="G71">
        <f t="shared" si="1"/>
        <v>1.0451999999999941</v>
      </c>
    </row>
    <row r="72" spans="1:7" x14ac:dyDescent="0.4">
      <c r="A72">
        <v>71</v>
      </c>
      <c r="B72">
        <v>60.445599999999999</v>
      </c>
      <c r="C72">
        <v>59.770800000000001</v>
      </c>
      <c r="D72">
        <v>59.114199999999997</v>
      </c>
      <c r="E72">
        <v>60.221499999999999</v>
      </c>
      <c r="F72">
        <v>59.274799999999999</v>
      </c>
      <c r="G72">
        <f t="shared" si="1"/>
        <v>1.3314000000000021</v>
      </c>
    </row>
    <row r="73" spans="1:7" x14ac:dyDescent="0.4">
      <c r="A73">
        <v>72</v>
      </c>
      <c r="B73">
        <v>60.672699999999999</v>
      </c>
      <c r="C73">
        <v>60.016800000000003</v>
      </c>
      <c r="D73">
        <v>59.915199999999999</v>
      </c>
      <c r="E73">
        <v>60.634500000000003</v>
      </c>
      <c r="F73">
        <v>59.472299999999997</v>
      </c>
      <c r="G73">
        <f t="shared" si="1"/>
        <v>1.2004000000000019</v>
      </c>
    </row>
    <row r="74" spans="1:7" x14ac:dyDescent="0.4">
      <c r="A74">
        <v>73</v>
      </c>
      <c r="B74">
        <v>60.507199999999997</v>
      </c>
      <c r="C74">
        <v>60.129600000000003</v>
      </c>
      <c r="D74">
        <v>59.303400000000003</v>
      </c>
      <c r="E74">
        <v>59.618000000000002</v>
      </c>
      <c r="F74">
        <v>59.950600000000001</v>
      </c>
      <c r="G74">
        <f t="shared" si="1"/>
        <v>1.203799999999994</v>
      </c>
    </row>
    <row r="75" spans="1:7" x14ac:dyDescent="0.4">
      <c r="A75">
        <v>74</v>
      </c>
      <c r="B75">
        <v>60.276200000000003</v>
      </c>
      <c r="C75">
        <v>59.433399999999999</v>
      </c>
      <c r="D75">
        <v>58.959600000000002</v>
      </c>
      <c r="E75">
        <v>60.253300000000003</v>
      </c>
      <c r="F75">
        <v>59.3352</v>
      </c>
      <c r="G75">
        <f t="shared" si="1"/>
        <v>1.3166000000000011</v>
      </c>
    </row>
    <row r="76" spans="1:7" x14ac:dyDescent="0.4">
      <c r="A76">
        <v>75</v>
      </c>
      <c r="B76">
        <v>60.950800000000001</v>
      </c>
      <c r="C76">
        <v>60.385300000000001</v>
      </c>
      <c r="D76">
        <v>59.611699999999999</v>
      </c>
      <c r="E76">
        <v>60.387500000000003</v>
      </c>
      <c r="F76">
        <v>60.028700000000001</v>
      </c>
      <c r="G76">
        <f t="shared" si="1"/>
        <v>1.339100000000002</v>
      </c>
    </row>
    <row r="77" spans="1:7" x14ac:dyDescent="0.4">
      <c r="A77">
        <v>76</v>
      </c>
      <c r="B77">
        <v>59.8491</v>
      </c>
      <c r="C77">
        <v>59.646700000000003</v>
      </c>
      <c r="D77">
        <v>58.950800000000001</v>
      </c>
      <c r="E77">
        <v>59.122999999999998</v>
      </c>
      <c r="F77">
        <v>59.1721</v>
      </c>
      <c r="G77">
        <f t="shared" si="1"/>
        <v>0.89829999999999899</v>
      </c>
    </row>
    <row r="78" spans="1:7" x14ac:dyDescent="0.4">
      <c r="A78">
        <v>77</v>
      </c>
      <c r="B78">
        <v>60.2239</v>
      </c>
      <c r="C78">
        <v>59.631100000000004</v>
      </c>
      <c r="D78">
        <v>59.279299999999999</v>
      </c>
      <c r="E78">
        <v>60.179699999999997</v>
      </c>
      <c r="F78">
        <v>59.451900000000002</v>
      </c>
      <c r="G78">
        <f t="shared" si="1"/>
        <v>0.94460000000000122</v>
      </c>
    </row>
    <row r="79" spans="1:7" x14ac:dyDescent="0.4">
      <c r="A79">
        <v>78</v>
      </c>
      <c r="B79">
        <v>59.994</v>
      </c>
      <c r="C79">
        <v>59.340200000000003</v>
      </c>
      <c r="D79">
        <v>58.501399999999997</v>
      </c>
      <c r="E79">
        <v>59.749099999999999</v>
      </c>
      <c r="F79">
        <v>59.2316</v>
      </c>
      <c r="G79">
        <f t="shared" si="1"/>
        <v>1.492600000000003</v>
      </c>
    </row>
    <row r="80" spans="1:7" x14ac:dyDescent="0.4">
      <c r="A80">
        <v>79</v>
      </c>
      <c r="B80">
        <v>59.561199999999999</v>
      </c>
      <c r="C80">
        <v>59.709000000000003</v>
      </c>
      <c r="D80">
        <v>58.5154</v>
      </c>
      <c r="E80">
        <v>58.883299999999998</v>
      </c>
      <c r="F80">
        <v>59.323</v>
      </c>
      <c r="G80">
        <f t="shared" si="1"/>
        <v>1.1936000000000035</v>
      </c>
    </row>
    <row r="81" spans="1:7" x14ac:dyDescent="0.4">
      <c r="A81">
        <v>80</v>
      </c>
      <c r="B81">
        <v>60.369599999999998</v>
      </c>
      <c r="C81">
        <v>59.717500000000001</v>
      </c>
      <c r="D81">
        <v>59.270899999999997</v>
      </c>
      <c r="E81">
        <v>60.0944</v>
      </c>
      <c r="F81">
        <v>59.591200000000001</v>
      </c>
      <c r="G81">
        <f t="shared" si="1"/>
        <v>1.0987000000000009</v>
      </c>
    </row>
    <row r="82" spans="1:7" x14ac:dyDescent="0.4">
      <c r="A82">
        <v>81</v>
      </c>
      <c r="B82">
        <v>59.7699</v>
      </c>
      <c r="C82">
        <v>59.424399999999999</v>
      </c>
      <c r="D82">
        <v>58.5411</v>
      </c>
      <c r="E82">
        <v>59.801600000000001</v>
      </c>
      <c r="F82">
        <v>58.983600000000003</v>
      </c>
      <c r="G82">
        <f t="shared" si="1"/>
        <v>1.2605000000000004</v>
      </c>
    </row>
    <row r="83" spans="1:7" x14ac:dyDescent="0.4">
      <c r="A83">
        <v>82</v>
      </c>
      <c r="B83">
        <v>59.753599999999999</v>
      </c>
      <c r="C83">
        <v>59.805999999999997</v>
      </c>
      <c r="D83">
        <v>58.759700000000002</v>
      </c>
      <c r="E83">
        <v>58.9801</v>
      </c>
      <c r="F83">
        <v>59.224299999999999</v>
      </c>
      <c r="G83">
        <f t="shared" si="1"/>
        <v>1.0462999999999951</v>
      </c>
    </row>
    <row r="84" spans="1:7" x14ac:dyDescent="0.4">
      <c r="A84">
        <v>83</v>
      </c>
      <c r="B84">
        <v>60.059199999999997</v>
      </c>
      <c r="C84">
        <v>59.633200000000002</v>
      </c>
      <c r="D84">
        <v>59.021099999999997</v>
      </c>
      <c r="E84">
        <v>59.944499999999998</v>
      </c>
      <c r="F84">
        <v>59.450299999999999</v>
      </c>
      <c r="G84">
        <f t="shared" si="1"/>
        <v>1.0381</v>
      </c>
    </row>
    <row r="85" spans="1:7" x14ac:dyDescent="0.4">
      <c r="A85">
        <v>84</v>
      </c>
      <c r="B85">
        <v>60.0366</v>
      </c>
      <c r="C85">
        <v>59.518000000000001</v>
      </c>
      <c r="D85">
        <v>58.6203</v>
      </c>
      <c r="E85">
        <v>59.765000000000001</v>
      </c>
      <c r="F85">
        <v>59.290100000000002</v>
      </c>
      <c r="G85">
        <f t="shared" si="1"/>
        <v>1.4162999999999997</v>
      </c>
    </row>
    <row r="86" spans="1:7" x14ac:dyDescent="0.4">
      <c r="A86">
        <v>85</v>
      </c>
      <c r="B86">
        <v>59.5807</v>
      </c>
      <c r="C86">
        <v>59.752699999999997</v>
      </c>
      <c r="D86">
        <v>58.746299999999998</v>
      </c>
      <c r="E86">
        <v>59.110900000000001</v>
      </c>
      <c r="F86">
        <v>59.152500000000003</v>
      </c>
      <c r="G86">
        <f t="shared" si="1"/>
        <v>1.0063999999999993</v>
      </c>
    </row>
    <row r="87" spans="1:7" x14ac:dyDescent="0.4">
      <c r="A87">
        <v>86</v>
      </c>
      <c r="B87">
        <v>60.575299999999999</v>
      </c>
      <c r="C87">
        <v>59.674300000000002</v>
      </c>
      <c r="D87">
        <v>59.134700000000002</v>
      </c>
      <c r="E87">
        <v>60.080100000000002</v>
      </c>
      <c r="F87">
        <v>59.484499999999997</v>
      </c>
      <c r="G87">
        <f t="shared" si="1"/>
        <v>1.4405999999999963</v>
      </c>
    </row>
    <row r="88" spans="1:7" x14ac:dyDescent="0.4">
      <c r="A88">
        <v>87</v>
      </c>
      <c r="B88">
        <v>59.881500000000003</v>
      </c>
      <c r="C88">
        <v>59.427999999999997</v>
      </c>
      <c r="D88">
        <v>58.4741</v>
      </c>
      <c r="E88">
        <v>59.745800000000003</v>
      </c>
      <c r="F88">
        <v>59.031999999999996</v>
      </c>
      <c r="G88">
        <f t="shared" si="1"/>
        <v>1.4074000000000026</v>
      </c>
    </row>
    <row r="89" spans="1:7" x14ac:dyDescent="0.4">
      <c r="A89">
        <v>88</v>
      </c>
      <c r="B89">
        <v>60.077500000000001</v>
      </c>
      <c r="C89">
        <v>59.975900000000003</v>
      </c>
      <c r="D89">
        <v>58.786000000000001</v>
      </c>
      <c r="E89">
        <v>59.2211</v>
      </c>
      <c r="F89">
        <v>59.6387</v>
      </c>
      <c r="G89">
        <f t="shared" si="1"/>
        <v>1.2914999999999992</v>
      </c>
    </row>
    <row r="90" spans="1:7" x14ac:dyDescent="0.4">
      <c r="A90">
        <v>89</v>
      </c>
      <c r="B90">
        <v>60.087499999999999</v>
      </c>
      <c r="C90">
        <v>59.443600000000004</v>
      </c>
      <c r="D90">
        <v>59.012500000000003</v>
      </c>
      <c r="E90">
        <v>59.9681</v>
      </c>
      <c r="F90">
        <v>59.213799999999999</v>
      </c>
      <c r="G90">
        <f t="shared" si="1"/>
        <v>1.0749999999999957</v>
      </c>
    </row>
    <row r="91" spans="1:7" x14ac:dyDescent="0.4">
      <c r="A91">
        <v>90</v>
      </c>
      <c r="B91">
        <v>59.746299999999998</v>
      </c>
      <c r="C91">
        <v>59.347000000000001</v>
      </c>
      <c r="D91">
        <v>58.270499999999998</v>
      </c>
      <c r="E91">
        <v>59.550600000000003</v>
      </c>
      <c r="F91">
        <v>58.919600000000003</v>
      </c>
      <c r="G91">
        <f t="shared" si="1"/>
        <v>1.4757999999999996</v>
      </c>
    </row>
    <row r="92" spans="1:7" x14ac:dyDescent="0.4">
      <c r="A92">
        <v>91</v>
      </c>
      <c r="B92">
        <v>59.533200000000001</v>
      </c>
      <c r="C92">
        <v>59.731999999999999</v>
      </c>
      <c r="D92">
        <v>58.515799999999999</v>
      </c>
      <c r="E92">
        <v>58.982199999999999</v>
      </c>
      <c r="F92">
        <v>59.3506</v>
      </c>
      <c r="G92">
        <f t="shared" si="1"/>
        <v>1.2162000000000006</v>
      </c>
    </row>
    <row r="93" spans="1:7" x14ac:dyDescent="0.4">
      <c r="A93">
        <v>92</v>
      </c>
      <c r="B93">
        <v>60.306699999999999</v>
      </c>
      <c r="C93">
        <v>59.464500000000001</v>
      </c>
      <c r="D93">
        <v>59.163699999999999</v>
      </c>
      <c r="E93">
        <v>60.121200000000002</v>
      </c>
      <c r="F93">
        <v>59.282299999999999</v>
      </c>
      <c r="G93">
        <f t="shared" si="1"/>
        <v>1.1430000000000007</v>
      </c>
    </row>
    <row r="94" spans="1:7" x14ac:dyDescent="0.4">
      <c r="A94">
        <v>93</v>
      </c>
      <c r="B94">
        <v>59.712899999999998</v>
      </c>
      <c r="C94">
        <v>59.180500000000002</v>
      </c>
      <c r="D94">
        <v>58.58</v>
      </c>
      <c r="E94">
        <v>59.686599999999999</v>
      </c>
      <c r="F94">
        <v>59.001899999999999</v>
      </c>
      <c r="G94">
        <f t="shared" si="1"/>
        <v>1.1328999999999994</v>
      </c>
    </row>
    <row r="95" spans="1:7" x14ac:dyDescent="0.4">
      <c r="A95">
        <v>94</v>
      </c>
      <c r="B95">
        <v>59.724400000000003</v>
      </c>
      <c r="C95">
        <v>59.768900000000002</v>
      </c>
      <c r="D95">
        <v>58.689599999999999</v>
      </c>
      <c r="E95">
        <v>59.017400000000002</v>
      </c>
      <c r="F95">
        <v>59.060699999999997</v>
      </c>
      <c r="G95">
        <f t="shared" si="1"/>
        <v>1.0793000000000035</v>
      </c>
    </row>
    <row r="96" spans="1:7" x14ac:dyDescent="0.4">
      <c r="A96">
        <v>95</v>
      </c>
      <c r="B96">
        <v>59.965400000000002</v>
      </c>
      <c r="C96">
        <v>59.468800000000002</v>
      </c>
      <c r="D96">
        <v>58.958599999999997</v>
      </c>
      <c r="E96">
        <v>59.9129</v>
      </c>
      <c r="F96">
        <v>59.180799999999998</v>
      </c>
      <c r="G96">
        <f t="shared" si="1"/>
        <v>1.0068000000000055</v>
      </c>
    </row>
    <row r="97" spans="1:7" x14ac:dyDescent="0.4">
      <c r="A97">
        <v>96</v>
      </c>
      <c r="B97">
        <v>59.816099999999999</v>
      </c>
      <c r="C97">
        <v>59.517299999999999</v>
      </c>
      <c r="D97">
        <v>58.589799999999997</v>
      </c>
      <c r="E97">
        <v>59.551400000000001</v>
      </c>
      <c r="F97">
        <v>59.099400000000003</v>
      </c>
      <c r="G97">
        <f t="shared" si="1"/>
        <v>1.2263000000000019</v>
      </c>
    </row>
    <row r="98" spans="1:7" x14ac:dyDescent="0.4">
      <c r="A98">
        <v>97</v>
      </c>
      <c r="B98">
        <v>59.872900000000001</v>
      </c>
      <c r="C98">
        <v>59.881700000000002</v>
      </c>
      <c r="D98">
        <v>58.952500000000001</v>
      </c>
      <c r="E98">
        <v>59.125399999999999</v>
      </c>
      <c r="F98">
        <v>59.1892</v>
      </c>
      <c r="G98">
        <f t="shared" si="1"/>
        <v>0.92920000000000158</v>
      </c>
    </row>
    <row r="99" spans="1:7" x14ac:dyDescent="0.4">
      <c r="A99">
        <v>98</v>
      </c>
      <c r="B99">
        <v>60.4039</v>
      </c>
      <c r="C99">
        <v>59.612400000000001</v>
      </c>
      <c r="D99">
        <v>58.954000000000001</v>
      </c>
      <c r="E99">
        <v>60.003599999999999</v>
      </c>
      <c r="F99">
        <v>59.572699999999998</v>
      </c>
      <c r="G99">
        <f t="shared" si="1"/>
        <v>1.4498999999999995</v>
      </c>
    </row>
    <row r="100" spans="1:7" x14ac:dyDescent="0.4">
      <c r="A100">
        <v>99</v>
      </c>
      <c r="B100">
        <v>59.738300000000002</v>
      </c>
      <c r="C100">
        <v>59.357100000000003</v>
      </c>
      <c r="D100">
        <v>58.7117</v>
      </c>
      <c r="E100">
        <v>59.757199999999997</v>
      </c>
      <c r="F100">
        <v>58.9452</v>
      </c>
      <c r="G100">
        <f t="shared" si="1"/>
        <v>1.045499999999997</v>
      </c>
    </row>
    <row r="101" spans="1:7" x14ac:dyDescent="0.4">
      <c r="A101">
        <v>100</v>
      </c>
      <c r="B101">
        <v>59.969299999999997</v>
      </c>
      <c r="C101">
        <v>59.931600000000003</v>
      </c>
      <c r="D101">
        <v>58.858600000000003</v>
      </c>
      <c r="E101">
        <v>59.143599999999999</v>
      </c>
      <c r="F101">
        <v>59.521599999999999</v>
      </c>
      <c r="G101">
        <f t="shared" si="1"/>
        <v>1.1106999999999942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Chenyp</dc:creator>
  <cp:lastModifiedBy>SOLab</cp:lastModifiedBy>
  <dcterms:created xsi:type="dcterms:W3CDTF">2019-04-21T12:04:22Z</dcterms:created>
  <dcterms:modified xsi:type="dcterms:W3CDTF">2019-04-21T15:15:06Z</dcterms:modified>
</cp:coreProperties>
</file>