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b\Documents\研究所資料\統計管制與最佳化方法概論\homework\"/>
    </mc:Choice>
  </mc:AlternateContent>
  <xr:revisionPtr revIDLastSave="0" documentId="13_ncr:1_{289D1BBC-17CE-4171-9A8A-5E462C30BD10}" xr6:coauthVersionLast="47" xr6:coauthVersionMax="47" xr10:uidLastSave="{00000000-0000-0000-0000-000000000000}"/>
  <bookViews>
    <workbookView xWindow="-120" yWindow="-120" windowWidth="29040" windowHeight="15720" activeTab="1" xr2:uid="{D5A2568C-D957-4815-932A-62E692D3D864}"/>
  </bookViews>
  <sheets>
    <sheet name="第1題" sheetId="1" r:id="rId1"/>
    <sheet name="第2題-1" sheetId="2" r:id="rId2"/>
    <sheet name="第2題-2" sheetId="3" r:id="rId3"/>
    <sheet name="第2題-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0" i="2" l="1"/>
  <c r="U10" i="2"/>
  <c r="U3" i="2"/>
  <c r="U4" i="2"/>
  <c r="U5" i="2"/>
  <c r="U6" i="2"/>
  <c r="U7" i="2"/>
  <c r="U8" i="2"/>
  <c r="U9" i="2"/>
  <c r="U2" i="2"/>
  <c r="T10" i="2"/>
  <c r="T3" i="2"/>
  <c r="T4" i="2"/>
  <c r="T5" i="2"/>
  <c r="T6" i="2"/>
  <c r="T7" i="2"/>
  <c r="T8" i="2"/>
  <c r="T9" i="2"/>
  <c r="T2" i="2"/>
  <c r="P40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2" i="3"/>
  <c r="Q37" i="2"/>
  <c r="P39" i="2"/>
  <c r="Q39" i="2" s="1"/>
  <c r="P38" i="2"/>
  <c r="Q38" i="2" s="1"/>
  <c r="P37" i="2"/>
  <c r="P36" i="2"/>
  <c r="Q36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P4" i="2"/>
  <c r="Q4" i="2" s="1"/>
  <c r="P3" i="2"/>
  <c r="Q3" i="2" s="1"/>
  <c r="P2" i="2"/>
  <c r="K2" i="1"/>
  <c r="K3" i="1" s="1"/>
  <c r="H3" i="1"/>
  <c r="H2" i="1"/>
  <c r="F9" i="1"/>
  <c r="F2" i="1" s="1"/>
  <c r="L2" i="1"/>
  <c r="L6" i="1" s="1"/>
  <c r="I3" i="1"/>
  <c r="J2" i="1"/>
  <c r="J6" i="1" s="1"/>
  <c r="G3" i="1"/>
  <c r="G2" i="1"/>
  <c r="B3" i="1"/>
  <c r="C3" i="1"/>
  <c r="A2" i="1"/>
  <c r="A3" i="1" s="1"/>
  <c r="E2" i="1"/>
  <c r="E3" i="1" s="1"/>
  <c r="D2" i="1"/>
  <c r="D3" i="1" s="1"/>
  <c r="B2" i="1"/>
  <c r="P40" i="2" l="1"/>
  <c r="Q2" i="2"/>
  <c r="F3" i="1"/>
  <c r="K6" i="1"/>
  <c r="F6" i="1"/>
  <c r="J3" i="1"/>
  <c r="L3" i="1"/>
  <c r="AC4" i="2" l="1"/>
  <c r="X2" i="2"/>
  <c r="R2" i="2" s="1"/>
  <c r="AA2" i="2"/>
  <c r="Z2" i="2"/>
  <c r="Y2" i="2"/>
  <c r="AB2" i="2" l="1"/>
  <c r="R13" i="2"/>
  <c r="R25" i="2"/>
  <c r="R34" i="2"/>
  <c r="R10" i="2"/>
  <c r="R19" i="2"/>
  <c r="R36" i="2"/>
  <c r="R15" i="2"/>
  <c r="R21" i="2"/>
  <c r="R18" i="2"/>
  <c r="R27" i="2"/>
  <c r="R5" i="2"/>
  <c r="R23" i="2"/>
  <c r="R26" i="2"/>
  <c r="R35" i="2"/>
  <c r="R6" i="2"/>
  <c r="R31" i="2"/>
  <c r="R3" i="2"/>
  <c r="R37" i="2"/>
  <c r="R11" i="2"/>
  <c r="R7" i="2"/>
  <c r="R24" i="2"/>
  <c r="R32" i="2"/>
  <c r="R14" i="2"/>
  <c r="R39" i="2"/>
  <c r="R17" i="2"/>
  <c r="R4" i="2"/>
  <c r="R22" i="2"/>
  <c r="R33" i="2"/>
  <c r="R12" i="2"/>
  <c r="R30" i="2"/>
  <c r="R8" i="2"/>
  <c r="R16" i="2"/>
  <c r="R20" i="2"/>
  <c r="R38" i="2"/>
  <c r="R9" i="2"/>
  <c r="R28" i="2"/>
  <c r="R29" i="2"/>
  <c r="AC2" i="2" l="1"/>
</calcChain>
</file>

<file path=xl/sharedStrings.xml><?xml version="1.0" encoding="utf-8"?>
<sst xmlns="http://schemas.openxmlformats.org/spreadsheetml/2006/main" count="415" uniqueCount="39">
  <si>
    <t>first prize</t>
    <phoneticPr fontId="1" type="noConversion"/>
  </si>
  <si>
    <t>second prize</t>
    <phoneticPr fontId="1" type="noConversion"/>
  </si>
  <si>
    <t>P(A)</t>
    <phoneticPr fontId="1" type="noConversion"/>
  </si>
  <si>
    <t>P(B)</t>
    <phoneticPr fontId="1" type="noConversion"/>
  </si>
  <si>
    <t>P(D)</t>
    <phoneticPr fontId="1" type="noConversion"/>
  </si>
  <si>
    <t>P(C)</t>
    <phoneticPr fontId="1" type="noConversion"/>
  </si>
  <si>
    <r>
      <t>P(A</t>
    </r>
    <r>
      <rPr>
        <sz val="12"/>
        <color theme="1"/>
        <rFont val="新細明體"/>
        <family val="1"/>
        <charset val="136"/>
      </rPr>
      <t>∩</t>
    </r>
    <r>
      <rPr>
        <sz val="12"/>
        <color theme="1"/>
        <rFont val="新細明體"/>
        <family val="2"/>
        <charset val="136"/>
        <scheme val="minor"/>
      </rPr>
      <t>B)</t>
    </r>
    <phoneticPr fontId="1" type="noConversion"/>
  </si>
  <si>
    <r>
      <t>P(A</t>
    </r>
    <r>
      <rPr>
        <sz val="12"/>
        <color theme="1"/>
        <rFont val="新細明體"/>
        <family val="1"/>
        <charset val="136"/>
      </rPr>
      <t>∩C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</si>
  <si>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r>
      <t>P(A</t>
    </r>
    <r>
      <rPr>
        <sz val="12"/>
        <color theme="1"/>
        <rFont val="新細明體"/>
        <family val="1"/>
        <charset val="136"/>
      </rPr>
      <t>∩D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</si>
  <si>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P(A|B)</t>
    <phoneticPr fontId="1" type="noConversion"/>
  </si>
  <si>
    <t>P(A|C)</t>
    <phoneticPr fontId="1" type="noConversion"/>
  </si>
  <si>
    <t>P(A|D)</t>
    <phoneticPr fontId="1" type="noConversion"/>
  </si>
  <si>
    <r>
      <t>P(C</t>
    </r>
    <r>
      <rPr>
        <sz val="12"/>
        <color theme="1"/>
        <rFont val="新細明體"/>
        <family val="1"/>
        <charset val="136"/>
      </rPr>
      <t>∪D)</t>
    </r>
    <phoneticPr fontId="1" type="noConversion"/>
  </si>
  <si>
    <r>
      <t>P(C^c</t>
    </r>
    <r>
      <rPr>
        <sz val="12"/>
        <color theme="1"/>
        <rFont val="新細明體"/>
        <family val="1"/>
        <charset val="136"/>
      </rPr>
      <t>∩A)</t>
    </r>
    <phoneticPr fontId="1" type="noConversion"/>
  </si>
  <si>
    <t>遊戲名稱</t>
  </si>
  <si>
    <t>期別</t>
  </si>
  <si>
    <t>開獎日期</t>
  </si>
  <si>
    <t>銷售總額</t>
  </si>
  <si>
    <t>銷售注數</t>
  </si>
  <si>
    <t>總獎金</t>
  </si>
  <si>
    <t>獎號1</t>
  </si>
  <si>
    <t>獎號2</t>
  </si>
  <si>
    <t>獎號3</t>
  </si>
  <si>
    <t>獎號4</t>
  </si>
  <si>
    <t>獎號5</t>
  </si>
  <si>
    <t>獎號6</t>
  </si>
  <si>
    <t>第二區</t>
  </si>
  <si>
    <t>威力彩</t>
  </si>
  <si>
    <t>average</t>
    <phoneticPr fontId="1" type="noConversion"/>
  </si>
  <si>
    <t>medium</t>
    <phoneticPr fontId="1" type="noConversion"/>
  </si>
  <si>
    <t>max</t>
    <phoneticPr fontId="1" type="noConversion"/>
  </si>
  <si>
    <t>min</t>
    <phoneticPr fontId="1" type="noConversion"/>
  </si>
  <si>
    <t>range</t>
    <phoneticPr fontId="1" type="noConversion"/>
  </si>
  <si>
    <t>sample variance</t>
    <phoneticPr fontId="1" type="noConversion"/>
  </si>
  <si>
    <t>appearance</t>
    <phoneticPr fontId="1" type="noConversion"/>
  </si>
  <si>
    <t>frequences</t>
    <phoneticPr fontId="1" type="noConversion"/>
  </si>
  <si>
    <t>1st number</t>
    <phoneticPr fontId="1" type="noConversion"/>
  </si>
  <si>
    <t>2st number</t>
    <phoneticPr fontId="1" type="noConversion"/>
  </si>
  <si>
    <t>frequence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</si>
</sst>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'第2題-1'!$Q$2:$Q$39</c:f>
              <c:numCache>
                <c:formatCode>General</c:formatCode>
                <c:ptCount val="38"/>
                <c:pt idx="0">
                  <c:v>0.2</c:v>
                </c:pt>
                <c:pt idx="1">
                  <c:v>0.16</c:v>
                </c:pt>
                <c:pt idx="2">
                  <c:v>0.24</c:v>
                </c:pt>
                <c:pt idx="3">
                  <c:v>0.2</c:v>
                </c:pt>
                <c:pt idx="4">
                  <c:v>0.1</c:v>
                </c:pt>
                <c:pt idx="5">
                  <c:v>0.08</c:v>
                </c:pt>
                <c:pt idx="6">
                  <c:v>0.2</c:v>
                </c:pt>
                <c:pt idx="7">
                  <c:v>0.1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0.18</c:v>
                </c:pt>
                <c:pt idx="12">
                  <c:v>0.06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0.12</c:v>
                </c:pt>
                <c:pt idx="16">
                  <c:v>0.22</c:v>
                </c:pt>
                <c:pt idx="17">
                  <c:v>0.2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0.16</c:v>
                </c:pt>
                <c:pt idx="21">
                  <c:v>0.08</c:v>
                </c:pt>
                <c:pt idx="22">
                  <c:v>0.14000000000000001</c:v>
                </c:pt>
                <c:pt idx="23">
                  <c:v>0.22</c:v>
                </c:pt>
                <c:pt idx="24">
                  <c:v>0.28000000000000003</c:v>
                </c:pt>
                <c:pt idx="25">
                  <c:v>0.2</c:v>
                </c:pt>
                <c:pt idx="26">
                  <c:v>0.16</c:v>
                </c:pt>
                <c:pt idx="27">
                  <c:v>0.16</c:v>
                </c:pt>
                <c:pt idx="28">
                  <c:v>0.26</c:v>
                </c:pt>
                <c:pt idx="29">
                  <c:v>0.16</c:v>
                </c:pt>
                <c:pt idx="30">
                  <c:v>0.08</c:v>
                </c:pt>
                <c:pt idx="31">
                  <c:v>0.14000000000000001</c:v>
                </c:pt>
                <c:pt idx="32">
                  <c:v>0.18</c:v>
                </c:pt>
                <c:pt idx="33">
                  <c:v>0.18</c:v>
                </c:pt>
                <c:pt idx="34">
                  <c:v>0.16</c:v>
                </c:pt>
                <c:pt idx="35">
                  <c:v>0.16</c:v>
                </c:pt>
                <c:pt idx="36">
                  <c:v>0.12</c:v>
                </c:pt>
                <c:pt idx="3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86-478B-AF5E-08079054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101023"/>
        <c:axId val="1240092287"/>
      </c:barChart>
      <c:catAx>
        <c:axId val="124010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0092287"/>
        <c:crosses val="autoZero"/>
        <c:auto val="1"/>
        <c:lblAlgn val="ctr"/>
        <c:lblOffset val="100"/>
        <c:noMultiLvlLbl val="0"/>
      </c:catAx>
      <c:valAx>
        <c:axId val="124009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010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12</xdr:row>
      <xdr:rowOff>104775</xdr:rowOff>
    </xdr:from>
    <xdr:to>
      <xdr:col>15</xdr:col>
      <xdr:colOff>314324</xdr:colOff>
      <xdr:row>25</xdr:row>
      <xdr:rowOff>123825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E5624D4-904D-42E3-A738-A6AD244F8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DF8-753F-469D-B5C6-6540AC68A3EB}">
  <dimension ref="A1:L9"/>
  <sheetViews>
    <sheetView workbookViewId="0">
      <selection activeCell="N1" sqref="N1"/>
    </sheetView>
  </sheetViews>
  <sheetFormatPr defaultRowHeight="16.5" x14ac:dyDescent="0.25"/>
  <cols>
    <col min="1" max="2" width="12.875" bestFit="1" customWidth="1"/>
    <col min="5" max="5" width="9" customWidth="1"/>
  </cols>
  <sheetData>
    <row r="1" spans="1:12" x14ac:dyDescent="0.25">
      <c r="A1" t="s">
        <v>0</v>
      </c>
      <c r="B1" t="s">
        <v>1</v>
      </c>
      <c r="D1" t="s">
        <v>2</v>
      </c>
      <c r="E1" t="s">
        <v>3</v>
      </c>
      <c r="F1" t="s">
        <v>5</v>
      </c>
      <c r="G1" t="s">
        <v>4</v>
      </c>
      <c r="H1" t="s">
        <v>13</v>
      </c>
      <c r="J1" t="s">
        <v>6</v>
      </c>
      <c r="K1" t="s">
        <v>7</v>
      </c>
      <c r="L1" t="s">
        <v>8</v>
      </c>
    </row>
    <row r="2" spans="1:12" x14ac:dyDescent="0.25">
      <c r="A2">
        <f>1/(COMBIN(38,6)*COMBIN(8,1))</f>
        <v>4.5278683049580881E-8</v>
      </c>
      <c r="B2">
        <f>COMBIN(6,5)*COMBIN(32,1)/COMBIN(38,6)*1/COMBIN(8,1)</f>
        <v>8.69350714551953E-6</v>
      </c>
      <c r="D2">
        <f>COMBIN(19,6)/COMBIN(38,6)</f>
        <v>9.8280098280098278E-3</v>
      </c>
      <c r="E2">
        <f>COMBIN(4,1)/COMBIN(8,1)</f>
        <v>0.5</v>
      </c>
      <c r="F2">
        <f>1-F9</f>
        <v>0.67175055719947352</v>
      </c>
      <c r="G2">
        <f>COMBIN(32,6)/COMBIN(38,6)*COMBIN(2,1)/COMBIN(8,1)</f>
        <v>8.206236070013162E-2</v>
      </c>
      <c r="H2">
        <f>COMBIN(16,6)/COMBIN(38,6)</f>
        <v>2.9007335508883497E-3</v>
      </c>
      <c r="J2">
        <f>D2*E2</f>
        <v>4.9140049140049139E-3</v>
      </c>
      <c r="K2">
        <f>D2-H2</f>
        <v>6.9272762771214781E-3</v>
      </c>
      <c r="L2">
        <f>COMBIN(16,6)/COMBIN(38,6)*COMBIN(2,1)/COMBIN(8,1)</f>
        <v>7.2518338772208741E-4</v>
      </c>
    </row>
    <row r="3" spans="1:12" x14ac:dyDescent="0.25">
      <c r="A3">
        <f>A2*COMBIN(38,6)*COMBIN(8,1)</f>
        <v>1</v>
      </c>
      <c r="B3">
        <f t="shared" ref="B3:H3" si="0">B2*COMBIN(38,6)*COMBIN(8,1)</f>
        <v>192</v>
      </c>
      <c r="C3">
        <f t="shared" si="0"/>
        <v>0</v>
      </c>
      <c r="D3">
        <f t="shared" si="0"/>
        <v>217056</v>
      </c>
      <c r="E3">
        <f t="shared" si="0"/>
        <v>11042724</v>
      </c>
      <c r="F3">
        <f t="shared" si="0"/>
        <v>14835911.999999998</v>
      </c>
      <c r="G3">
        <f t="shared" si="0"/>
        <v>1812384.0000000005</v>
      </c>
      <c r="H3">
        <f t="shared" si="0"/>
        <v>64064</v>
      </c>
      <c r="I3">
        <f t="shared" ref="I3" si="1">I2*COMBIN(38,6)*COMBIN(8,1)</f>
        <v>0</v>
      </c>
      <c r="J3">
        <f t="shared" ref="J3" si="2">J2*COMBIN(38,6)*COMBIN(8,1)</f>
        <v>108528</v>
      </c>
      <c r="K3">
        <f t="shared" ref="K3" si="3">K2*COMBIN(38,6)*COMBIN(8,1)</f>
        <v>152992</v>
      </c>
      <c r="L3">
        <f t="shared" ref="L3" si="4">L2*COMBIN(38,6)*COMBIN(8,1)</f>
        <v>16016</v>
      </c>
    </row>
    <row r="5" spans="1:12" x14ac:dyDescent="0.25">
      <c r="F5" t="s">
        <v>12</v>
      </c>
      <c r="J5" t="s">
        <v>9</v>
      </c>
      <c r="K5" t="s">
        <v>10</v>
      </c>
      <c r="L5" t="s">
        <v>11</v>
      </c>
    </row>
    <row r="6" spans="1:12" x14ac:dyDescent="0.25">
      <c r="F6">
        <f>F2+G2</f>
        <v>0.75381291789960514</v>
      </c>
      <c r="J6">
        <f>J2/E2</f>
        <v>9.8280098280098278E-3</v>
      </c>
      <c r="K6">
        <f>K2/F2</f>
        <v>1.0312274702087745E-2</v>
      </c>
      <c r="L6">
        <f>L2/G2</f>
        <v>8.8369793597824712E-3</v>
      </c>
    </row>
    <row r="9" spans="1:12" x14ac:dyDescent="0.25">
      <c r="F9">
        <f>COMBIN(32,6)/COMBIN(38,6)</f>
        <v>0.32824944280052648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B1CE-CCAB-4D88-B030-BF4B56B4E447}">
  <dimension ref="A1:AC51"/>
  <sheetViews>
    <sheetView tabSelected="1" topLeftCell="E1" workbookViewId="0">
      <selection activeCell="P40" sqref="P40:Q40"/>
    </sheetView>
  </sheetViews>
  <sheetFormatPr defaultRowHeight="16.5" x14ac:dyDescent="0.25"/>
  <cols>
    <col min="19" max="20" width="9.875" customWidth="1"/>
    <col min="21" max="23" width="10.375" customWidth="1"/>
    <col min="29" max="29" width="14.375" customWidth="1"/>
  </cols>
  <sheetData>
    <row r="1" spans="1:29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O1" t="s">
        <v>36</v>
      </c>
      <c r="P1" t="s">
        <v>34</v>
      </c>
      <c r="Q1" t="s">
        <v>35</v>
      </c>
      <c r="S1" t="s">
        <v>37</v>
      </c>
      <c r="T1" t="s">
        <v>34</v>
      </c>
      <c r="U1" t="s">
        <v>38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</row>
    <row r="2" spans="1:29" x14ac:dyDescent="0.25">
      <c r="A2" t="s">
        <v>27</v>
      </c>
      <c r="B2">
        <v>112000029</v>
      </c>
      <c r="C2" s="1">
        <v>45026</v>
      </c>
      <c r="D2">
        <v>67701500</v>
      </c>
      <c r="E2">
        <v>677015</v>
      </c>
      <c r="F2">
        <v>235294745</v>
      </c>
      <c r="G2">
        <v>4</v>
      </c>
      <c r="H2">
        <v>6</v>
      </c>
      <c r="I2">
        <v>19</v>
      </c>
      <c r="J2">
        <v>23</v>
      </c>
      <c r="K2">
        <v>29</v>
      </c>
      <c r="L2">
        <v>34</v>
      </c>
      <c r="M2">
        <v>7</v>
      </c>
      <c r="O2">
        <v>1</v>
      </c>
      <c r="P2">
        <f>COUNTIF(G2:L51,O2)</f>
        <v>10</v>
      </c>
      <c r="Q2">
        <f>P2/50</f>
        <v>0.2</v>
      </c>
      <c r="R2">
        <f>(Q2-X$2)^2</f>
        <v>1.772853185595565E-3</v>
      </c>
      <c r="S2">
        <v>1</v>
      </c>
      <c r="T2">
        <f>COUNTIF(M$2:M$51,S2)</f>
        <v>7</v>
      </c>
      <c r="U2">
        <f>T2/50</f>
        <v>0.14000000000000001</v>
      </c>
      <c r="X2">
        <f>AVERAGE(Q2:Q39)</f>
        <v>0.15789473684210531</v>
      </c>
      <c r="Y2">
        <f>MEDIAN(Q2:Q39)</f>
        <v>0.16</v>
      </c>
      <c r="Z2">
        <f>MAX(Q2:Q39)</f>
        <v>0.28000000000000003</v>
      </c>
      <c r="AA2">
        <f>MIN(Q2:Q39)</f>
        <v>0.06</v>
      </c>
      <c r="AB2">
        <f>Z2-AA2</f>
        <v>0.22000000000000003</v>
      </c>
      <c r="AC2">
        <f>SUM(R2:R39)/37</f>
        <v>2.7413940256045522E-3</v>
      </c>
    </row>
    <row r="3" spans="1:29" x14ac:dyDescent="0.25">
      <c r="A3" t="s">
        <v>27</v>
      </c>
      <c r="B3">
        <v>112000030</v>
      </c>
      <c r="C3" s="1">
        <v>45029</v>
      </c>
      <c r="D3">
        <v>64868000</v>
      </c>
      <c r="E3">
        <v>648680</v>
      </c>
      <c r="F3">
        <v>257004644</v>
      </c>
      <c r="G3">
        <v>4</v>
      </c>
      <c r="H3">
        <v>12</v>
      </c>
      <c r="I3">
        <v>24</v>
      </c>
      <c r="J3">
        <v>26</v>
      </c>
      <c r="K3">
        <v>28</v>
      </c>
      <c r="L3">
        <v>34</v>
      </c>
      <c r="M3">
        <v>7</v>
      </c>
      <c r="O3">
        <v>2</v>
      </c>
      <c r="P3">
        <f>COUNTIF(G2:L51,O3)</f>
        <v>8</v>
      </c>
      <c r="Q3">
        <f>P3/50</f>
        <v>0.16</v>
      </c>
      <c r="R3">
        <f>(Q3-X$2)^2</f>
        <v>4.432132963988737E-6</v>
      </c>
      <c r="S3">
        <v>2</v>
      </c>
      <c r="T3">
        <f t="shared" ref="T3:T9" si="0">COUNTIF(M$2:M$51,S3)</f>
        <v>9</v>
      </c>
      <c r="U3">
        <f t="shared" ref="U3:U9" si="1">T3/50</f>
        <v>0.18</v>
      </c>
    </row>
    <row r="4" spans="1:29" x14ac:dyDescent="0.25">
      <c r="A4" t="s">
        <v>27</v>
      </c>
      <c r="B4">
        <v>112000031</v>
      </c>
      <c r="C4" s="1">
        <v>45033</v>
      </c>
      <c r="D4">
        <v>71547700</v>
      </c>
      <c r="E4">
        <v>715477</v>
      </c>
      <c r="F4">
        <v>261930359</v>
      </c>
      <c r="G4">
        <v>9</v>
      </c>
      <c r="H4">
        <v>15</v>
      </c>
      <c r="I4">
        <v>25</v>
      </c>
      <c r="J4">
        <v>29</v>
      </c>
      <c r="K4">
        <v>30</v>
      </c>
      <c r="L4">
        <v>36</v>
      </c>
      <c r="M4">
        <v>8</v>
      </c>
      <c r="O4">
        <v>3</v>
      </c>
      <c r="P4">
        <f>COUNTIF(G2:L51,O4)</f>
        <v>12</v>
      </c>
      <c r="Q4">
        <f t="shared" ref="Q4:Q39" si="2">P4/50</f>
        <v>0.24</v>
      </c>
      <c r="R4">
        <f>(Q4-X$2)^2</f>
        <v>6.7412742382271379E-3</v>
      </c>
      <c r="S4">
        <v>3</v>
      </c>
      <c r="T4">
        <f t="shared" si="0"/>
        <v>8</v>
      </c>
      <c r="U4">
        <f t="shared" si="1"/>
        <v>0.16</v>
      </c>
      <c r="AC4">
        <f>_xlfn.VAR.S(Q2:Q39)</f>
        <v>2.7413940256045279E-3</v>
      </c>
    </row>
    <row r="5" spans="1:29" x14ac:dyDescent="0.25">
      <c r="A5" t="s">
        <v>27</v>
      </c>
      <c r="B5">
        <v>112000032</v>
      </c>
      <c r="C5" s="1">
        <v>45036</v>
      </c>
      <c r="D5">
        <v>52644500</v>
      </c>
      <c r="E5">
        <v>526445</v>
      </c>
      <c r="F5">
        <v>31681158</v>
      </c>
      <c r="G5">
        <v>3</v>
      </c>
      <c r="H5">
        <v>15</v>
      </c>
      <c r="I5">
        <v>19</v>
      </c>
      <c r="J5">
        <v>32</v>
      </c>
      <c r="K5">
        <v>37</v>
      </c>
      <c r="L5">
        <v>38</v>
      </c>
      <c r="M5">
        <v>3</v>
      </c>
      <c r="O5">
        <v>4</v>
      </c>
      <c r="P5">
        <f>COUNTIF(G2:L51,O5)</f>
        <v>10</v>
      </c>
      <c r="Q5">
        <f t="shared" si="2"/>
        <v>0.2</v>
      </c>
      <c r="R5">
        <f>(Q5-X$2)^2</f>
        <v>1.772853185595565E-3</v>
      </c>
      <c r="S5">
        <v>4</v>
      </c>
      <c r="T5">
        <f t="shared" si="0"/>
        <v>6</v>
      </c>
      <c r="U5">
        <f t="shared" si="1"/>
        <v>0.12</v>
      </c>
    </row>
    <row r="6" spans="1:29" x14ac:dyDescent="0.25">
      <c r="A6" t="s">
        <v>27</v>
      </c>
      <c r="B6">
        <v>112000033</v>
      </c>
      <c r="C6" s="1">
        <v>45040</v>
      </c>
      <c r="D6">
        <v>57754800</v>
      </c>
      <c r="E6">
        <v>577548</v>
      </c>
      <c r="F6">
        <v>52164397</v>
      </c>
      <c r="G6">
        <v>2</v>
      </c>
      <c r="H6">
        <v>13</v>
      </c>
      <c r="I6">
        <v>14</v>
      </c>
      <c r="J6">
        <v>17</v>
      </c>
      <c r="K6">
        <v>20</v>
      </c>
      <c r="L6">
        <v>28</v>
      </c>
      <c r="M6">
        <v>7</v>
      </c>
      <c r="O6">
        <v>5</v>
      </c>
      <c r="P6">
        <f>COUNTIF(G2:L51,O6)</f>
        <v>5</v>
      </c>
      <c r="Q6">
        <f t="shared" si="2"/>
        <v>0.1</v>
      </c>
      <c r="R6">
        <f>(Q6-X$2)^2</f>
        <v>3.3518005540166254E-3</v>
      </c>
      <c r="S6">
        <v>5</v>
      </c>
      <c r="T6">
        <f t="shared" si="0"/>
        <v>4</v>
      </c>
      <c r="U6">
        <f t="shared" si="1"/>
        <v>0.08</v>
      </c>
    </row>
    <row r="7" spans="1:29" x14ac:dyDescent="0.25">
      <c r="A7" t="s">
        <v>27</v>
      </c>
      <c r="B7">
        <v>112000034</v>
      </c>
      <c r="C7" s="1">
        <v>45043</v>
      </c>
      <c r="D7">
        <v>55178200</v>
      </c>
      <c r="E7">
        <v>551782</v>
      </c>
      <c r="F7">
        <v>70851106</v>
      </c>
      <c r="G7">
        <v>7</v>
      </c>
      <c r="H7">
        <v>15</v>
      </c>
      <c r="I7">
        <v>25</v>
      </c>
      <c r="J7">
        <v>33</v>
      </c>
      <c r="K7">
        <v>36</v>
      </c>
      <c r="L7">
        <v>38</v>
      </c>
      <c r="M7">
        <v>7</v>
      </c>
      <c r="O7">
        <v>6</v>
      </c>
      <c r="P7">
        <f>COUNTIF(G2:L51,O7)</f>
        <v>4</v>
      </c>
      <c r="Q7">
        <f t="shared" si="2"/>
        <v>0.08</v>
      </c>
      <c r="R7">
        <f>(Q7-X$2)^2</f>
        <v>6.0675900277008385E-3</v>
      </c>
      <c r="S7">
        <v>6</v>
      </c>
      <c r="T7">
        <f t="shared" si="0"/>
        <v>3</v>
      </c>
      <c r="U7">
        <f t="shared" si="1"/>
        <v>0.06</v>
      </c>
    </row>
    <row r="8" spans="1:29" x14ac:dyDescent="0.25">
      <c r="A8" t="s">
        <v>27</v>
      </c>
      <c r="B8">
        <v>112000035</v>
      </c>
      <c r="C8" s="1">
        <v>45047</v>
      </c>
      <c r="D8">
        <v>56711400</v>
      </c>
      <c r="E8">
        <v>567114</v>
      </c>
      <c r="F8">
        <v>82272573</v>
      </c>
      <c r="G8">
        <v>1</v>
      </c>
      <c r="H8">
        <v>7</v>
      </c>
      <c r="I8">
        <v>14</v>
      </c>
      <c r="J8">
        <v>25</v>
      </c>
      <c r="K8">
        <v>29</v>
      </c>
      <c r="L8">
        <v>32</v>
      </c>
      <c r="M8">
        <v>3</v>
      </c>
      <c r="O8">
        <v>7</v>
      </c>
      <c r="P8">
        <f>COUNTIF(G2:L51,O8)</f>
        <v>10</v>
      </c>
      <c r="Q8">
        <f t="shared" si="2"/>
        <v>0.2</v>
      </c>
      <c r="R8">
        <f>(Q8-X$2)^2</f>
        <v>1.772853185595565E-3</v>
      </c>
      <c r="S8">
        <v>7</v>
      </c>
      <c r="T8">
        <f t="shared" si="0"/>
        <v>8</v>
      </c>
      <c r="U8">
        <f t="shared" si="1"/>
        <v>0.16</v>
      </c>
    </row>
    <row r="9" spans="1:29" x14ac:dyDescent="0.25">
      <c r="A9" t="s">
        <v>27</v>
      </c>
      <c r="B9">
        <v>112000036</v>
      </c>
      <c r="C9" s="1">
        <v>45050</v>
      </c>
      <c r="D9">
        <v>56894900</v>
      </c>
      <c r="E9">
        <v>568949</v>
      </c>
      <c r="F9">
        <v>102810367</v>
      </c>
      <c r="G9">
        <v>2</v>
      </c>
      <c r="H9">
        <v>5</v>
      </c>
      <c r="I9">
        <v>15</v>
      </c>
      <c r="J9">
        <v>22</v>
      </c>
      <c r="K9">
        <v>33</v>
      </c>
      <c r="L9">
        <v>36</v>
      </c>
      <c r="M9">
        <v>5</v>
      </c>
      <c r="O9">
        <v>8</v>
      </c>
      <c r="P9">
        <f>COUNTIF(G2:L51,O9)</f>
        <v>5</v>
      </c>
      <c r="Q9">
        <f t="shared" si="2"/>
        <v>0.1</v>
      </c>
      <c r="R9">
        <f>(Q9-X$2)^2</f>
        <v>3.3518005540166254E-3</v>
      </c>
      <c r="S9">
        <v>8</v>
      </c>
      <c r="T9">
        <f t="shared" si="0"/>
        <v>5</v>
      </c>
      <c r="U9">
        <f t="shared" si="1"/>
        <v>0.1</v>
      </c>
    </row>
    <row r="10" spans="1:29" x14ac:dyDescent="0.25">
      <c r="A10" t="s">
        <v>27</v>
      </c>
      <c r="B10">
        <v>112000037</v>
      </c>
      <c r="C10" s="1">
        <v>45054</v>
      </c>
      <c r="D10">
        <v>57270900</v>
      </c>
      <c r="E10">
        <v>572709</v>
      </c>
      <c r="F10">
        <v>121231461</v>
      </c>
      <c r="G10">
        <v>3</v>
      </c>
      <c r="H10">
        <v>5</v>
      </c>
      <c r="I10">
        <v>16</v>
      </c>
      <c r="J10">
        <v>17</v>
      </c>
      <c r="K10">
        <v>26</v>
      </c>
      <c r="L10">
        <v>29</v>
      </c>
      <c r="M10">
        <v>2</v>
      </c>
      <c r="O10">
        <v>9</v>
      </c>
      <c r="P10">
        <f>COUNTIF(G2:L51,O10)</f>
        <v>4</v>
      </c>
      <c r="Q10">
        <f t="shared" si="2"/>
        <v>0.08</v>
      </c>
      <c r="R10">
        <f>(Q10-X$2)^2</f>
        <v>6.0675900277008385E-3</v>
      </c>
      <c r="T10">
        <f>SUM(T2:T9)</f>
        <v>50</v>
      </c>
      <c r="U10">
        <f>SUM(U2:U9)</f>
        <v>1</v>
      </c>
    </row>
    <row r="11" spans="1:29" x14ac:dyDescent="0.25">
      <c r="A11" t="s">
        <v>27</v>
      </c>
      <c r="B11">
        <v>112000038</v>
      </c>
      <c r="C11" s="1">
        <v>45057</v>
      </c>
      <c r="D11">
        <v>55983600</v>
      </c>
      <c r="E11">
        <v>559836</v>
      </c>
      <c r="F11">
        <v>139143940</v>
      </c>
      <c r="G11">
        <v>7</v>
      </c>
      <c r="H11">
        <v>11</v>
      </c>
      <c r="I11">
        <v>13</v>
      </c>
      <c r="J11">
        <v>23</v>
      </c>
      <c r="K11">
        <v>25</v>
      </c>
      <c r="L11">
        <v>34</v>
      </c>
      <c r="M11">
        <v>3</v>
      </c>
      <c r="O11">
        <v>10</v>
      </c>
      <c r="P11">
        <f>COUNTIF(G2:L51,O11)</f>
        <v>5</v>
      </c>
      <c r="Q11">
        <f t="shared" si="2"/>
        <v>0.1</v>
      </c>
      <c r="R11">
        <f>(Q11-X$2)^2</f>
        <v>3.3518005540166254E-3</v>
      </c>
    </row>
    <row r="12" spans="1:29" x14ac:dyDescent="0.25">
      <c r="A12" t="s">
        <v>27</v>
      </c>
      <c r="B12">
        <v>112000039</v>
      </c>
      <c r="C12" s="1">
        <v>45061</v>
      </c>
      <c r="D12">
        <v>59258200</v>
      </c>
      <c r="E12">
        <v>592582</v>
      </c>
      <c r="F12">
        <v>159351849</v>
      </c>
      <c r="G12">
        <v>2</v>
      </c>
      <c r="H12">
        <v>3</v>
      </c>
      <c r="I12">
        <v>4</v>
      </c>
      <c r="J12">
        <v>7</v>
      </c>
      <c r="K12">
        <v>20</v>
      </c>
      <c r="L12">
        <v>29</v>
      </c>
      <c r="M12">
        <v>1</v>
      </c>
      <c r="O12">
        <v>11</v>
      </c>
      <c r="P12">
        <f>COUNTIF(G2:L51,O12)</f>
        <v>6</v>
      </c>
      <c r="Q12">
        <f t="shared" si="2"/>
        <v>0.12</v>
      </c>
      <c r="R12">
        <f>(Q12-X$2)^2</f>
        <v>1.436011080332414E-3</v>
      </c>
    </row>
    <row r="13" spans="1:29" x14ac:dyDescent="0.25">
      <c r="A13" t="s">
        <v>27</v>
      </c>
      <c r="B13">
        <v>112000040</v>
      </c>
      <c r="C13" s="1">
        <v>45064</v>
      </c>
      <c r="D13">
        <v>55695900</v>
      </c>
      <c r="E13">
        <v>556959</v>
      </c>
      <c r="F13">
        <v>177921693</v>
      </c>
      <c r="G13">
        <v>7</v>
      </c>
      <c r="H13">
        <v>12</v>
      </c>
      <c r="I13">
        <v>14</v>
      </c>
      <c r="J13">
        <v>24</v>
      </c>
      <c r="K13">
        <v>26</v>
      </c>
      <c r="L13">
        <v>31</v>
      </c>
      <c r="M13">
        <v>4</v>
      </c>
      <c r="O13">
        <v>12</v>
      </c>
      <c r="P13">
        <f>COUNTIF(G2:L51,O13)</f>
        <v>9</v>
      </c>
      <c r="Q13">
        <f t="shared" si="2"/>
        <v>0.18</v>
      </c>
      <c r="R13">
        <f>(Q13-X$2)^2</f>
        <v>4.8864265927977602E-4</v>
      </c>
    </row>
    <row r="14" spans="1:29" x14ac:dyDescent="0.25">
      <c r="A14" t="s">
        <v>27</v>
      </c>
      <c r="B14">
        <v>112000041</v>
      </c>
      <c r="C14" s="1">
        <v>45068</v>
      </c>
      <c r="D14">
        <v>58053200</v>
      </c>
      <c r="E14">
        <v>580532</v>
      </c>
      <c r="F14">
        <v>196643452</v>
      </c>
      <c r="G14">
        <v>15</v>
      </c>
      <c r="H14">
        <v>18</v>
      </c>
      <c r="I14">
        <v>19</v>
      </c>
      <c r="J14">
        <v>30</v>
      </c>
      <c r="K14">
        <v>31</v>
      </c>
      <c r="L14">
        <v>38</v>
      </c>
      <c r="M14">
        <v>2</v>
      </c>
      <c r="O14">
        <v>13</v>
      </c>
      <c r="P14">
        <f>COUNTIF(G2:L51,O14)</f>
        <v>3</v>
      </c>
      <c r="Q14">
        <f t="shared" si="2"/>
        <v>0.06</v>
      </c>
      <c r="R14">
        <f>(Q14-X$2)^2</f>
        <v>9.583379501385051E-3</v>
      </c>
    </row>
    <row r="15" spans="1:29" x14ac:dyDescent="0.25">
      <c r="A15" t="s">
        <v>27</v>
      </c>
      <c r="B15">
        <v>112000042</v>
      </c>
      <c r="C15" s="1">
        <v>45071</v>
      </c>
      <c r="D15">
        <v>57401500</v>
      </c>
      <c r="E15">
        <v>574015</v>
      </c>
      <c r="F15">
        <v>216443576</v>
      </c>
      <c r="G15">
        <v>6</v>
      </c>
      <c r="H15">
        <v>9</v>
      </c>
      <c r="I15">
        <v>12</v>
      </c>
      <c r="J15">
        <v>19</v>
      </c>
      <c r="K15">
        <v>20</v>
      </c>
      <c r="L15">
        <v>38</v>
      </c>
      <c r="M15">
        <v>2</v>
      </c>
      <c r="O15">
        <v>14</v>
      </c>
      <c r="P15">
        <f>COUNTIF(G2:L51,O15)</f>
        <v>7</v>
      </c>
      <c r="Q15">
        <f t="shared" si="2"/>
        <v>0.14000000000000001</v>
      </c>
      <c r="R15">
        <f>(Q15-X$2)^2</f>
        <v>3.2022160664820062E-4</v>
      </c>
    </row>
    <row r="16" spans="1:29" x14ac:dyDescent="0.25">
      <c r="A16" t="s">
        <v>27</v>
      </c>
      <c r="B16">
        <v>112000043</v>
      </c>
      <c r="C16" s="1">
        <v>45075</v>
      </c>
      <c r="D16">
        <v>59568400</v>
      </c>
      <c r="E16">
        <v>595684</v>
      </c>
      <c r="F16">
        <v>236643495</v>
      </c>
      <c r="G16">
        <v>1</v>
      </c>
      <c r="H16">
        <v>2</v>
      </c>
      <c r="I16">
        <v>9</v>
      </c>
      <c r="J16">
        <v>18</v>
      </c>
      <c r="K16">
        <v>24</v>
      </c>
      <c r="L16">
        <v>25</v>
      </c>
      <c r="M16">
        <v>3</v>
      </c>
      <c r="O16">
        <v>15</v>
      </c>
      <c r="P16">
        <f>COUNTIF(G2:L51,O16)</f>
        <v>8</v>
      </c>
      <c r="Q16">
        <f t="shared" si="2"/>
        <v>0.16</v>
      </c>
      <c r="R16">
        <f>(Q16-X$2)^2</f>
        <v>4.432132963988737E-6</v>
      </c>
    </row>
    <row r="17" spans="1:18" x14ac:dyDescent="0.25">
      <c r="A17" t="s">
        <v>27</v>
      </c>
      <c r="B17">
        <v>112000044</v>
      </c>
      <c r="C17" s="1">
        <v>45078</v>
      </c>
      <c r="D17">
        <v>58183800</v>
      </c>
      <c r="E17">
        <v>581838</v>
      </c>
      <c r="F17">
        <v>256008384</v>
      </c>
      <c r="G17">
        <v>10</v>
      </c>
      <c r="H17">
        <v>18</v>
      </c>
      <c r="I17">
        <v>25</v>
      </c>
      <c r="J17">
        <v>29</v>
      </c>
      <c r="K17">
        <v>36</v>
      </c>
      <c r="L17">
        <v>37</v>
      </c>
      <c r="M17">
        <v>2</v>
      </c>
      <c r="O17">
        <v>16</v>
      </c>
      <c r="P17">
        <f>COUNTIF(G2:L51,O17)</f>
        <v>6</v>
      </c>
      <c r="Q17">
        <f t="shared" si="2"/>
        <v>0.12</v>
      </c>
      <c r="R17">
        <f>(Q17-X$2)^2</f>
        <v>1.436011080332414E-3</v>
      </c>
    </row>
    <row r="18" spans="1:18" x14ac:dyDescent="0.25">
      <c r="A18" t="s">
        <v>27</v>
      </c>
      <c r="B18">
        <v>112000045</v>
      </c>
      <c r="C18" s="1">
        <v>45082</v>
      </c>
      <c r="D18">
        <v>91554200</v>
      </c>
      <c r="E18">
        <v>915542</v>
      </c>
      <c r="F18">
        <v>495353193</v>
      </c>
      <c r="G18">
        <v>4</v>
      </c>
      <c r="H18">
        <v>11</v>
      </c>
      <c r="I18">
        <v>28</v>
      </c>
      <c r="J18">
        <v>32</v>
      </c>
      <c r="K18">
        <v>34</v>
      </c>
      <c r="L18">
        <v>35</v>
      </c>
      <c r="M18">
        <v>1</v>
      </c>
      <c r="O18">
        <v>17</v>
      </c>
      <c r="P18">
        <f>COUNTIF(G2:L51,O18)</f>
        <v>11</v>
      </c>
      <c r="Q18">
        <f t="shared" si="2"/>
        <v>0.22</v>
      </c>
      <c r="R18">
        <f>(Q18-X$2)^2</f>
        <v>3.8570637119113515E-3</v>
      </c>
    </row>
    <row r="19" spans="1:18" x14ac:dyDescent="0.25">
      <c r="A19" t="s">
        <v>27</v>
      </c>
      <c r="B19">
        <v>112000046</v>
      </c>
      <c r="C19" s="1">
        <v>45085</v>
      </c>
      <c r="D19">
        <v>118054900</v>
      </c>
      <c r="E19">
        <v>1180549</v>
      </c>
      <c r="F19">
        <v>540349287</v>
      </c>
      <c r="G19">
        <v>3</v>
      </c>
      <c r="H19">
        <v>8</v>
      </c>
      <c r="I19">
        <v>12</v>
      </c>
      <c r="J19">
        <v>18</v>
      </c>
      <c r="K19">
        <v>35</v>
      </c>
      <c r="L19">
        <v>38</v>
      </c>
      <c r="M19">
        <v>3</v>
      </c>
      <c r="O19">
        <v>18</v>
      </c>
      <c r="P19">
        <f>COUNTIF(G2:L51,O19)</f>
        <v>10</v>
      </c>
      <c r="Q19">
        <f t="shared" si="2"/>
        <v>0.2</v>
      </c>
      <c r="R19">
        <f>(Q19-X$2)^2</f>
        <v>1.772853185595565E-3</v>
      </c>
    </row>
    <row r="20" spans="1:18" x14ac:dyDescent="0.25">
      <c r="A20" t="s">
        <v>27</v>
      </c>
      <c r="B20">
        <v>112000047</v>
      </c>
      <c r="C20" s="1">
        <v>45089</v>
      </c>
      <c r="D20">
        <v>135276700</v>
      </c>
      <c r="E20">
        <v>1352767</v>
      </c>
      <c r="F20">
        <v>588823271</v>
      </c>
      <c r="G20">
        <v>1</v>
      </c>
      <c r="H20">
        <v>2</v>
      </c>
      <c r="I20">
        <v>16</v>
      </c>
      <c r="J20">
        <v>18</v>
      </c>
      <c r="K20">
        <v>35</v>
      </c>
      <c r="L20">
        <v>38</v>
      </c>
      <c r="M20">
        <v>1</v>
      </c>
      <c r="O20">
        <v>19</v>
      </c>
      <c r="P20">
        <f>COUNTIF(G2:L51,O20)</f>
        <v>7</v>
      </c>
      <c r="Q20">
        <f t="shared" si="2"/>
        <v>0.14000000000000001</v>
      </c>
      <c r="R20">
        <f>(Q20-X$2)^2</f>
        <v>3.2022160664820062E-4</v>
      </c>
    </row>
    <row r="21" spans="1:18" x14ac:dyDescent="0.25">
      <c r="A21" t="s">
        <v>27</v>
      </c>
      <c r="B21">
        <v>112000048</v>
      </c>
      <c r="C21" s="1">
        <v>45092</v>
      </c>
      <c r="D21">
        <v>149995300</v>
      </c>
      <c r="E21">
        <v>1499953</v>
      </c>
      <c r="F21">
        <v>610822505</v>
      </c>
      <c r="G21">
        <v>2</v>
      </c>
      <c r="H21">
        <v>24</v>
      </c>
      <c r="I21">
        <v>25</v>
      </c>
      <c r="J21">
        <v>26</v>
      </c>
      <c r="K21">
        <v>34</v>
      </c>
      <c r="L21">
        <v>36</v>
      </c>
      <c r="M21">
        <v>8</v>
      </c>
      <c r="O21">
        <v>20</v>
      </c>
      <c r="P21">
        <f>COUNTIF(G2:L51,O21)</f>
        <v>8</v>
      </c>
      <c r="Q21">
        <f t="shared" si="2"/>
        <v>0.16</v>
      </c>
      <c r="R21">
        <f>(Q21-X$2)^2</f>
        <v>4.432132963988737E-6</v>
      </c>
    </row>
    <row r="22" spans="1:18" x14ac:dyDescent="0.25">
      <c r="A22" t="s">
        <v>27</v>
      </c>
      <c r="B22">
        <v>112000049</v>
      </c>
      <c r="C22" s="1">
        <v>45096</v>
      </c>
      <c r="D22">
        <v>169112500</v>
      </c>
      <c r="E22">
        <v>1691125</v>
      </c>
      <c r="F22">
        <v>672692879</v>
      </c>
      <c r="G22">
        <v>4</v>
      </c>
      <c r="H22">
        <v>8</v>
      </c>
      <c r="I22">
        <v>12</v>
      </c>
      <c r="J22">
        <v>20</v>
      </c>
      <c r="K22">
        <v>27</v>
      </c>
      <c r="L22">
        <v>36</v>
      </c>
      <c r="M22">
        <v>1</v>
      </c>
      <c r="O22">
        <v>21</v>
      </c>
      <c r="P22">
        <f>COUNTIF(G2:L51,O22)</f>
        <v>8</v>
      </c>
      <c r="Q22">
        <f t="shared" si="2"/>
        <v>0.16</v>
      </c>
      <c r="R22">
        <f>(Q22-X$2)^2</f>
        <v>4.432132963988737E-6</v>
      </c>
    </row>
    <row r="23" spans="1:18" x14ac:dyDescent="0.25">
      <c r="A23" t="s">
        <v>27</v>
      </c>
      <c r="B23">
        <v>112000050</v>
      </c>
      <c r="C23" s="1">
        <v>45099</v>
      </c>
      <c r="D23">
        <v>191090400</v>
      </c>
      <c r="E23">
        <v>1910904</v>
      </c>
      <c r="F23">
        <v>730831206</v>
      </c>
      <c r="G23">
        <v>1</v>
      </c>
      <c r="H23">
        <v>4</v>
      </c>
      <c r="I23">
        <v>7</v>
      </c>
      <c r="J23">
        <v>17</v>
      </c>
      <c r="K23">
        <v>24</v>
      </c>
      <c r="L23">
        <v>28</v>
      </c>
      <c r="M23">
        <v>8</v>
      </c>
      <c r="O23">
        <v>22</v>
      </c>
      <c r="P23">
        <f>COUNTIF(G2:L51,O23)</f>
        <v>4</v>
      </c>
      <c r="Q23">
        <f t="shared" si="2"/>
        <v>0.08</v>
      </c>
      <c r="R23">
        <f>(Q23-X$2)^2</f>
        <v>6.0675900277008385E-3</v>
      </c>
    </row>
    <row r="24" spans="1:18" x14ac:dyDescent="0.25">
      <c r="A24" t="s">
        <v>27</v>
      </c>
      <c r="B24">
        <v>112000051</v>
      </c>
      <c r="C24" s="1">
        <v>45103</v>
      </c>
      <c r="D24">
        <v>62510800</v>
      </c>
      <c r="E24">
        <v>625108</v>
      </c>
      <c r="F24">
        <v>34380940</v>
      </c>
      <c r="G24">
        <v>1</v>
      </c>
      <c r="H24">
        <v>15</v>
      </c>
      <c r="I24">
        <v>16</v>
      </c>
      <c r="J24">
        <v>17</v>
      </c>
      <c r="K24">
        <v>24</v>
      </c>
      <c r="L24">
        <v>35</v>
      </c>
      <c r="M24">
        <v>6</v>
      </c>
      <c r="O24">
        <v>23</v>
      </c>
      <c r="P24">
        <f>COUNTIF(G2:L51,O24)</f>
        <v>7</v>
      </c>
      <c r="Q24">
        <f t="shared" si="2"/>
        <v>0.14000000000000001</v>
      </c>
      <c r="R24">
        <f>(Q24-X$2)^2</f>
        <v>3.2022160664820062E-4</v>
      </c>
    </row>
    <row r="25" spans="1:18" x14ac:dyDescent="0.25">
      <c r="A25" t="s">
        <v>27</v>
      </c>
      <c r="B25">
        <v>112000052</v>
      </c>
      <c r="C25" s="1">
        <v>45106</v>
      </c>
      <c r="D25">
        <v>55685200</v>
      </c>
      <c r="E25">
        <v>556852</v>
      </c>
      <c r="F25">
        <v>52234099</v>
      </c>
      <c r="G25">
        <v>1</v>
      </c>
      <c r="H25">
        <v>8</v>
      </c>
      <c r="I25">
        <v>26</v>
      </c>
      <c r="J25">
        <v>27</v>
      </c>
      <c r="K25">
        <v>29</v>
      </c>
      <c r="L25">
        <v>36</v>
      </c>
      <c r="M25">
        <v>2</v>
      </c>
      <c r="O25">
        <v>24</v>
      </c>
      <c r="P25">
        <f>COUNTIF(G2:L51,O25)</f>
        <v>11</v>
      </c>
      <c r="Q25">
        <f t="shared" si="2"/>
        <v>0.22</v>
      </c>
      <c r="R25">
        <f>(Q25-X$2)^2</f>
        <v>3.8570637119113515E-3</v>
      </c>
    </row>
    <row r="26" spans="1:18" x14ac:dyDescent="0.25">
      <c r="A26" t="s">
        <v>27</v>
      </c>
      <c r="B26">
        <v>112000053</v>
      </c>
      <c r="C26" s="1">
        <v>45110</v>
      </c>
      <c r="D26">
        <v>58930900</v>
      </c>
      <c r="E26">
        <v>589309</v>
      </c>
      <c r="F26">
        <v>73386193</v>
      </c>
      <c r="G26">
        <v>5</v>
      </c>
      <c r="H26">
        <v>7</v>
      </c>
      <c r="I26">
        <v>10</v>
      </c>
      <c r="J26">
        <v>21</v>
      </c>
      <c r="K26">
        <v>25</v>
      </c>
      <c r="L26">
        <v>29</v>
      </c>
      <c r="M26">
        <v>4</v>
      </c>
      <c r="O26">
        <v>25</v>
      </c>
      <c r="P26">
        <f>COUNTIF(G2:L51,O26)</f>
        <v>14</v>
      </c>
      <c r="Q26">
        <f t="shared" si="2"/>
        <v>0.28000000000000003</v>
      </c>
      <c r="R26">
        <f>(Q26-X$2)^2</f>
        <v>1.4909695290858721E-2</v>
      </c>
    </row>
    <row r="27" spans="1:18" x14ac:dyDescent="0.25">
      <c r="A27" t="s">
        <v>27</v>
      </c>
      <c r="B27">
        <v>112000054</v>
      </c>
      <c r="C27" s="1">
        <v>45113</v>
      </c>
      <c r="D27">
        <v>56462300</v>
      </c>
      <c r="E27">
        <v>564623</v>
      </c>
      <c r="F27">
        <v>84826724</v>
      </c>
      <c r="G27">
        <v>7</v>
      </c>
      <c r="H27">
        <v>21</v>
      </c>
      <c r="I27">
        <v>25</v>
      </c>
      <c r="J27">
        <v>26</v>
      </c>
      <c r="K27">
        <v>30</v>
      </c>
      <c r="L27">
        <v>36</v>
      </c>
      <c r="M27">
        <v>4</v>
      </c>
      <c r="O27">
        <v>26</v>
      </c>
      <c r="P27">
        <f>COUNTIF(G2:L51,O27)</f>
        <v>10</v>
      </c>
      <c r="Q27">
        <f t="shared" si="2"/>
        <v>0.2</v>
      </c>
      <c r="R27">
        <f>(Q27-X$2)^2</f>
        <v>1.772853185595565E-3</v>
      </c>
    </row>
    <row r="28" spans="1:18" x14ac:dyDescent="0.25">
      <c r="A28" t="s">
        <v>27</v>
      </c>
      <c r="B28">
        <v>112000055</v>
      </c>
      <c r="C28" s="1">
        <v>45117</v>
      </c>
      <c r="D28">
        <v>59870700</v>
      </c>
      <c r="E28">
        <v>598707</v>
      </c>
      <c r="F28">
        <v>104343871</v>
      </c>
      <c r="G28">
        <v>14</v>
      </c>
      <c r="H28">
        <v>17</v>
      </c>
      <c r="I28">
        <v>18</v>
      </c>
      <c r="J28">
        <v>21</v>
      </c>
      <c r="K28">
        <v>32</v>
      </c>
      <c r="L28">
        <v>35</v>
      </c>
      <c r="M28">
        <v>2</v>
      </c>
      <c r="O28">
        <v>27</v>
      </c>
      <c r="P28">
        <f>COUNTIF(G2:L51,O28)</f>
        <v>8</v>
      </c>
      <c r="Q28">
        <f t="shared" si="2"/>
        <v>0.16</v>
      </c>
      <c r="R28">
        <f>(Q28-X$2)^2</f>
        <v>4.432132963988737E-6</v>
      </c>
    </row>
    <row r="29" spans="1:18" x14ac:dyDescent="0.25">
      <c r="A29" t="s">
        <v>27</v>
      </c>
      <c r="B29">
        <v>112000056</v>
      </c>
      <c r="C29" s="1">
        <v>45120</v>
      </c>
      <c r="D29">
        <v>58113000</v>
      </c>
      <c r="E29">
        <v>581130</v>
      </c>
      <c r="F29">
        <v>124849720</v>
      </c>
      <c r="G29">
        <v>1</v>
      </c>
      <c r="H29">
        <v>18</v>
      </c>
      <c r="I29">
        <v>19</v>
      </c>
      <c r="J29">
        <v>20</v>
      </c>
      <c r="K29">
        <v>23</v>
      </c>
      <c r="L29">
        <v>29</v>
      </c>
      <c r="M29">
        <v>6</v>
      </c>
      <c r="O29">
        <v>28</v>
      </c>
      <c r="P29">
        <f>COUNTIF(G2:L51,O29)</f>
        <v>8</v>
      </c>
      <c r="Q29">
        <f t="shared" si="2"/>
        <v>0.16</v>
      </c>
      <c r="R29">
        <f>(Q29-X$2)^2</f>
        <v>4.432132963988737E-6</v>
      </c>
    </row>
    <row r="30" spans="1:18" x14ac:dyDescent="0.25">
      <c r="A30" t="s">
        <v>27</v>
      </c>
      <c r="B30">
        <v>112000057</v>
      </c>
      <c r="C30" s="1">
        <v>45124</v>
      </c>
      <c r="D30">
        <v>57902900</v>
      </c>
      <c r="E30">
        <v>579029</v>
      </c>
      <c r="F30">
        <v>141076910</v>
      </c>
      <c r="G30">
        <v>3</v>
      </c>
      <c r="H30">
        <v>16</v>
      </c>
      <c r="I30">
        <v>19</v>
      </c>
      <c r="J30">
        <v>24</v>
      </c>
      <c r="K30">
        <v>25</v>
      </c>
      <c r="L30">
        <v>37</v>
      </c>
      <c r="M30">
        <v>8</v>
      </c>
      <c r="O30">
        <v>29</v>
      </c>
      <c r="P30">
        <f>COUNTIF(G2:L51,O30)</f>
        <v>13</v>
      </c>
      <c r="Q30">
        <f t="shared" si="2"/>
        <v>0.26</v>
      </c>
      <c r="R30">
        <f>(Q30-X$2)^2</f>
        <v>1.0425484764542928E-2</v>
      </c>
    </row>
    <row r="31" spans="1:18" x14ac:dyDescent="0.25">
      <c r="A31" t="s">
        <v>27</v>
      </c>
      <c r="B31">
        <v>112000058</v>
      </c>
      <c r="C31" s="1">
        <v>45127</v>
      </c>
      <c r="D31">
        <v>53949200</v>
      </c>
      <c r="E31">
        <v>539492</v>
      </c>
      <c r="F31">
        <v>158669769</v>
      </c>
      <c r="G31">
        <v>5</v>
      </c>
      <c r="H31">
        <v>10</v>
      </c>
      <c r="I31">
        <v>17</v>
      </c>
      <c r="J31">
        <v>27</v>
      </c>
      <c r="K31">
        <v>34</v>
      </c>
      <c r="L31">
        <v>35</v>
      </c>
      <c r="M31">
        <v>5</v>
      </c>
      <c r="O31">
        <v>30</v>
      </c>
      <c r="P31">
        <f>COUNTIF(G2:L51,O31)</f>
        <v>8</v>
      </c>
      <c r="Q31">
        <f t="shared" si="2"/>
        <v>0.16</v>
      </c>
      <c r="R31">
        <f>(Q31-X$2)^2</f>
        <v>4.432132963988737E-6</v>
      </c>
    </row>
    <row r="32" spans="1:18" x14ac:dyDescent="0.25">
      <c r="A32" t="s">
        <v>27</v>
      </c>
      <c r="B32">
        <v>112000059</v>
      </c>
      <c r="C32" s="1">
        <v>45131</v>
      </c>
      <c r="D32">
        <v>57367800</v>
      </c>
      <c r="E32">
        <v>573678</v>
      </c>
      <c r="F32">
        <v>176741158</v>
      </c>
      <c r="G32">
        <v>5</v>
      </c>
      <c r="H32">
        <v>8</v>
      </c>
      <c r="I32">
        <v>17</v>
      </c>
      <c r="J32">
        <v>30</v>
      </c>
      <c r="K32">
        <v>32</v>
      </c>
      <c r="L32">
        <v>38</v>
      </c>
      <c r="M32">
        <v>4</v>
      </c>
      <c r="O32">
        <v>31</v>
      </c>
      <c r="P32">
        <f>COUNTIF(G2:L51,O32)</f>
        <v>4</v>
      </c>
      <c r="Q32">
        <f t="shared" si="2"/>
        <v>0.08</v>
      </c>
      <c r="R32">
        <f>(Q32-X$2)^2</f>
        <v>6.0675900277008385E-3</v>
      </c>
    </row>
    <row r="33" spans="1:18" x14ac:dyDescent="0.25">
      <c r="A33" t="s">
        <v>27</v>
      </c>
      <c r="B33">
        <v>112000060</v>
      </c>
      <c r="C33" s="1">
        <v>45134</v>
      </c>
      <c r="D33">
        <v>49579400</v>
      </c>
      <c r="E33">
        <v>495794</v>
      </c>
      <c r="F33">
        <v>192654727</v>
      </c>
      <c r="G33">
        <v>6</v>
      </c>
      <c r="H33">
        <v>7</v>
      </c>
      <c r="I33">
        <v>16</v>
      </c>
      <c r="J33">
        <v>25</v>
      </c>
      <c r="K33">
        <v>32</v>
      </c>
      <c r="L33">
        <v>33</v>
      </c>
      <c r="M33">
        <v>2</v>
      </c>
      <c r="O33">
        <v>32</v>
      </c>
      <c r="P33">
        <f>COUNTIF(G2:L51,O33)</f>
        <v>7</v>
      </c>
      <c r="Q33">
        <f t="shared" si="2"/>
        <v>0.14000000000000001</v>
      </c>
      <c r="R33">
        <f>(Q33-X$2)^2</f>
        <v>3.2022160664820062E-4</v>
      </c>
    </row>
    <row r="34" spans="1:18" x14ac:dyDescent="0.25">
      <c r="A34" t="s">
        <v>27</v>
      </c>
      <c r="B34">
        <v>112000061</v>
      </c>
      <c r="C34" s="1">
        <v>45138</v>
      </c>
      <c r="D34">
        <v>55348100</v>
      </c>
      <c r="E34">
        <v>553481</v>
      </c>
      <c r="F34">
        <v>205044329</v>
      </c>
      <c r="G34">
        <v>23</v>
      </c>
      <c r="H34">
        <v>24</v>
      </c>
      <c r="I34">
        <v>26</v>
      </c>
      <c r="J34">
        <v>33</v>
      </c>
      <c r="K34">
        <v>35</v>
      </c>
      <c r="L34">
        <v>37</v>
      </c>
      <c r="M34">
        <v>1</v>
      </c>
      <c r="O34">
        <v>33</v>
      </c>
      <c r="P34">
        <f>COUNTIF(G2:L51,O34)</f>
        <v>9</v>
      </c>
      <c r="Q34">
        <f t="shared" si="2"/>
        <v>0.18</v>
      </c>
      <c r="R34">
        <f>(Q34-X$2)^2</f>
        <v>4.8864265927977602E-4</v>
      </c>
    </row>
    <row r="35" spans="1:18" x14ac:dyDescent="0.25">
      <c r="A35" t="s">
        <v>27</v>
      </c>
      <c r="B35">
        <v>112000062</v>
      </c>
      <c r="C35" s="1">
        <v>45141</v>
      </c>
      <c r="D35">
        <v>51522800</v>
      </c>
      <c r="E35">
        <v>515228</v>
      </c>
      <c r="F35">
        <v>220342543</v>
      </c>
      <c r="G35">
        <v>17</v>
      </c>
      <c r="H35">
        <v>18</v>
      </c>
      <c r="I35">
        <v>21</v>
      </c>
      <c r="J35">
        <v>25</v>
      </c>
      <c r="K35">
        <v>27</v>
      </c>
      <c r="L35">
        <v>33</v>
      </c>
      <c r="M35">
        <v>4</v>
      </c>
      <c r="O35">
        <v>34</v>
      </c>
      <c r="P35">
        <f>COUNTIF(G2:L51,O35)</f>
        <v>9</v>
      </c>
      <c r="Q35">
        <f t="shared" si="2"/>
        <v>0.18</v>
      </c>
      <c r="R35">
        <f>(Q35-X$2)^2</f>
        <v>4.8864265927977602E-4</v>
      </c>
    </row>
    <row r="36" spans="1:18" x14ac:dyDescent="0.25">
      <c r="A36" t="s">
        <v>27</v>
      </c>
      <c r="B36">
        <v>112000063</v>
      </c>
      <c r="C36" s="1">
        <v>45145</v>
      </c>
      <c r="D36">
        <v>65509900</v>
      </c>
      <c r="E36">
        <v>655099</v>
      </c>
      <c r="F36">
        <v>246341387</v>
      </c>
      <c r="G36">
        <v>3</v>
      </c>
      <c r="H36">
        <v>27</v>
      </c>
      <c r="I36">
        <v>29</v>
      </c>
      <c r="J36">
        <v>31</v>
      </c>
      <c r="K36">
        <v>33</v>
      </c>
      <c r="L36">
        <v>37</v>
      </c>
      <c r="M36">
        <v>2</v>
      </c>
      <c r="O36">
        <v>35</v>
      </c>
      <c r="P36">
        <f>COUNTIF(G2:L51,O36)</f>
        <v>8</v>
      </c>
      <c r="Q36">
        <f t="shared" si="2"/>
        <v>0.16</v>
      </c>
      <c r="R36">
        <f>(Q36-X$2)^2</f>
        <v>4.432132963988737E-6</v>
      </c>
    </row>
    <row r="37" spans="1:18" x14ac:dyDescent="0.25">
      <c r="A37" t="s">
        <v>27</v>
      </c>
      <c r="B37">
        <v>112000064</v>
      </c>
      <c r="C37" s="1">
        <v>45148</v>
      </c>
      <c r="D37">
        <v>61453700</v>
      </c>
      <c r="E37">
        <v>614537</v>
      </c>
      <c r="F37">
        <v>266840321</v>
      </c>
      <c r="G37">
        <v>3</v>
      </c>
      <c r="H37">
        <v>11</v>
      </c>
      <c r="I37">
        <v>21</v>
      </c>
      <c r="J37">
        <v>29</v>
      </c>
      <c r="K37">
        <v>30</v>
      </c>
      <c r="L37">
        <v>38</v>
      </c>
      <c r="M37">
        <v>3</v>
      </c>
      <c r="O37">
        <v>36</v>
      </c>
      <c r="P37">
        <f>COUNTIF(G2:L51,O37)</f>
        <v>8</v>
      </c>
      <c r="Q37">
        <f t="shared" si="2"/>
        <v>0.16</v>
      </c>
      <c r="R37">
        <f>(Q37-X$2)^2</f>
        <v>4.432132963988737E-6</v>
      </c>
    </row>
    <row r="38" spans="1:18" x14ac:dyDescent="0.25">
      <c r="A38" t="s">
        <v>27</v>
      </c>
      <c r="B38">
        <v>112000065</v>
      </c>
      <c r="C38" s="1">
        <v>45152</v>
      </c>
      <c r="D38">
        <v>68467300</v>
      </c>
      <c r="E38">
        <v>684673</v>
      </c>
      <c r="F38">
        <v>290863135</v>
      </c>
      <c r="G38">
        <v>2</v>
      </c>
      <c r="H38">
        <v>3</v>
      </c>
      <c r="I38">
        <v>4</v>
      </c>
      <c r="J38">
        <v>10</v>
      </c>
      <c r="K38">
        <v>17</v>
      </c>
      <c r="L38">
        <v>26</v>
      </c>
      <c r="M38">
        <v>2</v>
      </c>
      <c r="O38">
        <v>37</v>
      </c>
      <c r="P38">
        <f>COUNTIF(G2:L51,O38)</f>
        <v>6</v>
      </c>
      <c r="Q38">
        <f t="shared" si="2"/>
        <v>0.12</v>
      </c>
      <c r="R38">
        <f>(Q38-X$2)^2</f>
        <v>1.436011080332414E-3</v>
      </c>
    </row>
    <row r="39" spans="1:18" x14ac:dyDescent="0.25">
      <c r="A39" t="s">
        <v>27</v>
      </c>
      <c r="B39">
        <v>112000066</v>
      </c>
      <c r="C39" s="1">
        <v>45155</v>
      </c>
      <c r="D39">
        <v>67164000</v>
      </c>
      <c r="E39">
        <v>671640</v>
      </c>
      <c r="F39">
        <v>313508834</v>
      </c>
      <c r="G39">
        <v>4</v>
      </c>
      <c r="H39">
        <v>18</v>
      </c>
      <c r="I39">
        <v>21</v>
      </c>
      <c r="J39">
        <v>23</v>
      </c>
      <c r="K39">
        <v>28</v>
      </c>
      <c r="L39">
        <v>37</v>
      </c>
      <c r="M39">
        <v>6</v>
      </c>
      <c r="O39">
        <v>38</v>
      </c>
      <c r="P39">
        <f>COUNTIF(G2:L51,O39)</f>
        <v>10</v>
      </c>
      <c r="Q39">
        <f t="shared" si="2"/>
        <v>0.2</v>
      </c>
      <c r="R39">
        <f>(Q39-X$2)^2</f>
        <v>1.772853185595565E-3</v>
      </c>
    </row>
    <row r="40" spans="1:18" x14ac:dyDescent="0.25">
      <c r="A40" t="s">
        <v>27</v>
      </c>
      <c r="B40">
        <v>112000067</v>
      </c>
      <c r="C40" s="1">
        <v>45159</v>
      </c>
      <c r="D40">
        <v>85843000</v>
      </c>
      <c r="E40">
        <v>858430</v>
      </c>
      <c r="F40">
        <v>347897584</v>
      </c>
      <c r="G40">
        <v>1</v>
      </c>
      <c r="H40">
        <v>12</v>
      </c>
      <c r="I40">
        <v>14</v>
      </c>
      <c r="J40">
        <v>19</v>
      </c>
      <c r="K40">
        <v>33</v>
      </c>
      <c r="L40">
        <v>34</v>
      </c>
      <c r="M40">
        <v>4</v>
      </c>
      <c r="P40">
        <f>SUM(P2:P39)</f>
        <v>300</v>
      </c>
      <c r="Q40">
        <f>SUM(Q2:Q39)</f>
        <v>6.0000000000000018</v>
      </c>
    </row>
    <row r="41" spans="1:18" x14ac:dyDescent="0.25">
      <c r="A41" t="s">
        <v>27</v>
      </c>
      <c r="B41">
        <v>112000068</v>
      </c>
      <c r="C41" s="1">
        <v>45162</v>
      </c>
      <c r="D41">
        <v>95182700</v>
      </c>
      <c r="E41">
        <v>951827</v>
      </c>
      <c r="F41">
        <v>381849768</v>
      </c>
      <c r="G41">
        <v>3</v>
      </c>
      <c r="H41">
        <v>10</v>
      </c>
      <c r="I41">
        <v>17</v>
      </c>
      <c r="J41">
        <v>21</v>
      </c>
      <c r="K41">
        <v>23</v>
      </c>
      <c r="L41">
        <v>38</v>
      </c>
      <c r="M41">
        <v>3</v>
      </c>
    </row>
    <row r="42" spans="1:18" x14ac:dyDescent="0.25">
      <c r="A42" t="s">
        <v>27</v>
      </c>
      <c r="B42">
        <v>112000069</v>
      </c>
      <c r="C42" s="1">
        <v>45166</v>
      </c>
      <c r="D42">
        <v>99596900</v>
      </c>
      <c r="E42">
        <v>995969</v>
      </c>
      <c r="F42">
        <v>415065362</v>
      </c>
      <c r="G42">
        <v>3</v>
      </c>
      <c r="H42">
        <v>6</v>
      </c>
      <c r="I42">
        <v>8</v>
      </c>
      <c r="J42">
        <v>15</v>
      </c>
      <c r="K42">
        <v>24</v>
      </c>
      <c r="L42">
        <v>38</v>
      </c>
      <c r="M42">
        <v>5</v>
      </c>
    </row>
    <row r="43" spans="1:18" x14ac:dyDescent="0.25">
      <c r="A43" t="s">
        <v>27</v>
      </c>
      <c r="B43">
        <v>112000070</v>
      </c>
      <c r="C43" s="1">
        <v>45169</v>
      </c>
      <c r="D43">
        <v>114198100</v>
      </c>
      <c r="E43">
        <v>1141981</v>
      </c>
      <c r="F43">
        <v>453746416</v>
      </c>
      <c r="G43">
        <v>4</v>
      </c>
      <c r="H43">
        <v>22</v>
      </c>
      <c r="I43">
        <v>23</v>
      </c>
      <c r="J43">
        <v>27</v>
      </c>
      <c r="K43">
        <v>30</v>
      </c>
      <c r="L43">
        <v>34</v>
      </c>
      <c r="M43">
        <v>7</v>
      </c>
    </row>
    <row r="44" spans="1:18" x14ac:dyDescent="0.25">
      <c r="A44" t="s">
        <v>27</v>
      </c>
      <c r="B44">
        <v>112000071</v>
      </c>
      <c r="C44" s="1">
        <v>45173</v>
      </c>
      <c r="D44">
        <v>111261600</v>
      </c>
      <c r="E44">
        <v>1112616</v>
      </c>
      <c r="F44">
        <v>490228495</v>
      </c>
      <c r="G44">
        <v>1</v>
      </c>
      <c r="H44">
        <v>3</v>
      </c>
      <c r="I44">
        <v>12</v>
      </c>
      <c r="J44">
        <v>24</v>
      </c>
      <c r="K44">
        <v>27</v>
      </c>
      <c r="L44">
        <v>30</v>
      </c>
      <c r="M44">
        <v>8</v>
      </c>
    </row>
    <row r="45" spans="1:18" x14ac:dyDescent="0.25">
      <c r="A45" t="s">
        <v>27</v>
      </c>
      <c r="B45">
        <v>112000072</v>
      </c>
      <c r="C45" s="1">
        <v>45176</v>
      </c>
      <c r="D45">
        <v>133784600</v>
      </c>
      <c r="E45">
        <v>1337846</v>
      </c>
      <c r="F45">
        <v>539659724</v>
      </c>
      <c r="G45">
        <v>11</v>
      </c>
      <c r="H45">
        <v>15</v>
      </c>
      <c r="I45">
        <v>18</v>
      </c>
      <c r="J45">
        <v>20</v>
      </c>
      <c r="K45">
        <v>22</v>
      </c>
      <c r="L45">
        <v>33</v>
      </c>
      <c r="M45">
        <v>7</v>
      </c>
    </row>
    <row r="46" spans="1:18" x14ac:dyDescent="0.25">
      <c r="A46" t="s">
        <v>27</v>
      </c>
      <c r="B46">
        <v>112000073</v>
      </c>
      <c r="C46" s="1">
        <v>45180</v>
      </c>
      <c r="D46">
        <v>164149100</v>
      </c>
      <c r="E46">
        <v>1641491</v>
      </c>
      <c r="F46">
        <v>602444928</v>
      </c>
      <c r="G46">
        <v>11</v>
      </c>
      <c r="H46">
        <v>12</v>
      </c>
      <c r="I46">
        <v>20</v>
      </c>
      <c r="J46">
        <v>27</v>
      </c>
      <c r="K46">
        <v>28</v>
      </c>
      <c r="L46">
        <v>31</v>
      </c>
      <c r="M46">
        <v>1</v>
      </c>
    </row>
    <row r="47" spans="1:18" x14ac:dyDescent="0.25">
      <c r="A47" t="s">
        <v>27</v>
      </c>
      <c r="B47">
        <v>112000074</v>
      </c>
      <c r="C47" s="1">
        <v>45183</v>
      </c>
      <c r="D47">
        <v>187474100</v>
      </c>
      <c r="E47">
        <v>1874741</v>
      </c>
      <c r="F47">
        <v>630125490</v>
      </c>
      <c r="G47">
        <v>2</v>
      </c>
      <c r="H47">
        <v>14</v>
      </c>
      <c r="I47">
        <v>24</v>
      </c>
      <c r="J47">
        <v>26</v>
      </c>
      <c r="K47">
        <v>28</v>
      </c>
      <c r="L47">
        <v>29</v>
      </c>
      <c r="M47">
        <v>7</v>
      </c>
    </row>
    <row r="48" spans="1:18" x14ac:dyDescent="0.25">
      <c r="A48" t="s">
        <v>27</v>
      </c>
      <c r="B48">
        <v>112000075</v>
      </c>
      <c r="C48" s="1">
        <v>45187</v>
      </c>
      <c r="D48">
        <v>207845500</v>
      </c>
      <c r="E48">
        <v>2078455</v>
      </c>
      <c r="F48">
        <v>700598468</v>
      </c>
      <c r="G48">
        <v>1</v>
      </c>
      <c r="H48">
        <v>4</v>
      </c>
      <c r="I48">
        <v>11</v>
      </c>
      <c r="J48">
        <v>14</v>
      </c>
      <c r="K48">
        <v>21</v>
      </c>
      <c r="L48">
        <v>22</v>
      </c>
      <c r="M48">
        <v>1</v>
      </c>
    </row>
    <row r="49" spans="1:13" x14ac:dyDescent="0.25">
      <c r="A49" t="s">
        <v>27</v>
      </c>
      <c r="B49">
        <v>112000076</v>
      </c>
      <c r="C49" s="1">
        <v>45190</v>
      </c>
      <c r="D49">
        <v>248448500</v>
      </c>
      <c r="E49">
        <v>2484485</v>
      </c>
      <c r="F49">
        <v>787317991</v>
      </c>
      <c r="G49">
        <v>3</v>
      </c>
      <c r="H49">
        <v>7</v>
      </c>
      <c r="I49">
        <v>12</v>
      </c>
      <c r="J49">
        <v>13</v>
      </c>
      <c r="K49">
        <v>28</v>
      </c>
      <c r="L49">
        <v>34</v>
      </c>
      <c r="M49">
        <v>5</v>
      </c>
    </row>
    <row r="50" spans="1:13" x14ac:dyDescent="0.25">
      <c r="A50" t="s">
        <v>27</v>
      </c>
      <c r="B50">
        <v>112000077</v>
      </c>
      <c r="C50" s="1">
        <v>45194</v>
      </c>
      <c r="D50">
        <v>282611500</v>
      </c>
      <c r="E50">
        <v>2826115</v>
      </c>
      <c r="F50">
        <v>878970672</v>
      </c>
      <c r="G50">
        <v>20</v>
      </c>
      <c r="H50">
        <v>25</v>
      </c>
      <c r="I50">
        <v>26</v>
      </c>
      <c r="J50">
        <v>30</v>
      </c>
      <c r="K50">
        <v>32</v>
      </c>
      <c r="L50">
        <v>35</v>
      </c>
      <c r="M50">
        <v>3</v>
      </c>
    </row>
    <row r="51" spans="1:13" x14ac:dyDescent="0.25">
      <c r="A51" t="s">
        <v>27</v>
      </c>
      <c r="B51">
        <v>112000078</v>
      </c>
      <c r="C51" s="1">
        <v>45197</v>
      </c>
      <c r="D51">
        <v>334877600</v>
      </c>
      <c r="E51">
        <v>3348776</v>
      </c>
      <c r="F51">
        <v>994564495</v>
      </c>
      <c r="G51">
        <v>9</v>
      </c>
      <c r="H51">
        <v>16</v>
      </c>
      <c r="I51">
        <v>17</v>
      </c>
      <c r="J51">
        <v>25</v>
      </c>
      <c r="K51">
        <v>29</v>
      </c>
      <c r="L51">
        <v>33</v>
      </c>
      <c r="M51">
        <v>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F8C6-C04B-4C88-BD75-66015B4810E5}">
  <dimension ref="A1:P101"/>
  <sheetViews>
    <sheetView workbookViewId="0">
      <selection activeCell="P40" sqref="P40"/>
    </sheetView>
  </sheetViews>
  <sheetFormatPr defaultRowHeight="16.5" x14ac:dyDescent="0.25"/>
  <sheetData>
    <row r="1" spans="1:16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6" x14ac:dyDescent="0.25">
      <c r="A2" t="s">
        <v>27</v>
      </c>
      <c r="B2">
        <v>111000083</v>
      </c>
      <c r="C2" s="1">
        <v>44851</v>
      </c>
      <c r="D2">
        <v>54704400</v>
      </c>
      <c r="E2">
        <v>547044</v>
      </c>
      <c r="F2">
        <v>188942654</v>
      </c>
      <c r="G2">
        <v>1</v>
      </c>
      <c r="H2">
        <v>13</v>
      </c>
      <c r="I2">
        <v>18</v>
      </c>
      <c r="J2">
        <v>27</v>
      </c>
      <c r="K2">
        <v>32</v>
      </c>
      <c r="L2">
        <v>33</v>
      </c>
      <c r="M2">
        <v>6</v>
      </c>
      <c r="O2">
        <v>1</v>
      </c>
      <c r="P2">
        <f>COUNTIF(G$2:L$101,O2)</f>
        <v>16</v>
      </c>
    </row>
    <row r="3" spans="1:16" x14ac:dyDescent="0.25">
      <c r="A3" t="s">
        <v>27</v>
      </c>
      <c r="B3">
        <v>111000084</v>
      </c>
      <c r="C3" s="1">
        <v>44854</v>
      </c>
      <c r="D3">
        <v>55929700</v>
      </c>
      <c r="E3">
        <v>559297</v>
      </c>
      <c r="F3">
        <v>209295288</v>
      </c>
      <c r="G3">
        <v>2</v>
      </c>
      <c r="H3">
        <v>6</v>
      </c>
      <c r="I3">
        <v>9</v>
      </c>
      <c r="J3">
        <v>10</v>
      </c>
      <c r="K3">
        <v>24</v>
      </c>
      <c r="L3">
        <v>33</v>
      </c>
      <c r="M3">
        <v>2</v>
      </c>
      <c r="O3">
        <v>2</v>
      </c>
      <c r="P3">
        <f t="shared" ref="P3:P39" si="0">COUNTIF(G$2:L$101,O3)</f>
        <v>15</v>
      </c>
    </row>
    <row r="4" spans="1:16" x14ac:dyDescent="0.25">
      <c r="A4" t="s">
        <v>27</v>
      </c>
      <c r="B4">
        <v>111000085</v>
      </c>
      <c r="C4" s="1">
        <v>44858</v>
      </c>
      <c r="D4">
        <v>56709400</v>
      </c>
      <c r="E4">
        <v>567094</v>
      </c>
      <c r="F4">
        <v>228630557</v>
      </c>
      <c r="G4">
        <v>7</v>
      </c>
      <c r="H4">
        <v>9</v>
      </c>
      <c r="I4">
        <v>15</v>
      </c>
      <c r="J4">
        <v>27</v>
      </c>
      <c r="K4">
        <v>29</v>
      </c>
      <c r="L4">
        <v>30</v>
      </c>
      <c r="M4">
        <v>4</v>
      </c>
      <c r="O4">
        <v>3</v>
      </c>
      <c r="P4">
        <f t="shared" si="0"/>
        <v>21</v>
      </c>
    </row>
    <row r="5" spans="1:16" x14ac:dyDescent="0.25">
      <c r="A5" t="s">
        <v>27</v>
      </c>
      <c r="B5">
        <v>111000086</v>
      </c>
      <c r="C5" s="1">
        <v>44861</v>
      </c>
      <c r="D5">
        <v>56812200</v>
      </c>
      <c r="E5">
        <v>568122</v>
      </c>
      <c r="F5">
        <v>248702566</v>
      </c>
      <c r="G5">
        <v>12</v>
      </c>
      <c r="H5">
        <v>16</v>
      </c>
      <c r="I5">
        <v>20</v>
      </c>
      <c r="J5">
        <v>22</v>
      </c>
      <c r="K5">
        <v>29</v>
      </c>
      <c r="L5">
        <v>36</v>
      </c>
      <c r="M5">
        <v>5</v>
      </c>
      <c r="O5">
        <v>4</v>
      </c>
      <c r="P5">
        <f t="shared" si="0"/>
        <v>16</v>
      </c>
    </row>
    <row r="6" spans="1:16" x14ac:dyDescent="0.25">
      <c r="A6" t="s">
        <v>27</v>
      </c>
      <c r="B6">
        <v>111000087</v>
      </c>
      <c r="C6" s="1">
        <v>44865</v>
      </c>
      <c r="D6">
        <v>47821300</v>
      </c>
      <c r="E6">
        <v>478213</v>
      </c>
      <c r="F6">
        <v>46142115</v>
      </c>
      <c r="G6">
        <v>2</v>
      </c>
      <c r="H6">
        <v>10</v>
      </c>
      <c r="I6">
        <v>20</v>
      </c>
      <c r="J6">
        <v>25</v>
      </c>
      <c r="K6">
        <v>29</v>
      </c>
      <c r="L6">
        <v>36</v>
      </c>
      <c r="M6">
        <v>6</v>
      </c>
      <c r="O6">
        <v>5</v>
      </c>
      <c r="P6">
        <f t="shared" si="0"/>
        <v>9</v>
      </c>
    </row>
    <row r="7" spans="1:16" x14ac:dyDescent="0.25">
      <c r="A7" t="s">
        <v>27</v>
      </c>
      <c r="B7">
        <v>111000088</v>
      </c>
      <c r="C7" s="1">
        <v>44868</v>
      </c>
      <c r="D7">
        <v>51356200</v>
      </c>
      <c r="E7">
        <v>513562</v>
      </c>
      <c r="F7">
        <v>65334524</v>
      </c>
      <c r="G7">
        <v>1</v>
      </c>
      <c r="H7">
        <v>6</v>
      </c>
      <c r="I7">
        <v>11</v>
      </c>
      <c r="J7">
        <v>16</v>
      </c>
      <c r="K7">
        <v>29</v>
      </c>
      <c r="L7">
        <v>35</v>
      </c>
      <c r="M7">
        <v>1</v>
      </c>
      <c r="O7">
        <v>6</v>
      </c>
      <c r="P7">
        <f t="shared" si="0"/>
        <v>13</v>
      </c>
    </row>
    <row r="8" spans="1:16" x14ac:dyDescent="0.25">
      <c r="A8" t="s">
        <v>27</v>
      </c>
      <c r="B8">
        <v>111000089</v>
      </c>
      <c r="C8" s="1">
        <v>44872</v>
      </c>
      <c r="D8">
        <v>57872500</v>
      </c>
      <c r="E8">
        <v>578725</v>
      </c>
      <c r="F8">
        <v>86636198</v>
      </c>
      <c r="G8">
        <v>7</v>
      </c>
      <c r="H8">
        <v>9</v>
      </c>
      <c r="I8">
        <v>10</v>
      </c>
      <c r="J8">
        <v>17</v>
      </c>
      <c r="K8">
        <v>18</v>
      </c>
      <c r="L8">
        <v>22</v>
      </c>
      <c r="M8">
        <v>8</v>
      </c>
      <c r="O8">
        <v>7</v>
      </c>
      <c r="P8">
        <f t="shared" si="0"/>
        <v>16</v>
      </c>
    </row>
    <row r="9" spans="1:16" x14ac:dyDescent="0.25">
      <c r="A9" t="s">
        <v>27</v>
      </c>
      <c r="B9">
        <v>111000090</v>
      </c>
      <c r="C9" s="1">
        <v>44875</v>
      </c>
      <c r="D9">
        <v>55282800</v>
      </c>
      <c r="E9">
        <v>552828</v>
      </c>
      <c r="F9">
        <v>102869637</v>
      </c>
      <c r="G9">
        <v>9</v>
      </c>
      <c r="H9">
        <v>12</v>
      </c>
      <c r="I9">
        <v>19</v>
      </c>
      <c r="J9">
        <v>31</v>
      </c>
      <c r="K9">
        <v>32</v>
      </c>
      <c r="L9">
        <v>35</v>
      </c>
      <c r="M9">
        <v>8</v>
      </c>
      <c r="O9">
        <v>8</v>
      </c>
      <c r="P9">
        <f t="shared" si="0"/>
        <v>11</v>
      </c>
    </row>
    <row r="10" spans="1:16" x14ac:dyDescent="0.25">
      <c r="A10" t="s">
        <v>27</v>
      </c>
      <c r="B10">
        <v>111000091</v>
      </c>
      <c r="C10" s="1">
        <v>44879</v>
      </c>
      <c r="D10">
        <v>57449000</v>
      </c>
      <c r="E10">
        <v>574490</v>
      </c>
      <c r="F10">
        <v>123345686</v>
      </c>
      <c r="G10">
        <v>10</v>
      </c>
      <c r="H10">
        <v>15</v>
      </c>
      <c r="I10">
        <v>17</v>
      </c>
      <c r="J10">
        <v>21</v>
      </c>
      <c r="K10">
        <v>29</v>
      </c>
      <c r="L10">
        <v>30</v>
      </c>
      <c r="M10">
        <v>5</v>
      </c>
      <c r="O10">
        <v>9</v>
      </c>
      <c r="P10">
        <f t="shared" si="0"/>
        <v>15</v>
      </c>
    </row>
    <row r="11" spans="1:16" x14ac:dyDescent="0.25">
      <c r="A11" t="s">
        <v>27</v>
      </c>
      <c r="B11">
        <v>111000092</v>
      </c>
      <c r="C11" s="1">
        <v>44882</v>
      </c>
      <c r="D11">
        <v>54335400</v>
      </c>
      <c r="E11">
        <v>543354</v>
      </c>
      <c r="F11">
        <v>139986955</v>
      </c>
      <c r="G11">
        <v>3</v>
      </c>
      <c r="H11">
        <v>12</v>
      </c>
      <c r="I11">
        <v>20</v>
      </c>
      <c r="J11">
        <v>28</v>
      </c>
      <c r="K11">
        <v>32</v>
      </c>
      <c r="L11">
        <v>34</v>
      </c>
      <c r="M11">
        <v>8</v>
      </c>
      <c r="O11">
        <v>10</v>
      </c>
      <c r="P11">
        <f t="shared" si="0"/>
        <v>18</v>
      </c>
    </row>
    <row r="12" spans="1:16" x14ac:dyDescent="0.25">
      <c r="A12" t="s">
        <v>27</v>
      </c>
      <c r="B12">
        <v>111000093</v>
      </c>
      <c r="C12" s="1">
        <v>44886</v>
      </c>
      <c r="D12">
        <v>56992700</v>
      </c>
      <c r="E12">
        <v>569927</v>
      </c>
      <c r="F12">
        <v>160333739</v>
      </c>
      <c r="G12">
        <v>15</v>
      </c>
      <c r="H12">
        <v>19</v>
      </c>
      <c r="I12">
        <v>23</v>
      </c>
      <c r="J12">
        <v>25</v>
      </c>
      <c r="K12">
        <v>26</v>
      </c>
      <c r="L12">
        <v>35</v>
      </c>
      <c r="M12">
        <v>2</v>
      </c>
      <c r="O12">
        <v>11</v>
      </c>
      <c r="P12">
        <f t="shared" si="0"/>
        <v>16</v>
      </c>
    </row>
    <row r="13" spans="1:16" x14ac:dyDescent="0.25">
      <c r="A13" t="s">
        <v>27</v>
      </c>
      <c r="B13">
        <v>111000094</v>
      </c>
      <c r="C13" s="1">
        <v>44889</v>
      </c>
      <c r="D13">
        <v>52491200</v>
      </c>
      <c r="E13">
        <v>524912</v>
      </c>
      <c r="F13">
        <v>178014198</v>
      </c>
      <c r="G13">
        <v>8</v>
      </c>
      <c r="H13">
        <v>10</v>
      </c>
      <c r="I13">
        <v>11</v>
      </c>
      <c r="J13">
        <v>23</v>
      </c>
      <c r="K13">
        <v>32</v>
      </c>
      <c r="L13">
        <v>37</v>
      </c>
      <c r="M13">
        <v>6</v>
      </c>
      <c r="O13">
        <v>12</v>
      </c>
      <c r="P13">
        <f t="shared" si="0"/>
        <v>19</v>
      </c>
    </row>
    <row r="14" spans="1:16" x14ac:dyDescent="0.25">
      <c r="A14" t="s">
        <v>27</v>
      </c>
      <c r="B14">
        <v>111000095</v>
      </c>
      <c r="C14" s="1">
        <v>44893</v>
      </c>
      <c r="D14">
        <v>57489800</v>
      </c>
      <c r="E14">
        <v>574898</v>
      </c>
      <c r="F14">
        <v>198696987</v>
      </c>
      <c r="G14">
        <v>4</v>
      </c>
      <c r="H14">
        <v>7</v>
      </c>
      <c r="I14">
        <v>9</v>
      </c>
      <c r="J14">
        <v>13</v>
      </c>
      <c r="K14">
        <v>19</v>
      </c>
      <c r="L14">
        <v>36</v>
      </c>
      <c r="M14">
        <v>7</v>
      </c>
      <c r="O14">
        <v>13</v>
      </c>
      <c r="P14">
        <f t="shared" si="0"/>
        <v>9</v>
      </c>
    </row>
    <row r="15" spans="1:16" x14ac:dyDescent="0.25">
      <c r="A15" t="s">
        <v>27</v>
      </c>
      <c r="B15">
        <v>111000096</v>
      </c>
      <c r="C15" s="1">
        <v>44896</v>
      </c>
      <c r="D15">
        <v>55648000</v>
      </c>
      <c r="E15">
        <v>556480</v>
      </c>
      <c r="F15">
        <v>214950186</v>
      </c>
      <c r="G15">
        <v>5</v>
      </c>
      <c r="H15">
        <v>6</v>
      </c>
      <c r="I15">
        <v>12</v>
      </c>
      <c r="J15">
        <v>15</v>
      </c>
      <c r="K15">
        <v>17</v>
      </c>
      <c r="L15">
        <v>20</v>
      </c>
      <c r="M15">
        <v>8</v>
      </c>
      <c r="O15">
        <v>14</v>
      </c>
      <c r="P15">
        <f t="shared" si="0"/>
        <v>12</v>
      </c>
    </row>
    <row r="16" spans="1:16" x14ac:dyDescent="0.25">
      <c r="A16" t="s">
        <v>27</v>
      </c>
      <c r="B16">
        <v>111000097</v>
      </c>
      <c r="C16" s="1">
        <v>44900</v>
      </c>
      <c r="D16">
        <v>61208800</v>
      </c>
      <c r="E16">
        <v>612088</v>
      </c>
      <c r="F16">
        <v>235486626</v>
      </c>
      <c r="G16">
        <v>14</v>
      </c>
      <c r="H16">
        <v>16</v>
      </c>
      <c r="I16">
        <v>22</v>
      </c>
      <c r="J16">
        <v>26</v>
      </c>
      <c r="K16">
        <v>30</v>
      </c>
      <c r="L16">
        <v>35</v>
      </c>
      <c r="M16">
        <v>2</v>
      </c>
      <c r="O16">
        <v>15</v>
      </c>
      <c r="P16">
        <f t="shared" si="0"/>
        <v>19</v>
      </c>
    </row>
    <row r="17" spans="1:16" x14ac:dyDescent="0.25">
      <c r="A17" t="s">
        <v>27</v>
      </c>
      <c r="B17">
        <v>111000098</v>
      </c>
      <c r="C17" s="1">
        <v>44903</v>
      </c>
      <c r="D17">
        <v>60035300</v>
      </c>
      <c r="E17">
        <v>600353</v>
      </c>
      <c r="F17">
        <v>255525240</v>
      </c>
      <c r="G17">
        <v>8</v>
      </c>
      <c r="H17">
        <v>12</v>
      </c>
      <c r="I17">
        <v>14</v>
      </c>
      <c r="J17">
        <v>15</v>
      </c>
      <c r="K17">
        <v>21</v>
      </c>
      <c r="L17">
        <v>25</v>
      </c>
      <c r="M17">
        <v>4</v>
      </c>
      <c r="O17">
        <v>16</v>
      </c>
      <c r="P17">
        <f t="shared" si="0"/>
        <v>13</v>
      </c>
    </row>
    <row r="18" spans="1:16" x14ac:dyDescent="0.25">
      <c r="A18" t="s">
        <v>27</v>
      </c>
      <c r="B18">
        <v>111000099</v>
      </c>
      <c r="C18" s="1">
        <v>44907</v>
      </c>
      <c r="D18">
        <v>62406100</v>
      </c>
      <c r="E18">
        <v>624061</v>
      </c>
      <c r="F18">
        <v>276055794</v>
      </c>
      <c r="G18">
        <v>6</v>
      </c>
      <c r="H18">
        <v>12</v>
      </c>
      <c r="I18">
        <v>20</v>
      </c>
      <c r="J18">
        <v>24</v>
      </c>
      <c r="K18">
        <v>25</v>
      </c>
      <c r="L18">
        <v>26</v>
      </c>
      <c r="M18">
        <v>4</v>
      </c>
      <c r="O18">
        <v>17</v>
      </c>
      <c r="P18">
        <f t="shared" si="0"/>
        <v>22</v>
      </c>
    </row>
    <row r="19" spans="1:16" x14ac:dyDescent="0.25">
      <c r="A19" t="s">
        <v>27</v>
      </c>
      <c r="B19">
        <v>111000100</v>
      </c>
      <c r="C19" s="1">
        <v>44910</v>
      </c>
      <c r="D19">
        <v>57923800</v>
      </c>
      <c r="E19">
        <v>579238</v>
      </c>
      <c r="F19">
        <v>247783836</v>
      </c>
      <c r="G19">
        <v>7</v>
      </c>
      <c r="H19">
        <v>16</v>
      </c>
      <c r="I19">
        <v>21</v>
      </c>
      <c r="J19">
        <v>23</v>
      </c>
      <c r="K19">
        <v>29</v>
      </c>
      <c r="L19">
        <v>34</v>
      </c>
      <c r="M19">
        <v>3</v>
      </c>
      <c r="O19">
        <v>18</v>
      </c>
      <c r="P19">
        <f t="shared" si="0"/>
        <v>17</v>
      </c>
    </row>
    <row r="20" spans="1:16" x14ac:dyDescent="0.25">
      <c r="A20" t="s">
        <v>27</v>
      </c>
      <c r="B20">
        <v>111000101</v>
      </c>
      <c r="C20" s="1">
        <v>44914</v>
      </c>
      <c r="D20">
        <v>63142800</v>
      </c>
      <c r="E20">
        <v>631428</v>
      </c>
      <c r="F20">
        <v>268687975</v>
      </c>
      <c r="G20">
        <v>1</v>
      </c>
      <c r="H20">
        <v>3</v>
      </c>
      <c r="I20">
        <v>7</v>
      </c>
      <c r="J20">
        <v>11</v>
      </c>
      <c r="K20">
        <v>13</v>
      </c>
      <c r="L20">
        <v>20</v>
      </c>
      <c r="M20">
        <v>5</v>
      </c>
      <c r="O20">
        <v>19</v>
      </c>
      <c r="P20">
        <f t="shared" si="0"/>
        <v>14</v>
      </c>
    </row>
    <row r="21" spans="1:16" x14ac:dyDescent="0.25">
      <c r="A21" t="s">
        <v>27</v>
      </c>
      <c r="B21">
        <v>111000102</v>
      </c>
      <c r="C21" s="1">
        <v>44917</v>
      </c>
      <c r="D21">
        <v>64548100</v>
      </c>
      <c r="E21">
        <v>645481</v>
      </c>
      <c r="F21">
        <v>290350829</v>
      </c>
      <c r="G21">
        <v>13</v>
      </c>
      <c r="H21">
        <v>19</v>
      </c>
      <c r="I21">
        <v>23</v>
      </c>
      <c r="J21">
        <v>33</v>
      </c>
      <c r="K21">
        <v>36</v>
      </c>
      <c r="L21">
        <v>37</v>
      </c>
      <c r="M21">
        <v>4</v>
      </c>
      <c r="O21">
        <v>20</v>
      </c>
      <c r="P21">
        <f t="shared" si="0"/>
        <v>19</v>
      </c>
    </row>
    <row r="22" spans="1:16" x14ac:dyDescent="0.25">
      <c r="A22" t="s">
        <v>27</v>
      </c>
      <c r="B22">
        <v>111000103</v>
      </c>
      <c r="C22" s="1">
        <v>44921</v>
      </c>
      <c r="D22">
        <v>69290600</v>
      </c>
      <c r="E22">
        <v>692906</v>
      </c>
      <c r="F22">
        <v>309172574</v>
      </c>
      <c r="G22">
        <v>4</v>
      </c>
      <c r="H22">
        <v>9</v>
      </c>
      <c r="I22">
        <v>14</v>
      </c>
      <c r="J22">
        <v>21</v>
      </c>
      <c r="K22">
        <v>29</v>
      </c>
      <c r="L22">
        <v>31</v>
      </c>
      <c r="M22">
        <v>6</v>
      </c>
      <c r="O22">
        <v>21</v>
      </c>
      <c r="P22">
        <f t="shared" si="0"/>
        <v>16</v>
      </c>
    </row>
    <row r="23" spans="1:16" x14ac:dyDescent="0.25">
      <c r="A23" t="s">
        <v>27</v>
      </c>
      <c r="B23">
        <v>111000104</v>
      </c>
      <c r="C23" s="1">
        <v>44924</v>
      </c>
      <c r="D23">
        <v>72985400</v>
      </c>
      <c r="E23">
        <v>729854</v>
      </c>
      <c r="F23">
        <v>331903737</v>
      </c>
      <c r="G23">
        <v>2</v>
      </c>
      <c r="H23">
        <v>19</v>
      </c>
      <c r="I23">
        <v>21</v>
      </c>
      <c r="J23">
        <v>28</v>
      </c>
      <c r="K23">
        <v>29</v>
      </c>
      <c r="L23">
        <v>35</v>
      </c>
      <c r="M23">
        <v>4</v>
      </c>
      <c r="O23">
        <v>22</v>
      </c>
      <c r="P23">
        <f t="shared" si="0"/>
        <v>13</v>
      </c>
    </row>
    <row r="24" spans="1:16" x14ac:dyDescent="0.25">
      <c r="A24" t="s">
        <v>27</v>
      </c>
      <c r="B24">
        <v>112000001</v>
      </c>
      <c r="C24" s="1">
        <v>44928</v>
      </c>
      <c r="D24">
        <v>82227200</v>
      </c>
      <c r="E24">
        <v>822272</v>
      </c>
      <c r="F24">
        <v>362507896</v>
      </c>
      <c r="G24">
        <v>3</v>
      </c>
      <c r="H24">
        <v>4</v>
      </c>
      <c r="I24">
        <v>5</v>
      </c>
      <c r="J24">
        <v>27</v>
      </c>
      <c r="K24">
        <v>28</v>
      </c>
      <c r="L24">
        <v>35</v>
      </c>
      <c r="M24">
        <v>8</v>
      </c>
      <c r="O24">
        <v>23</v>
      </c>
      <c r="P24">
        <f t="shared" si="0"/>
        <v>18</v>
      </c>
    </row>
    <row r="25" spans="1:16" x14ac:dyDescent="0.25">
      <c r="A25" t="s">
        <v>27</v>
      </c>
      <c r="B25">
        <v>112000002</v>
      </c>
      <c r="C25" s="1">
        <v>44931</v>
      </c>
      <c r="D25">
        <v>96029100</v>
      </c>
      <c r="E25">
        <v>960291</v>
      </c>
      <c r="F25">
        <v>398838700</v>
      </c>
      <c r="G25">
        <v>4</v>
      </c>
      <c r="H25">
        <v>11</v>
      </c>
      <c r="I25">
        <v>15</v>
      </c>
      <c r="J25">
        <v>18</v>
      </c>
      <c r="K25">
        <v>25</v>
      </c>
      <c r="L25">
        <v>36</v>
      </c>
      <c r="M25">
        <v>5</v>
      </c>
      <c r="O25">
        <v>24</v>
      </c>
      <c r="P25">
        <f t="shared" si="0"/>
        <v>17</v>
      </c>
    </row>
    <row r="26" spans="1:16" x14ac:dyDescent="0.25">
      <c r="A26" t="s">
        <v>27</v>
      </c>
      <c r="B26">
        <v>112000003</v>
      </c>
      <c r="C26" s="1">
        <v>44935</v>
      </c>
      <c r="D26">
        <v>132969800</v>
      </c>
      <c r="E26">
        <v>1329698</v>
      </c>
      <c r="F26">
        <v>451582789</v>
      </c>
      <c r="G26">
        <v>9</v>
      </c>
      <c r="H26">
        <v>10</v>
      </c>
      <c r="I26">
        <v>17</v>
      </c>
      <c r="J26">
        <v>24</v>
      </c>
      <c r="K26">
        <v>31</v>
      </c>
      <c r="L26">
        <v>37</v>
      </c>
      <c r="M26">
        <v>3</v>
      </c>
      <c r="O26">
        <v>25</v>
      </c>
      <c r="P26">
        <f t="shared" si="0"/>
        <v>23</v>
      </c>
    </row>
    <row r="27" spans="1:16" x14ac:dyDescent="0.25">
      <c r="A27" t="s">
        <v>27</v>
      </c>
      <c r="B27">
        <v>112000004</v>
      </c>
      <c r="C27" s="1">
        <v>44938</v>
      </c>
      <c r="D27">
        <v>164301800</v>
      </c>
      <c r="E27">
        <v>1643018</v>
      </c>
      <c r="F27">
        <v>513395578</v>
      </c>
      <c r="G27">
        <v>4</v>
      </c>
      <c r="H27">
        <v>8</v>
      </c>
      <c r="I27">
        <v>20</v>
      </c>
      <c r="J27">
        <v>22</v>
      </c>
      <c r="K27">
        <v>34</v>
      </c>
      <c r="L27">
        <v>36</v>
      </c>
      <c r="M27">
        <v>3</v>
      </c>
      <c r="O27">
        <v>26</v>
      </c>
      <c r="P27">
        <f t="shared" si="0"/>
        <v>19</v>
      </c>
    </row>
    <row r="28" spans="1:16" x14ac:dyDescent="0.25">
      <c r="A28" t="s">
        <v>27</v>
      </c>
      <c r="B28">
        <v>112000005</v>
      </c>
      <c r="C28" s="1">
        <v>44942</v>
      </c>
      <c r="D28">
        <v>203485400</v>
      </c>
      <c r="E28">
        <v>2034854</v>
      </c>
      <c r="F28">
        <v>592321247</v>
      </c>
      <c r="G28">
        <v>3</v>
      </c>
      <c r="H28">
        <v>11</v>
      </c>
      <c r="I28">
        <v>13</v>
      </c>
      <c r="J28">
        <v>17</v>
      </c>
      <c r="K28">
        <v>23</v>
      </c>
      <c r="L28">
        <v>38</v>
      </c>
      <c r="M28">
        <v>8</v>
      </c>
      <c r="O28">
        <v>27</v>
      </c>
      <c r="P28">
        <f t="shared" si="0"/>
        <v>15</v>
      </c>
    </row>
    <row r="29" spans="1:16" x14ac:dyDescent="0.25">
      <c r="A29" t="s">
        <v>27</v>
      </c>
      <c r="B29">
        <v>112000006</v>
      </c>
      <c r="C29" s="1">
        <v>44945</v>
      </c>
      <c r="D29">
        <v>92127000</v>
      </c>
      <c r="E29">
        <v>921270</v>
      </c>
      <c r="F29">
        <v>278988629</v>
      </c>
      <c r="G29">
        <v>3</v>
      </c>
      <c r="H29">
        <v>10</v>
      </c>
      <c r="I29">
        <v>14</v>
      </c>
      <c r="J29">
        <v>15</v>
      </c>
      <c r="K29">
        <v>25</v>
      </c>
      <c r="L29">
        <v>33</v>
      </c>
      <c r="M29">
        <v>8</v>
      </c>
      <c r="O29">
        <v>28</v>
      </c>
      <c r="P29">
        <f t="shared" si="0"/>
        <v>16</v>
      </c>
    </row>
    <row r="30" spans="1:16" x14ac:dyDescent="0.25">
      <c r="A30" t="s">
        <v>27</v>
      </c>
      <c r="B30">
        <v>112000007</v>
      </c>
      <c r="C30" s="1">
        <v>44949</v>
      </c>
      <c r="D30">
        <v>147851900</v>
      </c>
      <c r="E30">
        <v>1478519</v>
      </c>
      <c r="F30">
        <v>341919373</v>
      </c>
      <c r="G30">
        <v>7</v>
      </c>
      <c r="H30">
        <v>15</v>
      </c>
      <c r="I30">
        <v>17</v>
      </c>
      <c r="J30">
        <v>23</v>
      </c>
      <c r="K30">
        <v>33</v>
      </c>
      <c r="L30">
        <v>38</v>
      </c>
      <c r="M30">
        <v>1</v>
      </c>
      <c r="O30">
        <v>29</v>
      </c>
      <c r="P30">
        <f t="shared" si="0"/>
        <v>23</v>
      </c>
    </row>
    <row r="31" spans="1:16" x14ac:dyDescent="0.25">
      <c r="A31" t="s">
        <v>27</v>
      </c>
      <c r="B31">
        <v>112000008</v>
      </c>
      <c r="C31" s="1">
        <v>44952</v>
      </c>
      <c r="D31">
        <v>155941300</v>
      </c>
      <c r="E31">
        <v>1559413</v>
      </c>
      <c r="F31">
        <v>396021487</v>
      </c>
      <c r="G31">
        <v>3</v>
      </c>
      <c r="H31">
        <v>11</v>
      </c>
      <c r="I31">
        <v>22</v>
      </c>
      <c r="J31">
        <v>23</v>
      </c>
      <c r="K31">
        <v>28</v>
      </c>
      <c r="L31">
        <v>36</v>
      </c>
      <c r="M31">
        <v>7</v>
      </c>
      <c r="O31">
        <v>30</v>
      </c>
      <c r="P31">
        <f t="shared" si="0"/>
        <v>14</v>
      </c>
    </row>
    <row r="32" spans="1:16" x14ac:dyDescent="0.25">
      <c r="A32" t="s">
        <v>27</v>
      </c>
      <c r="B32">
        <v>112000009</v>
      </c>
      <c r="C32" s="1">
        <v>44956</v>
      </c>
      <c r="D32">
        <v>162376700</v>
      </c>
      <c r="E32">
        <v>1623767</v>
      </c>
      <c r="F32">
        <v>451861471</v>
      </c>
      <c r="G32">
        <v>10</v>
      </c>
      <c r="H32">
        <v>11</v>
      </c>
      <c r="I32">
        <v>23</v>
      </c>
      <c r="J32">
        <v>27</v>
      </c>
      <c r="K32">
        <v>28</v>
      </c>
      <c r="L32">
        <v>34</v>
      </c>
      <c r="M32">
        <v>3</v>
      </c>
      <c r="O32">
        <v>31</v>
      </c>
      <c r="P32">
        <f t="shared" si="0"/>
        <v>7</v>
      </c>
    </row>
    <row r="33" spans="1:16" x14ac:dyDescent="0.25">
      <c r="A33" t="s">
        <v>27</v>
      </c>
      <c r="B33">
        <v>112000010</v>
      </c>
      <c r="C33" s="1">
        <v>44959</v>
      </c>
      <c r="D33">
        <v>143579300</v>
      </c>
      <c r="E33">
        <v>1435793</v>
      </c>
      <c r="F33">
        <v>497282285</v>
      </c>
      <c r="G33">
        <v>9</v>
      </c>
      <c r="H33">
        <v>14</v>
      </c>
      <c r="I33">
        <v>15</v>
      </c>
      <c r="J33">
        <v>20</v>
      </c>
      <c r="K33">
        <v>35</v>
      </c>
      <c r="L33">
        <v>38</v>
      </c>
      <c r="M33">
        <v>5</v>
      </c>
      <c r="O33">
        <v>32</v>
      </c>
      <c r="P33">
        <f t="shared" si="0"/>
        <v>12</v>
      </c>
    </row>
    <row r="34" spans="1:16" x14ac:dyDescent="0.25">
      <c r="A34" t="s">
        <v>27</v>
      </c>
      <c r="B34">
        <v>112000011</v>
      </c>
      <c r="C34" s="1">
        <v>44963</v>
      </c>
      <c r="D34">
        <v>174021600</v>
      </c>
      <c r="E34">
        <v>1740216</v>
      </c>
      <c r="F34">
        <v>562937664</v>
      </c>
      <c r="G34">
        <v>4</v>
      </c>
      <c r="H34">
        <v>6</v>
      </c>
      <c r="I34">
        <v>9</v>
      </c>
      <c r="J34">
        <v>11</v>
      </c>
      <c r="K34">
        <v>23</v>
      </c>
      <c r="L34">
        <v>26</v>
      </c>
      <c r="M34">
        <v>5</v>
      </c>
      <c r="O34">
        <v>33</v>
      </c>
      <c r="P34">
        <f t="shared" si="0"/>
        <v>18</v>
      </c>
    </row>
    <row r="35" spans="1:16" x14ac:dyDescent="0.25">
      <c r="A35" t="s">
        <v>27</v>
      </c>
      <c r="B35">
        <v>112000012</v>
      </c>
      <c r="C35" s="1">
        <v>44966</v>
      </c>
      <c r="D35">
        <v>177626500</v>
      </c>
      <c r="E35">
        <v>1776265</v>
      </c>
      <c r="F35">
        <v>560938586</v>
      </c>
      <c r="G35">
        <v>1</v>
      </c>
      <c r="H35">
        <v>2</v>
      </c>
      <c r="I35">
        <v>24</v>
      </c>
      <c r="J35">
        <v>27</v>
      </c>
      <c r="K35">
        <v>33</v>
      </c>
      <c r="L35">
        <v>37</v>
      </c>
      <c r="M35">
        <v>2</v>
      </c>
      <c r="O35">
        <v>34</v>
      </c>
      <c r="P35">
        <f t="shared" si="0"/>
        <v>17</v>
      </c>
    </row>
    <row r="36" spans="1:16" x14ac:dyDescent="0.25">
      <c r="A36" t="s">
        <v>27</v>
      </c>
      <c r="B36">
        <v>112000013</v>
      </c>
      <c r="C36" s="1">
        <v>44970</v>
      </c>
      <c r="D36">
        <v>208558500</v>
      </c>
      <c r="E36">
        <v>2085585</v>
      </c>
      <c r="F36">
        <v>637044560</v>
      </c>
      <c r="G36">
        <v>8</v>
      </c>
      <c r="H36">
        <v>10</v>
      </c>
      <c r="I36">
        <v>15</v>
      </c>
      <c r="J36">
        <v>18</v>
      </c>
      <c r="K36">
        <v>23</v>
      </c>
      <c r="L36">
        <v>28</v>
      </c>
      <c r="M36">
        <v>5</v>
      </c>
      <c r="O36">
        <v>35</v>
      </c>
      <c r="P36">
        <f t="shared" si="0"/>
        <v>17</v>
      </c>
    </row>
    <row r="37" spans="1:16" x14ac:dyDescent="0.25">
      <c r="A37" t="s">
        <v>27</v>
      </c>
      <c r="B37">
        <v>112000014</v>
      </c>
      <c r="C37" s="1">
        <v>44973</v>
      </c>
      <c r="D37">
        <v>210402400</v>
      </c>
      <c r="E37">
        <v>2104024</v>
      </c>
      <c r="F37">
        <v>706230179</v>
      </c>
      <c r="G37">
        <v>5</v>
      </c>
      <c r="H37">
        <v>6</v>
      </c>
      <c r="I37">
        <v>18</v>
      </c>
      <c r="J37">
        <v>25</v>
      </c>
      <c r="K37">
        <v>32</v>
      </c>
      <c r="L37">
        <v>38</v>
      </c>
      <c r="M37">
        <v>1</v>
      </c>
      <c r="O37">
        <v>36</v>
      </c>
      <c r="P37">
        <f t="shared" si="0"/>
        <v>17</v>
      </c>
    </row>
    <row r="38" spans="1:16" x14ac:dyDescent="0.25">
      <c r="A38" t="s">
        <v>27</v>
      </c>
      <c r="B38">
        <v>112000015</v>
      </c>
      <c r="C38" s="1">
        <v>44977</v>
      </c>
      <c r="D38">
        <v>250738200</v>
      </c>
      <c r="E38">
        <v>2507382</v>
      </c>
      <c r="F38">
        <v>779054317</v>
      </c>
      <c r="G38">
        <v>2</v>
      </c>
      <c r="H38">
        <v>8</v>
      </c>
      <c r="I38">
        <v>16</v>
      </c>
      <c r="J38">
        <v>22</v>
      </c>
      <c r="K38">
        <v>24</v>
      </c>
      <c r="L38">
        <v>27</v>
      </c>
      <c r="M38">
        <v>8</v>
      </c>
      <c r="O38">
        <v>37</v>
      </c>
      <c r="P38">
        <f t="shared" si="0"/>
        <v>11</v>
      </c>
    </row>
    <row r="39" spans="1:16" x14ac:dyDescent="0.25">
      <c r="A39" t="s">
        <v>27</v>
      </c>
      <c r="B39">
        <v>112000016</v>
      </c>
      <c r="C39" s="1">
        <v>44980</v>
      </c>
      <c r="D39">
        <v>296221300</v>
      </c>
      <c r="E39">
        <v>2962213</v>
      </c>
      <c r="F39">
        <v>884803731</v>
      </c>
      <c r="G39">
        <v>10</v>
      </c>
      <c r="H39">
        <v>19</v>
      </c>
      <c r="I39">
        <v>26</v>
      </c>
      <c r="J39">
        <v>30</v>
      </c>
      <c r="K39">
        <v>33</v>
      </c>
      <c r="L39">
        <v>34</v>
      </c>
      <c r="M39">
        <v>4</v>
      </c>
      <c r="O39">
        <v>38</v>
      </c>
      <c r="P39">
        <f t="shared" si="0"/>
        <v>17</v>
      </c>
    </row>
    <row r="40" spans="1:16" x14ac:dyDescent="0.25">
      <c r="A40" t="s">
        <v>27</v>
      </c>
      <c r="B40">
        <v>112000017</v>
      </c>
      <c r="C40" s="1">
        <v>44984</v>
      </c>
      <c r="D40">
        <v>313309400</v>
      </c>
      <c r="E40">
        <v>3133094</v>
      </c>
      <c r="F40">
        <v>975693960</v>
      </c>
      <c r="G40">
        <v>1</v>
      </c>
      <c r="H40">
        <v>3</v>
      </c>
      <c r="I40">
        <v>6</v>
      </c>
      <c r="J40">
        <v>10</v>
      </c>
      <c r="K40">
        <v>17</v>
      </c>
      <c r="L40">
        <v>20</v>
      </c>
      <c r="M40">
        <v>8</v>
      </c>
      <c r="P40">
        <f>SUM(P2:P39)</f>
        <v>600</v>
      </c>
    </row>
    <row r="41" spans="1:16" x14ac:dyDescent="0.25">
      <c r="A41" t="s">
        <v>27</v>
      </c>
      <c r="B41">
        <v>112000018</v>
      </c>
      <c r="C41" s="1">
        <v>44987</v>
      </c>
      <c r="D41">
        <v>400337200</v>
      </c>
      <c r="E41">
        <v>4003372</v>
      </c>
      <c r="F41">
        <v>1116582290</v>
      </c>
      <c r="G41">
        <v>3</v>
      </c>
      <c r="H41">
        <v>12</v>
      </c>
      <c r="I41">
        <v>18</v>
      </c>
      <c r="J41">
        <v>26</v>
      </c>
      <c r="K41">
        <v>27</v>
      </c>
      <c r="L41">
        <v>34</v>
      </c>
      <c r="M41">
        <v>4</v>
      </c>
    </row>
    <row r="42" spans="1:16" x14ac:dyDescent="0.25">
      <c r="A42" t="s">
        <v>27</v>
      </c>
      <c r="B42">
        <v>112000019</v>
      </c>
      <c r="C42" s="1">
        <v>44991</v>
      </c>
      <c r="D42">
        <v>482570700</v>
      </c>
      <c r="E42">
        <v>4825707</v>
      </c>
      <c r="F42">
        <v>1296649574</v>
      </c>
      <c r="G42">
        <v>2</v>
      </c>
      <c r="H42">
        <v>13</v>
      </c>
      <c r="I42">
        <v>17</v>
      </c>
      <c r="J42">
        <v>20</v>
      </c>
      <c r="K42">
        <v>25</v>
      </c>
      <c r="L42">
        <v>28</v>
      </c>
      <c r="M42">
        <v>6</v>
      </c>
    </row>
    <row r="43" spans="1:16" x14ac:dyDescent="0.25">
      <c r="A43" t="s">
        <v>27</v>
      </c>
      <c r="B43">
        <v>112000020</v>
      </c>
      <c r="C43" s="1">
        <v>44994</v>
      </c>
      <c r="D43">
        <v>78872600</v>
      </c>
      <c r="E43">
        <v>788726</v>
      </c>
      <c r="F43">
        <v>76033610</v>
      </c>
      <c r="G43">
        <v>17</v>
      </c>
      <c r="H43">
        <v>25</v>
      </c>
      <c r="I43">
        <v>29</v>
      </c>
      <c r="J43">
        <v>35</v>
      </c>
      <c r="K43">
        <v>37</v>
      </c>
      <c r="L43">
        <v>38</v>
      </c>
      <c r="M43">
        <v>7</v>
      </c>
    </row>
    <row r="44" spans="1:16" x14ac:dyDescent="0.25">
      <c r="A44" t="s">
        <v>27</v>
      </c>
      <c r="B44">
        <v>112000021</v>
      </c>
      <c r="C44" s="1">
        <v>44998</v>
      </c>
      <c r="D44">
        <v>70840300</v>
      </c>
      <c r="E44">
        <v>708403</v>
      </c>
      <c r="F44">
        <v>63030016</v>
      </c>
      <c r="G44">
        <v>10</v>
      </c>
      <c r="H44">
        <v>11</v>
      </c>
      <c r="I44">
        <v>16</v>
      </c>
      <c r="J44">
        <v>21</v>
      </c>
      <c r="K44">
        <v>30</v>
      </c>
      <c r="L44">
        <v>34</v>
      </c>
      <c r="M44">
        <v>3</v>
      </c>
    </row>
    <row r="45" spans="1:16" x14ac:dyDescent="0.25">
      <c r="A45" t="s">
        <v>27</v>
      </c>
      <c r="B45">
        <v>112000022</v>
      </c>
      <c r="C45" s="1">
        <v>45001</v>
      </c>
      <c r="D45">
        <v>65873300</v>
      </c>
      <c r="E45">
        <v>658733</v>
      </c>
      <c r="F45">
        <v>80738052</v>
      </c>
      <c r="G45">
        <v>3</v>
      </c>
      <c r="H45">
        <v>6</v>
      </c>
      <c r="I45">
        <v>16</v>
      </c>
      <c r="J45">
        <v>21</v>
      </c>
      <c r="K45">
        <v>22</v>
      </c>
      <c r="L45">
        <v>23</v>
      </c>
      <c r="M45">
        <v>1</v>
      </c>
    </row>
    <row r="46" spans="1:16" x14ac:dyDescent="0.25">
      <c r="A46" t="s">
        <v>27</v>
      </c>
      <c r="B46">
        <v>112000023</v>
      </c>
      <c r="C46" s="1">
        <v>45005</v>
      </c>
      <c r="D46">
        <v>69638900</v>
      </c>
      <c r="E46">
        <v>696389</v>
      </c>
      <c r="F46">
        <v>105720946</v>
      </c>
      <c r="G46">
        <v>6</v>
      </c>
      <c r="H46">
        <v>9</v>
      </c>
      <c r="I46">
        <v>20</v>
      </c>
      <c r="J46">
        <v>29</v>
      </c>
      <c r="K46">
        <v>36</v>
      </c>
      <c r="L46">
        <v>38</v>
      </c>
      <c r="M46">
        <v>3</v>
      </c>
    </row>
    <row r="47" spans="1:16" x14ac:dyDescent="0.25">
      <c r="A47" t="s">
        <v>27</v>
      </c>
      <c r="B47">
        <v>112000024</v>
      </c>
      <c r="C47" s="1">
        <v>45008</v>
      </c>
      <c r="D47">
        <v>64384500</v>
      </c>
      <c r="E47">
        <v>643845</v>
      </c>
      <c r="F47">
        <v>126780120</v>
      </c>
      <c r="G47">
        <v>2</v>
      </c>
      <c r="H47">
        <v>10</v>
      </c>
      <c r="I47">
        <v>11</v>
      </c>
      <c r="J47">
        <v>12</v>
      </c>
      <c r="K47">
        <v>33</v>
      </c>
      <c r="L47">
        <v>36</v>
      </c>
      <c r="M47">
        <v>6</v>
      </c>
    </row>
    <row r="48" spans="1:16" x14ac:dyDescent="0.25">
      <c r="A48" t="s">
        <v>27</v>
      </c>
      <c r="B48">
        <v>112000025</v>
      </c>
      <c r="C48" s="1">
        <v>45012</v>
      </c>
      <c r="D48">
        <v>62707900</v>
      </c>
      <c r="E48">
        <v>627079</v>
      </c>
      <c r="F48">
        <v>147247064</v>
      </c>
      <c r="G48">
        <v>9</v>
      </c>
      <c r="H48">
        <v>12</v>
      </c>
      <c r="I48">
        <v>18</v>
      </c>
      <c r="J48">
        <v>22</v>
      </c>
      <c r="K48">
        <v>28</v>
      </c>
      <c r="L48">
        <v>30</v>
      </c>
      <c r="M48">
        <v>5</v>
      </c>
    </row>
    <row r="49" spans="1:13" x14ac:dyDescent="0.25">
      <c r="A49" t="s">
        <v>27</v>
      </c>
      <c r="B49">
        <v>112000026</v>
      </c>
      <c r="C49" s="1">
        <v>45015</v>
      </c>
      <c r="D49">
        <v>61040300</v>
      </c>
      <c r="E49">
        <v>610403</v>
      </c>
      <c r="F49">
        <v>166903928</v>
      </c>
      <c r="G49">
        <v>1</v>
      </c>
      <c r="H49">
        <v>12</v>
      </c>
      <c r="I49">
        <v>17</v>
      </c>
      <c r="J49">
        <v>26</v>
      </c>
      <c r="K49">
        <v>33</v>
      </c>
      <c r="L49">
        <v>38</v>
      </c>
      <c r="M49">
        <v>5</v>
      </c>
    </row>
    <row r="50" spans="1:13" x14ac:dyDescent="0.25">
      <c r="A50" t="s">
        <v>27</v>
      </c>
      <c r="B50">
        <v>112000027</v>
      </c>
      <c r="C50" s="1">
        <v>45019</v>
      </c>
      <c r="D50">
        <v>63052500</v>
      </c>
      <c r="E50">
        <v>630525</v>
      </c>
      <c r="F50">
        <v>188597702</v>
      </c>
      <c r="G50">
        <v>17</v>
      </c>
      <c r="H50">
        <v>19</v>
      </c>
      <c r="I50">
        <v>22</v>
      </c>
      <c r="J50">
        <v>26</v>
      </c>
      <c r="K50">
        <v>34</v>
      </c>
      <c r="L50">
        <v>35</v>
      </c>
      <c r="M50">
        <v>5</v>
      </c>
    </row>
    <row r="51" spans="1:13" x14ac:dyDescent="0.25">
      <c r="A51" t="s">
        <v>27</v>
      </c>
      <c r="B51">
        <v>112000028</v>
      </c>
      <c r="C51" s="1">
        <v>45022</v>
      </c>
      <c r="D51">
        <v>63942400</v>
      </c>
      <c r="E51">
        <v>639424</v>
      </c>
      <c r="F51">
        <v>211468721</v>
      </c>
      <c r="G51">
        <v>5</v>
      </c>
      <c r="H51">
        <v>8</v>
      </c>
      <c r="I51">
        <v>15</v>
      </c>
      <c r="J51">
        <v>21</v>
      </c>
      <c r="K51">
        <v>24</v>
      </c>
      <c r="L51">
        <v>26</v>
      </c>
      <c r="M51">
        <v>5</v>
      </c>
    </row>
    <row r="52" spans="1:13" x14ac:dyDescent="0.25">
      <c r="A52" t="s">
        <v>27</v>
      </c>
      <c r="B52">
        <v>112000029</v>
      </c>
      <c r="C52" s="1">
        <v>45026</v>
      </c>
      <c r="D52">
        <v>67701500</v>
      </c>
      <c r="E52">
        <v>677015</v>
      </c>
      <c r="F52">
        <v>235294745</v>
      </c>
      <c r="G52">
        <v>4</v>
      </c>
      <c r="H52">
        <v>6</v>
      </c>
      <c r="I52">
        <v>19</v>
      </c>
      <c r="J52">
        <v>23</v>
      </c>
      <c r="K52">
        <v>29</v>
      </c>
      <c r="L52">
        <v>34</v>
      </c>
      <c r="M52">
        <v>7</v>
      </c>
    </row>
    <row r="53" spans="1:13" x14ac:dyDescent="0.25">
      <c r="A53" t="s">
        <v>27</v>
      </c>
      <c r="B53">
        <v>112000030</v>
      </c>
      <c r="C53" s="1">
        <v>45029</v>
      </c>
      <c r="D53">
        <v>64868000</v>
      </c>
      <c r="E53">
        <v>648680</v>
      </c>
      <c r="F53">
        <v>257004644</v>
      </c>
      <c r="G53">
        <v>4</v>
      </c>
      <c r="H53">
        <v>12</v>
      </c>
      <c r="I53">
        <v>24</v>
      </c>
      <c r="J53">
        <v>26</v>
      </c>
      <c r="K53">
        <v>28</v>
      </c>
      <c r="L53">
        <v>34</v>
      </c>
      <c r="M53">
        <v>7</v>
      </c>
    </row>
    <row r="54" spans="1:13" x14ac:dyDescent="0.25">
      <c r="A54" t="s">
        <v>27</v>
      </c>
      <c r="B54">
        <v>112000031</v>
      </c>
      <c r="C54" s="1">
        <v>45033</v>
      </c>
      <c r="D54">
        <v>71547700</v>
      </c>
      <c r="E54">
        <v>715477</v>
      </c>
      <c r="F54">
        <v>261930359</v>
      </c>
      <c r="G54">
        <v>9</v>
      </c>
      <c r="H54">
        <v>15</v>
      </c>
      <c r="I54">
        <v>25</v>
      </c>
      <c r="J54">
        <v>29</v>
      </c>
      <c r="K54">
        <v>30</v>
      </c>
      <c r="L54">
        <v>36</v>
      </c>
      <c r="M54">
        <v>8</v>
      </c>
    </row>
    <row r="55" spans="1:13" x14ac:dyDescent="0.25">
      <c r="A55" t="s">
        <v>27</v>
      </c>
      <c r="B55">
        <v>112000032</v>
      </c>
      <c r="C55" s="1">
        <v>45036</v>
      </c>
      <c r="D55">
        <v>52644500</v>
      </c>
      <c r="E55">
        <v>526445</v>
      </c>
      <c r="F55">
        <v>31681158</v>
      </c>
      <c r="G55">
        <v>3</v>
      </c>
      <c r="H55">
        <v>15</v>
      </c>
      <c r="I55">
        <v>19</v>
      </c>
      <c r="J55">
        <v>32</v>
      </c>
      <c r="K55">
        <v>37</v>
      </c>
      <c r="L55">
        <v>38</v>
      </c>
      <c r="M55">
        <v>3</v>
      </c>
    </row>
    <row r="56" spans="1:13" x14ac:dyDescent="0.25">
      <c r="A56" t="s">
        <v>27</v>
      </c>
      <c r="B56">
        <v>112000033</v>
      </c>
      <c r="C56" s="1">
        <v>45040</v>
      </c>
      <c r="D56">
        <v>57754800</v>
      </c>
      <c r="E56">
        <v>577548</v>
      </c>
      <c r="F56">
        <v>52164397</v>
      </c>
      <c r="G56">
        <v>2</v>
      </c>
      <c r="H56">
        <v>13</v>
      </c>
      <c r="I56">
        <v>14</v>
      </c>
      <c r="J56">
        <v>17</v>
      </c>
      <c r="K56">
        <v>20</v>
      </c>
      <c r="L56">
        <v>28</v>
      </c>
      <c r="M56">
        <v>7</v>
      </c>
    </row>
    <row r="57" spans="1:13" x14ac:dyDescent="0.25">
      <c r="A57" t="s">
        <v>27</v>
      </c>
      <c r="B57">
        <v>112000034</v>
      </c>
      <c r="C57" s="1">
        <v>45043</v>
      </c>
      <c r="D57">
        <v>55178200</v>
      </c>
      <c r="E57">
        <v>551782</v>
      </c>
      <c r="F57">
        <v>70851106</v>
      </c>
      <c r="G57">
        <v>7</v>
      </c>
      <c r="H57">
        <v>15</v>
      </c>
      <c r="I57">
        <v>25</v>
      </c>
      <c r="J57">
        <v>33</v>
      </c>
      <c r="K57">
        <v>36</v>
      </c>
      <c r="L57">
        <v>38</v>
      </c>
      <c r="M57">
        <v>7</v>
      </c>
    </row>
    <row r="58" spans="1:13" x14ac:dyDescent="0.25">
      <c r="A58" t="s">
        <v>27</v>
      </c>
      <c r="B58">
        <v>112000035</v>
      </c>
      <c r="C58" s="1">
        <v>45047</v>
      </c>
      <c r="D58">
        <v>56711400</v>
      </c>
      <c r="E58">
        <v>567114</v>
      </c>
      <c r="F58">
        <v>82272573</v>
      </c>
      <c r="G58">
        <v>1</v>
      </c>
      <c r="H58">
        <v>7</v>
      </c>
      <c r="I58">
        <v>14</v>
      </c>
      <c r="J58">
        <v>25</v>
      </c>
      <c r="K58">
        <v>29</v>
      </c>
      <c r="L58">
        <v>32</v>
      </c>
      <c r="M58">
        <v>3</v>
      </c>
    </row>
    <row r="59" spans="1:13" x14ac:dyDescent="0.25">
      <c r="A59" t="s">
        <v>27</v>
      </c>
      <c r="B59">
        <v>112000036</v>
      </c>
      <c r="C59" s="1">
        <v>45050</v>
      </c>
      <c r="D59">
        <v>56894900</v>
      </c>
      <c r="E59">
        <v>568949</v>
      </c>
      <c r="F59">
        <v>102810367</v>
      </c>
      <c r="G59">
        <v>2</v>
      </c>
      <c r="H59">
        <v>5</v>
      </c>
      <c r="I59">
        <v>15</v>
      </c>
      <c r="J59">
        <v>22</v>
      </c>
      <c r="K59">
        <v>33</v>
      </c>
      <c r="L59">
        <v>36</v>
      </c>
      <c r="M59">
        <v>5</v>
      </c>
    </row>
    <row r="60" spans="1:13" x14ac:dyDescent="0.25">
      <c r="A60" t="s">
        <v>27</v>
      </c>
      <c r="B60">
        <v>112000037</v>
      </c>
      <c r="C60" s="1">
        <v>45054</v>
      </c>
      <c r="D60">
        <v>57270900</v>
      </c>
      <c r="E60">
        <v>572709</v>
      </c>
      <c r="F60">
        <v>121231461</v>
      </c>
      <c r="G60">
        <v>3</v>
      </c>
      <c r="H60">
        <v>5</v>
      </c>
      <c r="I60">
        <v>16</v>
      </c>
      <c r="J60">
        <v>17</v>
      </c>
      <c r="K60">
        <v>26</v>
      </c>
      <c r="L60">
        <v>29</v>
      </c>
      <c r="M60">
        <v>2</v>
      </c>
    </row>
    <row r="61" spans="1:13" x14ac:dyDescent="0.25">
      <c r="A61" t="s">
        <v>27</v>
      </c>
      <c r="B61">
        <v>112000038</v>
      </c>
      <c r="C61" s="1">
        <v>45057</v>
      </c>
      <c r="D61">
        <v>55983600</v>
      </c>
      <c r="E61">
        <v>559836</v>
      </c>
      <c r="F61">
        <v>139143940</v>
      </c>
      <c r="G61">
        <v>7</v>
      </c>
      <c r="H61">
        <v>11</v>
      </c>
      <c r="I61">
        <v>13</v>
      </c>
      <c r="J61">
        <v>23</v>
      </c>
      <c r="K61">
        <v>25</v>
      </c>
      <c r="L61">
        <v>34</v>
      </c>
      <c r="M61">
        <v>3</v>
      </c>
    </row>
    <row r="62" spans="1:13" x14ac:dyDescent="0.25">
      <c r="A62" t="s">
        <v>27</v>
      </c>
      <c r="B62">
        <v>112000039</v>
      </c>
      <c r="C62" s="1">
        <v>45061</v>
      </c>
      <c r="D62">
        <v>59258200</v>
      </c>
      <c r="E62">
        <v>592582</v>
      </c>
      <c r="F62">
        <v>159351849</v>
      </c>
      <c r="G62">
        <v>2</v>
      </c>
      <c r="H62">
        <v>3</v>
      </c>
      <c r="I62">
        <v>4</v>
      </c>
      <c r="J62">
        <v>7</v>
      </c>
      <c r="K62">
        <v>20</v>
      </c>
      <c r="L62">
        <v>29</v>
      </c>
      <c r="M62">
        <v>1</v>
      </c>
    </row>
    <row r="63" spans="1:13" x14ac:dyDescent="0.25">
      <c r="A63" t="s">
        <v>27</v>
      </c>
      <c r="B63">
        <v>112000040</v>
      </c>
      <c r="C63" s="1">
        <v>45064</v>
      </c>
      <c r="D63">
        <v>55695900</v>
      </c>
      <c r="E63">
        <v>556959</v>
      </c>
      <c r="F63">
        <v>177921693</v>
      </c>
      <c r="G63">
        <v>7</v>
      </c>
      <c r="H63">
        <v>12</v>
      </c>
      <c r="I63">
        <v>14</v>
      </c>
      <c r="J63">
        <v>24</v>
      </c>
      <c r="K63">
        <v>26</v>
      </c>
      <c r="L63">
        <v>31</v>
      </c>
      <c r="M63">
        <v>4</v>
      </c>
    </row>
    <row r="64" spans="1:13" x14ac:dyDescent="0.25">
      <c r="A64" t="s">
        <v>27</v>
      </c>
      <c r="B64">
        <v>112000041</v>
      </c>
      <c r="C64" s="1">
        <v>45068</v>
      </c>
      <c r="D64">
        <v>58053200</v>
      </c>
      <c r="E64">
        <v>580532</v>
      </c>
      <c r="F64">
        <v>196643452</v>
      </c>
      <c r="G64">
        <v>15</v>
      </c>
      <c r="H64">
        <v>18</v>
      </c>
      <c r="I64">
        <v>19</v>
      </c>
      <c r="J64">
        <v>30</v>
      </c>
      <c r="K64">
        <v>31</v>
      </c>
      <c r="L64">
        <v>38</v>
      </c>
      <c r="M64">
        <v>2</v>
      </c>
    </row>
    <row r="65" spans="1:13" x14ac:dyDescent="0.25">
      <c r="A65" t="s">
        <v>27</v>
      </c>
      <c r="B65">
        <v>112000042</v>
      </c>
      <c r="C65" s="1">
        <v>45071</v>
      </c>
      <c r="D65">
        <v>57401500</v>
      </c>
      <c r="E65">
        <v>574015</v>
      </c>
      <c r="F65">
        <v>216443576</v>
      </c>
      <c r="G65">
        <v>6</v>
      </c>
      <c r="H65">
        <v>9</v>
      </c>
      <c r="I65">
        <v>12</v>
      </c>
      <c r="J65">
        <v>19</v>
      </c>
      <c r="K65">
        <v>20</v>
      </c>
      <c r="L65">
        <v>38</v>
      </c>
      <c r="M65">
        <v>2</v>
      </c>
    </row>
    <row r="66" spans="1:13" x14ac:dyDescent="0.25">
      <c r="A66" t="s">
        <v>27</v>
      </c>
      <c r="B66">
        <v>112000043</v>
      </c>
      <c r="C66" s="1">
        <v>45075</v>
      </c>
      <c r="D66">
        <v>59568400</v>
      </c>
      <c r="E66">
        <v>595684</v>
      </c>
      <c r="F66">
        <v>236643495</v>
      </c>
      <c r="G66">
        <v>1</v>
      </c>
      <c r="H66">
        <v>2</v>
      </c>
      <c r="I66">
        <v>9</v>
      </c>
      <c r="J66">
        <v>18</v>
      </c>
      <c r="K66">
        <v>24</v>
      </c>
      <c r="L66">
        <v>25</v>
      </c>
      <c r="M66">
        <v>3</v>
      </c>
    </row>
    <row r="67" spans="1:13" x14ac:dyDescent="0.25">
      <c r="A67" t="s">
        <v>27</v>
      </c>
      <c r="B67">
        <v>112000044</v>
      </c>
      <c r="C67" s="1">
        <v>45078</v>
      </c>
      <c r="D67">
        <v>58183800</v>
      </c>
      <c r="E67">
        <v>581838</v>
      </c>
      <c r="F67">
        <v>256008384</v>
      </c>
      <c r="G67">
        <v>10</v>
      </c>
      <c r="H67">
        <v>18</v>
      </c>
      <c r="I67">
        <v>25</v>
      </c>
      <c r="J67">
        <v>29</v>
      </c>
      <c r="K67">
        <v>36</v>
      </c>
      <c r="L67">
        <v>37</v>
      </c>
      <c r="M67">
        <v>2</v>
      </c>
    </row>
    <row r="68" spans="1:13" x14ac:dyDescent="0.25">
      <c r="A68" t="s">
        <v>27</v>
      </c>
      <c r="B68">
        <v>112000045</v>
      </c>
      <c r="C68" s="1">
        <v>45082</v>
      </c>
      <c r="D68">
        <v>91554200</v>
      </c>
      <c r="E68">
        <v>915542</v>
      </c>
      <c r="F68">
        <v>495353193</v>
      </c>
      <c r="G68">
        <v>4</v>
      </c>
      <c r="H68">
        <v>11</v>
      </c>
      <c r="I68">
        <v>28</v>
      </c>
      <c r="J68">
        <v>32</v>
      </c>
      <c r="K68">
        <v>34</v>
      </c>
      <c r="L68">
        <v>35</v>
      </c>
      <c r="M68">
        <v>1</v>
      </c>
    </row>
    <row r="69" spans="1:13" x14ac:dyDescent="0.25">
      <c r="A69" t="s">
        <v>27</v>
      </c>
      <c r="B69">
        <v>112000046</v>
      </c>
      <c r="C69" s="1">
        <v>45085</v>
      </c>
      <c r="D69">
        <v>118054900</v>
      </c>
      <c r="E69">
        <v>1180549</v>
      </c>
      <c r="F69">
        <v>540349287</v>
      </c>
      <c r="G69">
        <v>3</v>
      </c>
      <c r="H69">
        <v>8</v>
      </c>
      <c r="I69">
        <v>12</v>
      </c>
      <c r="J69">
        <v>18</v>
      </c>
      <c r="K69">
        <v>35</v>
      </c>
      <c r="L69">
        <v>38</v>
      </c>
      <c r="M69">
        <v>3</v>
      </c>
    </row>
    <row r="70" spans="1:13" x14ac:dyDescent="0.25">
      <c r="A70" t="s">
        <v>27</v>
      </c>
      <c r="B70">
        <v>112000047</v>
      </c>
      <c r="C70" s="1">
        <v>45089</v>
      </c>
      <c r="D70">
        <v>135276700</v>
      </c>
      <c r="E70">
        <v>1352767</v>
      </c>
      <c r="F70">
        <v>588823271</v>
      </c>
      <c r="G70">
        <v>1</v>
      </c>
      <c r="H70">
        <v>2</v>
      </c>
      <c r="I70">
        <v>16</v>
      </c>
      <c r="J70">
        <v>18</v>
      </c>
      <c r="K70">
        <v>35</v>
      </c>
      <c r="L70">
        <v>38</v>
      </c>
      <c r="M70">
        <v>1</v>
      </c>
    </row>
    <row r="71" spans="1:13" x14ac:dyDescent="0.25">
      <c r="A71" t="s">
        <v>27</v>
      </c>
      <c r="B71">
        <v>112000048</v>
      </c>
      <c r="C71" s="1">
        <v>45092</v>
      </c>
      <c r="D71">
        <v>149995300</v>
      </c>
      <c r="E71">
        <v>1499953</v>
      </c>
      <c r="F71">
        <v>610822505</v>
      </c>
      <c r="G71">
        <v>2</v>
      </c>
      <c r="H71">
        <v>24</v>
      </c>
      <c r="I71">
        <v>25</v>
      </c>
      <c r="J71">
        <v>26</v>
      </c>
      <c r="K71">
        <v>34</v>
      </c>
      <c r="L71">
        <v>36</v>
      </c>
      <c r="M71">
        <v>8</v>
      </c>
    </row>
    <row r="72" spans="1:13" x14ac:dyDescent="0.25">
      <c r="A72" t="s">
        <v>27</v>
      </c>
      <c r="B72">
        <v>112000049</v>
      </c>
      <c r="C72" s="1">
        <v>45096</v>
      </c>
      <c r="D72">
        <v>169112500</v>
      </c>
      <c r="E72">
        <v>1691125</v>
      </c>
      <c r="F72">
        <v>672692879</v>
      </c>
      <c r="G72">
        <v>4</v>
      </c>
      <c r="H72">
        <v>8</v>
      </c>
      <c r="I72">
        <v>12</v>
      </c>
      <c r="J72">
        <v>20</v>
      </c>
      <c r="K72">
        <v>27</v>
      </c>
      <c r="L72">
        <v>36</v>
      </c>
      <c r="M72">
        <v>1</v>
      </c>
    </row>
    <row r="73" spans="1:13" x14ac:dyDescent="0.25">
      <c r="A73" t="s">
        <v>27</v>
      </c>
      <c r="B73">
        <v>112000050</v>
      </c>
      <c r="C73" s="1">
        <v>45099</v>
      </c>
      <c r="D73">
        <v>191090400</v>
      </c>
      <c r="E73">
        <v>1910904</v>
      </c>
      <c r="F73">
        <v>730831206</v>
      </c>
      <c r="G73">
        <v>1</v>
      </c>
      <c r="H73">
        <v>4</v>
      </c>
      <c r="I73">
        <v>7</v>
      </c>
      <c r="J73">
        <v>17</v>
      </c>
      <c r="K73">
        <v>24</v>
      </c>
      <c r="L73">
        <v>28</v>
      </c>
      <c r="M73">
        <v>8</v>
      </c>
    </row>
    <row r="74" spans="1:13" x14ac:dyDescent="0.25">
      <c r="A74" t="s">
        <v>27</v>
      </c>
      <c r="B74">
        <v>112000051</v>
      </c>
      <c r="C74" s="1">
        <v>45103</v>
      </c>
      <c r="D74">
        <v>62510800</v>
      </c>
      <c r="E74">
        <v>625108</v>
      </c>
      <c r="F74">
        <v>34380940</v>
      </c>
      <c r="G74">
        <v>1</v>
      </c>
      <c r="H74">
        <v>15</v>
      </c>
      <c r="I74">
        <v>16</v>
      </c>
      <c r="J74">
        <v>17</v>
      </c>
      <c r="K74">
        <v>24</v>
      </c>
      <c r="L74">
        <v>35</v>
      </c>
      <c r="M74">
        <v>6</v>
      </c>
    </row>
    <row r="75" spans="1:13" x14ac:dyDescent="0.25">
      <c r="A75" t="s">
        <v>27</v>
      </c>
      <c r="B75">
        <v>112000052</v>
      </c>
      <c r="C75" s="1">
        <v>45106</v>
      </c>
      <c r="D75">
        <v>55685200</v>
      </c>
      <c r="E75">
        <v>556852</v>
      </c>
      <c r="F75">
        <v>52234099</v>
      </c>
      <c r="G75">
        <v>1</v>
      </c>
      <c r="H75">
        <v>8</v>
      </c>
      <c r="I75">
        <v>26</v>
      </c>
      <c r="J75">
        <v>27</v>
      </c>
      <c r="K75">
        <v>29</v>
      </c>
      <c r="L75">
        <v>36</v>
      </c>
      <c r="M75">
        <v>2</v>
      </c>
    </row>
    <row r="76" spans="1:13" x14ac:dyDescent="0.25">
      <c r="A76" t="s">
        <v>27</v>
      </c>
      <c r="B76">
        <v>112000053</v>
      </c>
      <c r="C76" s="1">
        <v>45110</v>
      </c>
      <c r="D76">
        <v>58930900</v>
      </c>
      <c r="E76">
        <v>589309</v>
      </c>
      <c r="F76">
        <v>73386193</v>
      </c>
      <c r="G76">
        <v>5</v>
      </c>
      <c r="H76">
        <v>7</v>
      </c>
      <c r="I76">
        <v>10</v>
      </c>
      <c r="J76">
        <v>21</v>
      </c>
      <c r="K76">
        <v>25</v>
      </c>
      <c r="L76">
        <v>29</v>
      </c>
      <c r="M76">
        <v>4</v>
      </c>
    </row>
    <row r="77" spans="1:13" x14ac:dyDescent="0.25">
      <c r="A77" t="s">
        <v>27</v>
      </c>
      <c r="B77">
        <v>112000054</v>
      </c>
      <c r="C77" s="1">
        <v>45113</v>
      </c>
      <c r="D77">
        <v>56462300</v>
      </c>
      <c r="E77">
        <v>564623</v>
      </c>
      <c r="F77">
        <v>84826724</v>
      </c>
      <c r="G77">
        <v>7</v>
      </c>
      <c r="H77">
        <v>21</v>
      </c>
      <c r="I77">
        <v>25</v>
      </c>
      <c r="J77">
        <v>26</v>
      </c>
      <c r="K77">
        <v>30</v>
      </c>
      <c r="L77">
        <v>36</v>
      </c>
      <c r="M77">
        <v>4</v>
      </c>
    </row>
    <row r="78" spans="1:13" x14ac:dyDescent="0.25">
      <c r="A78" t="s">
        <v>27</v>
      </c>
      <c r="B78">
        <v>112000055</v>
      </c>
      <c r="C78" s="1">
        <v>45117</v>
      </c>
      <c r="D78">
        <v>59870700</v>
      </c>
      <c r="E78">
        <v>598707</v>
      </c>
      <c r="F78">
        <v>104343871</v>
      </c>
      <c r="G78">
        <v>14</v>
      </c>
      <c r="H78">
        <v>17</v>
      </c>
      <c r="I78">
        <v>18</v>
      </c>
      <c r="J78">
        <v>21</v>
      </c>
      <c r="K78">
        <v>32</v>
      </c>
      <c r="L78">
        <v>35</v>
      </c>
      <c r="M78">
        <v>2</v>
      </c>
    </row>
    <row r="79" spans="1:13" x14ac:dyDescent="0.25">
      <c r="A79" t="s">
        <v>27</v>
      </c>
      <c r="B79">
        <v>112000056</v>
      </c>
      <c r="C79" s="1">
        <v>45120</v>
      </c>
      <c r="D79">
        <v>58113000</v>
      </c>
      <c r="E79">
        <v>581130</v>
      </c>
      <c r="F79">
        <v>124849720</v>
      </c>
      <c r="G79">
        <v>1</v>
      </c>
      <c r="H79">
        <v>18</v>
      </c>
      <c r="I79">
        <v>19</v>
      </c>
      <c r="J79">
        <v>20</v>
      </c>
      <c r="K79">
        <v>23</v>
      </c>
      <c r="L79">
        <v>29</v>
      </c>
      <c r="M79">
        <v>6</v>
      </c>
    </row>
    <row r="80" spans="1:13" x14ac:dyDescent="0.25">
      <c r="A80" t="s">
        <v>27</v>
      </c>
      <c r="B80">
        <v>112000057</v>
      </c>
      <c r="C80" s="1">
        <v>45124</v>
      </c>
      <c r="D80">
        <v>57902900</v>
      </c>
      <c r="E80">
        <v>579029</v>
      </c>
      <c r="F80">
        <v>141076910</v>
      </c>
      <c r="G80">
        <v>3</v>
      </c>
      <c r="H80">
        <v>16</v>
      </c>
      <c r="I80">
        <v>19</v>
      </c>
      <c r="J80">
        <v>24</v>
      </c>
      <c r="K80">
        <v>25</v>
      </c>
      <c r="L80">
        <v>37</v>
      </c>
      <c r="M80">
        <v>8</v>
      </c>
    </row>
    <row r="81" spans="1:13" x14ac:dyDescent="0.25">
      <c r="A81" t="s">
        <v>27</v>
      </c>
      <c r="B81">
        <v>112000058</v>
      </c>
      <c r="C81" s="1">
        <v>45127</v>
      </c>
      <c r="D81">
        <v>53949200</v>
      </c>
      <c r="E81">
        <v>539492</v>
      </c>
      <c r="F81">
        <v>158669769</v>
      </c>
      <c r="G81">
        <v>5</v>
      </c>
      <c r="H81">
        <v>10</v>
      </c>
      <c r="I81">
        <v>17</v>
      </c>
      <c r="J81">
        <v>27</v>
      </c>
      <c r="K81">
        <v>34</v>
      </c>
      <c r="L81">
        <v>35</v>
      </c>
      <c r="M81">
        <v>5</v>
      </c>
    </row>
    <row r="82" spans="1:13" x14ac:dyDescent="0.25">
      <c r="A82" t="s">
        <v>27</v>
      </c>
      <c r="B82">
        <v>112000059</v>
      </c>
      <c r="C82" s="1">
        <v>45131</v>
      </c>
      <c r="D82">
        <v>57367800</v>
      </c>
      <c r="E82">
        <v>573678</v>
      </c>
      <c r="F82">
        <v>176741158</v>
      </c>
      <c r="G82">
        <v>5</v>
      </c>
      <c r="H82">
        <v>8</v>
      </c>
      <c r="I82">
        <v>17</v>
      </c>
      <c r="J82">
        <v>30</v>
      </c>
      <c r="K82">
        <v>32</v>
      </c>
      <c r="L82">
        <v>38</v>
      </c>
      <c r="M82">
        <v>4</v>
      </c>
    </row>
    <row r="83" spans="1:13" x14ac:dyDescent="0.25">
      <c r="A83" t="s">
        <v>27</v>
      </c>
      <c r="B83">
        <v>112000060</v>
      </c>
      <c r="C83" s="1">
        <v>45134</v>
      </c>
      <c r="D83">
        <v>49579400</v>
      </c>
      <c r="E83">
        <v>495794</v>
      </c>
      <c r="F83">
        <v>192654727</v>
      </c>
      <c r="G83">
        <v>6</v>
      </c>
      <c r="H83">
        <v>7</v>
      </c>
      <c r="I83">
        <v>16</v>
      </c>
      <c r="J83">
        <v>25</v>
      </c>
      <c r="K83">
        <v>32</v>
      </c>
      <c r="L83">
        <v>33</v>
      </c>
      <c r="M83">
        <v>2</v>
      </c>
    </row>
    <row r="84" spans="1:13" x14ac:dyDescent="0.25">
      <c r="A84" t="s">
        <v>27</v>
      </c>
      <c r="B84">
        <v>112000061</v>
      </c>
      <c r="C84" s="1">
        <v>45138</v>
      </c>
      <c r="D84">
        <v>55348100</v>
      </c>
      <c r="E84">
        <v>553481</v>
      </c>
      <c r="F84">
        <v>205044329</v>
      </c>
      <c r="G84">
        <v>23</v>
      </c>
      <c r="H84">
        <v>24</v>
      </c>
      <c r="I84">
        <v>26</v>
      </c>
      <c r="J84">
        <v>33</v>
      </c>
      <c r="K84">
        <v>35</v>
      </c>
      <c r="L84">
        <v>37</v>
      </c>
      <c r="M84">
        <v>1</v>
      </c>
    </row>
    <row r="85" spans="1:13" x14ac:dyDescent="0.25">
      <c r="A85" t="s">
        <v>27</v>
      </c>
      <c r="B85">
        <v>112000062</v>
      </c>
      <c r="C85" s="1">
        <v>45141</v>
      </c>
      <c r="D85">
        <v>51522800</v>
      </c>
      <c r="E85">
        <v>515228</v>
      </c>
      <c r="F85">
        <v>220342543</v>
      </c>
      <c r="G85">
        <v>17</v>
      </c>
      <c r="H85">
        <v>18</v>
      </c>
      <c r="I85">
        <v>21</v>
      </c>
      <c r="J85">
        <v>25</v>
      </c>
      <c r="K85">
        <v>27</v>
      </c>
      <c r="L85">
        <v>33</v>
      </c>
      <c r="M85">
        <v>4</v>
      </c>
    </row>
    <row r="86" spans="1:13" x14ac:dyDescent="0.25">
      <c r="A86" t="s">
        <v>27</v>
      </c>
      <c r="B86">
        <v>112000063</v>
      </c>
      <c r="C86" s="1">
        <v>45145</v>
      </c>
      <c r="D86">
        <v>65509900</v>
      </c>
      <c r="E86">
        <v>655099</v>
      </c>
      <c r="F86">
        <v>246341387</v>
      </c>
      <c r="G86">
        <v>3</v>
      </c>
      <c r="H86">
        <v>27</v>
      </c>
      <c r="I86">
        <v>29</v>
      </c>
      <c r="J86">
        <v>31</v>
      </c>
      <c r="K86">
        <v>33</v>
      </c>
      <c r="L86">
        <v>37</v>
      </c>
      <c r="M86">
        <v>2</v>
      </c>
    </row>
    <row r="87" spans="1:13" x14ac:dyDescent="0.25">
      <c r="A87" t="s">
        <v>27</v>
      </c>
      <c r="B87">
        <v>112000064</v>
      </c>
      <c r="C87" s="1">
        <v>45148</v>
      </c>
      <c r="D87">
        <v>61453700</v>
      </c>
      <c r="E87">
        <v>614537</v>
      </c>
      <c r="F87">
        <v>266840321</v>
      </c>
      <c r="G87">
        <v>3</v>
      </c>
      <c r="H87">
        <v>11</v>
      </c>
      <c r="I87">
        <v>21</v>
      </c>
      <c r="J87">
        <v>29</v>
      </c>
      <c r="K87">
        <v>30</v>
      </c>
      <c r="L87">
        <v>38</v>
      </c>
      <c r="M87">
        <v>3</v>
      </c>
    </row>
    <row r="88" spans="1:13" x14ac:dyDescent="0.25">
      <c r="A88" t="s">
        <v>27</v>
      </c>
      <c r="B88">
        <v>112000065</v>
      </c>
      <c r="C88" s="1">
        <v>45152</v>
      </c>
      <c r="D88">
        <v>68467300</v>
      </c>
      <c r="E88">
        <v>684673</v>
      </c>
      <c r="F88">
        <v>290863135</v>
      </c>
      <c r="G88">
        <v>2</v>
      </c>
      <c r="H88">
        <v>3</v>
      </c>
      <c r="I88">
        <v>4</v>
      </c>
      <c r="J88">
        <v>10</v>
      </c>
      <c r="K88">
        <v>17</v>
      </c>
      <c r="L88">
        <v>26</v>
      </c>
      <c r="M88">
        <v>2</v>
      </c>
    </row>
    <row r="89" spans="1:13" x14ac:dyDescent="0.25">
      <c r="A89" t="s">
        <v>27</v>
      </c>
      <c r="B89">
        <v>112000066</v>
      </c>
      <c r="C89" s="1">
        <v>45155</v>
      </c>
      <c r="D89">
        <v>67164000</v>
      </c>
      <c r="E89">
        <v>671640</v>
      </c>
      <c r="F89">
        <v>313508834</v>
      </c>
      <c r="G89">
        <v>4</v>
      </c>
      <c r="H89">
        <v>18</v>
      </c>
      <c r="I89">
        <v>21</v>
      </c>
      <c r="J89">
        <v>23</v>
      </c>
      <c r="K89">
        <v>28</v>
      </c>
      <c r="L89">
        <v>37</v>
      </c>
      <c r="M89">
        <v>6</v>
      </c>
    </row>
    <row r="90" spans="1:13" x14ac:dyDescent="0.25">
      <c r="A90" t="s">
        <v>27</v>
      </c>
      <c r="B90">
        <v>112000067</v>
      </c>
      <c r="C90" s="1">
        <v>45159</v>
      </c>
      <c r="D90">
        <v>85843000</v>
      </c>
      <c r="E90">
        <v>858430</v>
      </c>
      <c r="F90">
        <v>347897584</v>
      </c>
      <c r="G90">
        <v>1</v>
      </c>
      <c r="H90">
        <v>12</v>
      </c>
      <c r="I90">
        <v>14</v>
      </c>
      <c r="J90">
        <v>19</v>
      </c>
      <c r="K90">
        <v>33</v>
      </c>
      <c r="L90">
        <v>34</v>
      </c>
      <c r="M90">
        <v>4</v>
      </c>
    </row>
    <row r="91" spans="1:13" x14ac:dyDescent="0.25">
      <c r="A91" t="s">
        <v>27</v>
      </c>
      <c r="B91">
        <v>112000068</v>
      </c>
      <c r="C91" s="1">
        <v>45162</v>
      </c>
      <c r="D91">
        <v>95182700</v>
      </c>
      <c r="E91">
        <v>951827</v>
      </c>
      <c r="F91">
        <v>381849768</v>
      </c>
      <c r="G91">
        <v>3</v>
      </c>
      <c r="H91">
        <v>10</v>
      </c>
      <c r="I91">
        <v>17</v>
      </c>
      <c r="J91">
        <v>21</v>
      </c>
      <c r="K91">
        <v>23</v>
      </c>
      <c r="L91">
        <v>38</v>
      </c>
      <c r="M91">
        <v>3</v>
      </c>
    </row>
    <row r="92" spans="1:13" x14ac:dyDescent="0.25">
      <c r="A92" t="s">
        <v>27</v>
      </c>
      <c r="B92">
        <v>112000069</v>
      </c>
      <c r="C92" s="1">
        <v>45166</v>
      </c>
      <c r="D92">
        <v>99596900</v>
      </c>
      <c r="E92">
        <v>995969</v>
      </c>
      <c r="F92">
        <v>415065362</v>
      </c>
      <c r="G92">
        <v>3</v>
      </c>
      <c r="H92">
        <v>6</v>
      </c>
      <c r="I92">
        <v>8</v>
      </c>
      <c r="J92">
        <v>15</v>
      </c>
      <c r="K92">
        <v>24</v>
      </c>
      <c r="L92">
        <v>38</v>
      </c>
      <c r="M92">
        <v>5</v>
      </c>
    </row>
    <row r="93" spans="1:13" x14ac:dyDescent="0.25">
      <c r="A93" t="s">
        <v>27</v>
      </c>
      <c r="B93">
        <v>112000070</v>
      </c>
      <c r="C93" s="1">
        <v>45169</v>
      </c>
      <c r="D93">
        <v>114198100</v>
      </c>
      <c r="E93">
        <v>1141981</v>
      </c>
      <c r="F93">
        <v>453746416</v>
      </c>
      <c r="G93">
        <v>4</v>
      </c>
      <c r="H93">
        <v>22</v>
      </c>
      <c r="I93">
        <v>23</v>
      </c>
      <c r="J93">
        <v>27</v>
      </c>
      <c r="K93">
        <v>30</v>
      </c>
      <c r="L93">
        <v>34</v>
      </c>
      <c r="M93">
        <v>7</v>
      </c>
    </row>
    <row r="94" spans="1:13" x14ac:dyDescent="0.25">
      <c r="A94" t="s">
        <v>27</v>
      </c>
      <c r="B94">
        <v>112000071</v>
      </c>
      <c r="C94" s="1">
        <v>45173</v>
      </c>
      <c r="D94">
        <v>111261600</v>
      </c>
      <c r="E94">
        <v>1112616</v>
      </c>
      <c r="F94">
        <v>490228495</v>
      </c>
      <c r="G94">
        <v>1</v>
      </c>
      <c r="H94">
        <v>3</v>
      </c>
      <c r="I94">
        <v>12</v>
      </c>
      <c r="J94">
        <v>24</v>
      </c>
      <c r="K94">
        <v>27</v>
      </c>
      <c r="L94">
        <v>30</v>
      </c>
      <c r="M94">
        <v>8</v>
      </c>
    </row>
    <row r="95" spans="1:13" x14ac:dyDescent="0.25">
      <c r="A95" t="s">
        <v>27</v>
      </c>
      <c r="B95">
        <v>112000072</v>
      </c>
      <c r="C95" s="1">
        <v>45176</v>
      </c>
      <c r="D95">
        <v>133784600</v>
      </c>
      <c r="E95">
        <v>1337846</v>
      </c>
      <c r="F95">
        <v>539659724</v>
      </c>
      <c r="G95">
        <v>11</v>
      </c>
      <c r="H95">
        <v>15</v>
      </c>
      <c r="I95">
        <v>18</v>
      </c>
      <c r="J95">
        <v>20</v>
      </c>
      <c r="K95">
        <v>22</v>
      </c>
      <c r="L95">
        <v>33</v>
      </c>
      <c r="M95">
        <v>7</v>
      </c>
    </row>
    <row r="96" spans="1:13" x14ac:dyDescent="0.25">
      <c r="A96" t="s">
        <v>27</v>
      </c>
      <c r="B96">
        <v>112000073</v>
      </c>
      <c r="C96" s="1">
        <v>45180</v>
      </c>
      <c r="D96">
        <v>164149100</v>
      </c>
      <c r="E96">
        <v>1641491</v>
      </c>
      <c r="F96">
        <v>602444928</v>
      </c>
      <c r="G96">
        <v>11</v>
      </c>
      <c r="H96">
        <v>12</v>
      </c>
      <c r="I96">
        <v>20</v>
      </c>
      <c r="J96">
        <v>27</v>
      </c>
      <c r="K96">
        <v>28</v>
      </c>
      <c r="L96">
        <v>31</v>
      </c>
      <c r="M96">
        <v>1</v>
      </c>
    </row>
    <row r="97" spans="1:13" x14ac:dyDescent="0.25">
      <c r="A97" t="s">
        <v>27</v>
      </c>
      <c r="B97">
        <v>112000074</v>
      </c>
      <c r="C97" s="1">
        <v>45183</v>
      </c>
      <c r="D97">
        <v>187474100</v>
      </c>
      <c r="E97">
        <v>1874741</v>
      </c>
      <c r="F97">
        <v>630125490</v>
      </c>
      <c r="G97">
        <v>2</v>
      </c>
      <c r="H97">
        <v>14</v>
      </c>
      <c r="I97">
        <v>24</v>
      </c>
      <c r="J97">
        <v>26</v>
      </c>
      <c r="K97">
        <v>28</v>
      </c>
      <c r="L97">
        <v>29</v>
      </c>
      <c r="M97">
        <v>7</v>
      </c>
    </row>
    <row r="98" spans="1:13" x14ac:dyDescent="0.25">
      <c r="A98" t="s">
        <v>27</v>
      </c>
      <c r="B98">
        <v>112000075</v>
      </c>
      <c r="C98" s="1">
        <v>45187</v>
      </c>
      <c r="D98">
        <v>207845500</v>
      </c>
      <c r="E98">
        <v>2078455</v>
      </c>
      <c r="F98">
        <v>700598468</v>
      </c>
      <c r="G98">
        <v>1</v>
      </c>
      <c r="H98">
        <v>4</v>
      </c>
      <c r="I98">
        <v>11</v>
      </c>
      <c r="J98">
        <v>14</v>
      </c>
      <c r="K98">
        <v>21</v>
      </c>
      <c r="L98">
        <v>22</v>
      </c>
      <c r="M98">
        <v>1</v>
      </c>
    </row>
    <row r="99" spans="1:13" x14ac:dyDescent="0.25">
      <c r="A99" t="s">
        <v>27</v>
      </c>
      <c r="B99">
        <v>112000076</v>
      </c>
      <c r="C99" s="1">
        <v>45190</v>
      </c>
      <c r="D99">
        <v>248448500</v>
      </c>
      <c r="E99">
        <v>2484485</v>
      </c>
      <c r="F99">
        <v>787317991</v>
      </c>
      <c r="G99">
        <v>3</v>
      </c>
      <c r="H99">
        <v>7</v>
      </c>
      <c r="I99">
        <v>12</v>
      </c>
      <c r="J99">
        <v>13</v>
      </c>
      <c r="K99">
        <v>28</v>
      </c>
      <c r="L99">
        <v>34</v>
      </c>
      <c r="M99">
        <v>5</v>
      </c>
    </row>
    <row r="100" spans="1:13" x14ac:dyDescent="0.25">
      <c r="A100" t="s">
        <v>27</v>
      </c>
      <c r="B100">
        <v>112000077</v>
      </c>
      <c r="C100" s="1">
        <v>45194</v>
      </c>
      <c r="D100">
        <v>282611500</v>
      </c>
      <c r="E100">
        <v>2826115</v>
      </c>
      <c r="F100">
        <v>878970672</v>
      </c>
      <c r="G100">
        <v>20</v>
      </c>
      <c r="H100">
        <v>25</v>
      </c>
      <c r="I100">
        <v>26</v>
      </c>
      <c r="J100">
        <v>30</v>
      </c>
      <c r="K100">
        <v>32</v>
      </c>
      <c r="L100">
        <v>35</v>
      </c>
      <c r="M100">
        <v>3</v>
      </c>
    </row>
    <row r="101" spans="1:13" x14ac:dyDescent="0.25">
      <c r="A101" t="s">
        <v>27</v>
      </c>
      <c r="B101">
        <v>112000078</v>
      </c>
      <c r="C101" s="1">
        <v>45197</v>
      </c>
      <c r="D101">
        <v>334877600</v>
      </c>
      <c r="E101">
        <v>3348776</v>
      </c>
      <c r="F101">
        <v>994564495</v>
      </c>
      <c r="G101">
        <v>9</v>
      </c>
      <c r="H101">
        <v>16</v>
      </c>
      <c r="I101">
        <v>17</v>
      </c>
      <c r="J101">
        <v>25</v>
      </c>
      <c r="K101">
        <v>29</v>
      </c>
      <c r="L101">
        <v>33</v>
      </c>
      <c r="M101">
        <v>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3DFA7-D457-48F2-8F9C-FADDB29EE60F}">
  <dimension ref="A1:M201"/>
  <sheetViews>
    <sheetView topLeftCell="A187" workbookViewId="0">
      <selection activeCell="K206" sqref="K206"/>
    </sheetView>
  </sheetViews>
  <sheetFormatPr defaultRowHeight="16.5" x14ac:dyDescent="0.25"/>
  <sheetData>
    <row r="1" spans="1:13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t="s">
        <v>27</v>
      </c>
      <c r="B2">
        <v>110000087</v>
      </c>
      <c r="C2" s="1">
        <v>44501</v>
      </c>
      <c r="D2">
        <v>58842000</v>
      </c>
      <c r="E2">
        <v>588420</v>
      </c>
      <c r="F2">
        <v>65157352</v>
      </c>
      <c r="G2">
        <v>10</v>
      </c>
      <c r="H2">
        <v>16</v>
      </c>
      <c r="I2">
        <v>19</v>
      </c>
      <c r="J2">
        <v>22</v>
      </c>
      <c r="K2">
        <v>32</v>
      </c>
      <c r="L2">
        <v>37</v>
      </c>
      <c r="M2">
        <v>6</v>
      </c>
    </row>
    <row r="3" spans="1:13" x14ac:dyDescent="0.25">
      <c r="A3" t="s">
        <v>27</v>
      </c>
      <c r="B3">
        <v>110000088</v>
      </c>
      <c r="C3" s="1">
        <v>44504</v>
      </c>
      <c r="D3">
        <v>56290500</v>
      </c>
      <c r="E3">
        <v>562905</v>
      </c>
      <c r="F3">
        <v>85245927</v>
      </c>
      <c r="G3">
        <v>5</v>
      </c>
      <c r="H3">
        <v>9</v>
      </c>
      <c r="I3">
        <v>11</v>
      </c>
      <c r="J3">
        <v>35</v>
      </c>
      <c r="K3">
        <v>37</v>
      </c>
      <c r="L3">
        <v>38</v>
      </c>
      <c r="M3">
        <v>4</v>
      </c>
    </row>
    <row r="4" spans="1:13" x14ac:dyDescent="0.25">
      <c r="A4" t="s">
        <v>27</v>
      </c>
      <c r="B4">
        <v>110000089</v>
      </c>
      <c r="C4" s="1">
        <v>44508</v>
      </c>
      <c r="D4">
        <v>57730600</v>
      </c>
      <c r="E4">
        <v>577306</v>
      </c>
      <c r="F4">
        <v>100621764</v>
      </c>
      <c r="G4">
        <v>6</v>
      </c>
      <c r="H4">
        <v>8</v>
      </c>
      <c r="I4">
        <v>18</v>
      </c>
      <c r="J4">
        <v>22</v>
      </c>
      <c r="K4">
        <v>30</v>
      </c>
      <c r="L4">
        <v>33</v>
      </c>
      <c r="M4">
        <v>4</v>
      </c>
    </row>
    <row r="5" spans="1:13" x14ac:dyDescent="0.25">
      <c r="A5" t="s">
        <v>27</v>
      </c>
      <c r="B5">
        <v>110000090</v>
      </c>
      <c r="C5" s="1">
        <v>44511</v>
      </c>
      <c r="D5">
        <v>56774700</v>
      </c>
      <c r="E5">
        <v>567747</v>
      </c>
      <c r="F5">
        <v>119708348</v>
      </c>
      <c r="G5">
        <v>1</v>
      </c>
      <c r="H5">
        <v>2</v>
      </c>
      <c r="I5">
        <v>8</v>
      </c>
      <c r="J5">
        <v>12</v>
      </c>
      <c r="K5">
        <v>33</v>
      </c>
      <c r="L5">
        <v>37</v>
      </c>
      <c r="M5">
        <v>2</v>
      </c>
    </row>
    <row r="6" spans="1:13" x14ac:dyDescent="0.25">
      <c r="A6" t="s">
        <v>27</v>
      </c>
      <c r="B6">
        <v>110000091</v>
      </c>
      <c r="C6" s="1">
        <v>44515</v>
      </c>
      <c r="D6">
        <v>59070500</v>
      </c>
      <c r="E6">
        <v>590705</v>
      </c>
      <c r="F6">
        <v>136023776</v>
      </c>
      <c r="G6">
        <v>6</v>
      </c>
      <c r="H6">
        <v>9</v>
      </c>
      <c r="I6">
        <v>19</v>
      </c>
      <c r="J6">
        <v>21</v>
      </c>
      <c r="K6">
        <v>29</v>
      </c>
      <c r="L6">
        <v>32</v>
      </c>
      <c r="M6">
        <v>8</v>
      </c>
    </row>
    <row r="7" spans="1:13" x14ac:dyDescent="0.25">
      <c r="A7" t="s">
        <v>27</v>
      </c>
      <c r="B7">
        <v>110000092</v>
      </c>
      <c r="C7" s="1">
        <v>44518</v>
      </c>
      <c r="D7">
        <v>55437600</v>
      </c>
      <c r="E7">
        <v>554376</v>
      </c>
      <c r="F7">
        <v>154868655</v>
      </c>
      <c r="G7">
        <v>13</v>
      </c>
      <c r="H7">
        <v>21</v>
      </c>
      <c r="I7">
        <v>27</v>
      </c>
      <c r="J7">
        <v>30</v>
      </c>
      <c r="K7">
        <v>33</v>
      </c>
      <c r="L7">
        <v>38</v>
      </c>
      <c r="M7">
        <v>6</v>
      </c>
    </row>
    <row r="8" spans="1:13" x14ac:dyDescent="0.25">
      <c r="A8" t="s">
        <v>27</v>
      </c>
      <c r="B8">
        <v>110000093</v>
      </c>
      <c r="C8" s="1">
        <v>44522</v>
      </c>
      <c r="D8">
        <v>57611900</v>
      </c>
      <c r="E8">
        <v>576119</v>
      </c>
      <c r="F8">
        <v>175163199</v>
      </c>
      <c r="G8">
        <v>9</v>
      </c>
      <c r="H8">
        <v>13</v>
      </c>
      <c r="I8">
        <v>17</v>
      </c>
      <c r="J8">
        <v>18</v>
      </c>
      <c r="K8">
        <v>19</v>
      </c>
      <c r="L8">
        <v>21</v>
      </c>
      <c r="M8">
        <v>4</v>
      </c>
    </row>
    <row r="9" spans="1:13" x14ac:dyDescent="0.25">
      <c r="A9" t="s">
        <v>27</v>
      </c>
      <c r="B9">
        <v>110000094</v>
      </c>
      <c r="C9" s="1">
        <v>44525</v>
      </c>
      <c r="D9">
        <v>56007700</v>
      </c>
      <c r="E9">
        <v>560077</v>
      </c>
      <c r="F9">
        <v>195096133</v>
      </c>
      <c r="G9">
        <v>3</v>
      </c>
      <c r="H9">
        <v>6</v>
      </c>
      <c r="I9">
        <v>13</v>
      </c>
      <c r="J9">
        <v>15</v>
      </c>
      <c r="K9">
        <v>18</v>
      </c>
      <c r="L9">
        <v>19</v>
      </c>
      <c r="M9">
        <v>4</v>
      </c>
    </row>
    <row r="10" spans="1:13" x14ac:dyDescent="0.25">
      <c r="A10" t="s">
        <v>27</v>
      </c>
      <c r="B10">
        <v>110000095</v>
      </c>
      <c r="C10" s="1">
        <v>44529</v>
      </c>
      <c r="D10">
        <v>57960500</v>
      </c>
      <c r="E10">
        <v>579605</v>
      </c>
      <c r="F10">
        <v>216821207</v>
      </c>
      <c r="G10">
        <v>20</v>
      </c>
      <c r="H10">
        <v>21</v>
      </c>
      <c r="I10">
        <v>22</v>
      </c>
      <c r="J10">
        <v>25</v>
      </c>
      <c r="K10">
        <v>30</v>
      </c>
      <c r="L10">
        <v>35</v>
      </c>
      <c r="M10">
        <v>4</v>
      </c>
    </row>
    <row r="11" spans="1:13" x14ac:dyDescent="0.25">
      <c r="A11" t="s">
        <v>27</v>
      </c>
      <c r="B11">
        <v>110000096</v>
      </c>
      <c r="C11" s="1">
        <v>44532</v>
      </c>
      <c r="D11">
        <v>56651800</v>
      </c>
      <c r="E11">
        <v>566518</v>
      </c>
      <c r="F11">
        <v>238060896</v>
      </c>
      <c r="G11">
        <v>4</v>
      </c>
      <c r="H11">
        <v>8</v>
      </c>
      <c r="I11">
        <v>16</v>
      </c>
      <c r="J11">
        <v>17</v>
      </c>
      <c r="K11">
        <v>25</v>
      </c>
      <c r="L11">
        <v>35</v>
      </c>
      <c r="M11">
        <v>8</v>
      </c>
    </row>
    <row r="12" spans="1:13" x14ac:dyDescent="0.25">
      <c r="A12" t="s">
        <v>27</v>
      </c>
      <c r="B12">
        <v>110000097</v>
      </c>
      <c r="C12" s="1">
        <v>44536</v>
      </c>
      <c r="D12">
        <v>62089600</v>
      </c>
      <c r="E12">
        <v>620896</v>
      </c>
      <c r="F12">
        <v>247145735</v>
      </c>
      <c r="G12">
        <v>1</v>
      </c>
      <c r="H12">
        <v>2</v>
      </c>
      <c r="I12">
        <v>15</v>
      </c>
      <c r="J12">
        <v>22</v>
      </c>
      <c r="K12">
        <v>23</v>
      </c>
      <c r="L12">
        <v>36</v>
      </c>
      <c r="M12">
        <v>3</v>
      </c>
    </row>
    <row r="13" spans="1:13" x14ac:dyDescent="0.25">
      <c r="A13" t="s">
        <v>27</v>
      </c>
      <c r="B13">
        <v>110000098</v>
      </c>
      <c r="C13" s="1">
        <v>44539</v>
      </c>
      <c r="D13">
        <v>62423900</v>
      </c>
      <c r="E13">
        <v>624239</v>
      </c>
      <c r="F13">
        <v>268791679</v>
      </c>
      <c r="G13">
        <v>3</v>
      </c>
      <c r="H13">
        <v>5</v>
      </c>
      <c r="I13">
        <v>9</v>
      </c>
      <c r="J13">
        <v>19</v>
      </c>
      <c r="K13">
        <v>26</v>
      </c>
      <c r="L13">
        <v>36</v>
      </c>
      <c r="M13">
        <v>1</v>
      </c>
    </row>
    <row r="14" spans="1:13" x14ac:dyDescent="0.25">
      <c r="A14" t="s">
        <v>27</v>
      </c>
      <c r="B14">
        <v>110000099</v>
      </c>
      <c r="C14" s="1">
        <v>44543</v>
      </c>
      <c r="D14">
        <v>66112500</v>
      </c>
      <c r="E14">
        <v>661125</v>
      </c>
      <c r="F14">
        <v>292145253</v>
      </c>
      <c r="G14">
        <v>3</v>
      </c>
      <c r="H14">
        <v>10</v>
      </c>
      <c r="I14">
        <v>14</v>
      </c>
      <c r="J14">
        <v>18</v>
      </c>
      <c r="K14">
        <v>28</v>
      </c>
      <c r="L14">
        <v>38</v>
      </c>
      <c r="M14">
        <v>8</v>
      </c>
    </row>
    <row r="15" spans="1:13" x14ac:dyDescent="0.25">
      <c r="A15" t="s">
        <v>27</v>
      </c>
      <c r="B15">
        <v>110000100</v>
      </c>
      <c r="C15" s="1">
        <v>44546</v>
      </c>
      <c r="D15">
        <v>66062000</v>
      </c>
      <c r="E15">
        <v>660620</v>
      </c>
      <c r="F15">
        <v>307127688</v>
      </c>
      <c r="G15">
        <v>2</v>
      </c>
      <c r="H15">
        <v>3</v>
      </c>
      <c r="I15">
        <v>10</v>
      </c>
      <c r="J15">
        <v>12</v>
      </c>
      <c r="K15">
        <v>15</v>
      </c>
      <c r="L15">
        <v>21</v>
      </c>
      <c r="M15">
        <v>6</v>
      </c>
    </row>
    <row r="16" spans="1:13" x14ac:dyDescent="0.25">
      <c r="A16" t="s">
        <v>27</v>
      </c>
      <c r="B16">
        <v>110000101</v>
      </c>
      <c r="C16" s="1">
        <v>44550</v>
      </c>
      <c r="D16">
        <v>70290600</v>
      </c>
      <c r="E16">
        <v>702906</v>
      </c>
      <c r="F16">
        <v>331085618</v>
      </c>
      <c r="G16">
        <v>4</v>
      </c>
      <c r="H16">
        <v>6</v>
      </c>
      <c r="I16">
        <v>29</v>
      </c>
      <c r="J16">
        <v>32</v>
      </c>
      <c r="K16">
        <v>34</v>
      </c>
      <c r="L16">
        <v>36</v>
      </c>
      <c r="M16">
        <v>2</v>
      </c>
    </row>
    <row r="17" spans="1:13" x14ac:dyDescent="0.25">
      <c r="A17" t="s">
        <v>27</v>
      </c>
      <c r="B17">
        <v>110000102</v>
      </c>
      <c r="C17" s="1">
        <v>44553</v>
      </c>
      <c r="D17">
        <v>69375300</v>
      </c>
      <c r="E17">
        <v>693753</v>
      </c>
      <c r="F17">
        <v>349974045</v>
      </c>
      <c r="G17">
        <v>6</v>
      </c>
      <c r="H17">
        <v>8</v>
      </c>
      <c r="I17">
        <v>14</v>
      </c>
      <c r="J17">
        <v>22</v>
      </c>
      <c r="K17">
        <v>26</v>
      </c>
      <c r="L17">
        <v>34</v>
      </c>
      <c r="M17">
        <v>3</v>
      </c>
    </row>
    <row r="18" spans="1:13" x14ac:dyDescent="0.25">
      <c r="A18" t="s">
        <v>27</v>
      </c>
      <c r="B18">
        <v>110000103</v>
      </c>
      <c r="C18" s="1">
        <v>44557</v>
      </c>
      <c r="D18">
        <v>73568100</v>
      </c>
      <c r="E18">
        <v>735681</v>
      </c>
      <c r="F18">
        <v>376475399</v>
      </c>
      <c r="G18">
        <v>3</v>
      </c>
      <c r="H18">
        <v>15</v>
      </c>
      <c r="I18">
        <v>24</v>
      </c>
      <c r="J18">
        <v>25</v>
      </c>
      <c r="K18">
        <v>33</v>
      </c>
      <c r="L18">
        <v>34</v>
      </c>
      <c r="M18">
        <v>6</v>
      </c>
    </row>
    <row r="19" spans="1:13" x14ac:dyDescent="0.25">
      <c r="A19" t="s">
        <v>27</v>
      </c>
      <c r="B19">
        <v>110000104</v>
      </c>
      <c r="C19" s="1">
        <v>44560</v>
      </c>
      <c r="D19">
        <v>79227000</v>
      </c>
      <c r="E19">
        <v>792270</v>
      </c>
      <c r="F19">
        <v>405986448</v>
      </c>
      <c r="G19">
        <v>7</v>
      </c>
      <c r="H19">
        <v>18</v>
      </c>
      <c r="I19">
        <v>19</v>
      </c>
      <c r="J19">
        <v>25</v>
      </c>
      <c r="K19">
        <v>28</v>
      </c>
      <c r="L19">
        <v>38</v>
      </c>
      <c r="M19">
        <v>4</v>
      </c>
    </row>
    <row r="20" spans="1:13" x14ac:dyDescent="0.25">
      <c r="A20" t="s">
        <v>27</v>
      </c>
      <c r="B20">
        <v>111000001</v>
      </c>
      <c r="C20" s="1">
        <v>44564</v>
      </c>
      <c r="D20">
        <v>91185900</v>
      </c>
      <c r="E20">
        <v>911859</v>
      </c>
      <c r="F20">
        <v>439936492</v>
      </c>
      <c r="G20">
        <v>8</v>
      </c>
      <c r="H20">
        <v>14</v>
      </c>
      <c r="I20">
        <v>18</v>
      </c>
      <c r="J20">
        <v>27</v>
      </c>
      <c r="K20">
        <v>30</v>
      </c>
      <c r="L20">
        <v>35</v>
      </c>
      <c r="M20">
        <v>1</v>
      </c>
    </row>
    <row r="21" spans="1:13" x14ac:dyDescent="0.25">
      <c r="A21" t="s">
        <v>27</v>
      </c>
      <c r="B21">
        <v>111000002</v>
      </c>
      <c r="C21" s="1">
        <v>44567</v>
      </c>
      <c r="D21">
        <v>82566500</v>
      </c>
      <c r="E21">
        <v>825665</v>
      </c>
      <c r="F21">
        <v>455938182</v>
      </c>
      <c r="G21">
        <v>3</v>
      </c>
      <c r="H21">
        <v>5</v>
      </c>
      <c r="I21">
        <v>8</v>
      </c>
      <c r="J21">
        <v>12</v>
      </c>
      <c r="K21">
        <v>30</v>
      </c>
      <c r="L21">
        <v>31</v>
      </c>
      <c r="M21">
        <v>2</v>
      </c>
    </row>
    <row r="22" spans="1:13" x14ac:dyDescent="0.25">
      <c r="A22" t="s">
        <v>27</v>
      </c>
      <c r="B22">
        <v>111000003</v>
      </c>
      <c r="C22" s="1">
        <v>44571</v>
      </c>
      <c r="D22">
        <v>94129200</v>
      </c>
      <c r="E22">
        <v>941292</v>
      </c>
      <c r="F22">
        <v>488737441</v>
      </c>
      <c r="G22">
        <v>1</v>
      </c>
      <c r="H22">
        <v>6</v>
      </c>
      <c r="I22">
        <v>14</v>
      </c>
      <c r="J22">
        <v>15</v>
      </c>
      <c r="K22">
        <v>28</v>
      </c>
      <c r="L22">
        <v>34</v>
      </c>
      <c r="M22">
        <v>6</v>
      </c>
    </row>
    <row r="23" spans="1:13" x14ac:dyDescent="0.25">
      <c r="A23" t="s">
        <v>27</v>
      </c>
      <c r="B23">
        <v>111000004</v>
      </c>
      <c r="C23" s="1">
        <v>44574</v>
      </c>
      <c r="D23">
        <v>89257600</v>
      </c>
      <c r="E23">
        <v>892576</v>
      </c>
      <c r="F23">
        <v>512612477</v>
      </c>
      <c r="G23">
        <v>1</v>
      </c>
      <c r="H23">
        <v>8</v>
      </c>
      <c r="I23">
        <v>17</v>
      </c>
      <c r="J23">
        <v>18</v>
      </c>
      <c r="K23">
        <v>26</v>
      </c>
      <c r="L23">
        <v>31</v>
      </c>
      <c r="M23">
        <v>7</v>
      </c>
    </row>
    <row r="24" spans="1:13" x14ac:dyDescent="0.25">
      <c r="A24" t="s">
        <v>27</v>
      </c>
      <c r="B24">
        <v>111000005</v>
      </c>
      <c r="C24" s="1">
        <v>44578</v>
      </c>
      <c r="D24">
        <v>98215900</v>
      </c>
      <c r="E24">
        <v>982159</v>
      </c>
      <c r="F24">
        <v>544614570</v>
      </c>
      <c r="G24">
        <v>13</v>
      </c>
      <c r="H24">
        <v>15</v>
      </c>
      <c r="I24">
        <v>21</v>
      </c>
      <c r="J24">
        <v>22</v>
      </c>
      <c r="K24">
        <v>23</v>
      </c>
      <c r="L24">
        <v>28</v>
      </c>
      <c r="M24">
        <v>4</v>
      </c>
    </row>
    <row r="25" spans="1:13" x14ac:dyDescent="0.25">
      <c r="A25" t="s">
        <v>27</v>
      </c>
      <c r="B25">
        <v>111000006</v>
      </c>
      <c r="C25" s="1">
        <v>44581</v>
      </c>
      <c r="D25">
        <v>104484400</v>
      </c>
      <c r="E25">
        <v>1044844</v>
      </c>
      <c r="F25">
        <v>578718513</v>
      </c>
      <c r="G25">
        <v>2</v>
      </c>
      <c r="H25">
        <v>5</v>
      </c>
      <c r="I25">
        <v>9</v>
      </c>
      <c r="J25">
        <v>23</v>
      </c>
      <c r="K25">
        <v>29</v>
      </c>
      <c r="L25">
        <v>38</v>
      </c>
      <c r="M25">
        <v>2</v>
      </c>
    </row>
    <row r="26" spans="1:13" x14ac:dyDescent="0.25">
      <c r="A26" t="s">
        <v>27</v>
      </c>
      <c r="B26">
        <v>111000007</v>
      </c>
      <c r="C26" s="1">
        <v>44585</v>
      </c>
      <c r="D26">
        <v>120672600</v>
      </c>
      <c r="E26">
        <v>1206726</v>
      </c>
      <c r="F26">
        <v>617935529</v>
      </c>
      <c r="G26">
        <v>6</v>
      </c>
      <c r="H26">
        <v>11</v>
      </c>
      <c r="I26">
        <v>14</v>
      </c>
      <c r="J26">
        <v>28</v>
      </c>
      <c r="K26">
        <v>31</v>
      </c>
      <c r="L26">
        <v>37</v>
      </c>
      <c r="M26">
        <v>7</v>
      </c>
    </row>
    <row r="27" spans="1:13" x14ac:dyDescent="0.25">
      <c r="A27" t="s">
        <v>27</v>
      </c>
      <c r="B27">
        <v>111000008</v>
      </c>
      <c r="C27" s="1">
        <v>44588</v>
      </c>
      <c r="D27">
        <v>147815500</v>
      </c>
      <c r="E27">
        <v>1478155</v>
      </c>
      <c r="F27">
        <v>675292553</v>
      </c>
      <c r="G27">
        <v>12</v>
      </c>
      <c r="H27">
        <v>16</v>
      </c>
      <c r="I27">
        <v>19</v>
      </c>
      <c r="J27">
        <v>24</v>
      </c>
      <c r="K27">
        <v>25</v>
      </c>
      <c r="L27">
        <v>38</v>
      </c>
      <c r="M27">
        <v>8</v>
      </c>
    </row>
    <row r="28" spans="1:13" x14ac:dyDescent="0.25">
      <c r="A28" t="s">
        <v>27</v>
      </c>
      <c r="B28">
        <v>111000009</v>
      </c>
      <c r="C28" s="1">
        <v>44592</v>
      </c>
      <c r="D28">
        <v>243849500</v>
      </c>
      <c r="E28">
        <v>2438495</v>
      </c>
      <c r="F28">
        <v>777287977</v>
      </c>
      <c r="G28">
        <v>3</v>
      </c>
      <c r="H28">
        <v>7</v>
      </c>
      <c r="I28">
        <v>18</v>
      </c>
      <c r="J28">
        <v>21</v>
      </c>
      <c r="K28">
        <v>23</v>
      </c>
      <c r="L28">
        <v>37</v>
      </c>
      <c r="M28">
        <v>6</v>
      </c>
    </row>
    <row r="29" spans="1:13" x14ac:dyDescent="0.25">
      <c r="A29" t="s">
        <v>27</v>
      </c>
      <c r="B29">
        <v>111000010</v>
      </c>
      <c r="C29" s="1">
        <v>44595</v>
      </c>
      <c r="D29">
        <v>336817400</v>
      </c>
      <c r="E29">
        <v>3368174</v>
      </c>
      <c r="F29">
        <v>910260246</v>
      </c>
      <c r="G29">
        <v>11</v>
      </c>
      <c r="H29">
        <v>13</v>
      </c>
      <c r="I29">
        <v>19</v>
      </c>
      <c r="J29">
        <v>22</v>
      </c>
      <c r="K29">
        <v>27</v>
      </c>
      <c r="L29">
        <v>28</v>
      </c>
      <c r="M29">
        <v>3</v>
      </c>
    </row>
    <row r="30" spans="1:13" x14ac:dyDescent="0.25">
      <c r="A30" t="s">
        <v>27</v>
      </c>
      <c r="B30">
        <v>111000011</v>
      </c>
      <c r="C30" s="1">
        <v>44599</v>
      </c>
      <c r="D30">
        <v>486181100</v>
      </c>
      <c r="E30">
        <v>4861811</v>
      </c>
      <c r="F30">
        <v>1105310950</v>
      </c>
      <c r="G30">
        <v>9</v>
      </c>
      <c r="H30">
        <v>13</v>
      </c>
      <c r="I30">
        <v>21</v>
      </c>
      <c r="J30">
        <v>27</v>
      </c>
      <c r="K30">
        <v>35</v>
      </c>
      <c r="L30">
        <v>38</v>
      </c>
      <c r="M30">
        <v>2</v>
      </c>
    </row>
    <row r="31" spans="1:13" x14ac:dyDescent="0.25">
      <c r="A31" t="s">
        <v>27</v>
      </c>
      <c r="B31">
        <v>111000012</v>
      </c>
      <c r="C31" s="1">
        <v>44602</v>
      </c>
      <c r="D31">
        <v>410087800</v>
      </c>
      <c r="E31">
        <v>4100878</v>
      </c>
      <c r="F31">
        <v>1177404786</v>
      </c>
      <c r="G31">
        <v>6</v>
      </c>
      <c r="H31">
        <v>10</v>
      </c>
      <c r="I31">
        <v>22</v>
      </c>
      <c r="J31">
        <v>23</v>
      </c>
      <c r="K31">
        <v>30</v>
      </c>
      <c r="L31">
        <v>34</v>
      </c>
      <c r="M31">
        <v>1</v>
      </c>
    </row>
    <row r="32" spans="1:13" x14ac:dyDescent="0.25">
      <c r="A32" t="s">
        <v>27</v>
      </c>
      <c r="B32">
        <v>111000013</v>
      </c>
      <c r="C32" s="1">
        <v>44606</v>
      </c>
      <c r="D32">
        <v>463929500</v>
      </c>
      <c r="E32">
        <v>4639295</v>
      </c>
      <c r="F32">
        <v>1329326941</v>
      </c>
      <c r="G32">
        <v>4</v>
      </c>
      <c r="H32">
        <v>8</v>
      </c>
      <c r="I32">
        <v>19</v>
      </c>
      <c r="J32">
        <v>29</v>
      </c>
      <c r="K32">
        <v>30</v>
      </c>
      <c r="L32">
        <v>36</v>
      </c>
      <c r="M32">
        <v>4</v>
      </c>
    </row>
    <row r="33" spans="1:13" x14ac:dyDescent="0.25">
      <c r="A33" t="s">
        <v>27</v>
      </c>
      <c r="B33">
        <v>111000014</v>
      </c>
      <c r="C33" s="1">
        <v>44609</v>
      </c>
      <c r="D33">
        <v>91501600</v>
      </c>
      <c r="E33">
        <v>915016</v>
      </c>
      <c r="F33">
        <v>267625747</v>
      </c>
      <c r="G33">
        <v>8</v>
      </c>
      <c r="H33">
        <v>19</v>
      </c>
      <c r="I33">
        <v>21</v>
      </c>
      <c r="J33">
        <v>27</v>
      </c>
      <c r="K33">
        <v>28</v>
      </c>
      <c r="L33">
        <v>37</v>
      </c>
      <c r="M33">
        <v>2</v>
      </c>
    </row>
    <row r="34" spans="1:13" x14ac:dyDescent="0.25">
      <c r="A34" t="s">
        <v>27</v>
      </c>
      <c r="B34">
        <v>111000015</v>
      </c>
      <c r="C34" s="1">
        <v>44613</v>
      </c>
      <c r="D34">
        <v>77918400</v>
      </c>
      <c r="E34">
        <v>779184</v>
      </c>
      <c r="F34">
        <v>286712266</v>
      </c>
      <c r="G34">
        <v>5</v>
      </c>
      <c r="H34">
        <v>13</v>
      </c>
      <c r="I34">
        <v>16</v>
      </c>
      <c r="J34">
        <v>28</v>
      </c>
      <c r="K34">
        <v>36</v>
      </c>
      <c r="L34">
        <v>37</v>
      </c>
      <c r="M34">
        <v>1</v>
      </c>
    </row>
    <row r="35" spans="1:13" x14ac:dyDescent="0.25">
      <c r="A35" t="s">
        <v>27</v>
      </c>
      <c r="B35">
        <v>111000016</v>
      </c>
      <c r="C35" s="1">
        <v>44616</v>
      </c>
      <c r="D35">
        <v>77013700</v>
      </c>
      <c r="E35">
        <v>770137</v>
      </c>
      <c r="F35">
        <v>315077900</v>
      </c>
      <c r="G35">
        <v>1</v>
      </c>
      <c r="H35">
        <v>4</v>
      </c>
      <c r="I35">
        <v>18</v>
      </c>
      <c r="J35">
        <v>24</v>
      </c>
      <c r="K35">
        <v>25</v>
      </c>
      <c r="L35">
        <v>32</v>
      </c>
      <c r="M35">
        <v>5</v>
      </c>
    </row>
    <row r="36" spans="1:13" x14ac:dyDescent="0.25">
      <c r="A36" t="s">
        <v>27</v>
      </c>
      <c r="B36">
        <v>111000017</v>
      </c>
      <c r="C36" s="1">
        <v>44620</v>
      </c>
      <c r="D36">
        <v>83414400</v>
      </c>
      <c r="E36">
        <v>834144</v>
      </c>
      <c r="F36">
        <v>339535519</v>
      </c>
      <c r="G36">
        <v>7</v>
      </c>
      <c r="H36">
        <v>14</v>
      </c>
      <c r="I36">
        <v>27</v>
      </c>
      <c r="J36">
        <v>28</v>
      </c>
      <c r="K36">
        <v>30</v>
      </c>
      <c r="L36">
        <v>32</v>
      </c>
      <c r="M36">
        <v>6</v>
      </c>
    </row>
    <row r="37" spans="1:13" x14ac:dyDescent="0.25">
      <c r="A37" t="s">
        <v>27</v>
      </c>
      <c r="B37">
        <v>111000018</v>
      </c>
      <c r="C37" s="1">
        <v>44623</v>
      </c>
      <c r="D37">
        <v>80282600</v>
      </c>
      <c r="E37">
        <v>802826</v>
      </c>
      <c r="F37">
        <v>367253648</v>
      </c>
      <c r="G37">
        <v>16</v>
      </c>
      <c r="H37">
        <v>18</v>
      </c>
      <c r="I37">
        <v>21</v>
      </c>
      <c r="J37">
        <v>22</v>
      </c>
      <c r="K37">
        <v>23</v>
      </c>
      <c r="L37">
        <v>30</v>
      </c>
      <c r="M37">
        <v>4</v>
      </c>
    </row>
    <row r="38" spans="1:13" x14ac:dyDescent="0.25">
      <c r="A38" t="s">
        <v>27</v>
      </c>
      <c r="B38">
        <v>111000019</v>
      </c>
      <c r="C38" s="1">
        <v>44627</v>
      </c>
      <c r="D38">
        <v>83905800</v>
      </c>
      <c r="E38">
        <v>839058</v>
      </c>
      <c r="F38">
        <v>397712437</v>
      </c>
      <c r="G38">
        <v>3</v>
      </c>
      <c r="H38">
        <v>12</v>
      </c>
      <c r="I38">
        <v>19</v>
      </c>
      <c r="J38">
        <v>26</v>
      </c>
      <c r="K38">
        <v>28</v>
      </c>
      <c r="L38">
        <v>31</v>
      </c>
      <c r="M38">
        <v>2</v>
      </c>
    </row>
    <row r="39" spans="1:13" x14ac:dyDescent="0.25">
      <c r="A39" t="s">
        <v>27</v>
      </c>
      <c r="B39">
        <v>111000020</v>
      </c>
      <c r="C39" s="1">
        <v>44630</v>
      </c>
      <c r="D39">
        <v>86727000</v>
      </c>
      <c r="E39">
        <v>867270</v>
      </c>
      <c r="F39">
        <v>422565286</v>
      </c>
      <c r="G39">
        <v>5</v>
      </c>
      <c r="H39">
        <v>21</v>
      </c>
      <c r="I39">
        <v>25</v>
      </c>
      <c r="J39">
        <v>27</v>
      </c>
      <c r="K39">
        <v>30</v>
      </c>
      <c r="L39">
        <v>35</v>
      </c>
      <c r="M39">
        <v>4</v>
      </c>
    </row>
    <row r="40" spans="1:13" x14ac:dyDescent="0.25">
      <c r="A40" t="s">
        <v>27</v>
      </c>
      <c r="B40">
        <v>111000021</v>
      </c>
      <c r="C40" s="1">
        <v>44634</v>
      </c>
      <c r="D40">
        <v>92219400</v>
      </c>
      <c r="E40">
        <v>922194</v>
      </c>
      <c r="F40">
        <v>457276955</v>
      </c>
      <c r="G40">
        <v>4</v>
      </c>
      <c r="H40">
        <v>8</v>
      </c>
      <c r="I40">
        <v>12</v>
      </c>
      <c r="J40">
        <v>14</v>
      </c>
      <c r="K40">
        <v>15</v>
      </c>
      <c r="L40">
        <v>17</v>
      </c>
      <c r="M40">
        <v>3</v>
      </c>
    </row>
    <row r="41" spans="1:13" x14ac:dyDescent="0.25">
      <c r="A41" t="s">
        <v>27</v>
      </c>
      <c r="B41">
        <v>111000022</v>
      </c>
      <c r="C41" s="1">
        <v>44637</v>
      </c>
      <c r="D41">
        <v>90246700</v>
      </c>
      <c r="E41">
        <v>902467</v>
      </c>
      <c r="F41">
        <v>485420539</v>
      </c>
      <c r="G41">
        <v>6</v>
      </c>
      <c r="H41">
        <v>8</v>
      </c>
      <c r="I41">
        <v>12</v>
      </c>
      <c r="J41">
        <v>21</v>
      </c>
      <c r="K41">
        <v>29</v>
      </c>
      <c r="L41">
        <v>32</v>
      </c>
      <c r="M41">
        <v>3</v>
      </c>
    </row>
    <row r="42" spans="1:13" x14ac:dyDescent="0.25">
      <c r="A42" t="s">
        <v>27</v>
      </c>
      <c r="B42">
        <v>111000023</v>
      </c>
      <c r="C42" s="1">
        <v>44641</v>
      </c>
      <c r="D42">
        <v>95553400</v>
      </c>
      <c r="E42">
        <v>955534</v>
      </c>
      <c r="F42">
        <v>519542408</v>
      </c>
      <c r="G42">
        <v>1</v>
      </c>
      <c r="H42">
        <v>10</v>
      </c>
      <c r="I42">
        <v>11</v>
      </c>
      <c r="J42">
        <v>20</v>
      </c>
      <c r="K42">
        <v>23</v>
      </c>
      <c r="L42">
        <v>24</v>
      </c>
      <c r="M42">
        <v>4</v>
      </c>
    </row>
    <row r="43" spans="1:13" x14ac:dyDescent="0.25">
      <c r="A43" t="s">
        <v>27</v>
      </c>
      <c r="B43">
        <v>111000024</v>
      </c>
      <c r="C43" s="1">
        <v>44644</v>
      </c>
      <c r="D43">
        <v>89706400</v>
      </c>
      <c r="E43">
        <v>897064</v>
      </c>
      <c r="F43">
        <v>546268227</v>
      </c>
      <c r="G43">
        <v>8</v>
      </c>
      <c r="H43">
        <v>12</v>
      </c>
      <c r="I43">
        <v>15</v>
      </c>
      <c r="J43">
        <v>20</v>
      </c>
      <c r="K43">
        <v>29</v>
      </c>
      <c r="L43">
        <v>34</v>
      </c>
      <c r="M43">
        <v>4</v>
      </c>
    </row>
    <row r="44" spans="1:13" x14ac:dyDescent="0.25">
      <c r="A44" t="s">
        <v>27</v>
      </c>
      <c r="B44">
        <v>111000025</v>
      </c>
      <c r="C44" s="1">
        <v>44648</v>
      </c>
      <c r="D44">
        <v>94390100</v>
      </c>
      <c r="E44">
        <v>943901</v>
      </c>
      <c r="F44">
        <v>581027881</v>
      </c>
      <c r="G44">
        <v>3</v>
      </c>
      <c r="H44">
        <v>4</v>
      </c>
      <c r="I44">
        <v>12</v>
      </c>
      <c r="J44">
        <v>21</v>
      </c>
      <c r="K44">
        <v>25</v>
      </c>
      <c r="L44">
        <v>30</v>
      </c>
      <c r="M44">
        <v>7</v>
      </c>
    </row>
    <row r="45" spans="1:13" x14ac:dyDescent="0.25">
      <c r="A45" t="s">
        <v>27</v>
      </c>
      <c r="B45">
        <v>111000026</v>
      </c>
      <c r="C45" s="1">
        <v>44651</v>
      </c>
      <c r="D45">
        <v>105535800</v>
      </c>
      <c r="E45">
        <v>1055358</v>
      </c>
      <c r="F45">
        <v>562982647</v>
      </c>
      <c r="G45">
        <v>8</v>
      </c>
      <c r="H45">
        <v>11</v>
      </c>
      <c r="I45">
        <v>29</v>
      </c>
      <c r="J45">
        <v>31</v>
      </c>
      <c r="K45">
        <v>36</v>
      </c>
      <c r="L45">
        <v>38</v>
      </c>
      <c r="M45">
        <v>7</v>
      </c>
    </row>
    <row r="46" spans="1:13" x14ac:dyDescent="0.25">
      <c r="A46" t="s">
        <v>27</v>
      </c>
      <c r="B46">
        <v>111000027</v>
      </c>
      <c r="C46" s="1">
        <v>44655</v>
      </c>
      <c r="D46">
        <v>120872200</v>
      </c>
      <c r="E46">
        <v>1208722</v>
      </c>
      <c r="F46">
        <v>603689592</v>
      </c>
      <c r="G46">
        <v>10</v>
      </c>
      <c r="H46">
        <v>13</v>
      </c>
      <c r="I46">
        <v>19</v>
      </c>
      <c r="J46">
        <v>25</v>
      </c>
      <c r="K46">
        <v>26</v>
      </c>
      <c r="L46">
        <v>38</v>
      </c>
      <c r="M46">
        <v>2</v>
      </c>
    </row>
    <row r="47" spans="1:13" x14ac:dyDescent="0.25">
      <c r="A47" t="s">
        <v>27</v>
      </c>
      <c r="B47">
        <v>111000028</v>
      </c>
      <c r="C47" s="1">
        <v>44658</v>
      </c>
      <c r="D47">
        <v>148356300</v>
      </c>
      <c r="E47">
        <v>1483563</v>
      </c>
      <c r="F47">
        <v>655517910</v>
      </c>
      <c r="G47">
        <v>1</v>
      </c>
      <c r="H47">
        <v>15</v>
      </c>
      <c r="I47">
        <v>21</v>
      </c>
      <c r="J47">
        <v>31</v>
      </c>
      <c r="K47">
        <v>37</v>
      </c>
      <c r="L47">
        <v>38</v>
      </c>
      <c r="M47">
        <v>5</v>
      </c>
    </row>
    <row r="48" spans="1:13" x14ac:dyDescent="0.25">
      <c r="A48" t="s">
        <v>27</v>
      </c>
      <c r="B48">
        <v>111000029</v>
      </c>
      <c r="C48" s="1">
        <v>44662</v>
      </c>
      <c r="D48">
        <v>170225700</v>
      </c>
      <c r="E48">
        <v>1702257</v>
      </c>
      <c r="F48">
        <v>712391546</v>
      </c>
      <c r="G48">
        <v>1</v>
      </c>
      <c r="H48">
        <v>4</v>
      </c>
      <c r="I48">
        <v>5</v>
      </c>
      <c r="J48">
        <v>26</v>
      </c>
      <c r="K48">
        <v>35</v>
      </c>
      <c r="L48">
        <v>38</v>
      </c>
      <c r="M48">
        <v>4</v>
      </c>
    </row>
    <row r="49" spans="1:13" x14ac:dyDescent="0.25">
      <c r="A49" t="s">
        <v>27</v>
      </c>
      <c r="B49">
        <v>111000030</v>
      </c>
      <c r="C49" s="1">
        <v>44665</v>
      </c>
      <c r="D49">
        <v>193374100</v>
      </c>
      <c r="E49">
        <v>1933741</v>
      </c>
      <c r="F49">
        <v>784267600</v>
      </c>
      <c r="G49">
        <v>9</v>
      </c>
      <c r="H49">
        <v>12</v>
      </c>
      <c r="I49">
        <v>27</v>
      </c>
      <c r="J49">
        <v>28</v>
      </c>
      <c r="K49">
        <v>31</v>
      </c>
      <c r="L49">
        <v>33</v>
      </c>
      <c r="M49">
        <v>2</v>
      </c>
    </row>
    <row r="50" spans="1:13" x14ac:dyDescent="0.25">
      <c r="A50" t="s">
        <v>27</v>
      </c>
      <c r="B50">
        <v>111000031</v>
      </c>
      <c r="C50" s="1">
        <v>44669</v>
      </c>
      <c r="D50">
        <v>224715400</v>
      </c>
      <c r="E50">
        <v>2247154</v>
      </c>
      <c r="F50">
        <v>865383369</v>
      </c>
      <c r="G50">
        <v>1</v>
      </c>
      <c r="H50">
        <v>5</v>
      </c>
      <c r="I50">
        <v>8</v>
      </c>
      <c r="J50">
        <v>9</v>
      </c>
      <c r="K50">
        <v>22</v>
      </c>
      <c r="L50">
        <v>38</v>
      </c>
      <c r="M50">
        <v>3</v>
      </c>
    </row>
    <row r="51" spans="1:13" x14ac:dyDescent="0.25">
      <c r="A51" t="s">
        <v>27</v>
      </c>
      <c r="B51">
        <v>111000032</v>
      </c>
      <c r="C51" s="1">
        <v>44672</v>
      </c>
      <c r="D51">
        <v>241516900</v>
      </c>
      <c r="E51">
        <v>2415169</v>
      </c>
      <c r="F51">
        <v>947276963</v>
      </c>
      <c r="G51">
        <v>1</v>
      </c>
      <c r="H51">
        <v>18</v>
      </c>
      <c r="I51">
        <v>28</v>
      </c>
      <c r="J51">
        <v>31</v>
      </c>
      <c r="K51">
        <v>33</v>
      </c>
      <c r="L51">
        <v>35</v>
      </c>
      <c r="M51">
        <v>3</v>
      </c>
    </row>
    <row r="52" spans="1:13" x14ac:dyDescent="0.25">
      <c r="A52" t="s">
        <v>27</v>
      </c>
      <c r="B52">
        <v>111000033</v>
      </c>
      <c r="C52" s="1">
        <v>44676</v>
      </c>
      <c r="D52">
        <v>271556500</v>
      </c>
      <c r="E52">
        <v>2715565</v>
      </c>
      <c r="F52">
        <v>1049209837</v>
      </c>
      <c r="G52">
        <v>2</v>
      </c>
      <c r="H52">
        <v>3</v>
      </c>
      <c r="I52">
        <v>25</v>
      </c>
      <c r="J52">
        <v>26</v>
      </c>
      <c r="K52">
        <v>36</v>
      </c>
      <c r="L52">
        <v>38</v>
      </c>
      <c r="M52">
        <v>1</v>
      </c>
    </row>
    <row r="53" spans="1:13" x14ac:dyDescent="0.25">
      <c r="A53" t="s">
        <v>27</v>
      </c>
      <c r="B53">
        <v>111000034</v>
      </c>
      <c r="C53" s="1">
        <v>44679</v>
      </c>
      <c r="D53">
        <v>64795700</v>
      </c>
      <c r="E53">
        <v>647957</v>
      </c>
      <c r="F53">
        <v>76741446</v>
      </c>
      <c r="G53">
        <v>3</v>
      </c>
      <c r="H53">
        <v>12</v>
      </c>
      <c r="I53">
        <v>22</v>
      </c>
      <c r="J53">
        <v>23</v>
      </c>
      <c r="K53">
        <v>29</v>
      </c>
      <c r="L53">
        <v>36</v>
      </c>
      <c r="M53">
        <v>6</v>
      </c>
    </row>
    <row r="54" spans="1:13" x14ac:dyDescent="0.25">
      <c r="A54" t="s">
        <v>27</v>
      </c>
      <c r="B54">
        <v>111000035</v>
      </c>
      <c r="C54" s="1">
        <v>44683</v>
      </c>
      <c r="D54">
        <v>53563500</v>
      </c>
      <c r="E54">
        <v>535635</v>
      </c>
      <c r="F54">
        <v>92346370</v>
      </c>
      <c r="G54">
        <v>3</v>
      </c>
      <c r="H54">
        <v>12</v>
      </c>
      <c r="I54">
        <v>20</v>
      </c>
      <c r="J54">
        <v>25</v>
      </c>
      <c r="K54">
        <v>28</v>
      </c>
      <c r="L54">
        <v>35</v>
      </c>
      <c r="M54">
        <v>2</v>
      </c>
    </row>
    <row r="55" spans="1:13" x14ac:dyDescent="0.25">
      <c r="A55" t="s">
        <v>27</v>
      </c>
      <c r="B55">
        <v>111000036</v>
      </c>
      <c r="C55" s="1">
        <v>44686</v>
      </c>
      <c r="D55">
        <v>60627800</v>
      </c>
      <c r="E55">
        <v>606278</v>
      </c>
      <c r="F55">
        <v>114483459</v>
      </c>
      <c r="G55">
        <v>6</v>
      </c>
      <c r="H55">
        <v>10</v>
      </c>
      <c r="I55">
        <v>19</v>
      </c>
      <c r="J55">
        <v>23</v>
      </c>
      <c r="K55">
        <v>34</v>
      </c>
      <c r="L55">
        <v>38</v>
      </c>
      <c r="M55">
        <v>3</v>
      </c>
    </row>
    <row r="56" spans="1:13" x14ac:dyDescent="0.25">
      <c r="A56" t="s">
        <v>27</v>
      </c>
      <c r="B56">
        <v>111000037</v>
      </c>
      <c r="C56" s="1">
        <v>44690</v>
      </c>
      <c r="D56">
        <v>60026700</v>
      </c>
      <c r="E56">
        <v>600267</v>
      </c>
      <c r="F56">
        <v>134068443</v>
      </c>
      <c r="G56">
        <v>3</v>
      </c>
      <c r="H56">
        <v>12</v>
      </c>
      <c r="I56">
        <v>16</v>
      </c>
      <c r="J56">
        <v>17</v>
      </c>
      <c r="K56">
        <v>21</v>
      </c>
      <c r="L56">
        <v>34</v>
      </c>
      <c r="M56">
        <v>6</v>
      </c>
    </row>
    <row r="57" spans="1:13" x14ac:dyDescent="0.25">
      <c r="A57" t="s">
        <v>27</v>
      </c>
      <c r="B57">
        <v>111000038</v>
      </c>
      <c r="C57" s="1">
        <v>44693</v>
      </c>
      <c r="D57">
        <v>54037600</v>
      </c>
      <c r="E57">
        <v>540376</v>
      </c>
      <c r="F57">
        <v>153012022</v>
      </c>
      <c r="G57">
        <v>1</v>
      </c>
      <c r="H57">
        <v>2</v>
      </c>
      <c r="I57">
        <v>13</v>
      </c>
      <c r="J57">
        <v>21</v>
      </c>
      <c r="K57">
        <v>26</v>
      </c>
      <c r="L57">
        <v>34</v>
      </c>
      <c r="M57">
        <v>6</v>
      </c>
    </row>
    <row r="58" spans="1:13" x14ac:dyDescent="0.25">
      <c r="A58" t="s">
        <v>27</v>
      </c>
      <c r="B58">
        <v>111000039</v>
      </c>
      <c r="C58" s="1">
        <v>44697</v>
      </c>
      <c r="D58">
        <v>57229500</v>
      </c>
      <c r="E58">
        <v>572295</v>
      </c>
      <c r="F58">
        <v>374625046</v>
      </c>
      <c r="G58">
        <v>3</v>
      </c>
      <c r="H58">
        <v>5</v>
      </c>
      <c r="I58">
        <v>15</v>
      </c>
      <c r="J58">
        <v>17</v>
      </c>
      <c r="K58">
        <v>29</v>
      </c>
      <c r="L58">
        <v>31</v>
      </c>
      <c r="M58">
        <v>6</v>
      </c>
    </row>
    <row r="59" spans="1:13" x14ac:dyDescent="0.25">
      <c r="A59" t="s">
        <v>27</v>
      </c>
      <c r="B59">
        <v>111000040</v>
      </c>
      <c r="C59" s="1">
        <v>44700</v>
      </c>
      <c r="D59">
        <v>72172000</v>
      </c>
      <c r="E59">
        <v>721720</v>
      </c>
      <c r="F59">
        <v>402426445</v>
      </c>
      <c r="G59">
        <v>17</v>
      </c>
      <c r="H59">
        <v>19</v>
      </c>
      <c r="I59">
        <v>20</v>
      </c>
      <c r="J59">
        <v>26</v>
      </c>
      <c r="K59">
        <v>27</v>
      </c>
      <c r="L59">
        <v>38</v>
      </c>
      <c r="M59">
        <v>5</v>
      </c>
    </row>
    <row r="60" spans="1:13" x14ac:dyDescent="0.25">
      <c r="A60" t="s">
        <v>27</v>
      </c>
      <c r="B60">
        <v>111000041</v>
      </c>
      <c r="C60" s="1">
        <v>44704</v>
      </c>
      <c r="D60">
        <v>77252900</v>
      </c>
      <c r="E60">
        <v>772529</v>
      </c>
      <c r="F60">
        <v>429941840</v>
      </c>
      <c r="G60">
        <v>14</v>
      </c>
      <c r="H60">
        <v>15</v>
      </c>
      <c r="I60">
        <v>17</v>
      </c>
      <c r="J60">
        <v>24</v>
      </c>
      <c r="K60">
        <v>27</v>
      </c>
      <c r="L60">
        <v>31</v>
      </c>
      <c r="M60">
        <v>2</v>
      </c>
    </row>
    <row r="61" spans="1:13" x14ac:dyDescent="0.25">
      <c r="A61" t="s">
        <v>27</v>
      </c>
      <c r="B61">
        <v>111000042</v>
      </c>
      <c r="C61" s="1">
        <v>44707</v>
      </c>
      <c r="D61">
        <v>67014600</v>
      </c>
      <c r="E61">
        <v>670146</v>
      </c>
      <c r="F61">
        <v>451318169</v>
      </c>
      <c r="G61">
        <v>9</v>
      </c>
      <c r="H61">
        <v>13</v>
      </c>
      <c r="I61">
        <v>17</v>
      </c>
      <c r="J61">
        <v>25</v>
      </c>
      <c r="K61">
        <v>32</v>
      </c>
      <c r="L61">
        <v>35</v>
      </c>
      <c r="M61">
        <v>1</v>
      </c>
    </row>
    <row r="62" spans="1:13" x14ac:dyDescent="0.25">
      <c r="A62" t="s">
        <v>27</v>
      </c>
      <c r="B62">
        <v>111000043</v>
      </c>
      <c r="C62" s="1">
        <v>44711</v>
      </c>
      <c r="D62">
        <v>80002600</v>
      </c>
      <c r="E62">
        <v>800026</v>
      </c>
      <c r="F62">
        <v>418978511</v>
      </c>
      <c r="G62">
        <v>1</v>
      </c>
      <c r="H62">
        <v>2</v>
      </c>
      <c r="I62">
        <v>8</v>
      </c>
      <c r="J62">
        <v>27</v>
      </c>
      <c r="K62">
        <v>32</v>
      </c>
      <c r="L62">
        <v>33</v>
      </c>
      <c r="M62">
        <v>5</v>
      </c>
    </row>
    <row r="63" spans="1:13" x14ac:dyDescent="0.25">
      <c r="A63" t="s">
        <v>27</v>
      </c>
      <c r="B63">
        <v>111000044</v>
      </c>
      <c r="C63" s="1">
        <v>44714</v>
      </c>
      <c r="D63">
        <v>84851300</v>
      </c>
      <c r="E63">
        <v>848513</v>
      </c>
      <c r="F63">
        <v>449746725</v>
      </c>
      <c r="G63">
        <v>2</v>
      </c>
      <c r="H63">
        <v>14</v>
      </c>
      <c r="I63">
        <v>16</v>
      </c>
      <c r="J63">
        <v>34</v>
      </c>
      <c r="K63">
        <v>36</v>
      </c>
      <c r="L63">
        <v>37</v>
      </c>
      <c r="M63">
        <v>8</v>
      </c>
    </row>
    <row r="64" spans="1:13" x14ac:dyDescent="0.25">
      <c r="A64" t="s">
        <v>27</v>
      </c>
      <c r="B64">
        <v>111000045</v>
      </c>
      <c r="C64" s="1">
        <v>44718</v>
      </c>
      <c r="D64">
        <v>88745900</v>
      </c>
      <c r="E64">
        <v>887459</v>
      </c>
      <c r="F64">
        <v>480002869</v>
      </c>
      <c r="G64">
        <v>4</v>
      </c>
      <c r="H64">
        <v>12</v>
      </c>
      <c r="I64">
        <v>13</v>
      </c>
      <c r="J64">
        <v>27</v>
      </c>
      <c r="K64">
        <v>29</v>
      </c>
      <c r="L64">
        <v>32</v>
      </c>
      <c r="M64">
        <v>7</v>
      </c>
    </row>
    <row r="65" spans="1:13" x14ac:dyDescent="0.25">
      <c r="A65" t="s">
        <v>27</v>
      </c>
      <c r="B65">
        <v>111000046</v>
      </c>
      <c r="C65" s="1">
        <v>44721</v>
      </c>
      <c r="D65">
        <v>86340700</v>
      </c>
      <c r="E65">
        <v>863407</v>
      </c>
      <c r="F65">
        <v>507681053</v>
      </c>
      <c r="G65">
        <v>3</v>
      </c>
      <c r="H65">
        <v>6</v>
      </c>
      <c r="I65">
        <v>11</v>
      </c>
      <c r="J65">
        <v>12</v>
      </c>
      <c r="K65">
        <v>22</v>
      </c>
      <c r="L65">
        <v>28</v>
      </c>
      <c r="M65">
        <v>5</v>
      </c>
    </row>
    <row r="66" spans="1:13" x14ac:dyDescent="0.25">
      <c r="A66" t="s">
        <v>27</v>
      </c>
      <c r="B66">
        <v>111000047</v>
      </c>
      <c r="C66" s="1">
        <v>44725</v>
      </c>
      <c r="D66">
        <v>103756300</v>
      </c>
      <c r="E66">
        <v>1037563</v>
      </c>
      <c r="F66">
        <v>544097217</v>
      </c>
      <c r="G66">
        <v>12</v>
      </c>
      <c r="H66">
        <v>17</v>
      </c>
      <c r="I66">
        <v>24</v>
      </c>
      <c r="J66">
        <v>31</v>
      </c>
      <c r="K66">
        <v>35</v>
      </c>
      <c r="L66">
        <v>36</v>
      </c>
      <c r="M66">
        <v>3</v>
      </c>
    </row>
    <row r="67" spans="1:13" x14ac:dyDescent="0.25">
      <c r="A67" t="s">
        <v>27</v>
      </c>
      <c r="B67">
        <v>111000048</v>
      </c>
      <c r="C67" s="1">
        <v>44728</v>
      </c>
      <c r="D67">
        <v>105825700</v>
      </c>
      <c r="E67">
        <v>1058257</v>
      </c>
      <c r="F67">
        <v>580348251</v>
      </c>
      <c r="G67">
        <v>7</v>
      </c>
      <c r="H67">
        <v>16</v>
      </c>
      <c r="I67">
        <v>17</v>
      </c>
      <c r="J67">
        <v>22</v>
      </c>
      <c r="K67">
        <v>25</v>
      </c>
      <c r="L67">
        <v>32</v>
      </c>
      <c r="M67">
        <v>7</v>
      </c>
    </row>
    <row r="68" spans="1:13" x14ac:dyDescent="0.25">
      <c r="A68" t="s">
        <v>27</v>
      </c>
      <c r="B68">
        <v>111000049</v>
      </c>
      <c r="C68" s="1">
        <v>44732</v>
      </c>
      <c r="D68">
        <v>127540600</v>
      </c>
      <c r="E68">
        <v>1275406</v>
      </c>
      <c r="F68">
        <v>608432889</v>
      </c>
      <c r="G68">
        <v>3</v>
      </c>
      <c r="H68">
        <v>4</v>
      </c>
      <c r="I68">
        <v>11</v>
      </c>
      <c r="J68">
        <v>17</v>
      </c>
      <c r="K68">
        <v>19</v>
      </c>
      <c r="L68">
        <v>26</v>
      </c>
      <c r="M68">
        <v>5</v>
      </c>
    </row>
    <row r="69" spans="1:13" x14ac:dyDescent="0.25">
      <c r="A69" t="s">
        <v>27</v>
      </c>
      <c r="B69">
        <v>111000050</v>
      </c>
      <c r="C69" s="1">
        <v>44735</v>
      </c>
      <c r="D69">
        <v>145066400</v>
      </c>
      <c r="E69">
        <v>1450664</v>
      </c>
      <c r="F69">
        <v>660336408</v>
      </c>
      <c r="G69">
        <v>1</v>
      </c>
      <c r="H69">
        <v>2</v>
      </c>
      <c r="I69">
        <v>17</v>
      </c>
      <c r="J69">
        <v>32</v>
      </c>
      <c r="K69">
        <v>33</v>
      </c>
      <c r="L69">
        <v>35</v>
      </c>
      <c r="M69">
        <v>4</v>
      </c>
    </row>
    <row r="70" spans="1:13" x14ac:dyDescent="0.25">
      <c r="A70" t="s">
        <v>27</v>
      </c>
      <c r="B70">
        <v>111000051</v>
      </c>
      <c r="C70" s="1">
        <v>44739</v>
      </c>
      <c r="D70">
        <v>57669900</v>
      </c>
      <c r="E70">
        <v>576699</v>
      </c>
      <c r="F70">
        <v>41806759</v>
      </c>
      <c r="G70">
        <v>4</v>
      </c>
      <c r="H70">
        <v>8</v>
      </c>
      <c r="I70">
        <v>21</v>
      </c>
      <c r="J70">
        <v>29</v>
      </c>
      <c r="K70">
        <v>30</v>
      </c>
      <c r="L70">
        <v>32</v>
      </c>
      <c r="M70">
        <v>6</v>
      </c>
    </row>
    <row r="71" spans="1:13" x14ac:dyDescent="0.25">
      <c r="A71" t="s">
        <v>27</v>
      </c>
      <c r="B71">
        <v>111000052</v>
      </c>
      <c r="C71" s="1">
        <v>44742</v>
      </c>
      <c r="D71">
        <v>55179300</v>
      </c>
      <c r="E71">
        <v>551793</v>
      </c>
      <c r="F71">
        <v>60327873</v>
      </c>
      <c r="G71">
        <v>1</v>
      </c>
      <c r="H71">
        <v>7</v>
      </c>
      <c r="I71">
        <v>12</v>
      </c>
      <c r="J71">
        <v>17</v>
      </c>
      <c r="K71">
        <v>19</v>
      </c>
      <c r="L71">
        <v>31</v>
      </c>
      <c r="M71">
        <v>7</v>
      </c>
    </row>
    <row r="72" spans="1:13" x14ac:dyDescent="0.25">
      <c r="A72" t="s">
        <v>27</v>
      </c>
      <c r="B72">
        <v>111000053</v>
      </c>
      <c r="C72" s="1">
        <v>44746</v>
      </c>
      <c r="D72">
        <v>55660100</v>
      </c>
      <c r="E72">
        <v>556601</v>
      </c>
      <c r="F72">
        <v>229453051</v>
      </c>
      <c r="G72">
        <v>2</v>
      </c>
      <c r="H72">
        <v>5</v>
      </c>
      <c r="I72">
        <v>8</v>
      </c>
      <c r="J72">
        <v>10</v>
      </c>
      <c r="K72">
        <v>20</v>
      </c>
      <c r="L72">
        <v>25</v>
      </c>
      <c r="M72">
        <v>7</v>
      </c>
    </row>
    <row r="73" spans="1:13" x14ac:dyDescent="0.25">
      <c r="A73" t="s">
        <v>27</v>
      </c>
      <c r="B73">
        <v>111000054</v>
      </c>
      <c r="C73" s="1">
        <v>44749</v>
      </c>
      <c r="D73">
        <v>53869000</v>
      </c>
      <c r="E73">
        <v>538690</v>
      </c>
      <c r="F73">
        <v>29627950</v>
      </c>
      <c r="G73">
        <v>1</v>
      </c>
      <c r="H73">
        <v>3</v>
      </c>
      <c r="I73">
        <v>7</v>
      </c>
      <c r="J73">
        <v>20</v>
      </c>
      <c r="K73">
        <v>28</v>
      </c>
      <c r="L73">
        <v>37</v>
      </c>
      <c r="M73">
        <v>1</v>
      </c>
    </row>
    <row r="74" spans="1:13" x14ac:dyDescent="0.25">
      <c r="A74" t="s">
        <v>27</v>
      </c>
      <c r="B74">
        <v>111000055</v>
      </c>
      <c r="C74" s="1">
        <v>44753</v>
      </c>
      <c r="D74">
        <v>57620200</v>
      </c>
      <c r="E74">
        <v>576202</v>
      </c>
      <c r="F74">
        <v>48108450</v>
      </c>
      <c r="G74">
        <v>5</v>
      </c>
      <c r="H74">
        <v>11</v>
      </c>
      <c r="I74">
        <v>17</v>
      </c>
      <c r="J74">
        <v>19</v>
      </c>
      <c r="K74">
        <v>23</v>
      </c>
      <c r="L74">
        <v>37</v>
      </c>
      <c r="M74">
        <v>7</v>
      </c>
    </row>
    <row r="75" spans="1:13" x14ac:dyDescent="0.25">
      <c r="A75" t="s">
        <v>27</v>
      </c>
      <c r="B75">
        <v>111000056</v>
      </c>
      <c r="C75" s="1">
        <v>44756</v>
      </c>
      <c r="D75">
        <v>56674600</v>
      </c>
      <c r="E75">
        <v>566746</v>
      </c>
      <c r="F75">
        <v>67157079</v>
      </c>
      <c r="G75">
        <v>1</v>
      </c>
      <c r="H75">
        <v>6</v>
      </c>
      <c r="I75">
        <v>7</v>
      </c>
      <c r="J75">
        <v>8</v>
      </c>
      <c r="K75">
        <v>10</v>
      </c>
      <c r="L75">
        <v>30</v>
      </c>
      <c r="M75">
        <v>7</v>
      </c>
    </row>
    <row r="76" spans="1:13" x14ac:dyDescent="0.25">
      <c r="A76" t="s">
        <v>27</v>
      </c>
      <c r="B76">
        <v>111000057</v>
      </c>
      <c r="C76" s="1">
        <v>44760</v>
      </c>
      <c r="D76">
        <v>58943600</v>
      </c>
      <c r="E76">
        <v>589436</v>
      </c>
      <c r="F76">
        <v>85886758</v>
      </c>
      <c r="G76">
        <v>7</v>
      </c>
      <c r="H76">
        <v>10</v>
      </c>
      <c r="I76">
        <v>15</v>
      </c>
      <c r="J76">
        <v>17</v>
      </c>
      <c r="K76">
        <v>30</v>
      </c>
      <c r="L76">
        <v>33</v>
      </c>
      <c r="M76">
        <v>8</v>
      </c>
    </row>
    <row r="77" spans="1:13" x14ac:dyDescent="0.25">
      <c r="A77" t="s">
        <v>27</v>
      </c>
      <c r="B77">
        <v>111000058</v>
      </c>
      <c r="C77" s="1">
        <v>44763</v>
      </c>
      <c r="D77">
        <v>57575200</v>
      </c>
      <c r="E77">
        <v>575752</v>
      </c>
      <c r="F77">
        <v>105536017</v>
      </c>
      <c r="G77">
        <v>6</v>
      </c>
      <c r="H77">
        <v>11</v>
      </c>
      <c r="I77">
        <v>15</v>
      </c>
      <c r="J77">
        <v>23</v>
      </c>
      <c r="K77">
        <v>27</v>
      </c>
      <c r="L77">
        <v>37</v>
      </c>
      <c r="M77">
        <v>6</v>
      </c>
    </row>
    <row r="78" spans="1:13" x14ac:dyDescent="0.25">
      <c r="A78" t="s">
        <v>27</v>
      </c>
      <c r="B78">
        <v>111000059</v>
      </c>
      <c r="C78" s="1">
        <v>44767</v>
      </c>
      <c r="D78">
        <v>59994100</v>
      </c>
      <c r="E78">
        <v>599941</v>
      </c>
      <c r="F78">
        <v>126760571</v>
      </c>
      <c r="G78">
        <v>8</v>
      </c>
      <c r="H78">
        <v>9</v>
      </c>
      <c r="I78">
        <v>14</v>
      </c>
      <c r="J78">
        <v>17</v>
      </c>
      <c r="K78">
        <v>25</v>
      </c>
      <c r="L78">
        <v>29</v>
      </c>
      <c r="M78">
        <v>1</v>
      </c>
    </row>
    <row r="79" spans="1:13" x14ac:dyDescent="0.25">
      <c r="A79" t="s">
        <v>27</v>
      </c>
      <c r="B79">
        <v>111000060</v>
      </c>
      <c r="C79" s="1">
        <v>44770</v>
      </c>
      <c r="D79">
        <v>56603200</v>
      </c>
      <c r="E79">
        <v>566032</v>
      </c>
      <c r="F79">
        <v>134126637</v>
      </c>
      <c r="G79">
        <v>13</v>
      </c>
      <c r="H79">
        <v>15</v>
      </c>
      <c r="I79">
        <v>17</v>
      </c>
      <c r="J79">
        <v>20</v>
      </c>
      <c r="K79">
        <v>31</v>
      </c>
      <c r="L79">
        <v>35</v>
      </c>
      <c r="M79">
        <v>5</v>
      </c>
    </row>
    <row r="80" spans="1:13" x14ac:dyDescent="0.25">
      <c r="A80" t="s">
        <v>27</v>
      </c>
      <c r="B80">
        <v>111000061</v>
      </c>
      <c r="C80" s="1">
        <v>44774</v>
      </c>
      <c r="D80">
        <v>60342300</v>
      </c>
      <c r="E80">
        <v>603423</v>
      </c>
      <c r="F80">
        <v>156345301</v>
      </c>
      <c r="G80">
        <v>5</v>
      </c>
      <c r="H80">
        <v>7</v>
      </c>
      <c r="I80">
        <v>10</v>
      </c>
      <c r="J80">
        <v>21</v>
      </c>
      <c r="K80">
        <v>25</v>
      </c>
      <c r="L80">
        <v>31</v>
      </c>
      <c r="M80">
        <v>2</v>
      </c>
    </row>
    <row r="81" spans="1:13" x14ac:dyDescent="0.25">
      <c r="A81" t="s">
        <v>27</v>
      </c>
      <c r="B81">
        <v>111000062</v>
      </c>
      <c r="C81" s="1">
        <v>44777</v>
      </c>
      <c r="D81">
        <v>56225700</v>
      </c>
      <c r="E81">
        <v>562257</v>
      </c>
      <c r="F81">
        <v>172358535</v>
      </c>
      <c r="G81">
        <v>11</v>
      </c>
      <c r="H81">
        <v>20</v>
      </c>
      <c r="I81">
        <v>24</v>
      </c>
      <c r="J81">
        <v>29</v>
      </c>
      <c r="K81">
        <v>33</v>
      </c>
      <c r="L81">
        <v>35</v>
      </c>
      <c r="M81">
        <v>6</v>
      </c>
    </row>
    <row r="82" spans="1:13" x14ac:dyDescent="0.25">
      <c r="A82" t="s">
        <v>27</v>
      </c>
      <c r="B82">
        <v>111000063</v>
      </c>
      <c r="C82" s="1">
        <v>44781</v>
      </c>
      <c r="D82">
        <v>62831000</v>
      </c>
      <c r="E82">
        <v>628310</v>
      </c>
      <c r="F82">
        <v>196423284</v>
      </c>
      <c r="G82">
        <v>2</v>
      </c>
      <c r="H82">
        <v>8</v>
      </c>
      <c r="I82">
        <v>12</v>
      </c>
      <c r="J82">
        <v>17</v>
      </c>
      <c r="K82">
        <v>32</v>
      </c>
      <c r="L82">
        <v>36</v>
      </c>
      <c r="M82">
        <v>3</v>
      </c>
    </row>
    <row r="83" spans="1:13" x14ac:dyDescent="0.25">
      <c r="A83" t="s">
        <v>27</v>
      </c>
      <c r="B83">
        <v>111000064</v>
      </c>
      <c r="C83" s="1">
        <v>44784</v>
      </c>
      <c r="D83">
        <v>59908100</v>
      </c>
      <c r="E83">
        <v>599081</v>
      </c>
      <c r="F83">
        <v>212500538</v>
      </c>
      <c r="G83">
        <v>5</v>
      </c>
      <c r="H83">
        <v>14</v>
      </c>
      <c r="I83">
        <v>16</v>
      </c>
      <c r="J83">
        <v>33</v>
      </c>
      <c r="K83">
        <v>35</v>
      </c>
      <c r="L83">
        <v>38</v>
      </c>
      <c r="M83">
        <v>4</v>
      </c>
    </row>
    <row r="84" spans="1:13" x14ac:dyDescent="0.25">
      <c r="A84" t="s">
        <v>27</v>
      </c>
      <c r="B84">
        <v>111000065</v>
      </c>
      <c r="C84" s="1">
        <v>44788</v>
      </c>
      <c r="D84">
        <v>63176800</v>
      </c>
      <c r="E84">
        <v>631768</v>
      </c>
      <c r="F84">
        <v>223418022</v>
      </c>
      <c r="G84">
        <v>7</v>
      </c>
      <c r="H84">
        <v>10</v>
      </c>
      <c r="I84">
        <v>12</v>
      </c>
      <c r="J84">
        <v>16</v>
      </c>
      <c r="K84">
        <v>18</v>
      </c>
      <c r="L84">
        <v>28</v>
      </c>
      <c r="M84">
        <v>1</v>
      </c>
    </row>
    <row r="85" spans="1:13" x14ac:dyDescent="0.25">
      <c r="A85" t="s">
        <v>27</v>
      </c>
      <c r="B85">
        <v>111000066</v>
      </c>
      <c r="C85" s="1">
        <v>44791</v>
      </c>
      <c r="D85">
        <v>60969900</v>
      </c>
      <c r="E85">
        <v>609699</v>
      </c>
      <c r="F85">
        <v>240440629</v>
      </c>
      <c r="G85">
        <v>4</v>
      </c>
      <c r="H85">
        <v>5</v>
      </c>
      <c r="I85">
        <v>16</v>
      </c>
      <c r="J85">
        <v>28</v>
      </c>
      <c r="K85">
        <v>29</v>
      </c>
      <c r="L85">
        <v>35</v>
      </c>
      <c r="M85">
        <v>4</v>
      </c>
    </row>
    <row r="86" spans="1:13" x14ac:dyDescent="0.25">
      <c r="A86" t="s">
        <v>27</v>
      </c>
      <c r="B86">
        <v>111000067</v>
      </c>
      <c r="C86" s="1">
        <v>44795</v>
      </c>
      <c r="D86">
        <v>65934200</v>
      </c>
      <c r="E86">
        <v>659342</v>
      </c>
      <c r="F86">
        <v>264493038</v>
      </c>
      <c r="G86">
        <v>2</v>
      </c>
      <c r="H86">
        <v>4</v>
      </c>
      <c r="I86">
        <v>9</v>
      </c>
      <c r="J86">
        <v>19</v>
      </c>
      <c r="K86">
        <v>22</v>
      </c>
      <c r="L86">
        <v>30</v>
      </c>
      <c r="M86">
        <v>2</v>
      </c>
    </row>
    <row r="87" spans="1:13" x14ac:dyDescent="0.25">
      <c r="A87" t="s">
        <v>27</v>
      </c>
      <c r="B87">
        <v>111000068</v>
      </c>
      <c r="C87" s="1">
        <v>44798</v>
      </c>
      <c r="D87">
        <v>63587900</v>
      </c>
      <c r="E87">
        <v>635879</v>
      </c>
      <c r="F87">
        <v>284331782</v>
      </c>
      <c r="G87">
        <v>8</v>
      </c>
      <c r="H87">
        <v>11</v>
      </c>
      <c r="I87">
        <v>13</v>
      </c>
      <c r="J87">
        <v>27</v>
      </c>
      <c r="K87">
        <v>28</v>
      </c>
      <c r="L87">
        <v>38</v>
      </c>
      <c r="M87">
        <v>5</v>
      </c>
    </row>
    <row r="88" spans="1:13" x14ac:dyDescent="0.25">
      <c r="A88" t="s">
        <v>27</v>
      </c>
      <c r="B88">
        <v>111000069</v>
      </c>
      <c r="C88" s="1">
        <v>44802</v>
      </c>
      <c r="D88">
        <v>83271000</v>
      </c>
      <c r="E88">
        <v>832710</v>
      </c>
      <c r="F88">
        <v>514582631</v>
      </c>
      <c r="G88">
        <v>4</v>
      </c>
      <c r="H88">
        <v>10</v>
      </c>
      <c r="I88">
        <v>12</v>
      </c>
      <c r="J88">
        <v>21</v>
      </c>
      <c r="K88">
        <v>27</v>
      </c>
      <c r="L88">
        <v>29</v>
      </c>
      <c r="M88">
        <v>4</v>
      </c>
    </row>
    <row r="89" spans="1:13" x14ac:dyDescent="0.25">
      <c r="A89" t="s">
        <v>27</v>
      </c>
      <c r="B89">
        <v>111000070</v>
      </c>
      <c r="C89" s="1">
        <v>44805</v>
      </c>
      <c r="D89">
        <v>92365700</v>
      </c>
      <c r="E89">
        <v>923657</v>
      </c>
      <c r="F89">
        <v>546850165</v>
      </c>
      <c r="G89">
        <v>3</v>
      </c>
      <c r="H89">
        <v>9</v>
      </c>
      <c r="I89">
        <v>16</v>
      </c>
      <c r="J89">
        <v>21</v>
      </c>
      <c r="K89">
        <v>23</v>
      </c>
      <c r="L89">
        <v>24</v>
      </c>
      <c r="M89">
        <v>3</v>
      </c>
    </row>
    <row r="90" spans="1:13" x14ac:dyDescent="0.25">
      <c r="A90" t="s">
        <v>27</v>
      </c>
      <c r="B90">
        <v>111000071</v>
      </c>
      <c r="C90" s="1">
        <v>44809</v>
      </c>
      <c r="D90">
        <v>106230700</v>
      </c>
      <c r="E90">
        <v>1062307</v>
      </c>
      <c r="F90">
        <v>584921349</v>
      </c>
      <c r="G90">
        <v>7</v>
      </c>
      <c r="H90">
        <v>17</v>
      </c>
      <c r="I90">
        <v>21</v>
      </c>
      <c r="J90">
        <v>25</v>
      </c>
      <c r="K90">
        <v>31</v>
      </c>
      <c r="L90">
        <v>38</v>
      </c>
      <c r="M90">
        <v>3</v>
      </c>
    </row>
    <row r="91" spans="1:13" x14ac:dyDescent="0.25">
      <c r="A91" t="s">
        <v>27</v>
      </c>
      <c r="B91">
        <v>111000072</v>
      </c>
      <c r="C91" s="1">
        <v>44812</v>
      </c>
      <c r="D91">
        <v>132412500</v>
      </c>
      <c r="E91">
        <v>1324125</v>
      </c>
      <c r="F91">
        <v>618711357</v>
      </c>
      <c r="G91">
        <v>2</v>
      </c>
      <c r="H91">
        <v>6</v>
      </c>
      <c r="I91">
        <v>18</v>
      </c>
      <c r="J91">
        <v>21</v>
      </c>
      <c r="K91">
        <v>30</v>
      </c>
      <c r="L91">
        <v>38</v>
      </c>
      <c r="M91">
        <v>4</v>
      </c>
    </row>
    <row r="92" spans="1:13" x14ac:dyDescent="0.25">
      <c r="A92" t="s">
        <v>27</v>
      </c>
      <c r="B92">
        <v>111000073</v>
      </c>
      <c r="C92" s="1">
        <v>44816</v>
      </c>
      <c r="D92">
        <v>151095000</v>
      </c>
      <c r="E92">
        <v>1510950</v>
      </c>
      <c r="F92">
        <v>675519206</v>
      </c>
      <c r="G92">
        <v>2</v>
      </c>
      <c r="H92">
        <v>4</v>
      </c>
      <c r="I92">
        <v>14</v>
      </c>
      <c r="J92">
        <v>16</v>
      </c>
      <c r="K92">
        <v>23</v>
      </c>
      <c r="L92">
        <v>29</v>
      </c>
      <c r="M92">
        <v>4</v>
      </c>
    </row>
    <row r="93" spans="1:13" x14ac:dyDescent="0.25">
      <c r="A93" t="s">
        <v>27</v>
      </c>
      <c r="B93">
        <v>111000074</v>
      </c>
      <c r="C93" s="1">
        <v>44819</v>
      </c>
      <c r="D93">
        <v>179119000</v>
      </c>
      <c r="E93">
        <v>1791190</v>
      </c>
      <c r="F93">
        <v>731981827</v>
      </c>
      <c r="G93">
        <v>2</v>
      </c>
      <c r="H93">
        <v>9</v>
      </c>
      <c r="I93">
        <v>28</v>
      </c>
      <c r="J93">
        <v>29</v>
      </c>
      <c r="K93">
        <v>31</v>
      </c>
      <c r="L93">
        <v>36</v>
      </c>
      <c r="M93">
        <v>1</v>
      </c>
    </row>
    <row r="94" spans="1:13" x14ac:dyDescent="0.25">
      <c r="A94" t="s">
        <v>27</v>
      </c>
      <c r="B94">
        <v>111000075</v>
      </c>
      <c r="C94" s="1">
        <v>44823</v>
      </c>
      <c r="D94">
        <v>63526900</v>
      </c>
      <c r="E94">
        <v>635269</v>
      </c>
      <c r="F94">
        <v>34939795</v>
      </c>
      <c r="G94">
        <v>7</v>
      </c>
      <c r="H94">
        <v>13</v>
      </c>
      <c r="I94">
        <v>25</v>
      </c>
      <c r="J94">
        <v>27</v>
      </c>
      <c r="K94">
        <v>31</v>
      </c>
      <c r="L94">
        <v>38</v>
      </c>
      <c r="M94">
        <v>3</v>
      </c>
    </row>
    <row r="95" spans="1:13" x14ac:dyDescent="0.25">
      <c r="A95" t="s">
        <v>27</v>
      </c>
      <c r="B95">
        <v>111000076</v>
      </c>
      <c r="C95" s="1">
        <v>44826</v>
      </c>
      <c r="D95">
        <v>58931800</v>
      </c>
      <c r="E95">
        <v>589318</v>
      </c>
      <c r="F95">
        <v>54172884</v>
      </c>
      <c r="G95">
        <v>16</v>
      </c>
      <c r="H95">
        <v>19</v>
      </c>
      <c r="I95">
        <v>26</v>
      </c>
      <c r="J95">
        <v>30</v>
      </c>
      <c r="K95">
        <v>31</v>
      </c>
      <c r="L95">
        <v>36</v>
      </c>
      <c r="M95">
        <v>2</v>
      </c>
    </row>
    <row r="96" spans="1:13" x14ac:dyDescent="0.25">
      <c r="A96" t="s">
        <v>27</v>
      </c>
      <c r="B96">
        <v>111000077</v>
      </c>
      <c r="C96" s="1">
        <v>44830</v>
      </c>
      <c r="D96">
        <v>60154800</v>
      </c>
      <c r="E96">
        <v>601548</v>
      </c>
      <c r="F96">
        <v>75576323</v>
      </c>
      <c r="G96">
        <v>3</v>
      </c>
      <c r="H96">
        <v>10</v>
      </c>
      <c r="I96">
        <v>14</v>
      </c>
      <c r="J96">
        <v>16</v>
      </c>
      <c r="K96">
        <v>17</v>
      </c>
      <c r="L96">
        <v>20</v>
      </c>
      <c r="M96">
        <v>5</v>
      </c>
    </row>
    <row r="97" spans="1:13" x14ac:dyDescent="0.25">
      <c r="A97" t="s">
        <v>27</v>
      </c>
      <c r="B97">
        <v>111000078</v>
      </c>
      <c r="C97" s="1">
        <v>44833</v>
      </c>
      <c r="D97">
        <v>58192600</v>
      </c>
      <c r="E97">
        <v>581926</v>
      </c>
      <c r="F97">
        <v>88133089</v>
      </c>
      <c r="G97">
        <v>1</v>
      </c>
      <c r="H97">
        <v>10</v>
      </c>
      <c r="I97">
        <v>17</v>
      </c>
      <c r="J97">
        <v>22</v>
      </c>
      <c r="K97">
        <v>27</v>
      </c>
      <c r="L97">
        <v>35</v>
      </c>
      <c r="M97">
        <v>1</v>
      </c>
    </row>
    <row r="98" spans="1:13" x14ac:dyDescent="0.25">
      <c r="A98" t="s">
        <v>27</v>
      </c>
      <c r="B98">
        <v>111000079</v>
      </c>
      <c r="C98" s="1">
        <v>44837</v>
      </c>
      <c r="D98">
        <v>60049400</v>
      </c>
      <c r="E98">
        <v>600494</v>
      </c>
      <c r="F98">
        <v>110225458</v>
      </c>
      <c r="G98">
        <v>1</v>
      </c>
      <c r="H98">
        <v>7</v>
      </c>
      <c r="I98">
        <v>17</v>
      </c>
      <c r="J98">
        <v>18</v>
      </c>
      <c r="K98">
        <v>23</v>
      </c>
      <c r="L98">
        <v>28</v>
      </c>
      <c r="M98">
        <v>5</v>
      </c>
    </row>
    <row r="99" spans="1:13" x14ac:dyDescent="0.25">
      <c r="A99" t="s">
        <v>27</v>
      </c>
      <c r="B99">
        <v>111000080</v>
      </c>
      <c r="C99" s="1">
        <v>44840</v>
      </c>
      <c r="D99">
        <v>57721100</v>
      </c>
      <c r="E99">
        <v>577211</v>
      </c>
      <c r="F99">
        <v>129325862</v>
      </c>
      <c r="G99">
        <v>10</v>
      </c>
      <c r="H99">
        <v>15</v>
      </c>
      <c r="I99">
        <v>21</v>
      </c>
      <c r="J99">
        <v>23</v>
      </c>
      <c r="K99">
        <v>26</v>
      </c>
      <c r="L99">
        <v>36</v>
      </c>
      <c r="M99">
        <v>4</v>
      </c>
    </row>
    <row r="100" spans="1:13" x14ac:dyDescent="0.25">
      <c r="A100" t="s">
        <v>27</v>
      </c>
      <c r="B100">
        <v>111000081</v>
      </c>
      <c r="C100" s="1">
        <v>44844</v>
      </c>
      <c r="D100">
        <v>57059200</v>
      </c>
      <c r="E100">
        <v>570592</v>
      </c>
      <c r="F100">
        <v>149411621</v>
      </c>
      <c r="G100">
        <v>6</v>
      </c>
      <c r="H100">
        <v>13</v>
      </c>
      <c r="I100">
        <v>21</v>
      </c>
      <c r="J100">
        <v>24</v>
      </c>
      <c r="K100">
        <v>27</v>
      </c>
      <c r="L100">
        <v>33</v>
      </c>
      <c r="M100">
        <v>1</v>
      </c>
    </row>
    <row r="101" spans="1:13" x14ac:dyDescent="0.25">
      <c r="A101" t="s">
        <v>27</v>
      </c>
      <c r="B101">
        <v>111000082</v>
      </c>
      <c r="C101" s="1">
        <v>44847</v>
      </c>
      <c r="D101">
        <v>56997300</v>
      </c>
      <c r="E101">
        <v>569973</v>
      </c>
      <c r="F101">
        <v>169733335</v>
      </c>
      <c r="G101">
        <v>1</v>
      </c>
      <c r="H101">
        <v>9</v>
      </c>
      <c r="I101">
        <v>17</v>
      </c>
      <c r="J101">
        <v>19</v>
      </c>
      <c r="K101">
        <v>21</v>
      </c>
      <c r="L101">
        <v>24</v>
      </c>
      <c r="M101">
        <v>5</v>
      </c>
    </row>
    <row r="102" spans="1:13" x14ac:dyDescent="0.25">
      <c r="A102" t="s">
        <v>27</v>
      </c>
      <c r="B102">
        <v>111000083</v>
      </c>
      <c r="C102" s="1">
        <v>44851</v>
      </c>
      <c r="D102">
        <v>54704400</v>
      </c>
      <c r="E102">
        <v>547044</v>
      </c>
      <c r="F102">
        <v>188942654</v>
      </c>
      <c r="G102">
        <v>1</v>
      </c>
      <c r="H102">
        <v>13</v>
      </c>
      <c r="I102">
        <v>18</v>
      </c>
      <c r="J102">
        <v>27</v>
      </c>
      <c r="K102">
        <v>32</v>
      </c>
      <c r="L102">
        <v>33</v>
      </c>
      <c r="M102">
        <v>6</v>
      </c>
    </row>
    <row r="103" spans="1:13" x14ac:dyDescent="0.25">
      <c r="A103" t="s">
        <v>27</v>
      </c>
      <c r="B103">
        <v>111000084</v>
      </c>
      <c r="C103" s="1">
        <v>44854</v>
      </c>
      <c r="D103">
        <v>55929700</v>
      </c>
      <c r="E103">
        <v>559297</v>
      </c>
      <c r="F103">
        <v>209295288</v>
      </c>
      <c r="G103">
        <v>2</v>
      </c>
      <c r="H103">
        <v>6</v>
      </c>
      <c r="I103">
        <v>9</v>
      </c>
      <c r="J103">
        <v>10</v>
      </c>
      <c r="K103">
        <v>24</v>
      </c>
      <c r="L103">
        <v>33</v>
      </c>
      <c r="M103">
        <v>2</v>
      </c>
    </row>
    <row r="104" spans="1:13" x14ac:dyDescent="0.25">
      <c r="A104" t="s">
        <v>27</v>
      </c>
      <c r="B104">
        <v>111000085</v>
      </c>
      <c r="C104" s="1">
        <v>44858</v>
      </c>
      <c r="D104">
        <v>56709400</v>
      </c>
      <c r="E104">
        <v>567094</v>
      </c>
      <c r="F104">
        <v>228630557</v>
      </c>
      <c r="G104">
        <v>7</v>
      </c>
      <c r="H104">
        <v>9</v>
      </c>
      <c r="I104">
        <v>15</v>
      </c>
      <c r="J104">
        <v>27</v>
      </c>
      <c r="K104">
        <v>29</v>
      </c>
      <c r="L104">
        <v>30</v>
      </c>
      <c r="M104">
        <v>4</v>
      </c>
    </row>
    <row r="105" spans="1:13" x14ac:dyDescent="0.25">
      <c r="A105" t="s">
        <v>27</v>
      </c>
      <c r="B105">
        <v>111000086</v>
      </c>
      <c r="C105" s="1">
        <v>44861</v>
      </c>
      <c r="D105">
        <v>56812200</v>
      </c>
      <c r="E105">
        <v>568122</v>
      </c>
      <c r="F105">
        <v>248702566</v>
      </c>
      <c r="G105">
        <v>12</v>
      </c>
      <c r="H105">
        <v>16</v>
      </c>
      <c r="I105">
        <v>20</v>
      </c>
      <c r="J105">
        <v>22</v>
      </c>
      <c r="K105">
        <v>29</v>
      </c>
      <c r="L105">
        <v>36</v>
      </c>
      <c r="M105">
        <v>5</v>
      </c>
    </row>
    <row r="106" spans="1:13" x14ac:dyDescent="0.25">
      <c r="A106" t="s">
        <v>27</v>
      </c>
      <c r="B106">
        <v>111000087</v>
      </c>
      <c r="C106" s="1">
        <v>44865</v>
      </c>
      <c r="D106">
        <v>47821300</v>
      </c>
      <c r="E106">
        <v>478213</v>
      </c>
      <c r="F106">
        <v>46142115</v>
      </c>
      <c r="G106">
        <v>2</v>
      </c>
      <c r="H106">
        <v>10</v>
      </c>
      <c r="I106">
        <v>20</v>
      </c>
      <c r="J106">
        <v>25</v>
      </c>
      <c r="K106">
        <v>29</v>
      </c>
      <c r="L106">
        <v>36</v>
      </c>
      <c r="M106">
        <v>6</v>
      </c>
    </row>
    <row r="107" spans="1:13" x14ac:dyDescent="0.25">
      <c r="A107" t="s">
        <v>27</v>
      </c>
      <c r="B107">
        <v>111000088</v>
      </c>
      <c r="C107" s="1">
        <v>44868</v>
      </c>
      <c r="D107">
        <v>51356200</v>
      </c>
      <c r="E107">
        <v>513562</v>
      </c>
      <c r="F107">
        <v>65334524</v>
      </c>
      <c r="G107">
        <v>1</v>
      </c>
      <c r="H107">
        <v>6</v>
      </c>
      <c r="I107">
        <v>11</v>
      </c>
      <c r="J107">
        <v>16</v>
      </c>
      <c r="K107">
        <v>29</v>
      </c>
      <c r="L107">
        <v>35</v>
      </c>
      <c r="M107">
        <v>1</v>
      </c>
    </row>
    <row r="108" spans="1:13" x14ac:dyDescent="0.25">
      <c r="A108" t="s">
        <v>27</v>
      </c>
      <c r="B108">
        <v>111000089</v>
      </c>
      <c r="C108" s="1">
        <v>44872</v>
      </c>
      <c r="D108">
        <v>57872500</v>
      </c>
      <c r="E108">
        <v>578725</v>
      </c>
      <c r="F108">
        <v>86636198</v>
      </c>
      <c r="G108">
        <v>7</v>
      </c>
      <c r="H108">
        <v>9</v>
      </c>
      <c r="I108">
        <v>10</v>
      </c>
      <c r="J108">
        <v>17</v>
      </c>
      <c r="K108">
        <v>18</v>
      </c>
      <c r="L108">
        <v>22</v>
      </c>
      <c r="M108">
        <v>8</v>
      </c>
    </row>
    <row r="109" spans="1:13" x14ac:dyDescent="0.25">
      <c r="A109" t="s">
        <v>27</v>
      </c>
      <c r="B109">
        <v>111000090</v>
      </c>
      <c r="C109" s="1">
        <v>44875</v>
      </c>
      <c r="D109">
        <v>55282800</v>
      </c>
      <c r="E109">
        <v>552828</v>
      </c>
      <c r="F109">
        <v>102869637</v>
      </c>
      <c r="G109">
        <v>9</v>
      </c>
      <c r="H109">
        <v>12</v>
      </c>
      <c r="I109">
        <v>19</v>
      </c>
      <c r="J109">
        <v>31</v>
      </c>
      <c r="K109">
        <v>32</v>
      </c>
      <c r="L109">
        <v>35</v>
      </c>
      <c r="M109">
        <v>8</v>
      </c>
    </row>
    <row r="110" spans="1:13" x14ac:dyDescent="0.25">
      <c r="A110" t="s">
        <v>27</v>
      </c>
      <c r="B110">
        <v>111000091</v>
      </c>
      <c r="C110" s="1">
        <v>44879</v>
      </c>
      <c r="D110">
        <v>57449000</v>
      </c>
      <c r="E110">
        <v>574490</v>
      </c>
      <c r="F110">
        <v>123345686</v>
      </c>
      <c r="G110">
        <v>10</v>
      </c>
      <c r="H110">
        <v>15</v>
      </c>
      <c r="I110">
        <v>17</v>
      </c>
      <c r="J110">
        <v>21</v>
      </c>
      <c r="K110">
        <v>29</v>
      </c>
      <c r="L110">
        <v>30</v>
      </c>
      <c r="M110">
        <v>5</v>
      </c>
    </row>
    <row r="111" spans="1:13" x14ac:dyDescent="0.25">
      <c r="A111" t="s">
        <v>27</v>
      </c>
      <c r="B111">
        <v>111000092</v>
      </c>
      <c r="C111" s="1">
        <v>44882</v>
      </c>
      <c r="D111">
        <v>54335400</v>
      </c>
      <c r="E111">
        <v>543354</v>
      </c>
      <c r="F111">
        <v>139986955</v>
      </c>
      <c r="G111">
        <v>3</v>
      </c>
      <c r="H111">
        <v>12</v>
      </c>
      <c r="I111">
        <v>20</v>
      </c>
      <c r="J111">
        <v>28</v>
      </c>
      <c r="K111">
        <v>32</v>
      </c>
      <c r="L111">
        <v>34</v>
      </c>
      <c r="M111">
        <v>8</v>
      </c>
    </row>
    <row r="112" spans="1:13" x14ac:dyDescent="0.25">
      <c r="A112" t="s">
        <v>27</v>
      </c>
      <c r="B112">
        <v>111000093</v>
      </c>
      <c r="C112" s="1">
        <v>44886</v>
      </c>
      <c r="D112">
        <v>56992700</v>
      </c>
      <c r="E112">
        <v>569927</v>
      </c>
      <c r="F112">
        <v>160333739</v>
      </c>
      <c r="G112">
        <v>15</v>
      </c>
      <c r="H112">
        <v>19</v>
      </c>
      <c r="I112">
        <v>23</v>
      </c>
      <c r="J112">
        <v>25</v>
      </c>
      <c r="K112">
        <v>26</v>
      </c>
      <c r="L112">
        <v>35</v>
      </c>
      <c r="M112">
        <v>2</v>
      </c>
    </row>
    <row r="113" spans="1:13" x14ac:dyDescent="0.25">
      <c r="A113" t="s">
        <v>27</v>
      </c>
      <c r="B113">
        <v>111000094</v>
      </c>
      <c r="C113" s="1">
        <v>44889</v>
      </c>
      <c r="D113">
        <v>52491200</v>
      </c>
      <c r="E113">
        <v>524912</v>
      </c>
      <c r="F113">
        <v>178014198</v>
      </c>
      <c r="G113">
        <v>8</v>
      </c>
      <c r="H113">
        <v>10</v>
      </c>
      <c r="I113">
        <v>11</v>
      </c>
      <c r="J113">
        <v>23</v>
      </c>
      <c r="K113">
        <v>32</v>
      </c>
      <c r="L113">
        <v>37</v>
      </c>
      <c r="M113">
        <v>6</v>
      </c>
    </row>
    <row r="114" spans="1:13" x14ac:dyDescent="0.25">
      <c r="A114" t="s">
        <v>27</v>
      </c>
      <c r="B114">
        <v>111000095</v>
      </c>
      <c r="C114" s="1">
        <v>44893</v>
      </c>
      <c r="D114">
        <v>57489800</v>
      </c>
      <c r="E114">
        <v>574898</v>
      </c>
      <c r="F114">
        <v>198696987</v>
      </c>
      <c r="G114">
        <v>4</v>
      </c>
      <c r="H114">
        <v>7</v>
      </c>
      <c r="I114">
        <v>9</v>
      </c>
      <c r="J114">
        <v>13</v>
      </c>
      <c r="K114">
        <v>19</v>
      </c>
      <c r="L114">
        <v>36</v>
      </c>
      <c r="M114">
        <v>7</v>
      </c>
    </row>
    <row r="115" spans="1:13" x14ac:dyDescent="0.25">
      <c r="A115" t="s">
        <v>27</v>
      </c>
      <c r="B115">
        <v>111000096</v>
      </c>
      <c r="C115" s="1">
        <v>44896</v>
      </c>
      <c r="D115">
        <v>55648000</v>
      </c>
      <c r="E115">
        <v>556480</v>
      </c>
      <c r="F115">
        <v>214950186</v>
      </c>
      <c r="G115">
        <v>5</v>
      </c>
      <c r="H115">
        <v>6</v>
      </c>
      <c r="I115">
        <v>12</v>
      </c>
      <c r="J115">
        <v>15</v>
      </c>
      <c r="K115">
        <v>17</v>
      </c>
      <c r="L115">
        <v>20</v>
      </c>
      <c r="M115">
        <v>8</v>
      </c>
    </row>
    <row r="116" spans="1:13" x14ac:dyDescent="0.25">
      <c r="A116" t="s">
        <v>27</v>
      </c>
      <c r="B116">
        <v>111000097</v>
      </c>
      <c r="C116" s="1">
        <v>44900</v>
      </c>
      <c r="D116">
        <v>61208800</v>
      </c>
      <c r="E116">
        <v>612088</v>
      </c>
      <c r="F116">
        <v>235486626</v>
      </c>
      <c r="G116">
        <v>14</v>
      </c>
      <c r="H116">
        <v>16</v>
      </c>
      <c r="I116">
        <v>22</v>
      </c>
      <c r="J116">
        <v>26</v>
      </c>
      <c r="K116">
        <v>30</v>
      </c>
      <c r="L116">
        <v>35</v>
      </c>
      <c r="M116">
        <v>2</v>
      </c>
    </row>
    <row r="117" spans="1:13" x14ac:dyDescent="0.25">
      <c r="A117" t="s">
        <v>27</v>
      </c>
      <c r="B117">
        <v>111000098</v>
      </c>
      <c r="C117" s="1">
        <v>44903</v>
      </c>
      <c r="D117">
        <v>60035300</v>
      </c>
      <c r="E117">
        <v>600353</v>
      </c>
      <c r="F117">
        <v>255525240</v>
      </c>
      <c r="G117">
        <v>8</v>
      </c>
      <c r="H117">
        <v>12</v>
      </c>
      <c r="I117">
        <v>14</v>
      </c>
      <c r="J117">
        <v>15</v>
      </c>
      <c r="K117">
        <v>21</v>
      </c>
      <c r="L117">
        <v>25</v>
      </c>
      <c r="M117">
        <v>4</v>
      </c>
    </row>
    <row r="118" spans="1:13" x14ac:dyDescent="0.25">
      <c r="A118" t="s">
        <v>27</v>
      </c>
      <c r="B118">
        <v>111000099</v>
      </c>
      <c r="C118" s="1">
        <v>44907</v>
      </c>
      <c r="D118">
        <v>62406100</v>
      </c>
      <c r="E118">
        <v>624061</v>
      </c>
      <c r="F118">
        <v>276055794</v>
      </c>
      <c r="G118">
        <v>6</v>
      </c>
      <c r="H118">
        <v>12</v>
      </c>
      <c r="I118">
        <v>20</v>
      </c>
      <c r="J118">
        <v>24</v>
      </c>
      <c r="K118">
        <v>25</v>
      </c>
      <c r="L118">
        <v>26</v>
      </c>
      <c r="M118">
        <v>4</v>
      </c>
    </row>
    <row r="119" spans="1:13" x14ac:dyDescent="0.25">
      <c r="A119" t="s">
        <v>27</v>
      </c>
      <c r="B119">
        <v>111000100</v>
      </c>
      <c r="C119" s="1">
        <v>44910</v>
      </c>
      <c r="D119">
        <v>57923800</v>
      </c>
      <c r="E119">
        <v>579238</v>
      </c>
      <c r="F119">
        <v>247783836</v>
      </c>
      <c r="G119">
        <v>7</v>
      </c>
      <c r="H119">
        <v>16</v>
      </c>
      <c r="I119">
        <v>21</v>
      </c>
      <c r="J119">
        <v>23</v>
      </c>
      <c r="K119">
        <v>29</v>
      </c>
      <c r="L119">
        <v>34</v>
      </c>
      <c r="M119">
        <v>3</v>
      </c>
    </row>
    <row r="120" spans="1:13" x14ac:dyDescent="0.25">
      <c r="A120" t="s">
        <v>27</v>
      </c>
      <c r="B120">
        <v>111000101</v>
      </c>
      <c r="C120" s="1">
        <v>44914</v>
      </c>
      <c r="D120">
        <v>63142800</v>
      </c>
      <c r="E120">
        <v>631428</v>
      </c>
      <c r="F120">
        <v>268687975</v>
      </c>
      <c r="G120">
        <v>1</v>
      </c>
      <c r="H120">
        <v>3</v>
      </c>
      <c r="I120">
        <v>7</v>
      </c>
      <c r="J120">
        <v>11</v>
      </c>
      <c r="K120">
        <v>13</v>
      </c>
      <c r="L120">
        <v>20</v>
      </c>
      <c r="M120">
        <v>5</v>
      </c>
    </row>
    <row r="121" spans="1:13" x14ac:dyDescent="0.25">
      <c r="A121" t="s">
        <v>27</v>
      </c>
      <c r="B121">
        <v>111000102</v>
      </c>
      <c r="C121" s="1">
        <v>44917</v>
      </c>
      <c r="D121">
        <v>64548100</v>
      </c>
      <c r="E121">
        <v>645481</v>
      </c>
      <c r="F121">
        <v>290350829</v>
      </c>
      <c r="G121">
        <v>13</v>
      </c>
      <c r="H121">
        <v>19</v>
      </c>
      <c r="I121">
        <v>23</v>
      </c>
      <c r="J121">
        <v>33</v>
      </c>
      <c r="K121">
        <v>36</v>
      </c>
      <c r="L121">
        <v>37</v>
      </c>
      <c r="M121">
        <v>4</v>
      </c>
    </row>
    <row r="122" spans="1:13" x14ac:dyDescent="0.25">
      <c r="A122" t="s">
        <v>27</v>
      </c>
      <c r="B122">
        <v>111000103</v>
      </c>
      <c r="C122" s="1">
        <v>44921</v>
      </c>
      <c r="D122">
        <v>69290600</v>
      </c>
      <c r="E122">
        <v>692906</v>
      </c>
      <c r="F122">
        <v>309172574</v>
      </c>
      <c r="G122">
        <v>4</v>
      </c>
      <c r="H122">
        <v>9</v>
      </c>
      <c r="I122">
        <v>14</v>
      </c>
      <c r="J122">
        <v>21</v>
      </c>
      <c r="K122">
        <v>29</v>
      </c>
      <c r="L122">
        <v>31</v>
      </c>
      <c r="M122">
        <v>6</v>
      </c>
    </row>
    <row r="123" spans="1:13" x14ac:dyDescent="0.25">
      <c r="A123" t="s">
        <v>27</v>
      </c>
      <c r="B123">
        <v>111000104</v>
      </c>
      <c r="C123" s="1">
        <v>44924</v>
      </c>
      <c r="D123">
        <v>72985400</v>
      </c>
      <c r="E123">
        <v>729854</v>
      </c>
      <c r="F123">
        <v>331903737</v>
      </c>
      <c r="G123">
        <v>2</v>
      </c>
      <c r="H123">
        <v>19</v>
      </c>
      <c r="I123">
        <v>21</v>
      </c>
      <c r="J123">
        <v>28</v>
      </c>
      <c r="K123">
        <v>29</v>
      </c>
      <c r="L123">
        <v>35</v>
      </c>
      <c r="M123">
        <v>4</v>
      </c>
    </row>
    <row r="124" spans="1:13" x14ac:dyDescent="0.25">
      <c r="A124" t="s">
        <v>27</v>
      </c>
      <c r="B124">
        <v>112000001</v>
      </c>
      <c r="C124" s="1">
        <v>44928</v>
      </c>
      <c r="D124">
        <v>82227200</v>
      </c>
      <c r="E124">
        <v>822272</v>
      </c>
      <c r="F124">
        <v>362507896</v>
      </c>
      <c r="G124">
        <v>3</v>
      </c>
      <c r="H124">
        <v>4</v>
      </c>
      <c r="I124">
        <v>5</v>
      </c>
      <c r="J124">
        <v>27</v>
      </c>
      <c r="K124">
        <v>28</v>
      </c>
      <c r="L124">
        <v>35</v>
      </c>
      <c r="M124">
        <v>8</v>
      </c>
    </row>
    <row r="125" spans="1:13" x14ac:dyDescent="0.25">
      <c r="A125" t="s">
        <v>27</v>
      </c>
      <c r="B125">
        <v>112000002</v>
      </c>
      <c r="C125" s="1">
        <v>44931</v>
      </c>
      <c r="D125">
        <v>96029100</v>
      </c>
      <c r="E125">
        <v>960291</v>
      </c>
      <c r="F125">
        <v>398838700</v>
      </c>
      <c r="G125">
        <v>4</v>
      </c>
      <c r="H125">
        <v>11</v>
      </c>
      <c r="I125">
        <v>15</v>
      </c>
      <c r="J125">
        <v>18</v>
      </c>
      <c r="K125">
        <v>25</v>
      </c>
      <c r="L125">
        <v>36</v>
      </c>
      <c r="M125">
        <v>5</v>
      </c>
    </row>
    <row r="126" spans="1:13" x14ac:dyDescent="0.25">
      <c r="A126" t="s">
        <v>27</v>
      </c>
      <c r="B126">
        <v>112000003</v>
      </c>
      <c r="C126" s="1">
        <v>44935</v>
      </c>
      <c r="D126">
        <v>132969800</v>
      </c>
      <c r="E126">
        <v>1329698</v>
      </c>
      <c r="F126">
        <v>451582789</v>
      </c>
      <c r="G126">
        <v>9</v>
      </c>
      <c r="H126">
        <v>10</v>
      </c>
      <c r="I126">
        <v>17</v>
      </c>
      <c r="J126">
        <v>24</v>
      </c>
      <c r="K126">
        <v>31</v>
      </c>
      <c r="L126">
        <v>37</v>
      </c>
      <c r="M126">
        <v>3</v>
      </c>
    </row>
    <row r="127" spans="1:13" x14ac:dyDescent="0.25">
      <c r="A127" t="s">
        <v>27</v>
      </c>
      <c r="B127">
        <v>112000004</v>
      </c>
      <c r="C127" s="1">
        <v>44938</v>
      </c>
      <c r="D127">
        <v>164301800</v>
      </c>
      <c r="E127">
        <v>1643018</v>
      </c>
      <c r="F127">
        <v>513395578</v>
      </c>
      <c r="G127">
        <v>4</v>
      </c>
      <c r="H127">
        <v>8</v>
      </c>
      <c r="I127">
        <v>20</v>
      </c>
      <c r="J127">
        <v>22</v>
      </c>
      <c r="K127">
        <v>34</v>
      </c>
      <c r="L127">
        <v>36</v>
      </c>
      <c r="M127">
        <v>3</v>
      </c>
    </row>
    <row r="128" spans="1:13" x14ac:dyDescent="0.25">
      <c r="A128" t="s">
        <v>27</v>
      </c>
      <c r="B128">
        <v>112000005</v>
      </c>
      <c r="C128" s="1">
        <v>44942</v>
      </c>
      <c r="D128">
        <v>203485400</v>
      </c>
      <c r="E128">
        <v>2034854</v>
      </c>
      <c r="F128">
        <v>592321247</v>
      </c>
      <c r="G128">
        <v>3</v>
      </c>
      <c r="H128">
        <v>11</v>
      </c>
      <c r="I128">
        <v>13</v>
      </c>
      <c r="J128">
        <v>17</v>
      </c>
      <c r="K128">
        <v>23</v>
      </c>
      <c r="L128">
        <v>38</v>
      </c>
      <c r="M128">
        <v>8</v>
      </c>
    </row>
    <row r="129" spans="1:13" x14ac:dyDescent="0.25">
      <c r="A129" t="s">
        <v>27</v>
      </c>
      <c r="B129">
        <v>112000006</v>
      </c>
      <c r="C129" s="1">
        <v>44945</v>
      </c>
      <c r="D129">
        <v>92127000</v>
      </c>
      <c r="E129">
        <v>921270</v>
      </c>
      <c r="F129">
        <v>278988629</v>
      </c>
      <c r="G129">
        <v>3</v>
      </c>
      <c r="H129">
        <v>10</v>
      </c>
      <c r="I129">
        <v>14</v>
      </c>
      <c r="J129">
        <v>15</v>
      </c>
      <c r="K129">
        <v>25</v>
      </c>
      <c r="L129">
        <v>33</v>
      </c>
      <c r="M129">
        <v>8</v>
      </c>
    </row>
    <row r="130" spans="1:13" x14ac:dyDescent="0.25">
      <c r="A130" t="s">
        <v>27</v>
      </c>
      <c r="B130">
        <v>112000007</v>
      </c>
      <c r="C130" s="1">
        <v>44949</v>
      </c>
      <c r="D130">
        <v>147851900</v>
      </c>
      <c r="E130">
        <v>1478519</v>
      </c>
      <c r="F130">
        <v>341919373</v>
      </c>
      <c r="G130">
        <v>7</v>
      </c>
      <c r="H130">
        <v>15</v>
      </c>
      <c r="I130">
        <v>17</v>
      </c>
      <c r="J130">
        <v>23</v>
      </c>
      <c r="K130">
        <v>33</v>
      </c>
      <c r="L130">
        <v>38</v>
      </c>
      <c r="M130">
        <v>1</v>
      </c>
    </row>
    <row r="131" spans="1:13" x14ac:dyDescent="0.25">
      <c r="A131" t="s">
        <v>27</v>
      </c>
      <c r="B131">
        <v>112000008</v>
      </c>
      <c r="C131" s="1">
        <v>44952</v>
      </c>
      <c r="D131">
        <v>155941300</v>
      </c>
      <c r="E131">
        <v>1559413</v>
      </c>
      <c r="F131">
        <v>396021487</v>
      </c>
      <c r="G131">
        <v>3</v>
      </c>
      <c r="H131">
        <v>11</v>
      </c>
      <c r="I131">
        <v>22</v>
      </c>
      <c r="J131">
        <v>23</v>
      </c>
      <c r="K131">
        <v>28</v>
      </c>
      <c r="L131">
        <v>36</v>
      </c>
      <c r="M131">
        <v>7</v>
      </c>
    </row>
    <row r="132" spans="1:13" x14ac:dyDescent="0.25">
      <c r="A132" t="s">
        <v>27</v>
      </c>
      <c r="B132">
        <v>112000009</v>
      </c>
      <c r="C132" s="1">
        <v>44956</v>
      </c>
      <c r="D132">
        <v>162376700</v>
      </c>
      <c r="E132">
        <v>1623767</v>
      </c>
      <c r="F132">
        <v>451861471</v>
      </c>
      <c r="G132">
        <v>10</v>
      </c>
      <c r="H132">
        <v>11</v>
      </c>
      <c r="I132">
        <v>23</v>
      </c>
      <c r="J132">
        <v>27</v>
      </c>
      <c r="K132">
        <v>28</v>
      </c>
      <c r="L132">
        <v>34</v>
      </c>
      <c r="M132">
        <v>3</v>
      </c>
    </row>
    <row r="133" spans="1:13" x14ac:dyDescent="0.25">
      <c r="A133" t="s">
        <v>27</v>
      </c>
      <c r="B133">
        <v>112000010</v>
      </c>
      <c r="C133" s="1">
        <v>44959</v>
      </c>
      <c r="D133">
        <v>143579300</v>
      </c>
      <c r="E133">
        <v>1435793</v>
      </c>
      <c r="F133">
        <v>497282285</v>
      </c>
      <c r="G133">
        <v>9</v>
      </c>
      <c r="H133">
        <v>14</v>
      </c>
      <c r="I133">
        <v>15</v>
      </c>
      <c r="J133">
        <v>20</v>
      </c>
      <c r="K133">
        <v>35</v>
      </c>
      <c r="L133">
        <v>38</v>
      </c>
      <c r="M133">
        <v>5</v>
      </c>
    </row>
    <row r="134" spans="1:13" x14ac:dyDescent="0.25">
      <c r="A134" t="s">
        <v>27</v>
      </c>
      <c r="B134">
        <v>112000011</v>
      </c>
      <c r="C134" s="1">
        <v>44963</v>
      </c>
      <c r="D134">
        <v>174021600</v>
      </c>
      <c r="E134">
        <v>1740216</v>
      </c>
      <c r="F134">
        <v>562937664</v>
      </c>
      <c r="G134">
        <v>4</v>
      </c>
      <c r="H134">
        <v>6</v>
      </c>
      <c r="I134">
        <v>9</v>
      </c>
      <c r="J134">
        <v>11</v>
      </c>
      <c r="K134">
        <v>23</v>
      </c>
      <c r="L134">
        <v>26</v>
      </c>
      <c r="M134">
        <v>5</v>
      </c>
    </row>
    <row r="135" spans="1:13" x14ac:dyDescent="0.25">
      <c r="A135" t="s">
        <v>27</v>
      </c>
      <c r="B135">
        <v>112000012</v>
      </c>
      <c r="C135" s="1">
        <v>44966</v>
      </c>
      <c r="D135">
        <v>177626500</v>
      </c>
      <c r="E135">
        <v>1776265</v>
      </c>
      <c r="F135">
        <v>560938586</v>
      </c>
      <c r="G135">
        <v>1</v>
      </c>
      <c r="H135">
        <v>2</v>
      </c>
      <c r="I135">
        <v>24</v>
      </c>
      <c r="J135">
        <v>27</v>
      </c>
      <c r="K135">
        <v>33</v>
      </c>
      <c r="L135">
        <v>37</v>
      </c>
      <c r="M135">
        <v>2</v>
      </c>
    </row>
    <row r="136" spans="1:13" x14ac:dyDescent="0.25">
      <c r="A136" t="s">
        <v>27</v>
      </c>
      <c r="B136">
        <v>112000013</v>
      </c>
      <c r="C136" s="1">
        <v>44970</v>
      </c>
      <c r="D136">
        <v>208558500</v>
      </c>
      <c r="E136">
        <v>2085585</v>
      </c>
      <c r="F136">
        <v>637044560</v>
      </c>
      <c r="G136">
        <v>8</v>
      </c>
      <c r="H136">
        <v>10</v>
      </c>
      <c r="I136">
        <v>15</v>
      </c>
      <c r="J136">
        <v>18</v>
      </c>
      <c r="K136">
        <v>23</v>
      </c>
      <c r="L136">
        <v>28</v>
      </c>
      <c r="M136">
        <v>5</v>
      </c>
    </row>
    <row r="137" spans="1:13" x14ac:dyDescent="0.25">
      <c r="A137" t="s">
        <v>27</v>
      </c>
      <c r="B137">
        <v>112000014</v>
      </c>
      <c r="C137" s="1">
        <v>44973</v>
      </c>
      <c r="D137">
        <v>210402400</v>
      </c>
      <c r="E137">
        <v>2104024</v>
      </c>
      <c r="F137">
        <v>706230179</v>
      </c>
      <c r="G137">
        <v>5</v>
      </c>
      <c r="H137">
        <v>6</v>
      </c>
      <c r="I137">
        <v>18</v>
      </c>
      <c r="J137">
        <v>25</v>
      </c>
      <c r="K137">
        <v>32</v>
      </c>
      <c r="L137">
        <v>38</v>
      </c>
      <c r="M137">
        <v>1</v>
      </c>
    </row>
    <row r="138" spans="1:13" x14ac:dyDescent="0.25">
      <c r="A138" t="s">
        <v>27</v>
      </c>
      <c r="B138">
        <v>112000015</v>
      </c>
      <c r="C138" s="1">
        <v>44977</v>
      </c>
      <c r="D138">
        <v>250738200</v>
      </c>
      <c r="E138">
        <v>2507382</v>
      </c>
      <c r="F138">
        <v>779054317</v>
      </c>
      <c r="G138">
        <v>2</v>
      </c>
      <c r="H138">
        <v>8</v>
      </c>
      <c r="I138">
        <v>16</v>
      </c>
      <c r="J138">
        <v>22</v>
      </c>
      <c r="K138">
        <v>24</v>
      </c>
      <c r="L138">
        <v>27</v>
      </c>
      <c r="M138">
        <v>8</v>
      </c>
    </row>
    <row r="139" spans="1:13" x14ac:dyDescent="0.25">
      <c r="A139" t="s">
        <v>27</v>
      </c>
      <c r="B139">
        <v>112000016</v>
      </c>
      <c r="C139" s="1">
        <v>44980</v>
      </c>
      <c r="D139">
        <v>296221300</v>
      </c>
      <c r="E139">
        <v>2962213</v>
      </c>
      <c r="F139">
        <v>884803731</v>
      </c>
      <c r="G139">
        <v>10</v>
      </c>
      <c r="H139">
        <v>19</v>
      </c>
      <c r="I139">
        <v>26</v>
      </c>
      <c r="J139">
        <v>30</v>
      </c>
      <c r="K139">
        <v>33</v>
      </c>
      <c r="L139">
        <v>34</v>
      </c>
      <c r="M139">
        <v>4</v>
      </c>
    </row>
    <row r="140" spans="1:13" x14ac:dyDescent="0.25">
      <c r="A140" t="s">
        <v>27</v>
      </c>
      <c r="B140">
        <v>112000017</v>
      </c>
      <c r="C140" s="1">
        <v>44984</v>
      </c>
      <c r="D140">
        <v>313309400</v>
      </c>
      <c r="E140">
        <v>3133094</v>
      </c>
      <c r="F140">
        <v>975693960</v>
      </c>
      <c r="G140">
        <v>1</v>
      </c>
      <c r="H140">
        <v>3</v>
      </c>
      <c r="I140">
        <v>6</v>
      </c>
      <c r="J140">
        <v>10</v>
      </c>
      <c r="K140">
        <v>17</v>
      </c>
      <c r="L140">
        <v>20</v>
      </c>
      <c r="M140">
        <v>8</v>
      </c>
    </row>
    <row r="141" spans="1:13" x14ac:dyDescent="0.25">
      <c r="A141" t="s">
        <v>27</v>
      </c>
      <c r="B141">
        <v>112000018</v>
      </c>
      <c r="C141" s="1">
        <v>44987</v>
      </c>
      <c r="D141">
        <v>400337200</v>
      </c>
      <c r="E141">
        <v>4003372</v>
      </c>
      <c r="F141">
        <v>1116582290</v>
      </c>
      <c r="G141">
        <v>3</v>
      </c>
      <c r="H141">
        <v>12</v>
      </c>
      <c r="I141">
        <v>18</v>
      </c>
      <c r="J141">
        <v>26</v>
      </c>
      <c r="K141">
        <v>27</v>
      </c>
      <c r="L141">
        <v>34</v>
      </c>
      <c r="M141">
        <v>4</v>
      </c>
    </row>
    <row r="142" spans="1:13" x14ac:dyDescent="0.25">
      <c r="A142" t="s">
        <v>27</v>
      </c>
      <c r="B142">
        <v>112000019</v>
      </c>
      <c r="C142" s="1">
        <v>44991</v>
      </c>
      <c r="D142">
        <v>482570700</v>
      </c>
      <c r="E142">
        <v>4825707</v>
      </c>
      <c r="F142">
        <v>1296649574</v>
      </c>
      <c r="G142">
        <v>2</v>
      </c>
      <c r="H142">
        <v>13</v>
      </c>
      <c r="I142">
        <v>17</v>
      </c>
      <c r="J142">
        <v>20</v>
      </c>
      <c r="K142">
        <v>25</v>
      </c>
      <c r="L142">
        <v>28</v>
      </c>
      <c r="M142">
        <v>6</v>
      </c>
    </row>
    <row r="143" spans="1:13" x14ac:dyDescent="0.25">
      <c r="A143" t="s">
        <v>27</v>
      </c>
      <c r="B143">
        <v>112000020</v>
      </c>
      <c r="C143" s="1">
        <v>44994</v>
      </c>
      <c r="D143">
        <v>78872600</v>
      </c>
      <c r="E143">
        <v>788726</v>
      </c>
      <c r="F143">
        <v>76033610</v>
      </c>
      <c r="G143">
        <v>17</v>
      </c>
      <c r="H143">
        <v>25</v>
      </c>
      <c r="I143">
        <v>29</v>
      </c>
      <c r="J143">
        <v>35</v>
      </c>
      <c r="K143">
        <v>37</v>
      </c>
      <c r="L143">
        <v>38</v>
      </c>
      <c r="M143">
        <v>7</v>
      </c>
    </row>
    <row r="144" spans="1:13" x14ac:dyDescent="0.25">
      <c r="A144" t="s">
        <v>27</v>
      </c>
      <c r="B144">
        <v>112000021</v>
      </c>
      <c r="C144" s="1">
        <v>44998</v>
      </c>
      <c r="D144">
        <v>70840300</v>
      </c>
      <c r="E144">
        <v>708403</v>
      </c>
      <c r="F144">
        <v>63030016</v>
      </c>
      <c r="G144">
        <v>10</v>
      </c>
      <c r="H144">
        <v>11</v>
      </c>
      <c r="I144">
        <v>16</v>
      </c>
      <c r="J144">
        <v>21</v>
      </c>
      <c r="K144">
        <v>30</v>
      </c>
      <c r="L144">
        <v>34</v>
      </c>
      <c r="M144">
        <v>3</v>
      </c>
    </row>
    <row r="145" spans="1:13" x14ac:dyDescent="0.25">
      <c r="A145" t="s">
        <v>27</v>
      </c>
      <c r="B145">
        <v>112000022</v>
      </c>
      <c r="C145" s="1">
        <v>45001</v>
      </c>
      <c r="D145">
        <v>65873300</v>
      </c>
      <c r="E145">
        <v>658733</v>
      </c>
      <c r="F145">
        <v>80738052</v>
      </c>
      <c r="G145">
        <v>3</v>
      </c>
      <c r="H145">
        <v>6</v>
      </c>
      <c r="I145">
        <v>16</v>
      </c>
      <c r="J145">
        <v>21</v>
      </c>
      <c r="K145">
        <v>22</v>
      </c>
      <c r="L145">
        <v>23</v>
      </c>
      <c r="M145">
        <v>1</v>
      </c>
    </row>
    <row r="146" spans="1:13" x14ac:dyDescent="0.25">
      <c r="A146" t="s">
        <v>27</v>
      </c>
      <c r="B146">
        <v>112000023</v>
      </c>
      <c r="C146" s="1">
        <v>45005</v>
      </c>
      <c r="D146">
        <v>69638900</v>
      </c>
      <c r="E146">
        <v>696389</v>
      </c>
      <c r="F146">
        <v>105720946</v>
      </c>
      <c r="G146">
        <v>6</v>
      </c>
      <c r="H146">
        <v>9</v>
      </c>
      <c r="I146">
        <v>20</v>
      </c>
      <c r="J146">
        <v>29</v>
      </c>
      <c r="K146">
        <v>36</v>
      </c>
      <c r="L146">
        <v>38</v>
      </c>
      <c r="M146">
        <v>3</v>
      </c>
    </row>
    <row r="147" spans="1:13" x14ac:dyDescent="0.25">
      <c r="A147" t="s">
        <v>27</v>
      </c>
      <c r="B147">
        <v>112000024</v>
      </c>
      <c r="C147" s="1">
        <v>45008</v>
      </c>
      <c r="D147">
        <v>64384500</v>
      </c>
      <c r="E147">
        <v>643845</v>
      </c>
      <c r="F147">
        <v>126780120</v>
      </c>
      <c r="G147">
        <v>2</v>
      </c>
      <c r="H147">
        <v>10</v>
      </c>
      <c r="I147">
        <v>11</v>
      </c>
      <c r="J147">
        <v>12</v>
      </c>
      <c r="K147">
        <v>33</v>
      </c>
      <c r="L147">
        <v>36</v>
      </c>
      <c r="M147">
        <v>6</v>
      </c>
    </row>
    <row r="148" spans="1:13" x14ac:dyDescent="0.25">
      <c r="A148" t="s">
        <v>27</v>
      </c>
      <c r="B148">
        <v>112000025</v>
      </c>
      <c r="C148" s="1">
        <v>45012</v>
      </c>
      <c r="D148">
        <v>62707900</v>
      </c>
      <c r="E148">
        <v>627079</v>
      </c>
      <c r="F148">
        <v>147247064</v>
      </c>
      <c r="G148">
        <v>9</v>
      </c>
      <c r="H148">
        <v>12</v>
      </c>
      <c r="I148">
        <v>18</v>
      </c>
      <c r="J148">
        <v>22</v>
      </c>
      <c r="K148">
        <v>28</v>
      </c>
      <c r="L148">
        <v>30</v>
      </c>
      <c r="M148">
        <v>5</v>
      </c>
    </row>
    <row r="149" spans="1:13" x14ac:dyDescent="0.25">
      <c r="A149" t="s">
        <v>27</v>
      </c>
      <c r="B149">
        <v>112000026</v>
      </c>
      <c r="C149" s="1">
        <v>45015</v>
      </c>
      <c r="D149">
        <v>61040300</v>
      </c>
      <c r="E149">
        <v>610403</v>
      </c>
      <c r="F149">
        <v>166903928</v>
      </c>
      <c r="G149">
        <v>1</v>
      </c>
      <c r="H149">
        <v>12</v>
      </c>
      <c r="I149">
        <v>17</v>
      </c>
      <c r="J149">
        <v>26</v>
      </c>
      <c r="K149">
        <v>33</v>
      </c>
      <c r="L149">
        <v>38</v>
      </c>
      <c r="M149">
        <v>5</v>
      </c>
    </row>
    <row r="150" spans="1:13" x14ac:dyDescent="0.25">
      <c r="A150" t="s">
        <v>27</v>
      </c>
      <c r="B150">
        <v>112000027</v>
      </c>
      <c r="C150" s="1">
        <v>45019</v>
      </c>
      <c r="D150">
        <v>63052500</v>
      </c>
      <c r="E150">
        <v>630525</v>
      </c>
      <c r="F150">
        <v>188597702</v>
      </c>
      <c r="G150">
        <v>17</v>
      </c>
      <c r="H150">
        <v>19</v>
      </c>
      <c r="I150">
        <v>22</v>
      </c>
      <c r="J150">
        <v>26</v>
      </c>
      <c r="K150">
        <v>34</v>
      </c>
      <c r="L150">
        <v>35</v>
      </c>
      <c r="M150">
        <v>5</v>
      </c>
    </row>
    <row r="151" spans="1:13" x14ac:dyDescent="0.25">
      <c r="A151" t="s">
        <v>27</v>
      </c>
      <c r="B151">
        <v>112000028</v>
      </c>
      <c r="C151" s="1">
        <v>45022</v>
      </c>
      <c r="D151">
        <v>63942400</v>
      </c>
      <c r="E151">
        <v>639424</v>
      </c>
      <c r="F151">
        <v>211468721</v>
      </c>
      <c r="G151">
        <v>5</v>
      </c>
      <c r="H151">
        <v>8</v>
      </c>
      <c r="I151">
        <v>15</v>
      </c>
      <c r="J151">
        <v>21</v>
      </c>
      <c r="K151">
        <v>24</v>
      </c>
      <c r="L151">
        <v>26</v>
      </c>
      <c r="M151">
        <v>5</v>
      </c>
    </row>
    <row r="152" spans="1:13" x14ac:dyDescent="0.25">
      <c r="A152" t="s">
        <v>27</v>
      </c>
      <c r="B152">
        <v>112000029</v>
      </c>
      <c r="C152" s="1">
        <v>45026</v>
      </c>
      <c r="D152">
        <v>67701500</v>
      </c>
      <c r="E152">
        <v>677015</v>
      </c>
      <c r="F152">
        <v>235294745</v>
      </c>
      <c r="G152">
        <v>4</v>
      </c>
      <c r="H152">
        <v>6</v>
      </c>
      <c r="I152">
        <v>19</v>
      </c>
      <c r="J152">
        <v>23</v>
      </c>
      <c r="K152">
        <v>29</v>
      </c>
      <c r="L152">
        <v>34</v>
      </c>
      <c r="M152">
        <v>7</v>
      </c>
    </row>
    <row r="153" spans="1:13" x14ac:dyDescent="0.25">
      <c r="A153" t="s">
        <v>27</v>
      </c>
      <c r="B153">
        <v>112000030</v>
      </c>
      <c r="C153" s="1">
        <v>45029</v>
      </c>
      <c r="D153">
        <v>64868000</v>
      </c>
      <c r="E153">
        <v>648680</v>
      </c>
      <c r="F153">
        <v>257004644</v>
      </c>
      <c r="G153">
        <v>4</v>
      </c>
      <c r="H153">
        <v>12</v>
      </c>
      <c r="I153">
        <v>24</v>
      </c>
      <c r="J153">
        <v>26</v>
      </c>
      <c r="K153">
        <v>28</v>
      </c>
      <c r="L153">
        <v>34</v>
      </c>
      <c r="M153">
        <v>7</v>
      </c>
    </row>
    <row r="154" spans="1:13" x14ac:dyDescent="0.25">
      <c r="A154" t="s">
        <v>27</v>
      </c>
      <c r="B154">
        <v>112000031</v>
      </c>
      <c r="C154" s="1">
        <v>45033</v>
      </c>
      <c r="D154">
        <v>71547700</v>
      </c>
      <c r="E154">
        <v>715477</v>
      </c>
      <c r="F154">
        <v>261930359</v>
      </c>
      <c r="G154">
        <v>9</v>
      </c>
      <c r="H154">
        <v>15</v>
      </c>
      <c r="I154">
        <v>25</v>
      </c>
      <c r="J154">
        <v>29</v>
      </c>
      <c r="K154">
        <v>30</v>
      </c>
      <c r="L154">
        <v>36</v>
      </c>
      <c r="M154">
        <v>8</v>
      </c>
    </row>
    <row r="155" spans="1:13" x14ac:dyDescent="0.25">
      <c r="A155" t="s">
        <v>27</v>
      </c>
      <c r="B155">
        <v>112000032</v>
      </c>
      <c r="C155" s="1">
        <v>45036</v>
      </c>
      <c r="D155">
        <v>52644500</v>
      </c>
      <c r="E155">
        <v>526445</v>
      </c>
      <c r="F155">
        <v>31681158</v>
      </c>
      <c r="G155">
        <v>3</v>
      </c>
      <c r="H155">
        <v>15</v>
      </c>
      <c r="I155">
        <v>19</v>
      </c>
      <c r="J155">
        <v>32</v>
      </c>
      <c r="K155">
        <v>37</v>
      </c>
      <c r="L155">
        <v>38</v>
      </c>
      <c r="M155">
        <v>3</v>
      </c>
    </row>
    <row r="156" spans="1:13" x14ac:dyDescent="0.25">
      <c r="A156" t="s">
        <v>27</v>
      </c>
      <c r="B156">
        <v>112000033</v>
      </c>
      <c r="C156" s="1">
        <v>45040</v>
      </c>
      <c r="D156">
        <v>57754800</v>
      </c>
      <c r="E156">
        <v>577548</v>
      </c>
      <c r="F156">
        <v>52164397</v>
      </c>
      <c r="G156">
        <v>2</v>
      </c>
      <c r="H156">
        <v>13</v>
      </c>
      <c r="I156">
        <v>14</v>
      </c>
      <c r="J156">
        <v>17</v>
      </c>
      <c r="K156">
        <v>20</v>
      </c>
      <c r="L156">
        <v>28</v>
      </c>
      <c r="M156">
        <v>7</v>
      </c>
    </row>
    <row r="157" spans="1:13" x14ac:dyDescent="0.25">
      <c r="A157" t="s">
        <v>27</v>
      </c>
      <c r="B157">
        <v>112000034</v>
      </c>
      <c r="C157" s="1">
        <v>45043</v>
      </c>
      <c r="D157">
        <v>55178200</v>
      </c>
      <c r="E157">
        <v>551782</v>
      </c>
      <c r="F157">
        <v>70851106</v>
      </c>
      <c r="G157">
        <v>7</v>
      </c>
      <c r="H157">
        <v>15</v>
      </c>
      <c r="I157">
        <v>25</v>
      </c>
      <c r="J157">
        <v>33</v>
      </c>
      <c r="K157">
        <v>36</v>
      </c>
      <c r="L157">
        <v>38</v>
      </c>
      <c r="M157">
        <v>7</v>
      </c>
    </row>
    <row r="158" spans="1:13" x14ac:dyDescent="0.25">
      <c r="A158" t="s">
        <v>27</v>
      </c>
      <c r="B158">
        <v>112000035</v>
      </c>
      <c r="C158" s="1">
        <v>45047</v>
      </c>
      <c r="D158">
        <v>56711400</v>
      </c>
      <c r="E158">
        <v>567114</v>
      </c>
      <c r="F158">
        <v>82272573</v>
      </c>
      <c r="G158">
        <v>1</v>
      </c>
      <c r="H158">
        <v>7</v>
      </c>
      <c r="I158">
        <v>14</v>
      </c>
      <c r="J158">
        <v>25</v>
      </c>
      <c r="K158">
        <v>29</v>
      </c>
      <c r="L158">
        <v>32</v>
      </c>
      <c r="M158">
        <v>3</v>
      </c>
    </row>
    <row r="159" spans="1:13" x14ac:dyDescent="0.25">
      <c r="A159" t="s">
        <v>27</v>
      </c>
      <c r="B159">
        <v>112000036</v>
      </c>
      <c r="C159" s="1">
        <v>45050</v>
      </c>
      <c r="D159">
        <v>56894900</v>
      </c>
      <c r="E159">
        <v>568949</v>
      </c>
      <c r="F159">
        <v>102810367</v>
      </c>
      <c r="G159">
        <v>2</v>
      </c>
      <c r="H159">
        <v>5</v>
      </c>
      <c r="I159">
        <v>15</v>
      </c>
      <c r="J159">
        <v>22</v>
      </c>
      <c r="K159">
        <v>33</v>
      </c>
      <c r="L159">
        <v>36</v>
      </c>
      <c r="M159">
        <v>5</v>
      </c>
    </row>
    <row r="160" spans="1:13" x14ac:dyDescent="0.25">
      <c r="A160" t="s">
        <v>27</v>
      </c>
      <c r="B160">
        <v>112000037</v>
      </c>
      <c r="C160" s="1">
        <v>45054</v>
      </c>
      <c r="D160">
        <v>57270900</v>
      </c>
      <c r="E160">
        <v>572709</v>
      </c>
      <c r="F160">
        <v>121231461</v>
      </c>
      <c r="G160">
        <v>3</v>
      </c>
      <c r="H160">
        <v>5</v>
      </c>
      <c r="I160">
        <v>16</v>
      </c>
      <c r="J160">
        <v>17</v>
      </c>
      <c r="K160">
        <v>26</v>
      </c>
      <c r="L160">
        <v>29</v>
      </c>
      <c r="M160">
        <v>2</v>
      </c>
    </row>
    <row r="161" spans="1:13" x14ac:dyDescent="0.25">
      <c r="A161" t="s">
        <v>27</v>
      </c>
      <c r="B161">
        <v>112000038</v>
      </c>
      <c r="C161" s="1">
        <v>45057</v>
      </c>
      <c r="D161">
        <v>55983600</v>
      </c>
      <c r="E161">
        <v>559836</v>
      </c>
      <c r="F161">
        <v>139143940</v>
      </c>
      <c r="G161">
        <v>7</v>
      </c>
      <c r="H161">
        <v>11</v>
      </c>
      <c r="I161">
        <v>13</v>
      </c>
      <c r="J161">
        <v>23</v>
      </c>
      <c r="K161">
        <v>25</v>
      </c>
      <c r="L161">
        <v>34</v>
      </c>
      <c r="M161">
        <v>3</v>
      </c>
    </row>
    <row r="162" spans="1:13" x14ac:dyDescent="0.25">
      <c r="A162" t="s">
        <v>27</v>
      </c>
      <c r="B162">
        <v>112000039</v>
      </c>
      <c r="C162" s="1">
        <v>45061</v>
      </c>
      <c r="D162">
        <v>59258200</v>
      </c>
      <c r="E162">
        <v>592582</v>
      </c>
      <c r="F162">
        <v>159351849</v>
      </c>
      <c r="G162">
        <v>2</v>
      </c>
      <c r="H162">
        <v>3</v>
      </c>
      <c r="I162">
        <v>4</v>
      </c>
      <c r="J162">
        <v>7</v>
      </c>
      <c r="K162">
        <v>20</v>
      </c>
      <c r="L162">
        <v>29</v>
      </c>
      <c r="M162">
        <v>1</v>
      </c>
    </row>
    <row r="163" spans="1:13" x14ac:dyDescent="0.25">
      <c r="A163" t="s">
        <v>27</v>
      </c>
      <c r="B163">
        <v>112000040</v>
      </c>
      <c r="C163" s="1">
        <v>45064</v>
      </c>
      <c r="D163">
        <v>55695900</v>
      </c>
      <c r="E163">
        <v>556959</v>
      </c>
      <c r="F163">
        <v>177921693</v>
      </c>
      <c r="G163">
        <v>7</v>
      </c>
      <c r="H163">
        <v>12</v>
      </c>
      <c r="I163">
        <v>14</v>
      </c>
      <c r="J163">
        <v>24</v>
      </c>
      <c r="K163">
        <v>26</v>
      </c>
      <c r="L163">
        <v>31</v>
      </c>
      <c r="M163">
        <v>4</v>
      </c>
    </row>
    <row r="164" spans="1:13" x14ac:dyDescent="0.25">
      <c r="A164" t="s">
        <v>27</v>
      </c>
      <c r="B164">
        <v>112000041</v>
      </c>
      <c r="C164" s="1">
        <v>45068</v>
      </c>
      <c r="D164">
        <v>58053200</v>
      </c>
      <c r="E164">
        <v>580532</v>
      </c>
      <c r="F164">
        <v>196643452</v>
      </c>
      <c r="G164">
        <v>15</v>
      </c>
      <c r="H164">
        <v>18</v>
      </c>
      <c r="I164">
        <v>19</v>
      </c>
      <c r="J164">
        <v>30</v>
      </c>
      <c r="K164">
        <v>31</v>
      </c>
      <c r="L164">
        <v>38</v>
      </c>
      <c r="M164">
        <v>2</v>
      </c>
    </row>
    <row r="165" spans="1:13" x14ac:dyDescent="0.25">
      <c r="A165" t="s">
        <v>27</v>
      </c>
      <c r="B165">
        <v>112000042</v>
      </c>
      <c r="C165" s="1">
        <v>45071</v>
      </c>
      <c r="D165">
        <v>57401500</v>
      </c>
      <c r="E165">
        <v>574015</v>
      </c>
      <c r="F165">
        <v>216443576</v>
      </c>
      <c r="G165">
        <v>6</v>
      </c>
      <c r="H165">
        <v>9</v>
      </c>
      <c r="I165">
        <v>12</v>
      </c>
      <c r="J165">
        <v>19</v>
      </c>
      <c r="K165">
        <v>20</v>
      </c>
      <c r="L165">
        <v>38</v>
      </c>
      <c r="M165">
        <v>2</v>
      </c>
    </row>
    <row r="166" spans="1:13" x14ac:dyDescent="0.25">
      <c r="A166" t="s">
        <v>27</v>
      </c>
      <c r="B166">
        <v>112000043</v>
      </c>
      <c r="C166" s="1">
        <v>45075</v>
      </c>
      <c r="D166">
        <v>59568400</v>
      </c>
      <c r="E166">
        <v>595684</v>
      </c>
      <c r="F166">
        <v>236643495</v>
      </c>
      <c r="G166">
        <v>1</v>
      </c>
      <c r="H166">
        <v>2</v>
      </c>
      <c r="I166">
        <v>9</v>
      </c>
      <c r="J166">
        <v>18</v>
      </c>
      <c r="K166">
        <v>24</v>
      </c>
      <c r="L166">
        <v>25</v>
      </c>
      <c r="M166">
        <v>3</v>
      </c>
    </row>
    <row r="167" spans="1:13" x14ac:dyDescent="0.25">
      <c r="A167" t="s">
        <v>27</v>
      </c>
      <c r="B167">
        <v>112000044</v>
      </c>
      <c r="C167" s="1">
        <v>45078</v>
      </c>
      <c r="D167">
        <v>58183800</v>
      </c>
      <c r="E167">
        <v>581838</v>
      </c>
      <c r="F167">
        <v>256008384</v>
      </c>
      <c r="G167">
        <v>10</v>
      </c>
      <c r="H167">
        <v>18</v>
      </c>
      <c r="I167">
        <v>25</v>
      </c>
      <c r="J167">
        <v>29</v>
      </c>
      <c r="K167">
        <v>36</v>
      </c>
      <c r="L167">
        <v>37</v>
      </c>
      <c r="M167">
        <v>2</v>
      </c>
    </row>
    <row r="168" spans="1:13" x14ac:dyDescent="0.25">
      <c r="A168" t="s">
        <v>27</v>
      </c>
      <c r="B168">
        <v>112000045</v>
      </c>
      <c r="C168" s="1">
        <v>45082</v>
      </c>
      <c r="D168">
        <v>91554200</v>
      </c>
      <c r="E168">
        <v>915542</v>
      </c>
      <c r="F168">
        <v>495353193</v>
      </c>
      <c r="G168">
        <v>4</v>
      </c>
      <c r="H168">
        <v>11</v>
      </c>
      <c r="I168">
        <v>28</v>
      </c>
      <c r="J168">
        <v>32</v>
      </c>
      <c r="K168">
        <v>34</v>
      </c>
      <c r="L168">
        <v>35</v>
      </c>
      <c r="M168">
        <v>1</v>
      </c>
    </row>
    <row r="169" spans="1:13" x14ac:dyDescent="0.25">
      <c r="A169" t="s">
        <v>27</v>
      </c>
      <c r="B169">
        <v>112000046</v>
      </c>
      <c r="C169" s="1">
        <v>45085</v>
      </c>
      <c r="D169">
        <v>118054900</v>
      </c>
      <c r="E169">
        <v>1180549</v>
      </c>
      <c r="F169">
        <v>540349287</v>
      </c>
      <c r="G169">
        <v>3</v>
      </c>
      <c r="H169">
        <v>8</v>
      </c>
      <c r="I169">
        <v>12</v>
      </c>
      <c r="J169">
        <v>18</v>
      </c>
      <c r="K169">
        <v>35</v>
      </c>
      <c r="L169">
        <v>38</v>
      </c>
      <c r="M169">
        <v>3</v>
      </c>
    </row>
    <row r="170" spans="1:13" x14ac:dyDescent="0.25">
      <c r="A170" t="s">
        <v>27</v>
      </c>
      <c r="B170">
        <v>112000047</v>
      </c>
      <c r="C170" s="1">
        <v>45089</v>
      </c>
      <c r="D170">
        <v>135276700</v>
      </c>
      <c r="E170">
        <v>1352767</v>
      </c>
      <c r="F170">
        <v>588823271</v>
      </c>
      <c r="G170">
        <v>1</v>
      </c>
      <c r="H170">
        <v>2</v>
      </c>
      <c r="I170">
        <v>16</v>
      </c>
      <c r="J170">
        <v>18</v>
      </c>
      <c r="K170">
        <v>35</v>
      </c>
      <c r="L170">
        <v>38</v>
      </c>
      <c r="M170">
        <v>1</v>
      </c>
    </row>
    <row r="171" spans="1:13" x14ac:dyDescent="0.25">
      <c r="A171" t="s">
        <v>27</v>
      </c>
      <c r="B171">
        <v>112000048</v>
      </c>
      <c r="C171" s="1">
        <v>45092</v>
      </c>
      <c r="D171">
        <v>149995300</v>
      </c>
      <c r="E171">
        <v>1499953</v>
      </c>
      <c r="F171">
        <v>610822505</v>
      </c>
      <c r="G171">
        <v>2</v>
      </c>
      <c r="H171">
        <v>24</v>
      </c>
      <c r="I171">
        <v>25</v>
      </c>
      <c r="J171">
        <v>26</v>
      </c>
      <c r="K171">
        <v>34</v>
      </c>
      <c r="L171">
        <v>36</v>
      </c>
      <c r="M171">
        <v>8</v>
      </c>
    </row>
    <row r="172" spans="1:13" x14ac:dyDescent="0.25">
      <c r="A172" t="s">
        <v>27</v>
      </c>
      <c r="B172">
        <v>112000049</v>
      </c>
      <c r="C172" s="1">
        <v>45096</v>
      </c>
      <c r="D172">
        <v>169112500</v>
      </c>
      <c r="E172">
        <v>1691125</v>
      </c>
      <c r="F172">
        <v>672692879</v>
      </c>
      <c r="G172">
        <v>4</v>
      </c>
      <c r="H172">
        <v>8</v>
      </c>
      <c r="I172">
        <v>12</v>
      </c>
      <c r="J172">
        <v>20</v>
      </c>
      <c r="K172">
        <v>27</v>
      </c>
      <c r="L172">
        <v>36</v>
      </c>
      <c r="M172">
        <v>1</v>
      </c>
    </row>
    <row r="173" spans="1:13" x14ac:dyDescent="0.25">
      <c r="A173" t="s">
        <v>27</v>
      </c>
      <c r="B173">
        <v>112000050</v>
      </c>
      <c r="C173" s="1">
        <v>45099</v>
      </c>
      <c r="D173">
        <v>191090400</v>
      </c>
      <c r="E173">
        <v>1910904</v>
      </c>
      <c r="F173">
        <v>730831206</v>
      </c>
      <c r="G173">
        <v>1</v>
      </c>
      <c r="H173">
        <v>4</v>
      </c>
      <c r="I173">
        <v>7</v>
      </c>
      <c r="J173">
        <v>17</v>
      </c>
      <c r="K173">
        <v>24</v>
      </c>
      <c r="L173">
        <v>28</v>
      </c>
      <c r="M173">
        <v>8</v>
      </c>
    </row>
    <row r="174" spans="1:13" x14ac:dyDescent="0.25">
      <c r="A174" t="s">
        <v>27</v>
      </c>
      <c r="B174">
        <v>112000051</v>
      </c>
      <c r="C174" s="1">
        <v>45103</v>
      </c>
      <c r="D174">
        <v>62510800</v>
      </c>
      <c r="E174">
        <v>625108</v>
      </c>
      <c r="F174">
        <v>34380940</v>
      </c>
      <c r="G174">
        <v>1</v>
      </c>
      <c r="H174">
        <v>15</v>
      </c>
      <c r="I174">
        <v>16</v>
      </c>
      <c r="J174">
        <v>17</v>
      </c>
      <c r="K174">
        <v>24</v>
      </c>
      <c r="L174">
        <v>35</v>
      </c>
      <c r="M174">
        <v>6</v>
      </c>
    </row>
    <row r="175" spans="1:13" x14ac:dyDescent="0.25">
      <c r="A175" t="s">
        <v>27</v>
      </c>
      <c r="B175">
        <v>112000052</v>
      </c>
      <c r="C175" s="1">
        <v>45106</v>
      </c>
      <c r="D175">
        <v>55685200</v>
      </c>
      <c r="E175">
        <v>556852</v>
      </c>
      <c r="F175">
        <v>52234099</v>
      </c>
      <c r="G175">
        <v>1</v>
      </c>
      <c r="H175">
        <v>8</v>
      </c>
      <c r="I175">
        <v>26</v>
      </c>
      <c r="J175">
        <v>27</v>
      </c>
      <c r="K175">
        <v>29</v>
      </c>
      <c r="L175">
        <v>36</v>
      </c>
      <c r="M175">
        <v>2</v>
      </c>
    </row>
    <row r="176" spans="1:13" x14ac:dyDescent="0.25">
      <c r="A176" t="s">
        <v>27</v>
      </c>
      <c r="B176">
        <v>112000053</v>
      </c>
      <c r="C176" s="1">
        <v>45110</v>
      </c>
      <c r="D176">
        <v>58930900</v>
      </c>
      <c r="E176">
        <v>589309</v>
      </c>
      <c r="F176">
        <v>73386193</v>
      </c>
      <c r="G176">
        <v>5</v>
      </c>
      <c r="H176">
        <v>7</v>
      </c>
      <c r="I176">
        <v>10</v>
      </c>
      <c r="J176">
        <v>21</v>
      </c>
      <c r="K176">
        <v>25</v>
      </c>
      <c r="L176">
        <v>29</v>
      </c>
      <c r="M176">
        <v>4</v>
      </c>
    </row>
    <row r="177" spans="1:13" x14ac:dyDescent="0.25">
      <c r="A177" t="s">
        <v>27</v>
      </c>
      <c r="B177">
        <v>112000054</v>
      </c>
      <c r="C177" s="1">
        <v>45113</v>
      </c>
      <c r="D177">
        <v>56462300</v>
      </c>
      <c r="E177">
        <v>564623</v>
      </c>
      <c r="F177">
        <v>84826724</v>
      </c>
      <c r="G177">
        <v>7</v>
      </c>
      <c r="H177">
        <v>21</v>
      </c>
      <c r="I177">
        <v>25</v>
      </c>
      <c r="J177">
        <v>26</v>
      </c>
      <c r="K177">
        <v>30</v>
      </c>
      <c r="L177">
        <v>36</v>
      </c>
      <c r="M177">
        <v>4</v>
      </c>
    </row>
    <row r="178" spans="1:13" x14ac:dyDescent="0.25">
      <c r="A178" t="s">
        <v>27</v>
      </c>
      <c r="B178">
        <v>112000055</v>
      </c>
      <c r="C178" s="1">
        <v>45117</v>
      </c>
      <c r="D178">
        <v>59870700</v>
      </c>
      <c r="E178">
        <v>598707</v>
      </c>
      <c r="F178">
        <v>104343871</v>
      </c>
      <c r="G178">
        <v>14</v>
      </c>
      <c r="H178">
        <v>17</v>
      </c>
      <c r="I178">
        <v>18</v>
      </c>
      <c r="J178">
        <v>21</v>
      </c>
      <c r="K178">
        <v>32</v>
      </c>
      <c r="L178">
        <v>35</v>
      </c>
      <c r="M178">
        <v>2</v>
      </c>
    </row>
    <row r="179" spans="1:13" x14ac:dyDescent="0.25">
      <c r="A179" t="s">
        <v>27</v>
      </c>
      <c r="B179">
        <v>112000056</v>
      </c>
      <c r="C179" s="1">
        <v>45120</v>
      </c>
      <c r="D179">
        <v>58113000</v>
      </c>
      <c r="E179">
        <v>581130</v>
      </c>
      <c r="F179">
        <v>124849720</v>
      </c>
      <c r="G179">
        <v>1</v>
      </c>
      <c r="H179">
        <v>18</v>
      </c>
      <c r="I179">
        <v>19</v>
      </c>
      <c r="J179">
        <v>20</v>
      </c>
      <c r="K179">
        <v>23</v>
      </c>
      <c r="L179">
        <v>29</v>
      </c>
      <c r="M179">
        <v>6</v>
      </c>
    </row>
    <row r="180" spans="1:13" x14ac:dyDescent="0.25">
      <c r="A180" t="s">
        <v>27</v>
      </c>
      <c r="B180">
        <v>112000057</v>
      </c>
      <c r="C180" s="1">
        <v>45124</v>
      </c>
      <c r="D180">
        <v>57902900</v>
      </c>
      <c r="E180">
        <v>579029</v>
      </c>
      <c r="F180">
        <v>141076910</v>
      </c>
      <c r="G180">
        <v>3</v>
      </c>
      <c r="H180">
        <v>16</v>
      </c>
      <c r="I180">
        <v>19</v>
      </c>
      <c r="J180">
        <v>24</v>
      </c>
      <c r="K180">
        <v>25</v>
      </c>
      <c r="L180">
        <v>37</v>
      </c>
      <c r="M180">
        <v>8</v>
      </c>
    </row>
    <row r="181" spans="1:13" x14ac:dyDescent="0.25">
      <c r="A181" t="s">
        <v>27</v>
      </c>
      <c r="B181">
        <v>112000058</v>
      </c>
      <c r="C181" s="1">
        <v>45127</v>
      </c>
      <c r="D181">
        <v>53949200</v>
      </c>
      <c r="E181">
        <v>539492</v>
      </c>
      <c r="F181">
        <v>158669769</v>
      </c>
      <c r="G181">
        <v>5</v>
      </c>
      <c r="H181">
        <v>10</v>
      </c>
      <c r="I181">
        <v>17</v>
      </c>
      <c r="J181">
        <v>27</v>
      </c>
      <c r="K181">
        <v>34</v>
      </c>
      <c r="L181">
        <v>35</v>
      </c>
      <c r="M181">
        <v>5</v>
      </c>
    </row>
    <row r="182" spans="1:13" x14ac:dyDescent="0.25">
      <c r="A182" t="s">
        <v>27</v>
      </c>
      <c r="B182">
        <v>112000059</v>
      </c>
      <c r="C182" s="1">
        <v>45131</v>
      </c>
      <c r="D182">
        <v>57367800</v>
      </c>
      <c r="E182">
        <v>573678</v>
      </c>
      <c r="F182">
        <v>176741158</v>
      </c>
      <c r="G182">
        <v>5</v>
      </c>
      <c r="H182">
        <v>8</v>
      </c>
      <c r="I182">
        <v>17</v>
      </c>
      <c r="J182">
        <v>30</v>
      </c>
      <c r="K182">
        <v>32</v>
      </c>
      <c r="L182">
        <v>38</v>
      </c>
      <c r="M182">
        <v>4</v>
      </c>
    </row>
    <row r="183" spans="1:13" x14ac:dyDescent="0.25">
      <c r="A183" t="s">
        <v>27</v>
      </c>
      <c r="B183">
        <v>112000060</v>
      </c>
      <c r="C183" s="1">
        <v>45134</v>
      </c>
      <c r="D183">
        <v>49579400</v>
      </c>
      <c r="E183">
        <v>495794</v>
      </c>
      <c r="F183">
        <v>192654727</v>
      </c>
      <c r="G183">
        <v>6</v>
      </c>
      <c r="H183">
        <v>7</v>
      </c>
      <c r="I183">
        <v>16</v>
      </c>
      <c r="J183">
        <v>25</v>
      </c>
      <c r="K183">
        <v>32</v>
      </c>
      <c r="L183">
        <v>33</v>
      </c>
      <c r="M183">
        <v>2</v>
      </c>
    </row>
    <row r="184" spans="1:13" x14ac:dyDescent="0.25">
      <c r="A184" t="s">
        <v>27</v>
      </c>
      <c r="B184">
        <v>112000061</v>
      </c>
      <c r="C184" s="1">
        <v>45138</v>
      </c>
      <c r="D184">
        <v>55348100</v>
      </c>
      <c r="E184">
        <v>553481</v>
      </c>
      <c r="F184">
        <v>205044329</v>
      </c>
      <c r="G184">
        <v>23</v>
      </c>
      <c r="H184">
        <v>24</v>
      </c>
      <c r="I184">
        <v>26</v>
      </c>
      <c r="J184">
        <v>33</v>
      </c>
      <c r="K184">
        <v>35</v>
      </c>
      <c r="L184">
        <v>37</v>
      </c>
      <c r="M184">
        <v>1</v>
      </c>
    </row>
    <row r="185" spans="1:13" x14ac:dyDescent="0.25">
      <c r="A185" t="s">
        <v>27</v>
      </c>
      <c r="B185">
        <v>112000062</v>
      </c>
      <c r="C185" s="1">
        <v>45141</v>
      </c>
      <c r="D185">
        <v>51522800</v>
      </c>
      <c r="E185">
        <v>515228</v>
      </c>
      <c r="F185">
        <v>220342543</v>
      </c>
      <c r="G185">
        <v>17</v>
      </c>
      <c r="H185">
        <v>18</v>
      </c>
      <c r="I185">
        <v>21</v>
      </c>
      <c r="J185">
        <v>25</v>
      </c>
      <c r="K185">
        <v>27</v>
      </c>
      <c r="L185">
        <v>33</v>
      </c>
      <c r="M185">
        <v>4</v>
      </c>
    </row>
    <row r="186" spans="1:13" x14ac:dyDescent="0.25">
      <c r="A186" t="s">
        <v>27</v>
      </c>
      <c r="B186">
        <v>112000063</v>
      </c>
      <c r="C186" s="1">
        <v>45145</v>
      </c>
      <c r="D186">
        <v>65509900</v>
      </c>
      <c r="E186">
        <v>655099</v>
      </c>
      <c r="F186">
        <v>246341387</v>
      </c>
      <c r="G186">
        <v>3</v>
      </c>
      <c r="H186">
        <v>27</v>
      </c>
      <c r="I186">
        <v>29</v>
      </c>
      <c r="J186">
        <v>31</v>
      </c>
      <c r="K186">
        <v>33</v>
      </c>
      <c r="L186">
        <v>37</v>
      </c>
      <c r="M186">
        <v>2</v>
      </c>
    </row>
    <row r="187" spans="1:13" x14ac:dyDescent="0.25">
      <c r="A187" t="s">
        <v>27</v>
      </c>
      <c r="B187">
        <v>112000064</v>
      </c>
      <c r="C187" s="1">
        <v>45148</v>
      </c>
      <c r="D187">
        <v>61453700</v>
      </c>
      <c r="E187">
        <v>614537</v>
      </c>
      <c r="F187">
        <v>266840321</v>
      </c>
      <c r="G187">
        <v>3</v>
      </c>
      <c r="H187">
        <v>11</v>
      </c>
      <c r="I187">
        <v>21</v>
      </c>
      <c r="J187">
        <v>29</v>
      </c>
      <c r="K187">
        <v>30</v>
      </c>
      <c r="L187">
        <v>38</v>
      </c>
      <c r="M187">
        <v>3</v>
      </c>
    </row>
    <row r="188" spans="1:13" x14ac:dyDescent="0.25">
      <c r="A188" t="s">
        <v>27</v>
      </c>
      <c r="B188">
        <v>112000065</v>
      </c>
      <c r="C188" s="1">
        <v>45152</v>
      </c>
      <c r="D188">
        <v>68467300</v>
      </c>
      <c r="E188">
        <v>684673</v>
      </c>
      <c r="F188">
        <v>290863135</v>
      </c>
      <c r="G188">
        <v>2</v>
      </c>
      <c r="H188">
        <v>3</v>
      </c>
      <c r="I188">
        <v>4</v>
      </c>
      <c r="J188">
        <v>10</v>
      </c>
      <c r="K188">
        <v>17</v>
      </c>
      <c r="L188">
        <v>26</v>
      </c>
      <c r="M188">
        <v>2</v>
      </c>
    </row>
    <row r="189" spans="1:13" x14ac:dyDescent="0.25">
      <c r="A189" t="s">
        <v>27</v>
      </c>
      <c r="B189">
        <v>112000066</v>
      </c>
      <c r="C189" s="1">
        <v>45155</v>
      </c>
      <c r="D189">
        <v>67164000</v>
      </c>
      <c r="E189">
        <v>671640</v>
      </c>
      <c r="F189">
        <v>313508834</v>
      </c>
      <c r="G189">
        <v>4</v>
      </c>
      <c r="H189">
        <v>18</v>
      </c>
      <c r="I189">
        <v>21</v>
      </c>
      <c r="J189">
        <v>23</v>
      </c>
      <c r="K189">
        <v>28</v>
      </c>
      <c r="L189">
        <v>37</v>
      </c>
      <c r="M189">
        <v>6</v>
      </c>
    </row>
    <row r="190" spans="1:13" x14ac:dyDescent="0.25">
      <c r="A190" t="s">
        <v>27</v>
      </c>
      <c r="B190">
        <v>112000067</v>
      </c>
      <c r="C190" s="1">
        <v>45159</v>
      </c>
      <c r="D190">
        <v>85843000</v>
      </c>
      <c r="E190">
        <v>858430</v>
      </c>
      <c r="F190">
        <v>347897584</v>
      </c>
      <c r="G190">
        <v>1</v>
      </c>
      <c r="H190">
        <v>12</v>
      </c>
      <c r="I190">
        <v>14</v>
      </c>
      <c r="J190">
        <v>19</v>
      </c>
      <c r="K190">
        <v>33</v>
      </c>
      <c r="L190">
        <v>34</v>
      </c>
      <c r="M190">
        <v>4</v>
      </c>
    </row>
    <row r="191" spans="1:13" x14ac:dyDescent="0.25">
      <c r="A191" t="s">
        <v>27</v>
      </c>
      <c r="B191">
        <v>112000068</v>
      </c>
      <c r="C191" s="1">
        <v>45162</v>
      </c>
      <c r="D191">
        <v>95182700</v>
      </c>
      <c r="E191">
        <v>951827</v>
      </c>
      <c r="F191">
        <v>381849768</v>
      </c>
      <c r="G191">
        <v>3</v>
      </c>
      <c r="H191">
        <v>10</v>
      </c>
      <c r="I191">
        <v>17</v>
      </c>
      <c r="J191">
        <v>21</v>
      </c>
      <c r="K191">
        <v>23</v>
      </c>
      <c r="L191">
        <v>38</v>
      </c>
      <c r="M191">
        <v>3</v>
      </c>
    </row>
    <row r="192" spans="1:13" x14ac:dyDescent="0.25">
      <c r="A192" t="s">
        <v>27</v>
      </c>
      <c r="B192">
        <v>112000069</v>
      </c>
      <c r="C192" s="1">
        <v>45166</v>
      </c>
      <c r="D192">
        <v>99596900</v>
      </c>
      <c r="E192">
        <v>995969</v>
      </c>
      <c r="F192">
        <v>415065362</v>
      </c>
      <c r="G192">
        <v>3</v>
      </c>
      <c r="H192">
        <v>6</v>
      </c>
      <c r="I192">
        <v>8</v>
      </c>
      <c r="J192">
        <v>15</v>
      </c>
      <c r="K192">
        <v>24</v>
      </c>
      <c r="L192">
        <v>38</v>
      </c>
      <c r="M192">
        <v>5</v>
      </c>
    </row>
    <row r="193" spans="1:13" x14ac:dyDescent="0.25">
      <c r="A193" t="s">
        <v>27</v>
      </c>
      <c r="B193">
        <v>112000070</v>
      </c>
      <c r="C193" s="1">
        <v>45169</v>
      </c>
      <c r="D193">
        <v>114198100</v>
      </c>
      <c r="E193">
        <v>1141981</v>
      </c>
      <c r="F193">
        <v>453746416</v>
      </c>
      <c r="G193">
        <v>4</v>
      </c>
      <c r="H193">
        <v>22</v>
      </c>
      <c r="I193">
        <v>23</v>
      </c>
      <c r="J193">
        <v>27</v>
      </c>
      <c r="K193">
        <v>30</v>
      </c>
      <c r="L193">
        <v>34</v>
      </c>
      <c r="M193">
        <v>7</v>
      </c>
    </row>
    <row r="194" spans="1:13" x14ac:dyDescent="0.25">
      <c r="A194" t="s">
        <v>27</v>
      </c>
      <c r="B194">
        <v>112000071</v>
      </c>
      <c r="C194" s="1">
        <v>45173</v>
      </c>
      <c r="D194">
        <v>111261600</v>
      </c>
      <c r="E194">
        <v>1112616</v>
      </c>
      <c r="F194">
        <v>490228495</v>
      </c>
      <c r="G194">
        <v>1</v>
      </c>
      <c r="H194">
        <v>3</v>
      </c>
      <c r="I194">
        <v>12</v>
      </c>
      <c r="J194">
        <v>24</v>
      </c>
      <c r="K194">
        <v>27</v>
      </c>
      <c r="L194">
        <v>30</v>
      </c>
      <c r="M194">
        <v>8</v>
      </c>
    </row>
    <row r="195" spans="1:13" x14ac:dyDescent="0.25">
      <c r="A195" t="s">
        <v>27</v>
      </c>
      <c r="B195">
        <v>112000072</v>
      </c>
      <c r="C195" s="1">
        <v>45176</v>
      </c>
      <c r="D195">
        <v>133784600</v>
      </c>
      <c r="E195">
        <v>1337846</v>
      </c>
      <c r="F195">
        <v>539659724</v>
      </c>
      <c r="G195">
        <v>11</v>
      </c>
      <c r="H195">
        <v>15</v>
      </c>
      <c r="I195">
        <v>18</v>
      </c>
      <c r="J195">
        <v>20</v>
      </c>
      <c r="K195">
        <v>22</v>
      </c>
      <c r="L195">
        <v>33</v>
      </c>
      <c r="M195">
        <v>7</v>
      </c>
    </row>
    <row r="196" spans="1:13" x14ac:dyDescent="0.25">
      <c r="A196" t="s">
        <v>27</v>
      </c>
      <c r="B196">
        <v>112000073</v>
      </c>
      <c r="C196" s="1">
        <v>45180</v>
      </c>
      <c r="D196">
        <v>164149100</v>
      </c>
      <c r="E196">
        <v>1641491</v>
      </c>
      <c r="F196">
        <v>602444928</v>
      </c>
      <c r="G196">
        <v>11</v>
      </c>
      <c r="H196">
        <v>12</v>
      </c>
      <c r="I196">
        <v>20</v>
      </c>
      <c r="J196">
        <v>27</v>
      </c>
      <c r="K196">
        <v>28</v>
      </c>
      <c r="L196">
        <v>31</v>
      </c>
      <c r="M196">
        <v>1</v>
      </c>
    </row>
    <row r="197" spans="1:13" x14ac:dyDescent="0.25">
      <c r="A197" t="s">
        <v>27</v>
      </c>
      <c r="B197">
        <v>112000074</v>
      </c>
      <c r="C197" s="1">
        <v>45183</v>
      </c>
      <c r="D197">
        <v>187474100</v>
      </c>
      <c r="E197">
        <v>1874741</v>
      </c>
      <c r="F197">
        <v>630125490</v>
      </c>
      <c r="G197">
        <v>2</v>
      </c>
      <c r="H197">
        <v>14</v>
      </c>
      <c r="I197">
        <v>24</v>
      </c>
      <c r="J197">
        <v>26</v>
      </c>
      <c r="K197">
        <v>28</v>
      </c>
      <c r="L197">
        <v>29</v>
      </c>
      <c r="M197">
        <v>7</v>
      </c>
    </row>
    <row r="198" spans="1:13" x14ac:dyDescent="0.25">
      <c r="A198" t="s">
        <v>27</v>
      </c>
      <c r="B198">
        <v>112000075</v>
      </c>
      <c r="C198" s="1">
        <v>45187</v>
      </c>
      <c r="D198">
        <v>207845500</v>
      </c>
      <c r="E198">
        <v>2078455</v>
      </c>
      <c r="F198">
        <v>700598468</v>
      </c>
      <c r="G198">
        <v>1</v>
      </c>
      <c r="H198">
        <v>4</v>
      </c>
      <c r="I198">
        <v>11</v>
      </c>
      <c r="J198">
        <v>14</v>
      </c>
      <c r="K198">
        <v>21</v>
      </c>
      <c r="L198">
        <v>22</v>
      </c>
      <c r="M198">
        <v>1</v>
      </c>
    </row>
    <row r="199" spans="1:13" x14ac:dyDescent="0.25">
      <c r="A199" t="s">
        <v>27</v>
      </c>
      <c r="B199">
        <v>112000076</v>
      </c>
      <c r="C199" s="1">
        <v>45190</v>
      </c>
      <c r="D199">
        <v>248448500</v>
      </c>
      <c r="E199">
        <v>2484485</v>
      </c>
      <c r="F199">
        <v>787317991</v>
      </c>
      <c r="G199">
        <v>3</v>
      </c>
      <c r="H199">
        <v>7</v>
      </c>
      <c r="I199">
        <v>12</v>
      </c>
      <c r="J199">
        <v>13</v>
      </c>
      <c r="K199">
        <v>28</v>
      </c>
      <c r="L199">
        <v>34</v>
      </c>
      <c r="M199">
        <v>5</v>
      </c>
    </row>
    <row r="200" spans="1:13" x14ac:dyDescent="0.25">
      <c r="A200" t="s">
        <v>27</v>
      </c>
      <c r="B200">
        <v>112000077</v>
      </c>
      <c r="C200" s="1">
        <v>45194</v>
      </c>
      <c r="D200">
        <v>282611500</v>
      </c>
      <c r="E200">
        <v>2826115</v>
      </c>
      <c r="F200">
        <v>878970672</v>
      </c>
      <c r="G200">
        <v>20</v>
      </c>
      <c r="H200">
        <v>25</v>
      </c>
      <c r="I200">
        <v>26</v>
      </c>
      <c r="J200">
        <v>30</v>
      </c>
      <c r="K200">
        <v>32</v>
      </c>
      <c r="L200">
        <v>35</v>
      </c>
      <c r="M200">
        <v>3</v>
      </c>
    </row>
    <row r="201" spans="1:13" x14ac:dyDescent="0.25">
      <c r="A201" t="s">
        <v>27</v>
      </c>
      <c r="B201">
        <v>112000078</v>
      </c>
      <c r="C201" s="1">
        <v>45197</v>
      </c>
      <c r="D201">
        <v>334877600</v>
      </c>
      <c r="E201">
        <v>3348776</v>
      </c>
      <c r="F201">
        <v>994564495</v>
      </c>
      <c r="G201">
        <v>9</v>
      </c>
      <c r="H201">
        <v>16</v>
      </c>
      <c r="I201">
        <v>17</v>
      </c>
      <c r="J201">
        <v>25</v>
      </c>
      <c r="K201">
        <v>29</v>
      </c>
      <c r="L201">
        <v>33</v>
      </c>
      <c r="M201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第1題</vt:lpstr>
      <vt:lpstr>第2題-1</vt:lpstr>
      <vt:lpstr>第2題-2</vt:lpstr>
      <vt:lpstr>第2題-3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SOLab</dc:creator>
  <cp:lastModifiedBy>SOLab</cp:lastModifiedBy>
  <dcterms:created xsi:type="dcterms:W3CDTF">2024-02-21T06:45:06Z</dcterms:created>
  <dcterms:modified xsi:type="dcterms:W3CDTF">2024-02-21T12:30:55Z</dcterms:modified>
</cp:coreProperties>
</file>