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0\"/>
    </mc:Choice>
  </mc:AlternateContent>
  <xr:revisionPtr revIDLastSave="0" documentId="13_ncr:1_{65D4F6AD-602D-4BD1-8E4C-0B08F9CA3384}" xr6:coauthVersionLast="47" xr6:coauthVersionMax="47" xr10:uidLastSave="{00000000-0000-0000-0000-000000000000}"/>
  <bookViews>
    <workbookView xWindow="2850" yWindow="4215" windowWidth="21600" windowHeight="11295" activeTab="3" xr2:uid="{8B83F656-2802-450E-A5D4-A145C55AC87B}"/>
  </bookViews>
  <sheets>
    <sheet name="工作表1" sheetId="1" r:id="rId1"/>
    <sheet name="工作表2" sheetId="2" r:id="rId2"/>
    <sheet name="工作表4" sheetId="4" r:id="rId3"/>
    <sheet name="工作表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4" l="1"/>
  <c r="K16" i="4"/>
  <c r="K17" i="4"/>
  <c r="K18" i="4"/>
  <c r="K19" i="4"/>
  <c r="I15" i="4"/>
  <c r="I16" i="4"/>
  <c r="I17" i="4"/>
  <c r="I18" i="4"/>
  <c r="I19" i="4"/>
  <c r="K14" i="4"/>
  <c r="I14" i="4"/>
  <c r="J20" i="4"/>
  <c r="H20" i="4"/>
  <c r="J9" i="4"/>
  <c r="K4" i="4" s="1"/>
  <c r="H9" i="4"/>
  <c r="I6" i="4" s="1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Q4" i="2"/>
  <c r="AQ5" i="2"/>
  <c r="AQ21" i="2" s="1"/>
  <c r="AL33" i="2" s="1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P4" i="2"/>
  <c r="AP5" i="2"/>
  <c r="AP6" i="2"/>
  <c r="AP7" i="2"/>
  <c r="AP8" i="2"/>
  <c r="AP9" i="2"/>
  <c r="AP10" i="2"/>
  <c r="AP11" i="2"/>
  <c r="AP21" i="2" s="1"/>
  <c r="AK32" i="2" s="1"/>
  <c r="AP12" i="2"/>
  <c r="AP13" i="2"/>
  <c r="AP14" i="2"/>
  <c r="AP15" i="2"/>
  <c r="AP16" i="2"/>
  <c r="AP17" i="2"/>
  <c r="AP18" i="2"/>
  <c r="AP19" i="2"/>
  <c r="AP20" i="2"/>
  <c r="AO4" i="2"/>
  <c r="AO21" i="2" s="1"/>
  <c r="AK31" i="2" s="1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N4" i="2"/>
  <c r="AN5" i="2"/>
  <c r="AN6" i="2"/>
  <c r="AN21" i="2" s="1"/>
  <c r="AK30" i="2" s="1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J4" i="2"/>
  <c r="AJ21" i="2" s="1"/>
  <c r="AI26" i="2" s="1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H4" i="2"/>
  <c r="AH5" i="2"/>
  <c r="AH21" i="2" s="1"/>
  <c r="AI24" i="2" s="1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Y3" i="2"/>
  <c r="AX3" i="2"/>
  <c r="AW3" i="2"/>
  <c r="AV3" i="2"/>
  <c r="AU3" i="2"/>
  <c r="AU21" i="2" s="1"/>
  <c r="AM37" i="2" s="1"/>
  <c r="AT3" i="2"/>
  <c r="AT21" i="2" s="1"/>
  <c r="AM36" i="2" s="1"/>
  <c r="AS3" i="2"/>
  <c r="AR3" i="2"/>
  <c r="AQ3" i="2"/>
  <c r="AP3" i="2"/>
  <c r="AO3" i="2"/>
  <c r="AN3" i="2"/>
  <c r="AM3" i="2"/>
  <c r="AL3" i="2"/>
  <c r="AK3" i="2"/>
  <c r="AJ3" i="2"/>
  <c r="AI3" i="2"/>
  <c r="AH3" i="2"/>
  <c r="AF20" i="2"/>
  <c r="AE20" i="2"/>
  <c r="AF19" i="2"/>
  <c r="AE19" i="2"/>
  <c r="AF18" i="2"/>
  <c r="AG18" i="2" s="1"/>
  <c r="AE18" i="2"/>
  <c r="AF17" i="2"/>
  <c r="AE17" i="2"/>
  <c r="AF16" i="2"/>
  <c r="AE16" i="2"/>
  <c r="AF15" i="2"/>
  <c r="AE15" i="2"/>
  <c r="AF14" i="2"/>
  <c r="AE14" i="2"/>
  <c r="AF13" i="2"/>
  <c r="AE13" i="2"/>
  <c r="AF12" i="2"/>
  <c r="AE12" i="2"/>
  <c r="AF11" i="2"/>
  <c r="AE11" i="2"/>
  <c r="AF10" i="2"/>
  <c r="AE10" i="2"/>
  <c r="AF9" i="2"/>
  <c r="AE9" i="2"/>
  <c r="AF8" i="2"/>
  <c r="AE8" i="2"/>
  <c r="AF7" i="2"/>
  <c r="AE7" i="2"/>
  <c r="AF6" i="2"/>
  <c r="AE6" i="2"/>
  <c r="AG6" i="2" s="1"/>
  <c r="AF5" i="2"/>
  <c r="AE5" i="2"/>
  <c r="AF4" i="2"/>
  <c r="AE4" i="2"/>
  <c r="AF3" i="2"/>
  <c r="AE3" i="2"/>
  <c r="AU20" i="1"/>
  <c r="AT20" i="1"/>
  <c r="AR20" i="1"/>
  <c r="AP20" i="1"/>
  <c r="AO20" i="1"/>
  <c r="AN20" i="1"/>
  <c r="AL20" i="1"/>
  <c r="AJ20" i="1"/>
  <c r="AH20" i="1"/>
  <c r="AG20" i="1"/>
  <c r="AE20" i="1"/>
  <c r="AD20" i="1"/>
  <c r="AC20" i="1" a="1"/>
  <c r="AC20" i="1" s="1"/>
  <c r="AT19" i="1"/>
  <c r="AS19" i="1"/>
  <c r="AR19" i="1"/>
  <c r="AQ19" i="1"/>
  <c r="AN19" i="1"/>
  <c r="AM19" i="1"/>
  <c r="AL19" i="1"/>
  <c r="AK19" i="1"/>
  <c r="AI19" i="1"/>
  <c r="AG19" i="1"/>
  <c r="AE19" i="1"/>
  <c r="AD19" i="1"/>
  <c r="AC19" i="1" a="1"/>
  <c r="AC19" i="1" s="1"/>
  <c r="AU18" i="1"/>
  <c r="AS18" i="1"/>
  <c r="AQ18" i="1"/>
  <c r="AP18" i="1"/>
  <c r="AO18" i="1"/>
  <c r="AM18" i="1"/>
  <c r="AK18" i="1"/>
  <c r="AJ18" i="1"/>
  <c r="AI18" i="1"/>
  <c r="AH18" i="1"/>
  <c r="AE18" i="1"/>
  <c r="AD18" i="1"/>
  <c r="AC18" i="1" a="1"/>
  <c r="AC18" i="1" s="1"/>
  <c r="AU17" i="1"/>
  <c r="AT17" i="1"/>
  <c r="AQ17" i="1"/>
  <c r="AP17" i="1"/>
  <c r="AO17" i="1"/>
  <c r="AM17" i="1"/>
  <c r="AL17" i="1"/>
  <c r="AK17" i="1"/>
  <c r="AH17" i="1"/>
  <c r="AG17" i="1"/>
  <c r="AF17" i="1"/>
  <c r="AD17" i="1"/>
  <c r="AC17" i="1" a="1"/>
  <c r="AC17" i="1" s="1"/>
  <c r="AT16" i="1"/>
  <c r="AS16" i="1"/>
  <c r="AR16" i="1"/>
  <c r="AP16" i="1"/>
  <c r="AO16" i="1"/>
  <c r="AN16" i="1"/>
  <c r="AK16" i="1"/>
  <c r="AJ16" i="1"/>
  <c r="AI16" i="1"/>
  <c r="AG16" i="1"/>
  <c r="AF16" i="1"/>
  <c r="AD16" i="1"/>
  <c r="AC16" i="1" a="1"/>
  <c r="AC16" i="1" s="1"/>
  <c r="AU15" i="1"/>
  <c r="AS15" i="1"/>
  <c r="AR15" i="1"/>
  <c r="AQ15" i="1"/>
  <c r="AN15" i="1"/>
  <c r="AM15" i="1"/>
  <c r="AL15" i="1"/>
  <c r="AJ15" i="1"/>
  <c r="AI15" i="1"/>
  <c r="AH15" i="1"/>
  <c r="AF15" i="1"/>
  <c r="AD15" i="1"/>
  <c r="AC15" i="1" a="1"/>
  <c r="AC15" i="1" s="1"/>
  <c r="AT14" i="1"/>
  <c r="AS14" i="1"/>
  <c r="AR14" i="1"/>
  <c r="AQ14" i="1"/>
  <c r="AO14" i="1"/>
  <c r="AM14" i="1"/>
  <c r="AL14" i="1"/>
  <c r="AJ14" i="1"/>
  <c r="AH14" i="1"/>
  <c r="AG14" i="1"/>
  <c r="AF14" i="1"/>
  <c r="AE14" i="1"/>
  <c r="AC14" i="1" a="1"/>
  <c r="AC14" i="1" s="1"/>
  <c r="AU13" i="1"/>
  <c r="AS13" i="1"/>
  <c r="AQ13" i="1"/>
  <c r="AP13" i="1"/>
  <c r="AO13" i="1"/>
  <c r="AN13" i="1"/>
  <c r="AL13" i="1"/>
  <c r="AK13" i="1"/>
  <c r="AI13" i="1"/>
  <c r="AG13" i="1"/>
  <c r="AF13" i="1"/>
  <c r="AE13" i="1"/>
  <c r="AC13" i="1" a="1"/>
  <c r="AC13" i="1" s="1"/>
  <c r="AU12" i="1"/>
  <c r="AT12" i="1"/>
  <c r="AR12" i="1"/>
  <c r="AP12" i="1"/>
  <c r="AN12" i="1"/>
  <c r="AM12" i="1"/>
  <c r="AK12" i="1"/>
  <c r="AJ12" i="1"/>
  <c r="AI12" i="1"/>
  <c r="AH12" i="1"/>
  <c r="AF12" i="1"/>
  <c r="AE12" i="1"/>
  <c r="AC12" i="1" a="1"/>
  <c r="AC12" i="1" s="1"/>
  <c r="AU11" i="1"/>
  <c r="AS11" i="1"/>
  <c r="AR11" i="1"/>
  <c r="AP11" i="1"/>
  <c r="AN11" i="1"/>
  <c r="AM11" i="1"/>
  <c r="AL11" i="1"/>
  <c r="AK11" i="1"/>
  <c r="AH11" i="1"/>
  <c r="AG11" i="1"/>
  <c r="AE11" i="1"/>
  <c r="AD11" i="1"/>
  <c r="AC11" i="1" a="1"/>
  <c r="AC11" i="1" s="1"/>
  <c r="AU10" i="1"/>
  <c r="AT10" i="1"/>
  <c r="AR10" i="1"/>
  <c r="AQ10" i="1"/>
  <c r="AO10" i="1"/>
  <c r="AM10" i="1"/>
  <c r="AK10" i="1"/>
  <c r="AJ10" i="1"/>
  <c r="AI10" i="1"/>
  <c r="AG10" i="1"/>
  <c r="AE10" i="1"/>
  <c r="AD10" i="1"/>
  <c r="AC10" i="1" a="1"/>
  <c r="AC10" i="1" s="1"/>
  <c r="AT9" i="1"/>
  <c r="AS9" i="1"/>
  <c r="AQ9" i="1"/>
  <c r="AP9" i="1"/>
  <c r="AO9" i="1"/>
  <c r="AN9" i="1"/>
  <c r="AL9" i="1"/>
  <c r="AJ9" i="1"/>
  <c r="AI9" i="1"/>
  <c r="AH9" i="1"/>
  <c r="AE9" i="1"/>
  <c r="AD9" i="1"/>
  <c r="AC9" i="1" a="1"/>
  <c r="AC9" i="1" s="1"/>
  <c r="AU8" i="1"/>
  <c r="AS8" i="1"/>
  <c r="AR8" i="1"/>
  <c r="AQ8" i="1"/>
  <c r="AO8" i="1"/>
  <c r="AN8" i="1"/>
  <c r="AK8" i="1"/>
  <c r="AJ8" i="1"/>
  <c r="AH8" i="1"/>
  <c r="AG8" i="1"/>
  <c r="AF8" i="1"/>
  <c r="AD8" i="1"/>
  <c r="AC8" i="1" a="1"/>
  <c r="AC8" i="1" s="1"/>
  <c r="AU7" i="1"/>
  <c r="AT7" i="1"/>
  <c r="AQ7" i="1"/>
  <c r="AP7" i="1"/>
  <c r="AN7" i="1"/>
  <c r="AM7" i="1"/>
  <c r="AL7" i="1"/>
  <c r="AJ7" i="1"/>
  <c r="AI7" i="1"/>
  <c r="AG7" i="1"/>
  <c r="AF7" i="1"/>
  <c r="AD7" i="1"/>
  <c r="AC7" i="1" a="1"/>
  <c r="AC7" i="1" s="1"/>
  <c r="AT6" i="1"/>
  <c r="AS6" i="1"/>
  <c r="AR6" i="1"/>
  <c r="AP6" i="1"/>
  <c r="AO6" i="1"/>
  <c r="AM6" i="1"/>
  <c r="AL6" i="1"/>
  <c r="AK6" i="1"/>
  <c r="AI6" i="1"/>
  <c r="AH6" i="1"/>
  <c r="AF6" i="1"/>
  <c r="AD6" i="1"/>
  <c r="AC6" i="1" a="1"/>
  <c r="AC6" i="1" s="1"/>
  <c r="AT5" i="1"/>
  <c r="AS5" i="1"/>
  <c r="AQ5" i="1"/>
  <c r="AP5" i="1"/>
  <c r="AN5" i="1"/>
  <c r="AM5" i="1"/>
  <c r="AK5" i="1"/>
  <c r="AJ5" i="1"/>
  <c r="AH5" i="1"/>
  <c r="AG5" i="1"/>
  <c r="AF5" i="1"/>
  <c r="AE5" i="1"/>
  <c r="AC5" i="1" a="1"/>
  <c r="AC5" i="1" s="1"/>
  <c r="AU4" i="1"/>
  <c r="AS4" i="1"/>
  <c r="AR4" i="1"/>
  <c r="AP4" i="1"/>
  <c r="AO4" i="1"/>
  <c r="AM4" i="1"/>
  <c r="AL4" i="1"/>
  <c r="AJ4" i="1"/>
  <c r="AI4" i="1"/>
  <c r="AG4" i="1"/>
  <c r="AF4" i="1"/>
  <c r="AE4" i="1"/>
  <c r="AC4" i="1" a="1"/>
  <c r="AC4" i="1" s="1"/>
  <c r="AU3" i="1"/>
  <c r="AT3" i="1"/>
  <c r="AR3" i="1"/>
  <c r="AQ3" i="1"/>
  <c r="AO3" i="1"/>
  <c r="AN3" i="1"/>
  <c r="AL3" i="1"/>
  <c r="AK3" i="1"/>
  <c r="AI3" i="1"/>
  <c r="AH3" i="1"/>
  <c r="AF3" i="1"/>
  <c r="AE3" i="1"/>
  <c r="AC3" i="1" a="1"/>
  <c r="AC3" i="1" s="1"/>
  <c r="D20" i="4"/>
  <c r="E14" i="4" s="1"/>
  <c r="B20" i="4"/>
  <c r="C16" i="4" s="1"/>
  <c r="D9" i="4"/>
  <c r="E8" i="4" s="1"/>
  <c r="B9" i="4"/>
  <c r="C4" i="4" s="1"/>
  <c r="N41" i="2"/>
  <c r="N40" i="2"/>
  <c r="N39" i="2"/>
  <c r="M38" i="2"/>
  <c r="M37" i="2"/>
  <c r="M36" i="2"/>
  <c r="L35" i="2"/>
  <c r="L34" i="2"/>
  <c r="L33" i="2"/>
  <c r="K32" i="2"/>
  <c r="K31" i="2"/>
  <c r="K30" i="2"/>
  <c r="J29" i="2"/>
  <c r="J28" i="2"/>
  <c r="J27" i="2"/>
  <c r="I26" i="2"/>
  <c r="I25" i="2"/>
  <c r="I24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3" i="2"/>
  <c r="H4" i="2"/>
  <c r="H5" i="2"/>
  <c r="H6" i="2"/>
  <c r="H7" i="2"/>
  <c r="H8" i="2"/>
  <c r="H9" i="2"/>
  <c r="H10" i="2"/>
  <c r="H11" i="2"/>
  <c r="H12" i="2"/>
  <c r="H13" i="2"/>
  <c r="H14" i="2"/>
  <c r="H21" i="2" s="1"/>
  <c r="H15" i="2"/>
  <c r="H16" i="2"/>
  <c r="H17" i="2"/>
  <c r="H18" i="2"/>
  <c r="H19" i="2"/>
  <c r="H20" i="2"/>
  <c r="H3" i="2"/>
  <c r="N41" i="1"/>
  <c r="N40" i="1"/>
  <c r="N39" i="1"/>
  <c r="M38" i="1"/>
  <c r="M37" i="1"/>
  <c r="M36" i="1"/>
  <c r="L34" i="1"/>
  <c r="L35" i="1"/>
  <c r="L33" i="1"/>
  <c r="K32" i="1"/>
  <c r="K31" i="1"/>
  <c r="K30" i="1"/>
  <c r="J29" i="1"/>
  <c r="J28" i="1"/>
  <c r="J27" i="1"/>
  <c r="I26" i="1"/>
  <c r="I25" i="1"/>
  <c r="I24" i="1"/>
  <c r="K3" i="4" l="1"/>
  <c r="K8" i="4"/>
  <c r="I4" i="4"/>
  <c r="I3" i="4"/>
  <c r="K7" i="4"/>
  <c r="I8" i="4"/>
  <c r="K6" i="4"/>
  <c r="I7" i="4"/>
  <c r="H10" i="4" s="1"/>
  <c r="K5" i="4"/>
  <c r="I5" i="4"/>
  <c r="E18" i="4"/>
  <c r="E16" i="4"/>
  <c r="E15" i="4"/>
  <c r="E17" i="4"/>
  <c r="C17" i="4"/>
  <c r="C14" i="4"/>
  <c r="E19" i="4"/>
  <c r="C19" i="4"/>
  <c r="C18" i="4"/>
  <c r="C15" i="4"/>
  <c r="AY21" i="2"/>
  <c r="AN41" i="2" s="1"/>
  <c r="AW21" i="2"/>
  <c r="AN39" i="2" s="1"/>
  <c r="AV21" i="2"/>
  <c r="AM38" i="2" s="1"/>
  <c r="AS21" i="2"/>
  <c r="AL35" i="2" s="1"/>
  <c r="AM21" i="2"/>
  <c r="AJ29" i="2" s="1"/>
  <c r="AL21" i="2"/>
  <c r="AJ28" i="2" s="1"/>
  <c r="AK21" i="2"/>
  <c r="AJ27" i="2" s="1"/>
  <c r="AI21" i="2"/>
  <c r="AI25" i="2" s="1"/>
  <c r="AX21" i="2"/>
  <c r="AN40" i="2" s="1"/>
  <c r="AR21" i="2"/>
  <c r="AL34" i="2" s="1"/>
  <c r="AG11" i="2"/>
  <c r="AG20" i="2"/>
  <c r="AG19" i="2"/>
  <c r="AG17" i="2"/>
  <c r="AG16" i="2"/>
  <c r="AG15" i="2"/>
  <c r="AG13" i="2"/>
  <c r="AG12" i="2"/>
  <c r="AG10" i="2"/>
  <c r="AG7" i="2"/>
  <c r="AG5" i="2"/>
  <c r="AG4" i="2"/>
  <c r="AG3" i="2"/>
  <c r="AG14" i="2"/>
  <c r="AG9" i="2"/>
  <c r="AG8" i="2"/>
  <c r="AU5" i="1"/>
  <c r="AL5" i="1"/>
  <c r="AD5" i="1"/>
  <c r="AR5" i="1"/>
  <c r="AI5" i="1"/>
  <c r="AO5" i="1"/>
  <c r="AP10" i="1"/>
  <c r="AH10" i="1"/>
  <c r="AN10" i="1"/>
  <c r="AF10" i="1"/>
  <c r="AL10" i="1"/>
  <c r="AS10" i="1"/>
  <c r="AG18" i="1"/>
  <c r="AT18" i="1"/>
  <c r="AL18" i="1"/>
  <c r="AN18" i="1"/>
  <c r="AR18" i="1"/>
  <c r="AF18" i="1"/>
  <c r="AE7" i="1"/>
  <c r="AS7" i="1"/>
  <c r="AR7" i="1"/>
  <c r="AK7" i="1"/>
  <c r="AH7" i="1"/>
  <c r="AO7" i="1"/>
  <c r="AE15" i="1"/>
  <c r="AT15" i="1"/>
  <c r="AK15" i="1"/>
  <c r="AP15" i="1"/>
  <c r="AO15" i="1"/>
  <c r="AG15" i="1"/>
  <c r="AU9" i="1"/>
  <c r="AM9" i="1"/>
  <c r="AK9" i="1"/>
  <c r="AF9" i="1"/>
  <c r="AR9" i="1"/>
  <c r="AG9" i="1"/>
  <c r="AE17" i="1"/>
  <c r="AS17" i="1"/>
  <c r="AR17" i="1"/>
  <c r="AJ17" i="1"/>
  <c r="AI17" i="1"/>
  <c r="AN17" i="1"/>
  <c r="AM13" i="1"/>
  <c r="AT13" i="1"/>
  <c r="AD13" i="1"/>
  <c r="AJ13" i="1"/>
  <c r="AH13" i="1"/>
  <c r="AR13" i="1"/>
  <c r="AQ4" i="1"/>
  <c r="AH4" i="1"/>
  <c r="AT4" i="1"/>
  <c r="AD4" i="1"/>
  <c r="AK4" i="1"/>
  <c r="AN4" i="1"/>
  <c r="AQ6" i="1"/>
  <c r="AU6" i="1"/>
  <c r="AE6" i="1"/>
  <c r="AJ6" i="1"/>
  <c r="AG6" i="1"/>
  <c r="AN6" i="1"/>
  <c r="AI14" i="1"/>
  <c r="AP14" i="1"/>
  <c r="AU14" i="1"/>
  <c r="AD14" i="1"/>
  <c r="AK14" i="1"/>
  <c r="AN14" i="1"/>
  <c r="AQ12" i="1"/>
  <c r="AO12" i="1"/>
  <c r="AL12" i="1"/>
  <c r="AD12" i="1"/>
  <c r="AG12" i="1"/>
  <c r="AS12" i="1"/>
  <c r="AM3" i="1"/>
  <c r="AD3" i="1"/>
  <c r="AJ3" i="1"/>
  <c r="AS3" i="1"/>
  <c r="AP3" i="1"/>
  <c r="AG3" i="1"/>
  <c r="AT11" i="1"/>
  <c r="AJ11" i="1"/>
  <c r="AQ11" i="1"/>
  <c r="AI11" i="1"/>
  <c r="AO11" i="1"/>
  <c r="AF11" i="1"/>
  <c r="AU19" i="1"/>
  <c r="AJ19" i="1"/>
  <c r="AP19" i="1"/>
  <c r="AH19" i="1"/>
  <c r="AO19" i="1"/>
  <c r="AF19" i="1"/>
  <c r="AQ20" i="1"/>
  <c r="AI20" i="1"/>
  <c r="AF20" i="1"/>
  <c r="AM20" i="1"/>
  <c r="AS20" i="1"/>
  <c r="AK20" i="1"/>
  <c r="AI8" i="1"/>
  <c r="AP8" i="1"/>
  <c r="AM8" i="1"/>
  <c r="AE8" i="1"/>
  <c r="AT8" i="1"/>
  <c r="AL8" i="1"/>
  <c r="AQ16" i="1"/>
  <c r="AH16" i="1"/>
  <c r="AU16" i="1"/>
  <c r="AM16" i="1"/>
  <c r="AE16" i="1"/>
  <c r="AL16" i="1"/>
  <c r="C7" i="4"/>
  <c r="E7" i="4"/>
  <c r="C3" i="4"/>
  <c r="C6" i="4"/>
  <c r="E6" i="4"/>
  <c r="E5" i="4"/>
  <c r="C8" i="4"/>
  <c r="E4" i="4"/>
  <c r="C5" i="4"/>
  <c r="E3" i="4"/>
  <c r="J21" i="4" l="1"/>
  <c r="D21" i="4"/>
  <c r="H21" i="4"/>
  <c r="J10" i="4"/>
  <c r="B21" i="4"/>
  <c r="B10" i="4"/>
  <c r="D10" i="4"/>
  <c r="AJ21" i="1"/>
  <c r="AI30" i="1" s="1"/>
  <c r="AQ21" i="1"/>
  <c r="AK37" i="1" s="1"/>
  <c r="AF21" i="1"/>
  <c r="AG26" i="1" s="1"/>
  <c r="AU21" i="1"/>
  <c r="AL41" i="1" s="1"/>
  <c r="AI21" i="1"/>
  <c r="AH29" i="1" s="1"/>
  <c r="AR21" i="1"/>
  <c r="AK38" i="1" s="1"/>
  <c r="AE21" i="1"/>
  <c r="AG25" i="1" s="1"/>
  <c r="AN21" i="1"/>
  <c r="AJ34" i="1" s="1"/>
  <c r="AO21" i="1"/>
  <c r="AJ35" i="1" s="1"/>
  <c r="AD21" i="1"/>
  <c r="AG24" i="1" s="1"/>
  <c r="AK21" i="1"/>
  <c r="AI31" i="1" s="1"/>
  <c r="AM21" i="1"/>
  <c r="AJ33" i="1" s="1"/>
  <c r="AH21" i="1"/>
  <c r="AH28" i="1" s="1"/>
  <c r="AG21" i="1"/>
  <c r="AH27" i="1" s="1"/>
  <c r="AP21" i="1"/>
  <c r="AK36" i="1" s="1"/>
  <c r="AL21" i="1"/>
  <c r="AI32" i="1" s="1"/>
  <c r="AT21" i="1"/>
  <c r="AL40" i="1" s="1"/>
  <c r="AS21" i="1"/>
  <c r="AL39" i="1" s="1"/>
  <c r="G21" i="1" l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F20" i="2"/>
  <c r="E20" i="2"/>
  <c r="G20" i="2" s="1"/>
  <c r="F19" i="2"/>
  <c r="E19" i="2"/>
  <c r="F18" i="2"/>
  <c r="E18" i="2"/>
  <c r="G18" i="2" s="1"/>
  <c r="F17" i="2"/>
  <c r="E17" i="2"/>
  <c r="F16" i="2"/>
  <c r="E16" i="2"/>
  <c r="F15" i="2"/>
  <c r="E15" i="2"/>
  <c r="F14" i="2"/>
  <c r="E14" i="2"/>
  <c r="G14" i="2" s="1"/>
  <c r="G13" i="2"/>
  <c r="F13" i="2"/>
  <c r="E13" i="2"/>
  <c r="F12" i="2"/>
  <c r="E12" i="2"/>
  <c r="F11" i="2"/>
  <c r="E11" i="2"/>
  <c r="G11" i="2" s="1"/>
  <c r="F10" i="2"/>
  <c r="E10" i="2"/>
  <c r="G10" i="2" s="1"/>
  <c r="F9" i="2"/>
  <c r="E9" i="2"/>
  <c r="G9" i="2" s="1"/>
  <c r="F8" i="2"/>
  <c r="G8" i="2" s="1"/>
  <c r="E8" i="2"/>
  <c r="F7" i="2"/>
  <c r="E7" i="2"/>
  <c r="G7" i="2" s="1"/>
  <c r="F6" i="2"/>
  <c r="E6" i="2"/>
  <c r="G6" i="2" s="1"/>
  <c r="F5" i="2"/>
  <c r="E5" i="2"/>
  <c r="G5" i="2" s="1"/>
  <c r="F4" i="2"/>
  <c r="E4" i="2"/>
  <c r="F3" i="2"/>
  <c r="E3" i="2"/>
  <c r="G3" i="2" s="1"/>
  <c r="G4" i="1"/>
  <c r="G5" i="1"/>
  <c r="G9" i="1"/>
  <c r="G10" i="1"/>
  <c r="G11" i="1"/>
  <c r="G12" i="1"/>
  <c r="G13" i="1"/>
  <c r="G14" i="1"/>
  <c r="G18" i="1"/>
  <c r="G19" i="1"/>
  <c r="G20" i="1"/>
  <c r="G3" i="1"/>
  <c r="F6" i="1"/>
  <c r="F7" i="1"/>
  <c r="F8" i="1"/>
  <c r="F9" i="1"/>
  <c r="F10" i="1"/>
  <c r="F11" i="1"/>
  <c r="F15" i="1"/>
  <c r="F16" i="1"/>
  <c r="F17" i="1"/>
  <c r="F18" i="1"/>
  <c r="F19" i="1"/>
  <c r="F20" i="1"/>
  <c r="E4" i="1" a="1"/>
  <c r="E4" i="1" s="1"/>
  <c r="F4" i="1" s="1"/>
  <c r="E5" i="1" a="1"/>
  <c r="E5" i="1" s="1"/>
  <c r="F5" i="1" s="1"/>
  <c r="E6" i="1" a="1"/>
  <c r="E6" i="1" s="1"/>
  <c r="G6" i="1" s="1"/>
  <c r="E7" i="1" a="1"/>
  <c r="E7" i="1" s="1"/>
  <c r="G7" i="1" s="1"/>
  <c r="E8" i="1" a="1"/>
  <c r="E8" i="1" s="1"/>
  <c r="G8" i="1" s="1"/>
  <c r="E9" i="1" a="1"/>
  <c r="E9" i="1" s="1"/>
  <c r="E10" i="1" a="1"/>
  <c r="E10" i="1" s="1"/>
  <c r="E11" i="1" a="1"/>
  <c r="E11" i="1" s="1"/>
  <c r="E12" i="1" a="1"/>
  <c r="E12" i="1" s="1"/>
  <c r="F12" i="1" s="1"/>
  <c r="E13" i="1" a="1"/>
  <c r="E13" i="1" s="1"/>
  <c r="F13" i="1" s="1"/>
  <c r="E14" i="1" a="1"/>
  <c r="E14" i="1" s="1"/>
  <c r="F14" i="1" s="1"/>
  <c r="E15" i="1" a="1"/>
  <c r="E15" i="1" s="1"/>
  <c r="G15" i="1" s="1"/>
  <c r="E16" i="1" a="1"/>
  <c r="E16" i="1" s="1"/>
  <c r="G16" i="1" s="1"/>
  <c r="E17" i="1" a="1"/>
  <c r="E17" i="1" s="1"/>
  <c r="G17" i="1" s="1"/>
  <c r="E18" i="1" a="1"/>
  <c r="E18" i="1" s="1"/>
  <c r="E19" i="1" a="1"/>
  <c r="E19" i="1" s="1"/>
  <c r="E20" i="1" a="1"/>
  <c r="E20" i="1" s="1"/>
  <c r="E3" i="1" a="1"/>
  <c r="E3" i="1" s="1"/>
  <c r="F3" i="1" s="1"/>
  <c r="G16" i="2" l="1"/>
  <c r="G17" i="2"/>
  <c r="G4" i="2"/>
  <c r="G15" i="2"/>
  <c r="G19" i="2"/>
  <c r="G12" i="2"/>
  <c r="F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<sst xmlns="http://schemas.openxmlformats.org/spreadsheetml/2006/main" count="290" uniqueCount="45">
  <si>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</si>
  <si>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</si>
  <si>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</si>
  <si>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</si>
  <si>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Thickness</t>
    <phoneticPr fontId="1" type="noConversion"/>
  </si>
  <si>
    <t>SN</t>
    <phoneticPr fontId="1" type="noConversion"/>
  </si>
  <si>
    <t>standard error</t>
    <phoneticPr fontId="1" type="noConversion"/>
  </si>
  <si>
    <t>average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</si>
  <si>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</si>
  <si>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</si>
  <si>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</si>
  <si>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</si>
  <si>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</si>
  <si>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</si>
  <si>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</si>
  <si>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</si>
  <si>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</si>
  <si>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</si>
  <si>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</si>
  <si>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</si>
  <si>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</si>
  <si>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</si>
  <si>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</si>
  <si>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</si>
  <si>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</si>
  <si>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</si>
  <si>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</si>
  <si>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</si>
  <si>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</si>
  <si>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</si>
  <si>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</si>
  <si>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</si>
  <si>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Surface Defect Data</t>
    <phoneticPr fontId="1" type="noConversion"/>
  </si>
  <si>
    <t>setting</t>
    <phoneticPr fontId="1" type="noConversion"/>
  </si>
  <si>
    <t>surface defect</t>
    <phoneticPr fontId="1" type="noConversion"/>
  </si>
  <si>
    <t>thickness</t>
    <phoneticPr fontId="1" type="noConversion"/>
  </si>
  <si>
    <t>starting</t>
    <phoneticPr fontId="1" type="noConversion"/>
  </si>
  <si>
    <t>overal mean</t>
    <phoneticPr fontId="1" type="noConversion"/>
  </si>
  <si>
    <t>set-mean</t>
    <phoneticPr fontId="1" type="noConversion"/>
  </si>
  <si>
    <t>optimal</t>
    <phoneticPr fontId="1" type="noConversion"/>
  </si>
  <si>
    <t>exp NO.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</si>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</sst>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Surface</a:t>
            </a:r>
            <a:r>
              <a:rPr lang="en-US" altLang="zh-TW" baseline="0"/>
              <a:t> Defects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工作表1!$I$24:$I$41</c:f>
              <c:numCache>
                <c:formatCode>General</c:formatCode>
                <c:ptCount val="18"/>
                <c:pt idx="0">
                  <c:v>-18.414433968812592</c:v>
                </c:pt>
                <c:pt idx="1">
                  <c:v>-48.451558728779204</c:v>
                </c:pt>
                <c:pt idx="2">
                  <c:v>-61.643559960779399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C2-44B0-9389-7C249CAC61BA}"/>
            </c:ext>
          </c:extLst>
        </c:ser>
        <c:ser>
          <c:idx val="1"/>
          <c:order val="1"/>
          <c:tx>
            <c:strRef>
              <c:f>工作表1!$J$23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工作表1!$J$24:$J$41</c:f>
              <c:numCache>
                <c:formatCode>General</c:formatCode>
                <c:ptCount val="18"/>
                <c:pt idx="3">
                  <c:v>-25.510983665197557</c:v>
                </c:pt>
                <c:pt idx="4">
                  <c:v>-42.7772402762795</c:v>
                </c:pt>
                <c:pt idx="5">
                  <c:v>-60.221328716894163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C2-44B0-9389-7C249CAC61BA}"/>
            </c:ext>
          </c:extLst>
        </c:ser>
        <c:ser>
          <c:idx val="2"/>
          <c:order val="2"/>
          <c:tx>
            <c:strRef>
              <c:f>工作表1!$K$23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工作表1!$K$24:$K$41</c:f>
              <c:numCache>
                <c:formatCode>General</c:formatCode>
                <c:ptCount val="18"/>
                <c:pt idx="6">
                  <c:v>-36.24344150032357</c:v>
                </c:pt>
                <c:pt idx="7">
                  <c:v>-52.617409181249968</c:v>
                </c:pt>
                <c:pt idx="8">
                  <c:v>-39.648701976797682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C2-44B0-9389-7C249CAC61BA}"/>
            </c:ext>
          </c:extLst>
        </c:ser>
        <c:ser>
          <c:idx val="3"/>
          <c:order val="3"/>
          <c:tx>
            <c:strRef>
              <c:f>工作表1!$L$23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工作表1!$L$24:$L$41</c:f>
              <c:numCache>
                <c:formatCode>General</c:formatCode>
                <c:ptCount val="18"/>
                <c:pt idx="9">
                  <c:v>-38.132511240070954</c:v>
                </c:pt>
                <c:pt idx="10">
                  <c:v>-42.150812913301962</c:v>
                </c:pt>
                <c:pt idx="11">
                  <c:v>-48.226228504998289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C2-44B0-9389-7C249CAC61BA}"/>
            </c:ext>
          </c:extLst>
        </c:ser>
        <c:ser>
          <c:idx val="4"/>
          <c:order val="4"/>
          <c:tx>
            <c:strRef>
              <c:f>工作表1!$M$23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工作表1!$M$24:$M$41</c:f>
              <c:numCache>
                <c:formatCode>General</c:formatCode>
                <c:ptCount val="18"/>
                <c:pt idx="12">
                  <c:v>-50.156899510850735</c:v>
                </c:pt>
                <c:pt idx="13">
                  <c:v>-36.962253150027365</c:v>
                </c:pt>
                <c:pt idx="14">
                  <c:v>-41.390399997493105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C2-44B0-9389-7C249CAC61BA}"/>
            </c:ext>
          </c:extLst>
        </c:ser>
        <c:ser>
          <c:idx val="5"/>
          <c:order val="5"/>
          <c:tx>
            <c:strRef>
              <c:f>工作表1!$N$23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工作表1!$N$24:$N$41</c:f>
              <c:numCache>
                <c:formatCode>General</c:formatCode>
                <c:ptCount val="18"/>
                <c:pt idx="15">
                  <c:v>-45.910750261833073</c:v>
                </c:pt>
                <c:pt idx="16">
                  <c:v>-35.39692395046103</c:v>
                </c:pt>
                <c:pt idx="17">
                  <c:v>-47.20187844607711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C2-44B0-9389-7C249CAC6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47167"/>
        <c:axId val="685255071"/>
      </c:lineChart>
      <c:catAx>
        <c:axId val="6852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55071"/>
        <c:crosses val="autoZero"/>
        <c:auto val="1"/>
        <c:lblAlgn val="ctr"/>
        <c:lblOffset val="100"/>
        <c:tickMarkSkip val="1"/>
        <c:noMultiLvlLbl val="0"/>
      </c:catAx>
      <c:valAx>
        <c:axId val="6852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4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Surface</a:t>
            </a:r>
            <a:r>
              <a:rPr lang="en-US" altLang="zh-TW" baseline="0"/>
              <a:t> Defects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工作表1!$AG$23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工作表1!$AG$24:$AG$41</c:f>
              <c:numCache>
                <c:formatCode>General</c:formatCode>
                <c:ptCount val="18"/>
                <c:pt idx="0">
                  <c:v>-20.386748254671865</c:v>
                </c:pt>
                <c:pt idx="1">
                  <c:v>-48.188646102182318</c:v>
                </c:pt>
                <c:pt idx="2">
                  <c:v>-61.432127821740337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6-426C-9253-34C567873634}"/>
            </c:ext>
          </c:extLst>
        </c:ser>
        <c:ser>
          <c:idx val="1"/>
          <c:order val="1"/>
          <c:tx>
            <c:strRef>
              <c:f>工作表1!$AH$23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工作表1!$AH$24:$AH$41</c:f>
              <c:numCache>
                <c:formatCode>General</c:formatCode>
                <c:ptCount val="18"/>
                <c:pt idx="3">
                  <c:v>-24.431660522656323</c:v>
                </c:pt>
                <c:pt idx="4">
                  <c:v>-46.703733597472279</c:v>
                </c:pt>
                <c:pt idx="5">
                  <c:v>-58.872128058465933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36-426C-9253-34C567873634}"/>
            </c:ext>
          </c:extLst>
        </c:ser>
        <c:ser>
          <c:idx val="2"/>
          <c:order val="2"/>
          <c:tx>
            <c:strRef>
              <c:f>工作表1!$AI$23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工作表1!$AI$24:$AI$41</c:f>
              <c:numCache>
                <c:formatCode>General</c:formatCode>
                <c:ptCount val="18"/>
                <c:pt idx="6">
                  <c:v>-38.248102164507316</c:v>
                </c:pt>
                <c:pt idx="7">
                  <c:v>-52.725041574509376</c:v>
                </c:pt>
                <c:pt idx="8">
                  <c:v>-39.034378439577843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36-426C-9253-34C567873634}"/>
            </c:ext>
          </c:extLst>
        </c:ser>
        <c:ser>
          <c:idx val="3"/>
          <c:order val="3"/>
          <c:tx>
            <c:strRef>
              <c:f>工作表1!$AJ$23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工作表1!$AJ$24:$AJ$41</c:f>
              <c:numCache>
                <c:formatCode>General</c:formatCode>
                <c:ptCount val="18"/>
                <c:pt idx="9">
                  <c:v>-37.336971817681544</c:v>
                </c:pt>
                <c:pt idx="10">
                  <c:v>-43.979006925242544</c:v>
                </c:pt>
                <c:pt idx="11">
                  <c:v>-48.69154343567044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36-426C-9253-34C567873634}"/>
            </c:ext>
          </c:extLst>
        </c:ser>
        <c:ser>
          <c:idx val="4"/>
          <c:order val="4"/>
          <c:tx>
            <c:strRef>
              <c:f>工作表1!$AK$23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工作表1!$AK$24:$AK$41</c:f>
              <c:numCache>
                <c:formatCode>General</c:formatCode>
                <c:ptCount val="18"/>
                <c:pt idx="12">
                  <c:v>-49.680857866694431</c:v>
                </c:pt>
                <c:pt idx="13">
                  <c:v>-39.276635550479156</c:v>
                </c:pt>
                <c:pt idx="14">
                  <c:v>-41.05002876142094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36-426C-9253-34C567873634}"/>
            </c:ext>
          </c:extLst>
        </c:ser>
        <c:ser>
          <c:idx val="5"/>
          <c:order val="5"/>
          <c:tx>
            <c:strRef>
              <c:f>工作表1!$AL$23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工作表1!$AL$24:$AL$41</c:f>
              <c:numCache>
                <c:formatCode>General</c:formatCode>
                <c:ptCount val="18"/>
                <c:pt idx="15">
                  <c:v>-44.065332084338323</c:v>
                </c:pt>
                <c:pt idx="16">
                  <c:v>-37.933871021907223</c:v>
                </c:pt>
                <c:pt idx="17">
                  <c:v>-48.008319072348975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36-426C-9253-34C567873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47167"/>
        <c:axId val="685255071"/>
      </c:lineChart>
      <c:catAx>
        <c:axId val="6852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55071"/>
        <c:crosses val="autoZero"/>
        <c:auto val="1"/>
        <c:lblAlgn val="ctr"/>
        <c:lblOffset val="100"/>
        <c:tickMarkSkip val="1"/>
        <c:noMultiLvlLbl val="0"/>
      </c:catAx>
      <c:valAx>
        <c:axId val="6852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4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工作表2!$I$24:$I$41</c:f>
              <c:numCache>
                <c:formatCode>General</c:formatCode>
                <c:ptCount val="18"/>
                <c:pt idx="0">
                  <c:v>39.60813245494419</c:v>
                </c:pt>
                <c:pt idx="1">
                  <c:v>40.165144648903869</c:v>
                </c:pt>
                <c:pt idx="2">
                  <c:v>44.376545436295061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B-452F-ACC4-B868E0370B95}"/>
            </c:ext>
          </c:extLst>
        </c:ser>
        <c:ser>
          <c:idx val="1"/>
          <c:order val="1"/>
          <c:tx>
            <c:strRef>
              <c:f>工作表2!$J$23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工作表2!$J$24:$J$41</c:f>
              <c:numCache>
                <c:formatCode>General</c:formatCode>
                <c:ptCount val="18"/>
                <c:pt idx="3">
                  <c:v>44.946368081063355</c:v>
                </c:pt>
                <c:pt idx="4">
                  <c:v>37.356806994674599</c:v>
                </c:pt>
                <c:pt idx="5">
                  <c:v>41.846647464405159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BB-452F-ACC4-B868E0370B95}"/>
            </c:ext>
          </c:extLst>
        </c:ser>
        <c:ser>
          <c:idx val="2"/>
          <c:order val="2"/>
          <c:tx>
            <c:strRef>
              <c:f>工作表2!$K$23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工作表2!$K$24:$K$41</c:f>
              <c:numCache>
                <c:formatCode>General</c:formatCode>
                <c:ptCount val="18"/>
                <c:pt idx="6">
                  <c:v>39.863096187218495</c:v>
                </c:pt>
                <c:pt idx="7">
                  <c:v>43.365138473052589</c:v>
                </c:pt>
                <c:pt idx="8">
                  <c:v>40.921587879872028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BB-452F-ACC4-B868E0370B95}"/>
            </c:ext>
          </c:extLst>
        </c:ser>
        <c:ser>
          <c:idx val="3"/>
          <c:order val="3"/>
          <c:tx>
            <c:strRef>
              <c:f>工作表2!$L$23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工作表2!$L$24:$L$41</c:f>
              <c:numCache>
                <c:formatCode>General</c:formatCode>
                <c:ptCount val="18"/>
                <c:pt idx="9">
                  <c:v>44.989748280848268</c:v>
                </c:pt>
                <c:pt idx="10">
                  <c:v>39.512488766976169</c:v>
                </c:pt>
                <c:pt idx="11">
                  <c:v>39.647585492318676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BB-452F-ACC4-B868E0370B95}"/>
            </c:ext>
          </c:extLst>
        </c:ser>
        <c:ser>
          <c:idx val="4"/>
          <c:order val="4"/>
          <c:tx>
            <c:strRef>
              <c:f>工作表2!$M$23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工作表2!$M$24:$M$41</c:f>
              <c:numCache>
                <c:formatCode>General</c:formatCode>
                <c:ptCount val="18"/>
                <c:pt idx="12">
                  <c:v>33.428830407695934</c:v>
                </c:pt>
                <c:pt idx="13">
                  <c:v>45.927799291275988</c:v>
                </c:pt>
                <c:pt idx="14">
                  <c:v>44.793192841171191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BB-452F-ACC4-B868E0370B95}"/>
            </c:ext>
          </c:extLst>
        </c:ser>
        <c:ser>
          <c:idx val="5"/>
          <c:order val="5"/>
          <c:tx>
            <c:strRef>
              <c:f>工作表2!$N$23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工作表2!$N$24:$N$41</c:f>
              <c:numCache>
                <c:formatCode>General</c:formatCode>
                <c:ptCount val="18"/>
                <c:pt idx="15">
                  <c:v>40.33536210469682</c:v>
                </c:pt>
                <c:pt idx="16">
                  <c:v>41.990348650795553</c:v>
                </c:pt>
                <c:pt idx="17">
                  <c:v>41.824111784650746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BB-452F-ACC4-B868E0370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816591"/>
        <c:axId val="858819087"/>
      </c:lineChart>
      <c:catAx>
        <c:axId val="85881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9087"/>
        <c:crosses val="autoZero"/>
        <c:auto val="1"/>
        <c:lblAlgn val="ctr"/>
        <c:lblOffset val="100"/>
        <c:tickMarkSkip val="1"/>
        <c:noMultiLvlLbl val="0"/>
      </c:catAx>
      <c:valAx>
        <c:axId val="8588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6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工作表2!$AI$23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工作表2!$AI$24:$AI$41</c:f>
              <c:numCache>
                <c:formatCode>General</c:formatCode>
                <c:ptCount val="18"/>
                <c:pt idx="0">
                  <c:v>41.901467325876688</c:v>
                </c:pt>
                <c:pt idx="1">
                  <c:v>44.437562917961593</c:v>
                </c:pt>
                <c:pt idx="2">
                  <c:v>37.242517146034011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3-4780-8BF5-D0C0F95C4BFA}"/>
            </c:ext>
          </c:extLst>
        </c:ser>
        <c:ser>
          <c:idx val="1"/>
          <c:order val="1"/>
          <c:tx>
            <c:strRef>
              <c:f>工作表2!$AJ$23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工作表2!$AJ$24:$AJ$41</c:f>
              <c:numCache>
                <c:formatCode>General</c:formatCode>
                <c:ptCount val="18"/>
                <c:pt idx="3">
                  <c:v>43.683477487265719</c:v>
                </c:pt>
                <c:pt idx="4">
                  <c:v>38.85079953809457</c:v>
                </c:pt>
                <c:pt idx="5">
                  <c:v>41.047270364512009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3-4780-8BF5-D0C0F95C4BFA}"/>
            </c:ext>
          </c:extLst>
        </c:ser>
        <c:ser>
          <c:idx val="2"/>
          <c:order val="2"/>
          <c:tx>
            <c:strRef>
              <c:f>工作表2!$AK$23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工作表2!$AK$24:$AK$41</c:f>
              <c:numCache>
                <c:formatCode>General</c:formatCode>
                <c:ptCount val="18"/>
                <c:pt idx="6">
                  <c:v>41.951246119450225</c:v>
                </c:pt>
                <c:pt idx="7">
                  <c:v>45.509764511904685</c:v>
                </c:pt>
                <c:pt idx="8">
                  <c:v>36.120536758517382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3-4780-8BF5-D0C0F95C4BFA}"/>
            </c:ext>
          </c:extLst>
        </c:ser>
        <c:ser>
          <c:idx val="3"/>
          <c:order val="3"/>
          <c:tx>
            <c:strRef>
              <c:f>工作表2!$AL$23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工作表2!$AL$24:$AL$41</c:f>
              <c:numCache>
                <c:formatCode>General</c:formatCode>
                <c:ptCount val="18"/>
                <c:pt idx="9">
                  <c:v>44.020757240723349</c:v>
                </c:pt>
                <c:pt idx="10">
                  <c:v>36.500395995415793</c:v>
                </c:pt>
                <c:pt idx="11">
                  <c:v>43.060394153733142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E3-4780-8BF5-D0C0F95C4BFA}"/>
            </c:ext>
          </c:extLst>
        </c:ser>
        <c:ser>
          <c:idx val="4"/>
          <c:order val="4"/>
          <c:tx>
            <c:strRef>
              <c:f>工作表2!$AM$23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工作表2!$AM$24:$AM$41</c:f>
              <c:numCache>
                <c:formatCode>General</c:formatCode>
                <c:ptCount val="18"/>
                <c:pt idx="12">
                  <c:v>38.381173875176053</c:v>
                </c:pt>
                <c:pt idx="13">
                  <c:v>40.346391698747787</c:v>
                </c:pt>
                <c:pt idx="14">
                  <c:v>44.853981815948451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3-4780-8BF5-D0C0F95C4BFA}"/>
            </c:ext>
          </c:extLst>
        </c:ser>
        <c:ser>
          <c:idx val="5"/>
          <c:order val="5"/>
          <c:tx>
            <c:strRef>
              <c:f>工作表2!$AN$23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工作表2!$AN$24:$AN$41</c:f>
              <c:numCache>
                <c:formatCode>General</c:formatCode>
                <c:ptCount val="18"/>
                <c:pt idx="15">
                  <c:v>43.770107665278495</c:v>
                </c:pt>
                <c:pt idx="16">
                  <c:v>40.713082635617319</c:v>
                </c:pt>
                <c:pt idx="17">
                  <c:v>39.098357088976485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E3-4780-8BF5-D0C0F95C4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816591"/>
        <c:axId val="858819087"/>
      </c:lineChart>
      <c:catAx>
        <c:axId val="85881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9087"/>
        <c:crosses val="autoZero"/>
        <c:auto val="1"/>
        <c:lblAlgn val="ctr"/>
        <c:lblOffset val="100"/>
        <c:noMultiLvlLbl val="0"/>
      </c:catAx>
      <c:valAx>
        <c:axId val="8588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6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360587</xdr:colOff>
      <xdr:row>22</xdr:row>
      <xdr:rowOff>152400</xdr:rowOff>
    </xdr:from>
    <xdr:to>
      <xdr:col>21</xdr:col>
      <xdr:colOff>639534</xdr:colOff>
      <xdr:row>38</xdr:row>
      <xdr:rowOff>122465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CB0D35D-0C31-4986-B517-A33F522F3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360587</xdr:colOff>
      <xdr:row>22</xdr:row>
      <xdr:rowOff>152400</xdr:rowOff>
    </xdr:from>
    <xdr:to>
      <xdr:col>45</xdr:col>
      <xdr:colOff>639534</xdr:colOff>
      <xdr:row>38</xdr:row>
      <xdr:rowOff>122465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CA846C4-7EA7-4B0E-8252-E836DE44E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355020</xdr:colOff>
      <xdr:row>23</xdr:row>
      <xdr:rowOff>48491</xdr:rowOff>
    </xdr:from>
    <xdr:to>
      <xdr:col>24</xdr:col>
      <xdr:colOff>259771</xdr:colOff>
      <xdr:row>39</xdr:row>
      <xdr:rowOff>173182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883DA93-2337-4A42-AEBF-F2EC19549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316920</xdr:colOff>
      <xdr:row>22</xdr:row>
      <xdr:rowOff>96116</xdr:rowOff>
    </xdr:from>
    <xdr:to>
      <xdr:col>49</xdr:col>
      <xdr:colOff>221671</xdr:colOff>
      <xdr:row>39</xdr:row>
      <xdr:rowOff>11257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7072B37-7A99-499D-B7C7-B557DD359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F125-8759-415A-A71E-5E693316A1D5}">
  <dimension ref="A1:AU42"/>
  <sheetViews>
    <sheetView topLeftCell="N1" zoomScale="70" zoomScaleNormal="70" workbookViewId="0">
      <selection activeCell="AF23" sqref="AF23:AL41"/>
    </sheetView>
  </sheetViews>
  <sheetFormatPr defaultRowHeight="16.5" x14ac:dyDescent="0.25"/>
  <cols>
    <col min="7" max="17" width="9" customWidth="1"/>
    <col min="22" max="22" width="9" customWidth="1"/>
    <col min="23" max="23" width="8.875" customWidth="1"/>
  </cols>
  <sheetData>
    <row r="1" spans="1:47" x14ac:dyDescent="0.25">
      <c r="A1" s="1" t="s">
        <v>32</v>
      </c>
      <c r="B1" s="1"/>
      <c r="C1" s="1"/>
      <c r="D1" s="1"/>
      <c r="E1" s="1"/>
      <c r="Y1" s="1" t="s">
        <v>32</v>
      </c>
      <c r="Z1" s="1"/>
      <c r="AA1" s="1"/>
      <c r="AB1" s="1"/>
      <c r="AC1" s="1"/>
    </row>
    <row r="2" spans="1:4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s="2" t="s">
        <v>14</v>
      </c>
      <c r="G2" s="3" t="s">
        <v>15</v>
      </c>
      <c r="H2" s="3" t="s">
        <v>16</v>
      </c>
      <c r="I2" s="2" t="s">
        <v>17</v>
      </c>
      <c r="J2" s="3" t="s">
        <v>18</v>
      </c>
      <c r="K2" s="3" t="s">
        <v>19</v>
      </c>
      <c r="L2" s="2" t="s">
        <v>20</v>
      </c>
      <c r="M2" s="3" t="s">
        <v>21</v>
      </c>
      <c r="N2" s="3" t="s">
        <v>22</v>
      </c>
      <c r="O2" s="2" t="s">
        <v>23</v>
      </c>
      <c r="P2" s="3" t="s">
        <v>24</v>
      </c>
      <c r="Q2" s="3" t="s">
        <v>25</v>
      </c>
      <c r="R2" s="2" t="s">
        <v>26</v>
      </c>
      <c r="S2" s="3" t="s">
        <v>27</v>
      </c>
      <c r="T2" s="3" t="s">
        <v>28</v>
      </c>
      <c r="U2" s="2" t="s">
        <v>29</v>
      </c>
      <c r="V2" s="3" t="s">
        <v>30</v>
      </c>
      <c r="W2" s="3" t="s">
        <v>31</v>
      </c>
      <c r="Y2" t="s">
        <v>0</v>
      </c>
      <c r="Z2" t="s">
        <v>1</v>
      </c>
      <c r="AA2" t="s">
        <v>2</v>
      </c>
      <c r="AB2" t="s">
        <v>3</v>
      </c>
      <c r="AC2" t="s">
        <v>5</v>
      </c>
      <c r="AD2" s="2" t="s">
        <v>14</v>
      </c>
      <c r="AE2" s="3" t="s">
        <v>15</v>
      </c>
      <c r="AF2" s="3" t="s">
        <v>16</v>
      </c>
      <c r="AG2" s="2" t="s">
        <v>17</v>
      </c>
      <c r="AH2" s="3" t="s">
        <v>18</v>
      </c>
      <c r="AI2" s="3" t="s">
        <v>19</v>
      </c>
      <c r="AJ2" s="2" t="s">
        <v>20</v>
      </c>
      <c r="AK2" s="3" t="s">
        <v>21</v>
      </c>
      <c r="AL2" s="3" t="s">
        <v>22</v>
      </c>
      <c r="AM2" s="2" t="s">
        <v>23</v>
      </c>
      <c r="AN2" s="3" t="s">
        <v>24</v>
      </c>
      <c r="AO2" s="3" t="s">
        <v>25</v>
      </c>
      <c r="AP2" s="2" t="s">
        <v>26</v>
      </c>
      <c r="AQ2" s="3" t="s">
        <v>27</v>
      </c>
      <c r="AR2" s="3" t="s">
        <v>28</v>
      </c>
      <c r="AS2" s="2" t="s">
        <v>29</v>
      </c>
      <c r="AT2" s="3" t="s">
        <v>30</v>
      </c>
      <c r="AU2" s="3" t="s">
        <v>31</v>
      </c>
    </row>
    <row r="3" spans="1:47" x14ac:dyDescent="0.25">
      <c r="A3">
        <v>1</v>
      </c>
      <c r="B3">
        <v>1</v>
      </c>
      <c r="C3">
        <v>0</v>
      </c>
      <c r="D3">
        <v>1</v>
      </c>
      <c r="E3" cm="1">
        <f t="array" ref="E3">-10*LOG10(1/3*SUM((B3:D3)^2))</f>
        <v>1.7609125905568126</v>
      </c>
      <c r="F3" s="2">
        <f>IF(A25=1,E3,)</f>
        <v>1.7609125905568126</v>
      </c>
      <c r="G3" s="3">
        <f>IF(A25=2,E3,)</f>
        <v>0</v>
      </c>
      <c r="H3" s="3">
        <f>IF(A25=3,E3,)</f>
        <v>0</v>
      </c>
      <c r="I3" s="2">
        <f>IF(B25=1,E3,)</f>
        <v>1.7609125905568126</v>
      </c>
      <c r="J3" s="3">
        <f>IF(B25=2,E3,)</f>
        <v>0</v>
      </c>
      <c r="K3" s="3">
        <f>IF(B25=3,E3,)</f>
        <v>0</v>
      </c>
      <c r="L3" s="2">
        <f>IF(C25=1,E3,)</f>
        <v>1.7609125905568126</v>
      </c>
      <c r="M3" s="3">
        <f>IF(C25=2,E3,)</f>
        <v>0</v>
      </c>
      <c r="N3" s="3">
        <f>IF(C25=3,E3,)</f>
        <v>0</v>
      </c>
      <c r="O3" s="2">
        <f>IF(D25=1,E3,)</f>
        <v>1.7609125905568126</v>
      </c>
      <c r="P3" s="3">
        <f>IF(D25=2,E3,)</f>
        <v>0</v>
      </c>
      <c r="Q3" s="3">
        <f>IF(D25=3,E3,)</f>
        <v>0</v>
      </c>
      <c r="R3" s="2">
        <f>IF(E25=1,E3,)</f>
        <v>1.7609125905568126</v>
      </c>
      <c r="S3" s="3">
        <f>IF(E25=2,E3,)</f>
        <v>0</v>
      </c>
      <c r="T3" s="3">
        <f>IF(E25=3,E3,)</f>
        <v>0</v>
      </c>
      <c r="U3" s="2">
        <f>IF(F25=1,E3,)</f>
        <v>1.7609125905568126</v>
      </c>
      <c r="V3" s="3">
        <f>IF(F25=2,E3,)</f>
        <v>0</v>
      </c>
      <c r="W3" s="3">
        <f>IF(F25=3,E3,)</f>
        <v>0</v>
      </c>
      <c r="Y3">
        <v>1</v>
      </c>
      <c r="Z3">
        <v>1</v>
      </c>
      <c r="AA3">
        <v>1</v>
      </c>
      <c r="AB3">
        <v>0</v>
      </c>
      <c r="AC3" cm="1">
        <f t="array" ref="AC3">-10*LOG10(1/3*SUM((Z3:AB3)^2))</f>
        <v>1.7609125905568126</v>
      </c>
      <c r="AD3" s="2">
        <f>IF(Y25=1,AC3,)</f>
        <v>1.7609125905568126</v>
      </c>
      <c r="AE3" s="3">
        <f>IF(Y25=2,AC3,)</f>
        <v>0</v>
      </c>
      <c r="AF3" s="3">
        <f>IF(Y25=3,AC3,)</f>
        <v>0</v>
      </c>
      <c r="AG3" s="2">
        <f>IF(Z25=1,AC3,)</f>
        <v>1.7609125905568126</v>
      </c>
      <c r="AH3" s="3">
        <f>IF(Z25=2,AC3,)</f>
        <v>0</v>
      </c>
      <c r="AI3" s="3">
        <f>IF(Z25=3,AC3,)</f>
        <v>0</v>
      </c>
      <c r="AJ3" s="2">
        <f>IF(AA25=1,AC3,)</f>
        <v>1.7609125905568126</v>
      </c>
      <c r="AK3" s="3">
        <f>IF(AA25=2,AC3,)</f>
        <v>0</v>
      </c>
      <c r="AL3" s="3">
        <f>IF(AA25=3,AC3,)</f>
        <v>0</v>
      </c>
      <c r="AM3" s="2">
        <f>IF(AB25=1,AC3,)</f>
        <v>1.7609125905568126</v>
      </c>
      <c r="AN3" s="3">
        <f>IF(AB25=2,AC3,)</f>
        <v>0</v>
      </c>
      <c r="AO3" s="3">
        <f>IF(AB25=3,AC3,)</f>
        <v>0</v>
      </c>
      <c r="AP3" s="2">
        <f>IF(AC25=1,AC3,)</f>
        <v>1.7609125905568126</v>
      </c>
      <c r="AQ3" s="3">
        <f>IF(AC25=2,AC3,)</f>
        <v>0</v>
      </c>
      <c r="AR3" s="3">
        <f>IF(AC25=3,AC3,)</f>
        <v>0</v>
      </c>
      <c r="AS3" s="2">
        <f>IF(AD25=1,AC3,)</f>
        <v>1.7609125905568126</v>
      </c>
      <c r="AT3" s="3">
        <f>IF(AD25=2,AC3,)</f>
        <v>0</v>
      </c>
      <c r="AU3" s="3">
        <f>IF(AD25=3,AC3,)</f>
        <v>0</v>
      </c>
    </row>
    <row r="4" spans="1:47" x14ac:dyDescent="0.25">
      <c r="A4">
        <v>2</v>
      </c>
      <c r="B4">
        <v>1</v>
      </c>
      <c r="C4">
        <v>2</v>
      </c>
      <c r="D4">
        <v>8</v>
      </c>
      <c r="E4" cm="1">
        <f t="array" ref="E4">-10*LOG10(1/3*SUM((B4:D4)^2))</f>
        <v>-13.617278360175929</v>
      </c>
      <c r="F4" s="2">
        <f>IF(A26=1,E4,)</f>
        <v>-13.617278360175929</v>
      </c>
      <c r="G4" s="3">
        <f>IF(A26=2,E4,)</f>
        <v>0</v>
      </c>
      <c r="H4" s="3">
        <f t="shared" ref="H4:H20" si="0">IF(A26=3,E4,)</f>
        <v>0</v>
      </c>
      <c r="I4" s="2">
        <f t="shared" ref="I4:I20" si="1">IF(B26=1,E4,)</f>
        <v>0</v>
      </c>
      <c r="J4" s="3">
        <f t="shared" ref="J4:J20" si="2">IF(B26=2,E4,)</f>
        <v>-13.617278360175929</v>
      </c>
      <c r="K4" s="3">
        <f t="shared" ref="K4:K20" si="3">IF(B26=3,E4,)</f>
        <v>0</v>
      </c>
      <c r="L4" s="2">
        <f t="shared" ref="L4:L20" si="4">IF(C26=1,E4,)</f>
        <v>0</v>
      </c>
      <c r="M4" s="3">
        <f t="shared" ref="M4:M20" si="5">IF(C26=2,E4,)</f>
        <v>-13.617278360175929</v>
      </c>
      <c r="N4" s="3">
        <f t="shared" ref="N4:N20" si="6">IF(C26=3,E4,)</f>
        <v>0</v>
      </c>
      <c r="O4" s="2">
        <f t="shared" ref="O4:O20" si="7">IF(D26=1,E4,)</f>
        <v>0</v>
      </c>
      <c r="P4" s="3">
        <f t="shared" ref="P4:P20" si="8">IF(D26=2,E4,)</f>
        <v>-13.617278360175929</v>
      </c>
      <c r="Q4" s="3">
        <f t="shared" ref="Q4:Q20" si="9">IF(D26=3,E4,)</f>
        <v>0</v>
      </c>
      <c r="R4" s="2">
        <f t="shared" ref="R4:R20" si="10">IF(E26=1,E4,)</f>
        <v>0</v>
      </c>
      <c r="S4" s="3">
        <f t="shared" ref="S4:S20" si="11">IF(E26=2,E4,)</f>
        <v>-13.617278360175929</v>
      </c>
      <c r="T4" s="3">
        <f t="shared" ref="T4:T20" si="12">IF(E26=3,E4,)</f>
        <v>0</v>
      </c>
      <c r="U4" s="2">
        <f t="shared" ref="U4:U20" si="13">IF(F26=1,E4,)</f>
        <v>0</v>
      </c>
      <c r="V4" s="3">
        <f t="shared" ref="V4:V20" si="14">IF(F26=2,E4,)</f>
        <v>-13.617278360175929</v>
      </c>
      <c r="W4" s="3">
        <f t="shared" ref="W4:W20" si="15">IF(F26=3,E4,)</f>
        <v>0</v>
      </c>
      <c r="Y4">
        <v>2</v>
      </c>
      <c r="Z4">
        <v>126</v>
      </c>
      <c r="AA4">
        <v>3</v>
      </c>
      <c r="AB4">
        <v>1</v>
      </c>
      <c r="AC4" cm="1">
        <f t="array" ref="AC4">-10*LOG10(1/3*SUM((Z4:AB4)^2))</f>
        <v>-37.238933034937098</v>
      </c>
      <c r="AD4" s="2">
        <f>IF(Y26=1,AC4,)</f>
        <v>-37.238933034937098</v>
      </c>
      <c r="AE4" s="3">
        <f>IF(Y26=2,AC4,)</f>
        <v>0</v>
      </c>
      <c r="AF4" s="3">
        <f t="shared" ref="AF4:AF20" si="16">IF(Y26=3,AC4,)</f>
        <v>0</v>
      </c>
      <c r="AG4" s="2">
        <f t="shared" ref="AG4:AG20" si="17">IF(Z26=1,AC4,)</f>
        <v>0</v>
      </c>
      <c r="AH4" s="3">
        <f t="shared" ref="AH4:AH20" si="18">IF(Z26=2,AC4,)</f>
        <v>-37.238933034937098</v>
      </c>
      <c r="AI4" s="3">
        <f t="shared" ref="AI4:AI20" si="19">IF(Z26=3,AC4,)</f>
        <v>0</v>
      </c>
      <c r="AJ4" s="2">
        <f t="shared" ref="AJ4:AJ20" si="20">IF(AA26=1,AC4,)</f>
        <v>0</v>
      </c>
      <c r="AK4" s="3">
        <f t="shared" ref="AK4:AK20" si="21">IF(AA26=2,AC4,)</f>
        <v>-37.238933034937098</v>
      </c>
      <c r="AL4" s="3">
        <f t="shared" ref="AL4:AL20" si="22">IF(AA26=3,AC4,)</f>
        <v>0</v>
      </c>
      <c r="AM4" s="2">
        <f t="shared" ref="AM4:AM20" si="23">IF(AB26=1,AC4,)</f>
        <v>0</v>
      </c>
      <c r="AN4" s="3">
        <f t="shared" ref="AN4:AN20" si="24">IF(AB26=2,AC4,)</f>
        <v>-37.238933034937098</v>
      </c>
      <c r="AO4" s="3">
        <f t="shared" ref="AO4:AO20" si="25">IF(AB26=3,AC4,)</f>
        <v>0</v>
      </c>
      <c r="AP4" s="2">
        <f t="shared" ref="AP4:AP20" si="26">IF(AC26=1,AC4,)</f>
        <v>0</v>
      </c>
      <c r="AQ4" s="3">
        <f t="shared" ref="AQ4:AQ20" si="27">IF(AC26=2,AC4,)</f>
        <v>-37.238933034937098</v>
      </c>
      <c r="AR4" s="3">
        <f t="shared" ref="AR4:AR20" si="28">IF(AC26=3,AC4,)</f>
        <v>0</v>
      </c>
      <c r="AS4" s="2">
        <f t="shared" ref="AS4:AS20" si="29">IF(AD26=1,AC4,)</f>
        <v>0</v>
      </c>
      <c r="AT4" s="3">
        <f t="shared" ref="AT4:AT20" si="30">IF(AD26=2,AC4,)</f>
        <v>-37.238933034937098</v>
      </c>
      <c r="AU4" s="3">
        <f t="shared" ref="AU4:AU20" si="31">IF(AD26=3,AC4,)</f>
        <v>0</v>
      </c>
    </row>
    <row r="5" spans="1:47" x14ac:dyDescent="0.25">
      <c r="A5">
        <v>3</v>
      </c>
      <c r="B5">
        <v>3</v>
      </c>
      <c r="C5">
        <v>35</v>
      </c>
      <c r="D5">
        <v>106</v>
      </c>
      <c r="E5" cm="1">
        <f t="array" ref="E5">-10*LOG10(1/3*SUM((B5:D5)^2))</f>
        <v>-36.187451987588801</v>
      </c>
      <c r="F5" s="2">
        <f>IF(A27=1,E5,)</f>
        <v>-36.187451987588801</v>
      </c>
      <c r="G5" s="3">
        <f>IF(A27=2,E5,)</f>
        <v>0</v>
      </c>
      <c r="H5" s="3">
        <f t="shared" si="0"/>
        <v>0</v>
      </c>
      <c r="I5" s="2">
        <f t="shared" si="1"/>
        <v>0</v>
      </c>
      <c r="J5" s="3">
        <f t="shared" si="2"/>
        <v>0</v>
      </c>
      <c r="K5" s="3">
        <f t="shared" si="3"/>
        <v>-36.187451987588801</v>
      </c>
      <c r="L5" s="2">
        <f t="shared" si="4"/>
        <v>0</v>
      </c>
      <c r="M5" s="3">
        <f t="shared" si="5"/>
        <v>0</v>
      </c>
      <c r="N5" s="3">
        <f t="shared" si="6"/>
        <v>-36.187451987588801</v>
      </c>
      <c r="O5" s="2">
        <f t="shared" si="7"/>
        <v>0</v>
      </c>
      <c r="P5" s="3">
        <f t="shared" si="8"/>
        <v>0</v>
      </c>
      <c r="Q5" s="3">
        <f t="shared" si="9"/>
        <v>-36.187451987588801</v>
      </c>
      <c r="R5" s="2">
        <f t="shared" si="10"/>
        <v>0</v>
      </c>
      <c r="S5" s="3">
        <f t="shared" si="11"/>
        <v>0</v>
      </c>
      <c r="T5" s="3">
        <f t="shared" si="12"/>
        <v>-36.187451987588801</v>
      </c>
      <c r="U5" s="2">
        <f t="shared" si="13"/>
        <v>0</v>
      </c>
      <c r="V5" s="3">
        <f t="shared" si="14"/>
        <v>0</v>
      </c>
      <c r="W5" s="3">
        <f t="shared" si="15"/>
        <v>-36.187451987588801</v>
      </c>
      <c r="Y5">
        <v>3</v>
      </c>
      <c r="Z5">
        <v>315</v>
      </c>
      <c r="AA5">
        <v>50</v>
      </c>
      <c r="AB5">
        <v>180</v>
      </c>
      <c r="AC5" cm="1">
        <f t="array" ref="AC5">-10*LOG10(1/3*SUM((Z5:AB5)^2))</f>
        <v>-46.503884802543453</v>
      </c>
      <c r="AD5" s="2">
        <f>IF(Y27=1,AC5,)</f>
        <v>-46.503884802543453</v>
      </c>
      <c r="AE5" s="3">
        <f>IF(Y27=2,AC5,)</f>
        <v>0</v>
      </c>
      <c r="AF5" s="3">
        <f t="shared" si="16"/>
        <v>0</v>
      </c>
      <c r="AG5" s="2">
        <f t="shared" si="17"/>
        <v>0</v>
      </c>
      <c r="AH5" s="3">
        <f t="shared" si="18"/>
        <v>0</v>
      </c>
      <c r="AI5" s="3">
        <f t="shared" si="19"/>
        <v>-46.503884802543453</v>
      </c>
      <c r="AJ5" s="2">
        <f t="shared" si="20"/>
        <v>0</v>
      </c>
      <c r="AK5" s="3">
        <f t="shared" si="21"/>
        <v>0</v>
      </c>
      <c r="AL5" s="3">
        <f t="shared" si="22"/>
        <v>-46.503884802543453</v>
      </c>
      <c r="AM5" s="2">
        <f t="shared" si="23"/>
        <v>0</v>
      </c>
      <c r="AN5" s="3">
        <f t="shared" si="24"/>
        <v>0</v>
      </c>
      <c r="AO5" s="3">
        <f t="shared" si="25"/>
        <v>-46.503884802543453</v>
      </c>
      <c r="AP5" s="2">
        <f t="shared" si="26"/>
        <v>0</v>
      </c>
      <c r="AQ5" s="3">
        <f t="shared" si="27"/>
        <v>0</v>
      </c>
      <c r="AR5" s="3">
        <f t="shared" si="28"/>
        <v>-46.503884802543453</v>
      </c>
      <c r="AS5" s="2">
        <f t="shared" si="29"/>
        <v>0</v>
      </c>
      <c r="AT5" s="3">
        <f t="shared" si="30"/>
        <v>0</v>
      </c>
      <c r="AU5" s="3">
        <f t="shared" si="31"/>
        <v>-46.503884802543453</v>
      </c>
    </row>
    <row r="6" spans="1:47" x14ac:dyDescent="0.25">
      <c r="A6">
        <v>4</v>
      </c>
      <c r="B6">
        <v>6</v>
      </c>
      <c r="C6">
        <v>15</v>
      </c>
      <c r="D6">
        <v>6</v>
      </c>
      <c r="E6" cm="1">
        <f t="array" ref="E6">-10*LOG10(1/3*SUM((B6:D6)^2))</f>
        <v>-19.956351945975499</v>
      </c>
      <c r="F6" s="2">
        <f>IF(A28=1,E6,)</f>
        <v>0</v>
      </c>
      <c r="G6" s="3">
        <f>IF(A28=2,E6,)</f>
        <v>-19.956351945975499</v>
      </c>
      <c r="H6" s="3">
        <f t="shared" si="0"/>
        <v>0</v>
      </c>
      <c r="I6" s="2">
        <f t="shared" si="1"/>
        <v>-19.956351945975499</v>
      </c>
      <c r="J6" s="3">
        <f t="shared" si="2"/>
        <v>0</v>
      </c>
      <c r="K6" s="3">
        <f t="shared" si="3"/>
        <v>0</v>
      </c>
      <c r="L6" s="2">
        <f t="shared" si="4"/>
        <v>-19.956351945975499</v>
      </c>
      <c r="M6" s="3">
        <f t="shared" si="5"/>
        <v>0</v>
      </c>
      <c r="N6" s="3">
        <f t="shared" si="6"/>
        <v>0</v>
      </c>
      <c r="O6" s="2">
        <f t="shared" si="7"/>
        <v>0</v>
      </c>
      <c r="P6" s="3">
        <f t="shared" si="8"/>
        <v>-19.956351945975499</v>
      </c>
      <c r="Q6" s="3">
        <f t="shared" si="9"/>
        <v>0</v>
      </c>
      <c r="R6" s="2">
        <f t="shared" si="10"/>
        <v>0</v>
      </c>
      <c r="S6" s="3">
        <f t="shared" si="11"/>
        <v>-19.956351945975499</v>
      </c>
      <c r="T6" s="3">
        <f t="shared" si="12"/>
        <v>0</v>
      </c>
      <c r="U6" s="2">
        <f t="shared" si="13"/>
        <v>0</v>
      </c>
      <c r="V6" s="3">
        <f t="shared" si="14"/>
        <v>0</v>
      </c>
      <c r="W6" s="3">
        <f t="shared" si="15"/>
        <v>-19.956351945975499</v>
      </c>
      <c r="Y6">
        <v>4</v>
      </c>
      <c r="Z6">
        <v>15</v>
      </c>
      <c r="AA6">
        <v>40</v>
      </c>
      <c r="AB6">
        <v>18</v>
      </c>
      <c r="AC6" cm="1">
        <f t="array" ref="AC6">-10*LOG10(1/3*SUM((Z6:AB6)^2))</f>
        <v>-28.551151607717809</v>
      </c>
      <c r="AD6" s="2">
        <f>IF(Y28=1,AC6,)</f>
        <v>0</v>
      </c>
      <c r="AE6" s="3">
        <f>IF(Y28=2,AC6,)</f>
        <v>-28.551151607717809</v>
      </c>
      <c r="AF6" s="3">
        <f t="shared" si="16"/>
        <v>0</v>
      </c>
      <c r="AG6" s="2">
        <f t="shared" si="17"/>
        <v>-28.551151607717809</v>
      </c>
      <c r="AH6" s="3">
        <f t="shared" si="18"/>
        <v>0</v>
      </c>
      <c r="AI6" s="3">
        <f t="shared" si="19"/>
        <v>0</v>
      </c>
      <c r="AJ6" s="2">
        <f t="shared" si="20"/>
        <v>-28.551151607717809</v>
      </c>
      <c r="AK6" s="3">
        <f t="shared" si="21"/>
        <v>0</v>
      </c>
      <c r="AL6" s="3">
        <f t="shared" si="22"/>
        <v>0</v>
      </c>
      <c r="AM6" s="2">
        <f t="shared" si="23"/>
        <v>0</v>
      </c>
      <c r="AN6" s="3">
        <f t="shared" si="24"/>
        <v>-28.551151607717809</v>
      </c>
      <c r="AO6" s="3">
        <f t="shared" si="25"/>
        <v>0</v>
      </c>
      <c r="AP6" s="2">
        <f t="shared" si="26"/>
        <v>0</v>
      </c>
      <c r="AQ6" s="3">
        <f t="shared" si="27"/>
        <v>-28.551151607717809</v>
      </c>
      <c r="AR6" s="3">
        <f t="shared" si="28"/>
        <v>0</v>
      </c>
      <c r="AS6" s="2">
        <f t="shared" si="29"/>
        <v>0</v>
      </c>
      <c r="AT6" s="3">
        <f t="shared" si="30"/>
        <v>0</v>
      </c>
      <c r="AU6" s="3">
        <f t="shared" si="31"/>
        <v>-28.551151607717809</v>
      </c>
    </row>
    <row r="7" spans="1:47" x14ac:dyDescent="0.25">
      <c r="A7">
        <v>5</v>
      </c>
      <c r="B7">
        <v>1720</v>
      </c>
      <c r="C7">
        <v>1980</v>
      </c>
      <c r="D7">
        <v>2000</v>
      </c>
      <c r="E7" cm="1">
        <f t="array" ref="E7">-10*LOG10(1/3*SUM((B7:D7)^2))</f>
        <v>-65.59459737874073</v>
      </c>
      <c r="F7" s="2">
        <f>IF(A29=1,E7,)</f>
        <v>0</v>
      </c>
      <c r="G7" s="3">
        <f>IF(A29=2,E7,)</f>
        <v>-65.59459737874073</v>
      </c>
      <c r="H7" s="3">
        <f t="shared" si="0"/>
        <v>0</v>
      </c>
      <c r="I7" s="2">
        <f t="shared" si="1"/>
        <v>0</v>
      </c>
      <c r="J7" s="3">
        <f t="shared" si="2"/>
        <v>-65.59459737874073</v>
      </c>
      <c r="K7" s="3">
        <f t="shared" si="3"/>
        <v>0</v>
      </c>
      <c r="L7" s="2">
        <f t="shared" si="4"/>
        <v>0</v>
      </c>
      <c r="M7" s="3">
        <f t="shared" si="5"/>
        <v>-65.59459737874073</v>
      </c>
      <c r="N7" s="3">
        <f t="shared" si="6"/>
        <v>0</v>
      </c>
      <c r="O7" s="2">
        <f t="shared" si="7"/>
        <v>0</v>
      </c>
      <c r="P7" s="3">
        <f t="shared" si="8"/>
        <v>0</v>
      </c>
      <c r="Q7" s="3">
        <f t="shared" si="9"/>
        <v>-65.59459737874073</v>
      </c>
      <c r="R7" s="2">
        <f t="shared" si="10"/>
        <v>0</v>
      </c>
      <c r="S7" s="3">
        <f t="shared" si="11"/>
        <v>0</v>
      </c>
      <c r="T7" s="3">
        <f t="shared" si="12"/>
        <v>-65.59459737874073</v>
      </c>
      <c r="U7" s="2">
        <f t="shared" si="13"/>
        <v>-65.59459737874073</v>
      </c>
      <c r="V7" s="3">
        <f t="shared" si="14"/>
        <v>0</v>
      </c>
      <c r="W7" s="3">
        <f t="shared" si="15"/>
        <v>0</v>
      </c>
      <c r="Y7">
        <v>5</v>
      </c>
      <c r="Z7">
        <v>2020</v>
      </c>
      <c r="AA7">
        <v>360</v>
      </c>
      <c r="AB7">
        <v>13</v>
      </c>
      <c r="AC7" cm="1">
        <f t="array" ref="AC7">-10*LOG10(1/3*SUM((Z7:AB7)^2))</f>
        <v>-61.471782744400763</v>
      </c>
      <c r="AD7" s="2">
        <f>IF(Y29=1,AC7,)</f>
        <v>0</v>
      </c>
      <c r="AE7" s="3">
        <f>IF(Y29=2,AC7,)</f>
        <v>-61.471782744400763</v>
      </c>
      <c r="AF7" s="3">
        <f t="shared" si="16"/>
        <v>0</v>
      </c>
      <c r="AG7" s="2">
        <f t="shared" si="17"/>
        <v>0</v>
      </c>
      <c r="AH7" s="3">
        <f t="shared" si="18"/>
        <v>-61.471782744400763</v>
      </c>
      <c r="AI7" s="3">
        <f t="shared" si="19"/>
        <v>0</v>
      </c>
      <c r="AJ7" s="2">
        <f t="shared" si="20"/>
        <v>0</v>
      </c>
      <c r="AK7" s="3">
        <f t="shared" si="21"/>
        <v>-61.471782744400763</v>
      </c>
      <c r="AL7" s="3">
        <f t="shared" si="22"/>
        <v>0</v>
      </c>
      <c r="AM7" s="2">
        <f t="shared" si="23"/>
        <v>0</v>
      </c>
      <c r="AN7" s="3">
        <f t="shared" si="24"/>
        <v>0</v>
      </c>
      <c r="AO7" s="3">
        <f t="shared" si="25"/>
        <v>-61.471782744400763</v>
      </c>
      <c r="AP7" s="2">
        <f t="shared" si="26"/>
        <v>0</v>
      </c>
      <c r="AQ7" s="3">
        <f t="shared" si="27"/>
        <v>0</v>
      </c>
      <c r="AR7" s="3">
        <f t="shared" si="28"/>
        <v>-61.471782744400763</v>
      </c>
      <c r="AS7" s="2">
        <f t="shared" si="29"/>
        <v>-61.471782744400763</v>
      </c>
      <c r="AT7" s="3">
        <f t="shared" si="30"/>
        <v>0</v>
      </c>
      <c r="AU7" s="3">
        <f t="shared" si="31"/>
        <v>0</v>
      </c>
    </row>
    <row r="8" spans="1:47" x14ac:dyDescent="0.25">
      <c r="A8">
        <v>6</v>
      </c>
      <c r="B8">
        <v>135</v>
      </c>
      <c r="C8">
        <v>360</v>
      </c>
      <c r="D8">
        <v>1620</v>
      </c>
      <c r="E8" cm="1">
        <f t="array" ref="E8">-10*LOG10(1/3*SUM((B8:D8)^2))</f>
        <v>-59.657072209650153</v>
      </c>
      <c r="F8" s="2">
        <f>IF(A30=1,E8,)</f>
        <v>0</v>
      </c>
      <c r="G8" s="3">
        <f>IF(A30=2,E8,)</f>
        <v>-59.657072209650153</v>
      </c>
      <c r="H8" s="3">
        <f t="shared" si="0"/>
        <v>0</v>
      </c>
      <c r="I8" s="2">
        <f t="shared" si="1"/>
        <v>0</v>
      </c>
      <c r="J8" s="3">
        <f t="shared" si="2"/>
        <v>0</v>
      </c>
      <c r="K8" s="3">
        <f t="shared" si="3"/>
        <v>-59.657072209650153</v>
      </c>
      <c r="L8" s="2">
        <f t="shared" si="4"/>
        <v>0</v>
      </c>
      <c r="M8" s="3">
        <f t="shared" si="5"/>
        <v>0</v>
      </c>
      <c r="N8" s="3">
        <f t="shared" si="6"/>
        <v>-59.657072209650153</v>
      </c>
      <c r="O8" s="2">
        <f t="shared" si="7"/>
        <v>-59.657072209650153</v>
      </c>
      <c r="P8" s="3">
        <f t="shared" si="8"/>
        <v>0</v>
      </c>
      <c r="Q8" s="3">
        <f t="shared" si="9"/>
        <v>0</v>
      </c>
      <c r="R8" s="2">
        <f t="shared" si="10"/>
        <v>-59.657072209650153</v>
      </c>
      <c r="S8" s="3">
        <f t="shared" si="11"/>
        <v>0</v>
      </c>
      <c r="T8" s="3">
        <f t="shared" si="12"/>
        <v>0</v>
      </c>
      <c r="U8" s="2">
        <f t="shared" si="13"/>
        <v>0</v>
      </c>
      <c r="V8" s="3">
        <f t="shared" si="14"/>
        <v>-59.657072209650153</v>
      </c>
      <c r="W8" s="3">
        <f t="shared" si="15"/>
        <v>0</v>
      </c>
      <c r="Y8">
        <v>6</v>
      </c>
      <c r="Z8">
        <v>2500</v>
      </c>
      <c r="AA8">
        <v>270</v>
      </c>
      <c r="AB8">
        <v>35</v>
      </c>
      <c r="AC8" cm="1">
        <f t="array" ref="AC8">-10*LOG10(1/3*SUM((Z8:AB8)^2))</f>
        <v>-63.238791907077648</v>
      </c>
      <c r="AD8" s="2">
        <f>IF(Y30=1,AC8,)</f>
        <v>0</v>
      </c>
      <c r="AE8" s="3">
        <f>IF(Y30=2,AC8,)</f>
        <v>-63.238791907077648</v>
      </c>
      <c r="AF8" s="3">
        <f t="shared" si="16"/>
        <v>0</v>
      </c>
      <c r="AG8" s="2">
        <f t="shared" si="17"/>
        <v>0</v>
      </c>
      <c r="AH8" s="3">
        <f t="shared" si="18"/>
        <v>0</v>
      </c>
      <c r="AI8" s="3">
        <f t="shared" si="19"/>
        <v>-63.238791907077648</v>
      </c>
      <c r="AJ8" s="2">
        <f t="shared" si="20"/>
        <v>0</v>
      </c>
      <c r="AK8" s="3">
        <f t="shared" si="21"/>
        <v>0</v>
      </c>
      <c r="AL8" s="3">
        <f t="shared" si="22"/>
        <v>-63.238791907077648</v>
      </c>
      <c r="AM8" s="2">
        <f t="shared" si="23"/>
        <v>-63.238791907077648</v>
      </c>
      <c r="AN8" s="3">
        <f t="shared" si="24"/>
        <v>0</v>
      </c>
      <c r="AO8" s="3">
        <f t="shared" si="25"/>
        <v>0</v>
      </c>
      <c r="AP8" s="2">
        <f t="shared" si="26"/>
        <v>-63.238791907077648</v>
      </c>
      <c r="AQ8" s="3">
        <f t="shared" si="27"/>
        <v>0</v>
      </c>
      <c r="AR8" s="3">
        <f t="shared" si="28"/>
        <v>0</v>
      </c>
      <c r="AS8" s="2">
        <f t="shared" si="29"/>
        <v>0</v>
      </c>
      <c r="AT8" s="3">
        <f t="shared" si="30"/>
        <v>-63.238791907077648</v>
      </c>
      <c r="AU8" s="3">
        <f t="shared" si="31"/>
        <v>0</v>
      </c>
    </row>
    <row r="9" spans="1:47" x14ac:dyDescent="0.25">
      <c r="A9">
        <v>7</v>
      </c>
      <c r="B9">
        <v>360</v>
      </c>
      <c r="C9">
        <v>810</v>
      </c>
      <c r="D9">
        <v>1215</v>
      </c>
      <c r="E9" cm="1">
        <f t="array" ref="E9">-10*LOG10(1/3*SUM((B9:D9)^2))</f>
        <v>-58.773569459466337</v>
      </c>
      <c r="F9" s="2">
        <f>IF(A31=1,E9,)</f>
        <v>0</v>
      </c>
      <c r="G9" s="3">
        <f>IF(A31=2,E9,)</f>
        <v>0</v>
      </c>
      <c r="H9" s="3">
        <f t="shared" si="0"/>
        <v>-58.773569459466337</v>
      </c>
      <c r="I9" s="2">
        <f t="shared" si="1"/>
        <v>-58.773569459466337</v>
      </c>
      <c r="J9" s="3">
        <f t="shared" si="2"/>
        <v>0</v>
      </c>
      <c r="K9" s="3">
        <f t="shared" si="3"/>
        <v>0</v>
      </c>
      <c r="L9" s="2">
        <f t="shared" si="4"/>
        <v>0</v>
      </c>
      <c r="M9" s="3">
        <f t="shared" si="5"/>
        <v>-58.773569459466337</v>
      </c>
      <c r="N9" s="3">
        <f t="shared" si="6"/>
        <v>0</v>
      </c>
      <c r="O9" s="2">
        <f t="shared" si="7"/>
        <v>-58.773569459466337</v>
      </c>
      <c r="P9" s="3">
        <f t="shared" si="8"/>
        <v>0</v>
      </c>
      <c r="Q9" s="3">
        <f t="shared" si="9"/>
        <v>0</v>
      </c>
      <c r="R9" s="2">
        <f t="shared" si="10"/>
        <v>0</v>
      </c>
      <c r="S9" s="3">
        <f t="shared" si="11"/>
        <v>0</v>
      </c>
      <c r="T9" s="3">
        <f t="shared" si="12"/>
        <v>-58.773569459466337</v>
      </c>
      <c r="U9" s="2">
        <f t="shared" si="13"/>
        <v>0</v>
      </c>
      <c r="V9" s="3">
        <f t="shared" si="14"/>
        <v>0</v>
      </c>
      <c r="W9" s="3">
        <f t="shared" si="15"/>
        <v>-58.773569459466337</v>
      </c>
      <c r="Y9">
        <v>7</v>
      </c>
      <c r="Z9">
        <v>1800</v>
      </c>
      <c r="AA9">
        <v>720</v>
      </c>
      <c r="AB9">
        <v>315</v>
      </c>
      <c r="AC9" cm="1">
        <f t="array" ref="AC9">-10*LOG10(1/3*SUM((Z9:AB9)^2))</f>
        <v>-61.091987528426628</v>
      </c>
      <c r="AD9" s="2">
        <f>IF(Y31=1,AC9,)</f>
        <v>0</v>
      </c>
      <c r="AE9" s="3">
        <f>IF(Y31=2,AC9,)</f>
        <v>0</v>
      </c>
      <c r="AF9" s="3">
        <f t="shared" si="16"/>
        <v>-61.091987528426628</v>
      </c>
      <c r="AG9" s="2">
        <f t="shared" si="17"/>
        <v>-61.091987528426628</v>
      </c>
      <c r="AH9" s="3">
        <f t="shared" si="18"/>
        <v>0</v>
      </c>
      <c r="AI9" s="3">
        <f t="shared" si="19"/>
        <v>0</v>
      </c>
      <c r="AJ9" s="2">
        <f t="shared" si="20"/>
        <v>0</v>
      </c>
      <c r="AK9" s="3">
        <f t="shared" si="21"/>
        <v>-61.091987528426628</v>
      </c>
      <c r="AL9" s="3">
        <f t="shared" si="22"/>
        <v>0</v>
      </c>
      <c r="AM9" s="2">
        <f t="shared" si="23"/>
        <v>-61.091987528426628</v>
      </c>
      <c r="AN9" s="3">
        <f t="shared" si="24"/>
        <v>0</v>
      </c>
      <c r="AO9" s="3">
        <f t="shared" si="25"/>
        <v>0</v>
      </c>
      <c r="AP9" s="2">
        <f t="shared" si="26"/>
        <v>0</v>
      </c>
      <c r="AQ9" s="3">
        <f t="shared" si="27"/>
        <v>0</v>
      </c>
      <c r="AR9" s="3">
        <f t="shared" si="28"/>
        <v>-61.091987528426628</v>
      </c>
      <c r="AS9" s="2">
        <f t="shared" si="29"/>
        <v>0</v>
      </c>
      <c r="AT9" s="3">
        <f t="shared" si="30"/>
        <v>0</v>
      </c>
      <c r="AU9" s="3">
        <f t="shared" si="31"/>
        <v>-61.091987528426628</v>
      </c>
    </row>
    <row r="10" spans="1:47" x14ac:dyDescent="0.25">
      <c r="A10">
        <v>8</v>
      </c>
      <c r="B10">
        <v>270</v>
      </c>
      <c r="C10">
        <v>2730</v>
      </c>
      <c r="D10">
        <v>5000</v>
      </c>
      <c r="E10" cm="1">
        <f t="array" ref="E10">-10*LOG10(1/3*SUM((B10:D10)^2))</f>
        <v>-70.351067324912947</v>
      </c>
      <c r="F10" s="2">
        <f>IF(A32=1,E10,)</f>
        <v>0</v>
      </c>
      <c r="G10" s="3">
        <f>IF(A32=2,E10,)</f>
        <v>0</v>
      </c>
      <c r="H10" s="3">
        <f t="shared" si="0"/>
        <v>-70.351067324912947</v>
      </c>
      <c r="I10" s="2">
        <f t="shared" si="1"/>
        <v>0</v>
      </c>
      <c r="J10" s="3">
        <f t="shared" si="2"/>
        <v>-70.351067324912947</v>
      </c>
      <c r="K10" s="3">
        <f t="shared" si="3"/>
        <v>0</v>
      </c>
      <c r="L10" s="2">
        <f t="shared" si="4"/>
        <v>0</v>
      </c>
      <c r="M10" s="3">
        <f t="shared" si="5"/>
        <v>0</v>
      </c>
      <c r="N10" s="3">
        <f t="shared" si="6"/>
        <v>-70.351067324912947</v>
      </c>
      <c r="O10" s="2">
        <f t="shared" si="7"/>
        <v>0</v>
      </c>
      <c r="P10" s="3">
        <f t="shared" si="8"/>
        <v>-70.351067324912947</v>
      </c>
      <c r="Q10" s="3">
        <f t="shared" si="9"/>
        <v>0</v>
      </c>
      <c r="R10" s="2">
        <f t="shared" si="10"/>
        <v>-70.351067324912947</v>
      </c>
      <c r="S10" s="3">
        <f t="shared" si="11"/>
        <v>0</v>
      </c>
      <c r="T10" s="3">
        <f t="shared" si="12"/>
        <v>0</v>
      </c>
      <c r="U10" s="2">
        <f t="shared" si="13"/>
        <v>-70.351067324912947</v>
      </c>
      <c r="V10" s="3">
        <f t="shared" si="14"/>
        <v>0</v>
      </c>
      <c r="W10" s="3">
        <f t="shared" si="15"/>
        <v>0</v>
      </c>
      <c r="Y10">
        <v>8</v>
      </c>
      <c r="Z10">
        <v>9999</v>
      </c>
      <c r="AA10">
        <v>225</v>
      </c>
      <c r="AB10">
        <v>1</v>
      </c>
      <c r="AC10" cm="1">
        <f t="array" ref="AC10">-10*LOG10(1/3*SUM((Z10:AB10)^2))</f>
        <v>-75.230117362867716</v>
      </c>
      <c r="AD10" s="2">
        <f>IF(Y32=1,AC10,)</f>
        <v>0</v>
      </c>
      <c r="AE10" s="3">
        <f>IF(Y32=2,AC10,)</f>
        <v>0</v>
      </c>
      <c r="AF10" s="3">
        <f t="shared" si="16"/>
        <v>-75.230117362867716</v>
      </c>
      <c r="AG10" s="2">
        <f t="shared" si="17"/>
        <v>0</v>
      </c>
      <c r="AH10" s="3">
        <f t="shared" si="18"/>
        <v>-75.230117362867716</v>
      </c>
      <c r="AI10" s="3">
        <f t="shared" si="19"/>
        <v>0</v>
      </c>
      <c r="AJ10" s="2">
        <f t="shared" si="20"/>
        <v>0</v>
      </c>
      <c r="AK10" s="3">
        <f t="shared" si="21"/>
        <v>0</v>
      </c>
      <c r="AL10" s="3">
        <f t="shared" si="22"/>
        <v>-75.230117362867716</v>
      </c>
      <c r="AM10" s="2">
        <f t="shared" si="23"/>
        <v>0</v>
      </c>
      <c r="AN10" s="3">
        <f t="shared" si="24"/>
        <v>-75.230117362867716</v>
      </c>
      <c r="AO10" s="3">
        <f t="shared" si="25"/>
        <v>0</v>
      </c>
      <c r="AP10" s="2">
        <f t="shared" si="26"/>
        <v>-75.230117362867716</v>
      </c>
      <c r="AQ10" s="3">
        <f t="shared" si="27"/>
        <v>0</v>
      </c>
      <c r="AR10" s="3">
        <f t="shared" si="28"/>
        <v>0</v>
      </c>
      <c r="AS10" s="2">
        <f t="shared" si="29"/>
        <v>-75.230117362867716</v>
      </c>
      <c r="AT10" s="3">
        <f t="shared" si="30"/>
        <v>0</v>
      </c>
      <c r="AU10" s="3">
        <f t="shared" si="31"/>
        <v>0</v>
      </c>
    </row>
    <row r="11" spans="1:47" x14ac:dyDescent="0.25">
      <c r="A11">
        <v>9</v>
      </c>
      <c r="B11">
        <v>5000</v>
      </c>
      <c r="C11">
        <v>1000</v>
      </c>
      <c r="D11">
        <v>1000</v>
      </c>
      <c r="E11" cm="1">
        <f t="array" ref="E11">-10*LOG10(1/3*SUM((B11:D11)^2))</f>
        <v>-69.542425094393252</v>
      </c>
      <c r="F11" s="2">
        <f>IF(A33=1,E11,)</f>
        <v>0</v>
      </c>
      <c r="G11" s="3">
        <f>IF(A33=2,E11,)</f>
        <v>0</v>
      </c>
      <c r="H11" s="3">
        <f t="shared" si="0"/>
        <v>-69.542425094393252</v>
      </c>
      <c r="I11" s="2">
        <f t="shared" si="1"/>
        <v>0</v>
      </c>
      <c r="J11" s="3">
        <f t="shared" si="2"/>
        <v>0</v>
      </c>
      <c r="K11" s="3">
        <f t="shared" si="3"/>
        <v>-69.542425094393252</v>
      </c>
      <c r="L11" s="2">
        <f t="shared" si="4"/>
        <v>-69.542425094393252</v>
      </c>
      <c r="M11" s="3">
        <f t="shared" si="5"/>
        <v>0</v>
      </c>
      <c r="N11" s="3">
        <f t="shared" si="6"/>
        <v>0</v>
      </c>
      <c r="O11" s="2">
        <f t="shared" si="7"/>
        <v>0</v>
      </c>
      <c r="P11" s="3">
        <f t="shared" si="8"/>
        <v>0</v>
      </c>
      <c r="Q11" s="3">
        <f t="shared" si="9"/>
        <v>-69.542425094393252</v>
      </c>
      <c r="R11" s="2">
        <f t="shared" si="10"/>
        <v>0</v>
      </c>
      <c r="S11" s="3">
        <f t="shared" si="11"/>
        <v>-69.542425094393252</v>
      </c>
      <c r="T11" s="3">
        <f t="shared" si="12"/>
        <v>0</v>
      </c>
      <c r="U11" s="2">
        <f t="shared" si="13"/>
        <v>0</v>
      </c>
      <c r="V11" s="3">
        <f t="shared" si="14"/>
        <v>-69.542425094393252</v>
      </c>
      <c r="W11" s="3">
        <f t="shared" si="15"/>
        <v>0</v>
      </c>
      <c r="Y11">
        <v>9</v>
      </c>
      <c r="Z11">
        <v>3000</v>
      </c>
      <c r="AA11">
        <v>2800</v>
      </c>
      <c r="AB11">
        <v>2000</v>
      </c>
      <c r="AC11" cm="1">
        <f t="array" ref="AC11">-10*LOG10(1/3*SUM((Z11:AB11)^2))</f>
        <v>-68.417764599078239</v>
      </c>
      <c r="AD11" s="2">
        <f>IF(Y33=1,AC11,)</f>
        <v>0</v>
      </c>
      <c r="AE11" s="3">
        <f>IF(Y33=2,AC11,)</f>
        <v>0</v>
      </c>
      <c r="AF11" s="3">
        <f t="shared" si="16"/>
        <v>-68.417764599078239</v>
      </c>
      <c r="AG11" s="2">
        <f t="shared" si="17"/>
        <v>0</v>
      </c>
      <c r="AH11" s="3">
        <f t="shared" si="18"/>
        <v>0</v>
      </c>
      <c r="AI11" s="3">
        <f t="shared" si="19"/>
        <v>-68.417764599078239</v>
      </c>
      <c r="AJ11" s="2">
        <f t="shared" si="20"/>
        <v>-68.417764599078239</v>
      </c>
      <c r="AK11" s="3">
        <f t="shared" si="21"/>
        <v>0</v>
      </c>
      <c r="AL11" s="3">
        <f t="shared" si="22"/>
        <v>0</v>
      </c>
      <c r="AM11" s="2">
        <f t="shared" si="23"/>
        <v>0</v>
      </c>
      <c r="AN11" s="3">
        <f t="shared" si="24"/>
        <v>0</v>
      </c>
      <c r="AO11" s="3">
        <f t="shared" si="25"/>
        <v>-68.417764599078239</v>
      </c>
      <c r="AP11" s="2">
        <f t="shared" si="26"/>
        <v>0</v>
      </c>
      <c r="AQ11" s="3">
        <f t="shared" si="27"/>
        <v>-68.417764599078239</v>
      </c>
      <c r="AR11" s="3">
        <f t="shared" si="28"/>
        <v>0</v>
      </c>
      <c r="AS11" s="2">
        <f t="shared" si="29"/>
        <v>0</v>
      </c>
      <c r="AT11" s="3">
        <f t="shared" si="30"/>
        <v>-68.417764599078239</v>
      </c>
      <c r="AU11" s="3">
        <f t="shared" si="31"/>
        <v>0</v>
      </c>
    </row>
    <row r="12" spans="1:47" x14ac:dyDescent="0.25">
      <c r="A12">
        <v>10</v>
      </c>
      <c r="B12">
        <v>3</v>
      </c>
      <c r="C12">
        <v>0</v>
      </c>
      <c r="D12">
        <v>0</v>
      </c>
      <c r="E12" cm="1">
        <f t="array" ref="E12">-10*LOG10(1/3*SUM((B12:D12)^2))</f>
        <v>-4.7712125471966242</v>
      </c>
      <c r="F12" s="2">
        <f>IF(A34=1,E12,)</f>
        <v>-4.7712125471966242</v>
      </c>
      <c r="G12" s="3">
        <f>IF(A34=2,E12,)</f>
        <v>0</v>
      </c>
      <c r="H12" s="3">
        <f t="shared" si="0"/>
        <v>0</v>
      </c>
      <c r="I12" s="2">
        <f t="shared" si="1"/>
        <v>-4.7712125471966242</v>
      </c>
      <c r="J12" s="3">
        <f t="shared" si="2"/>
        <v>0</v>
      </c>
      <c r="K12" s="3">
        <f t="shared" si="3"/>
        <v>0</v>
      </c>
      <c r="L12" s="2">
        <f t="shared" si="4"/>
        <v>0</v>
      </c>
      <c r="M12" s="3">
        <f t="shared" si="5"/>
        <v>0</v>
      </c>
      <c r="N12" s="3">
        <f t="shared" si="6"/>
        <v>-4.7712125471966242</v>
      </c>
      <c r="O12" s="2">
        <f t="shared" si="7"/>
        <v>0</v>
      </c>
      <c r="P12" s="3">
        <f t="shared" si="8"/>
        <v>0</v>
      </c>
      <c r="Q12" s="3">
        <f t="shared" si="9"/>
        <v>-4.7712125471966242</v>
      </c>
      <c r="R12" s="2">
        <f t="shared" si="10"/>
        <v>0</v>
      </c>
      <c r="S12" s="3">
        <f t="shared" si="11"/>
        <v>-4.7712125471966242</v>
      </c>
      <c r="T12" s="3">
        <f t="shared" si="12"/>
        <v>0</v>
      </c>
      <c r="U12" s="2">
        <f t="shared" si="13"/>
        <v>-4.7712125471966242</v>
      </c>
      <c r="V12" s="3">
        <f t="shared" si="14"/>
        <v>0</v>
      </c>
      <c r="W12" s="3">
        <f t="shared" si="15"/>
        <v>0</v>
      </c>
      <c r="Y12">
        <v>10</v>
      </c>
      <c r="Z12">
        <v>1</v>
      </c>
      <c r="AA12">
        <v>0</v>
      </c>
      <c r="AB12">
        <v>1</v>
      </c>
      <c r="AC12" cm="1">
        <f t="array" ref="AC12">-10*LOG10(1/3*SUM((Z12:AB12)^2))</f>
        <v>1.7609125905568126</v>
      </c>
      <c r="AD12" s="2">
        <f>IF(Y34=1,AC12,)</f>
        <v>1.7609125905568126</v>
      </c>
      <c r="AE12" s="3">
        <f>IF(Y34=2,AC12,)</f>
        <v>0</v>
      </c>
      <c r="AF12" s="3">
        <f t="shared" si="16"/>
        <v>0</v>
      </c>
      <c r="AG12" s="2">
        <f t="shared" si="17"/>
        <v>1.7609125905568126</v>
      </c>
      <c r="AH12" s="3">
        <f t="shared" si="18"/>
        <v>0</v>
      </c>
      <c r="AI12" s="3">
        <f t="shared" si="19"/>
        <v>0</v>
      </c>
      <c r="AJ12" s="2">
        <f t="shared" si="20"/>
        <v>0</v>
      </c>
      <c r="AK12" s="3">
        <f t="shared" si="21"/>
        <v>0</v>
      </c>
      <c r="AL12" s="3">
        <f t="shared" si="22"/>
        <v>1.7609125905568126</v>
      </c>
      <c r="AM12" s="2">
        <f t="shared" si="23"/>
        <v>0</v>
      </c>
      <c r="AN12" s="3">
        <f t="shared" si="24"/>
        <v>0</v>
      </c>
      <c r="AO12" s="3">
        <f t="shared" si="25"/>
        <v>1.7609125905568126</v>
      </c>
      <c r="AP12" s="2">
        <f t="shared" si="26"/>
        <v>0</v>
      </c>
      <c r="AQ12" s="3">
        <f t="shared" si="27"/>
        <v>1.7609125905568126</v>
      </c>
      <c r="AR12" s="3">
        <f t="shared" si="28"/>
        <v>0</v>
      </c>
      <c r="AS12" s="2">
        <f t="shared" si="29"/>
        <v>1.7609125905568126</v>
      </c>
      <c r="AT12" s="3">
        <f t="shared" si="30"/>
        <v>0</v>
      </c>
      <c r="AU12" s="3">
        <f t="shared" si="31"/>
        <v>0</v>
      </c>
    </row>
    <row r="13" spans="1:47" x14ac:dyDescent="0.25">
      <c r="A13">
        <v>11</v>
      </c>
      <c r="B13">
        <v>1</v>
      </c>
      <c r="C13">
        <v>0</v>
      </c>
      <c r="D13">
        <v>1</v>
      </c>
      <c r="E13" cm="1">
        <f t="array" ref="E13">-10*LOG10(1/3*SUM((B13:D13)^2))</f>
        <v>1.7609125905568126</v>
      </c>
      <c r="F13" s="2">
        <f>IF(A35=1,E13,)</f>
        <v>1.7609125905568126</v>
      </c>
      <c r="G13" s="3">
        <f>IF(A35=2,E13,)</f>
        <v>0</v>
      </c>
      <c r="H13" s="3">
        <f t="shared" si="0"/>
        <v>0</v>
      </c>
      <c r="I13" s="2">
        <f t="shared" si="1"/>
        <v>0</v>
      </c>
      <c r="J13" s="3">
        <f t="shared" si="2"/>
        <v>1.7609125905568126</v>
      </c>
      <c r="K13" s="3">
        <f t="shared" si="3"/>
        <v>0</v>
      </c>
      <c r="L13" s="2">
        <f t="shared" si="4"/>
        <v>1.7609125905568126</v>
      </c>
      <c r="M13" s="3">
        <f t="shared" si="5"/>
        <v>0</v>
      </c>
      <c r="N13" s="3">
        <f t="shared" si="6"/>
        <v>0</v>
      </c>
      <c r="O13" s="2">
        <f t="shared" si="7"/>
        <v>1.7609125905568126</v>
      </c>
      <c r="P13" s="3">
        <f t="shared" si="8"/>
        <v>0</v>
      </c>
      <c r="Q13" s="3">
        <f t="shared" si="9"/>
        <v>0</v>
      </c>
      <c r="R13" s="2">
        <f t="shared" si="10"/>
        <v>0</v>
      </c>
      <c r="S13" s="3">
        <f t="shared" si="11"/>
        <v>0</v>
      </c>
      <c r="T13" s="3">
        <f t="shared" si="12"/>
        <v>1.7609125905568126</v>
      </c>
      <c r="U13" s="2">
        <f t="shared" si="13"/>
        <v>0</v>
      </c>
      <c r="V13" s="3">
        <f t="shared" si="14"/>
        <v>1.7609125905568126</v>
      </c>
      <c r="W13" s="3">
        <f t="shared" si="15"/>
        <v>0</v>
      </c>
      <c r="Y13">
        <v>11</v>
      </c>
      <c r="Z13">
        <v>1</v>
      </c>
      <c r="AA13">
        <v>0</v>
      </c>
      <c r="AB13">
        <v>1</v>
      </c>
      <c r="AC13" cm="1">
        <f t="array" ref="AC13">-10*LOG10(1/3*SUM((Z13:AB13)^2))</f>
        <v>1.7609125905568126</v>
      </c>
      <c r="AD13" s="2">
        <f>IF(Y35=1,AC13,)</f>
        <v>1.7609125905568126</v>
      </c>
      <c r="AE13" s="3">
        <f>IF(Y35=2,AC13,)</f>
        <v>0</v>
      </c>
      <c r="AF13" s="3">
        <f t="shared" si="16"/>
        <v>0</v>
      </c>
      <c r="AG13" s="2">
        <f t="shared" si="17"/>
        <v>0</v>
      </c>
      <c r="AH13" s="3">
        <f t="shared" si="18"/>
        <v>1.7609125905568126</v>
      </c>
      <c r="AI13" s="3">
        <f t="shared" si="19"/>
        <v>0</v>
      </c>
      <c r="AJ13" s="2">
        <f t="shared" si="20"/>
        <v>1.7609125905568126</v>
      </c>
      <c r="AK13" s="3">
        <f t="shared" si="21"/>
        <v>0</v>
      </c>
      <c r="AL13" s="3">
        <f t="shared" si="22"/>
        <v>0</v>
      </c>
      <c r="AM13" s="2">
        <f t="shared" si="23"/>
        <v>1.7609125905568126</v>
      </c>
      <c r="AN13" s="3">
        <f t="shared" si="24"/>
        <v>0</v>
      </c>
      <c r="AO13" s="3">
        <f t="shared" si="25"/>
        <v>0</v>
      </c>
      <c r="AP13" s="2">
        <f t="shared" si="26"/>
        <v>0</v>
      </c>
      <c r="AQ13" s="3">
        <f t="shared" si="27"/>
        <v>0</v>
      </c>
      <c r="AR13" s="3">
        <f t="shared" si="28"/>
        <v>1.7609125905568126</v>
      </c>
      <c r="AS13" s="2">
        <f t="shared" si="29"/>
        <v>0</v>
      </c>
      <c r="AT13" s="3">
        <f t="shared" si="30"/>
        <v>1.7609125905568126</v>
      </c>
      <c r="AU13" s="3">
        <f t="shared" si="31"/>
        <v>0</v>
      </c>
    </row>
    <row r="14" spans="1:47" x14ac:dyDescent="0.25">
      <c r="A14">
        <v>12</v>
      </c>
      <c r="B14">
        <v>3</v>
      </c>
      <c r="C14">
        <v>1620</v>
      </c>
      <c r="D14">
        <v>90</v>
      </c>
      <c r="E14" cm="1">
        <f t="array" ref="E14">-10*LOG10(1/3*SUM((B14:D14)^2))</f>
        <v>-59.432486099027827</v>
      </c>
      <c r="F14" s="2">
        <f>IF(A36=1,E14,)</f>
        <v>-59.432486099027827</v>
      </c>
      <c r="G14" s="3">
        <f>IF(A36=2,E14,)</f>
        <v>0</v>
      </c>
      <c r="H14" s="3">
        <f t="shared" si="0"/>
        <v>0</v>
      </c>
      <c r="I14" s="2">
        <f t="shared" si="1"/>
        <v>0</v>
      </c>
      <c r="J14" s="3">
        <f t="shared" si="2"/>
        <v>0</v>
      </c>
      <c r="K14" s="3">
        <f t="shared" si="3"/>
        <v>-59.432486099027827</v>
      </c>
      <c r="L14" s="2">
        <f t="shared" si="4"/>
        <v>0</v>
      </c>
      <c r="M14" s="3">
        <f t="shared" si="5"/>
        <v>-59.432486099027827</v>
      </c>
      <c r="N14" s="3">
        <f t="shared" si="6"/>
        <v>0</v>
      </c>
      <c r="O14" s="2">
        <f t="shared" si="7"/>
        <v>0</v>
      </c>
      <c r="P14" s="3">
        <f t="shared" si="8"/>
        <v>-59.432486099027827</v>
      </c>
      <c r="Q14" s="3">
        <f t="shared" si="9"/>
        <v>0</v>
      </c>
      <c r="R14" s="2">
        <f t="shared" si="10"/>
        <v>-59.432486099027827</v>
      </c>
      <c r="S14" s="3">
        <f t="shared" si="11"/>
        <v>0</v>
      </c>
      <c r="T14" s="3">
        <f t="shared" si="12"/>
        <v>0</v>
      </c>
      <c r="U14" s="2">
        <f t="shared" si="13"/>
        <v>0</v>
      </c>
      <c r="V14" s="3">
        <f t="shared" si="14"/>
        <v>0</v>
      </c>
      <c r="W14" s="3">
        <f t="shared" si="15"/>
        <v>-59.432486099027827</v>
      </c>
      <c r="Y14">
        <v>12</v>
      </c>
      <c r="Z14">
        <v>270</v>
      </c>
      <c r="AA14">
        <v>8</v>
      </c>
      <c r="AB14">
        <v>3</v>
      </c>
      <c r="AC14" cm="1">
        <f t="array" ref="AC14">-10*LOG10(1/3*SUM((Z14:AB14)^2))</f>
        <v>-43.860409462221085</v>
      </c>
      <c r="AD14" s="2">
        <f>IF(Y36=1,AC14,)</f>
        <v>-43.860409462221085</v>
      </c>
      <c r="AE14" s="3">
        <f>IF(Y36=2,AC14,)</f>
        <v>0</v>
      </c>
      <c r="AF14" s="3">
        <f t="shared" si="16"/>
        <v>0</v>
      </c>
      <c r="AG14" s="2">
        <f t="shared" si="17"/>
        <v>0</v>
      </c>
      <c r="AH14" s="3">
        <f t="shared" si="18"/>
        <v>0</v>
      </c>
      <c r="AI14" s="3">
        <f t="shared" si="19"/>
        <v>-43.860409462221085</v>
      </c>
      <c r="AJ14" s="2">
        <f t="shared" si="20"/>
        <v>0</v>
      </c>
      <c r="AK14" s="3">
        <f t="shared" si="21"/>
        <v>-43.860409462221085</v>
      </c>
      <c r="AL14" s="3">
        <f t="shared" si="22"/>
        <v>0</v>
      </c>
      <c r="AM14" s="2">
        <f t="shared" si="23"/>
        <v>0</v>
      </c>
      <c r="AN14" s="3">
        <f t="shared" si="24"/>
        <v>-43.860409462221085</v>
      </c>
      <c r="AO14" s="3">
        <f t="shared" si="25"/>
        <v>0</v>
      </c>
      <c r="AP14" s="2">
        <f t="shared" si="26"/>
        <v>-43.860409462221085</v>
      </c>
      <c r="AQ14" s="3">
        <f t="shared" si="27"/>
        <v>0</v>
      </c>
      <c r="AR14" s="3">
        <f t="shared" si="28"/>
        <v>0</v>
      </c>
      <c r="AS14" s="2">
        <f t="shared" si="29"/>
        <v>0</v>
      </c>
      <c r="AT14" s="3">
        <f t="shared" si="30"/>
        <v>0</v>
      </c>
      <c r="AU14" s="3">
        <f t="shared" si="31"/>
        <v>-43.860409462221085</v>
      </c>
    </row>
    <row r="15" spans="1:47" x14ac:dyDescent="0.25">
      <c r="A15">
        <v>13</v>
      </c>
      <c r="B15">
        <v>1</v>
      </c>
      <c r="C15">
        <v>25</v>
      </c>
      <c r="D15">
        <v>270</v>
      </c>
      <c r="E15" cm="1">
        <f t="array" ref="E15">-10*LOG10(1/3*SUM((B15:D15)^2))</f>
        <v>-43.893196851786357</v>
      </c>
      <c r="F15" s="2">
        <f>IF(A37=1,E15,)</f>
        <v>0</v>
      </c>
      <c r="G15" s="3">
        <f>IF(A37=2,E15,)</f>
        <v>-43.893196851786357</v>
      </c>
      <c r="H15" s="3">
        <f t="shared" si="0"/>
        <v>0</v>
      </c>
      <c r="I15" s="2">
        <f t="shared" si="1"/>
        <v>-43.893196851786357</v>
      </c>
      <c r="J15" s="3">
        <f t="shared" si="2"/>
        <v>0</v>
      </c>
      <c r="K15" s="3">
        <f t="shared" si="3"/>
        <v>0</v>
      </c>
      <c r="L15" s="2">
        <f t="shared" si="4"/>
        <v>0</v>
      </c>
      <c r="M15" s="3">
        <f t="shared" si="5"/>
        <v>-43.893196851786357</v>
      </c>
      <c r="N15" s="3">
        <f t="shared" si="6"/>
        <v>0</v>
      </c>
      <c r="O15" s="2">
        <f t="shared" si="7"/>
        <v>0</v>
      </c>
      <c r="P15" s="3">
        <f t="shared" si="8"/>
        <v>0</v>
      </c>
      <c r="Q15" s="3">
        <f t="shared" si="9"/>
        <v>-43.893196851786357</v>
      </c>
      <c r="R15" s="2">
        <f t="shared" si="10"/>
        <v>-43.893196851786357</v>
      </c>
      <c r="S15" s="3">
        <f t="shared" si="11"/>
        <v>0</v>
      </c>
      <c r="T15" s="3">
        <f t="shared" si="12"/>
        <v>0</v>
      </c>
      <c r="U15" s="2">
        <f t="shared" si="13"/>
        <v>0</v>
      </c>
      <c r="V15" s="3">
        <f t="shared" si="14"/>
        <v>-43.893196851786357</v>
      </c>
      <c r="W15" s="3">
        <f t="shared" si="15"/>
        <v>0</v>
      </c>
      <c r="Y15">
        <v>13</v>
      </c>
      <c r="Z15">
        <v>225</v>
      </c>
      <c r="AA15">
        <v>3</v>
      </c>
      <c r="AB15">
        <v>0</v>
      </c>
      <c r="AC15" cm="1">
        <f t="array" ref="AC15">-10*LOG10(1/3*SUM((Z15:AB15)^2))</f>
        <v>-42.273209825488451</v>
      </c>
      <c r="AD15" s="2">
        <f>IF(Y37=1,AC15,)</f>
        <v>0</v>
      </c>
      <c r="AE15" s="3">
        <f>IF(Y37=2,AC15,)</f>
        <v>-42.273209825488451</v>
      </c>
      <c r="AF15" s="3">
        <f t="shared" si="16"/>
        <v>0</v>
      </c>
      <c r="AG15" s="2">
        <f t="shared" si="17"/>
        <v>-42.273209825488451</v>
      </c>
      <c r="AH15" s="3">
        <f t="shared" si="18"/>
        <v>0</v>
      </c>
      <c r="AI15" s="3">
        <f t="shared" si="19"/>
        <v>0</v>
      </c>
      <c r="AJ15" s="2">
        <f t="shared" si="20"/>
        <v>0</v>
      </c>
      <c r="AK15" s="3">
        <f t="shared" si="21"/>
        <v>-42.273209825488451</v>
      </c>
      <c r="AL15" s="3">
        <f t="shared" si="22"/>
        <v>0</v>
      </c>
      <c r="AM15" s="2">
        <f t="shared" si="23"/>
        <v>0</v>
      </c>
      <c r="AN15" s="3">
        <f t="shared" si="24"/>
        <v>0</v>
      </c>
      <c r="AO15" s="3">
        <f t="shared" si="25"/>
        <v>-42.273209825488451</v>
      </c>
      <c r="AP15" s="2">
        <f t="shared" si="26"/>
        <v>-42.273209825488451</v>
      </c>
      <c r="AQ15" s="3">
        <f t="shared" si="27"/>
        <v>0</v>
      </c>
      <c r="AR15" s="3">
        <f t="shared" si="28"/>
        <v>0</v>
      </c>
      <c r="AS15" s="2">
        <f t="shared" si="29"/>
        <v>0</v>
      </c>
      <c r="AT15" s="3">
        <f t="shared" si="30"/>
        <v>-42.273209825488451</v>
      </c>
      <c r="AU15" s="3">
        <f t="shared" si="31"/>
        <v>0</v>
      </c>
    </row>
    <row r="16" spans="1:47" x14ac:dyDescent="0.25">
      <c r="A16">
        <v>14</v>
      </c>
      <c r="B16">
        <v>3</v>
      </c>
      <c r="C16">
        <v>21</v>
      </c>
      <c r="D16">
        <v>162</v>
      </c>
      <c r="E16" cm="1">
        <f t="array" ref="E16">-10*LOG10(1/3*SUM((B16:D16)^2))</f>
        <v>-39.492924014120256</v>
      </c>
      <c r="F16" s="2">
        <f>IF(A38=1,E16,)</f>
        <v>0</v>
      </c>
      <c r="G16" s="3">
        <f>IF(A38=2,E16,)</f>
        <v>-39.492924014120256</v>
      </c>
      <c r="H16" s="3">
        <f t="shared" si="0"/>
        <v>0</v>
      </c>
      <c r="I16" s="2">
        <f t="shared" si="1"/>
        <v>0</v>
      </c>
      <c r="J16" s="3">
        <f t="shared" si="2"/>
        <v>-39.492924014120256</v>
      </c>
      <c r="K16" s="3">
        <f t="shared" si="3"/>
        <v>0</v>
      </c>
      <c r="L16" s="2">
        <f t="shared" si="4"/>
        <v>0</v>
      </c>
      <c r="M16" s="3">
        <f t="shared" si="5"/>
        <v>0</v>
      </c>
      <c r="N16" s="3">
        <f t="shared" si="6"/>
        <v>-39.492924014120256</v>
      </c>
      <c r="O16" s="2">
        <f t="shared" si="7"/>
        <v>-39.492924014120256</v>
      </c>
      <c r="P16" s="3">
        <f t="shared" si="8"/>
        <v>0</v>
      </c>
      <c r="Q16" s="3">
        <f t="shared" si="9"/>
        <v>0</v>
      </c>
      <c r="R16" s="2">
        <f t="shared" si="10"/>
        <v>0</v>
      </c>
      <c r="S16" s="3">
        <f t="shared" si="11"/>
        <v>-39.492924014120256</v>
      </c>
      <c r="T16" s="3">
        <f t="shared" si="12"/>
        <v>0</v>
      </c>
      <c r="U16" s="2">
        <f t="shared" si="13"/>
        <v>0</v>
      </c>
      <c r="V16" s="3">
        <f t="shared" si="14"/>
        <v>0</v>
      </c>
      <c r="W16" s="3">
        <f t="shared" si="15"/>
        <v>-39.492924014120256</v>
      </c>
      <c r="Y16">
        <v>14</v>
      </c>
      <c r="Z16">
        <v>63</v>
      </c>
      <c r="AA16">
        <v>15</v>
      </c>
      <c r="AB16">
        <v>39</v>
      </c>
      <c r="AC16" cm="1">
        <f t="array" ref="AC16">-10*LOG10(1/3*SUM((Z16:AB16)^2))</f>
        <v>-32.798949800116382</v>
      </c>
      <c r="AD16" s="2">
        <f>IF(Y38=1,AC16,)</f>
        <v>0</v>
      </c>
      <c r="AE16" s="3">
        <f>IF(Y38=2,AC16,)</f>
        <v>-32.798949800116382</v>
      </c>
      <c r="AF16" s="3">
        <f t="shared" si="16"/>
        <v>0</v>
      </c>
      <c r="AG16" s="2">
        <f t="shared" si="17"/>
        <v>0</v>
      </c>
      <c r="AH16" s="3">
        <f t="shared" si="18"/>
        <v>-32.798949800116382</v>
      </c>
      <c r="AI16" s="3">
        <f t="shared" si="19"/>
        <v>0</v>
      </c>
      <c r="AJ16" s="2">
        <f t="shared" si="20"/>
        <v>0</v>
      </c>
      <c r="AK16" s="3">
        <f t="shared" si="21"/>
        <v>0</v>
      </c>
      <c r="AL16" s="3">
        <f t="shared" si="22"/>
        <v>-32.798949800116382</v>
      </c>
      <c r="AM16" s="2">
        <f t="shared" si="23"/>
        <v>-32.798949800116382</v>
      </c>
      <c r="AN16" s="3">
        <f t="shared" si="24"/>
        <v>0</v>
      </c>
      <c r="AO16" s="3">
        <f t="shared" si="25"/>
        <v>0</v>
      </c>
      <c r="AP16" s="2">
        <f t="shared" si="26"/>
        <v>0</v>
      </c>
      <c r="AQ16" s="3">
        <f t="shared" si="27"/>
        <v>-32.798949800116382</v>
      </c>
      <c r="AR16" s="3">
        <f t="shared" si="28"/>
        <v>0</v>
      </c>
      <c r="AS16" s="2">
        <f t="shared" si="29"/>
        <v>0</v>
      </c>
      <c r="AT16" s="3">
        <f t="shared" si="30"/>
        <v>0</v>
      </c>
      <c r="AU16" s="3">
        <f t="shared" si="31"/>
        <v>-32.798949800116382</v>
      </c>
    </row>
    <row r="17" spans="1:47" x14ac:dyDescent="0.25">
      <c r="A17">
        <v>15</v>
      </c>
      <c r="B17">
        <v>450</v>
      </c>
      <c r="C17">
        <v>1200</v>
      </c>
      <c r="D17">
        <v>1800</v>
      </c>
      <c r="E17" cm="1">
        <f t="array" ref="E17">-10*LOG10(1/3*SUM((B17:D17)^2))</f>
        <v>-62.11520997240229</v>
      </c>
      <c r="F17" s="2">
        <f>IF(A39=1,E17,)</f>
        <v>0</v>
      </c>
      <c r="G17" s="3">
        <f>IF(A39=2,E17,)</f>
        <v>-62.11520997240229</v>
      </c>
      <c r="H17" s="3">
        <f t="shared" si="0"/>
        <v>0</v>
      </c>
      <c r="I17" s="2">
        <f t="shared" si="1"/>
        <v>0</v>
      </c>
      <c r="J17" s="3">
        <f t="shared" si="2"/>
        <v>0</v>
      </c>
      <c r="K17" s="3">
        <f t="shared" si="3"/>
        <v>-62.11520997240229</v>
      </c>
      <c r="L17" s="2">
        <f t="shared" si="4"/>
        <v>-62.11520997240229</v>
      </c>
      <c r="M17" s="3">
        <f t="shared" si="5"/>
        <v>0</v>
      </c>
      <c r="N17" s="3">
        <f t="shared" si="6"/>
        <v>0</v>
      </c>
      <c r="O17" s="2">
        <f t="shared" si="7"/>
        <v>0</v>
      </c>
      <c r="P17" s="3">
        <f t="shared" si="8"/>
        <v>-62.11520997240229</v>
      </c>
      <c r="Q17" s="3">
        <f t="shared" si="9"/>
        <v>0</v>
      </c>
      <c r="R17" s="2">
        <f t="shared" si="10"/>
        <v>0</v>
      </c>
      <c r="S17" s="3">
        <f t="shared" si="11"/>
        <v>0</v>
      </c>
      <c r="T17" s="3">
        <f t="shared" si="12"/>
        <v>-62.11520997240229</v>
      </c>
      <c r="U17" s="2">
        <f t="shared" si="13"/>
        <v>-62.11520997240229</v>
      </c>
      <c r="V17" s="3">
        <f t="shared" si="14"/>
        <v>0</v>
      </c>
      <c r="W17" s="3">
        <f t="shared" si="15"/>
        <v>0</v>
      </c>
      <c r="Y17">
        <v>15</v>
      </c>
      <c r="Z17">
        <v>1890</v>
      </c>
      <c r="AA17">
        <v>180</v>
      </c>
      <c r="AB17">
        <v>25</v>
      </c>
      <c r="AC17" cm="1">
        <f t="array" ref="AC17">-10*LOG10(1/3*SUM((Z17:AB17)^2))</f>
        <v>-60.797990728292902</v>
      </c>
      <c r="AD17" s="2">
        <f>IF(Y39=1,AC17,)</f>
        <v>0</v>
      </c>
      <c r="AE17" s="3">
        <f>IF(Y39=2,AC17,)</f>
        <v>-60.797990728292902</v>
      </c>
      <c r="AF17" s="3">
        <f t="shared" si="16"/>
        <v>0</v>
      </c>
      <c r="AG17" s="2">
        <f t="shared" si="17"/>
        <v>0</v>
      </c>
      <c r="AH17" s="3">
        <f t="shared" si="18"/>
        <v>0</v>
      </c>
      <c r="AI17" s="3">
        <f t="shared" si="19"/>
        <v>-60.797990728292902</v>
      </c>
      <c r="AJ17" s="2">
        <f t="shared" si="20"/>
        <v>-60.797990728292902</v>
      </c>
      <c r="AK17" s="3">
        <f t="shared" si="21"/>
        <v>0</v>
      </c>
      <c r="AL17" s="3">
        <f t="shared" si="22"/>
        <v>0</v>
      </c>
      <c r="AM17" s="2">
        <f t="shared" si="23"/>
        <v>0</v>
      </c>
      <c r="AN17" s="3">
        <f t="shared" si="24"/>
        <v>-60.797990728292902</v>
      </c>
      <c r="AO17" s="3">
        <f t="shared" si="25"/>
        <v>0</v>
      </c>
      <c r="AP17" s="2">
        <f t="shared" si="26"/>
        <v>0</v>
      </c>
      <c r="AQ17" s="3">
        <f t="shared" si="27"/>
        <v>0</v>
      </c>
      <c r="AR17" s="3">
        <f t="shared" si="28"/>
        <v>-60.797990728292902</v>
      </c>
      <c r="AS17" s="2">
        <f t="shared" si="29"/>
        <v>-60.797990728292902</v>
      </c>
      <c r="AT17" s="3">
        <f t="shared" si="30"/>
        <v>0</v>
      </c>
      <c r="AU17" s="3">
        <f t="shared" si="31"/>
        <v>0</v>
      </c>
    </row>
    <row r="18" spans="1:47" x14ac:dyDescent="0.25">
      <c r="A18">
        <v>16</v>
      </c>
      <c r="B18">
        <v>5</v>
      </c>
      <c r="C18">
        <v>6</v>
      </c>
      <c r="D18">
        <v>40</v>
      </c>
      <c r="E18" cm="1">
        <f t="array" ref="E18">-10*LOG10(1/3*SUM((B18:D18)^2))</f>
        <v>-27.432483777317319</v>
      </c>
      <c r="F18" s="2">
        <f>IF(A40=1,E18,)</f>
        <v>0</v>
      </c>
      <c r="G18" s="3">
        <f>IF(A40=2,E18,)</f>
        <v>0</v>
      </c>
      <c r="H18" s="3">
        <f t="shared" si="0"/>
        <v>-27.432483777317319</v>
      </c>
      <c r="I18" s="2">
        <f t="shared" si="1"/>
        <v>-27.432483777317319</v>
      </c>
      <c r="J18" s="3">
        <f t="shared" si="2"/>
        <v>0</v>
      </c>
      <c r="K18" s="3">
        <f t="shared" si="3"/>
        <v>0</v>
      </c>
      <c r="L18" s="2">
        <f t="shared" si="4"/>
        <v>0</v>
      </c>
      <c r="M18" s="3">
        <f t="shared" si="5"/>
        <v>0</v>
      </c>
      <c r="N18" s="3">
        <f t="shared" si="6"/>
        <v>-27.432483777317319</v>
      </c>
      <c r="O18" s="2">
        <f t="shared" si="7"/>
        <v>0</v>
      </c>
      <c r="P18" s="3">
        <f t="shared" si="8"/>
        <v>-27.432483777317319</v>
      </c>
      <c r="Q18" s="3">
        <f t="shared" si="9"/>
        <v>0</v>
      </c>
      <c r="R18" s="2">
        <f t="shared" si="10"/>
        <v>0</v>
      </c>
      <c r="S18" s="3">
        <f t="shared" si="11"/>
        <v>0</v>
      </c>
      <c r="T18" s="3">
        <f t="shared" si="12"/>
        <v>-27.432483777317319</v>
      </c>
      <c r="U18" s="2">
        <f t="shared" si="13"/>
        <v>0</v>
      </c>
      <c r="V18" s="3">
        <f t="shared" si="14"/>
        <v>-27.432483777317319</v>
      </c>
      <c r="W18" s="3">
        <f t="shared" si="15"/>
        <v>0</v>
      </c>
      <c r="Y18">
        <v>16</v>
      </c>
      <c r="Z18">
        <v>14</v>
      </c>
      <c r="AA18">
        <v>1</v>
      </c>
      <c r="AB18">
        <v>1</v>
      </c>
      <c r="AC18" cm="1">
        <f t="array" ref="AC18">-10*LOG10(1/3*SUM((Z18:AB18)^2))</f>
        <v>-18.195439355418689</v>
      </c>
      <c r="AD18" s="2">
        <f>IF(Y40=1,AC18,)</f>
        <v>0</v>
      </c>
      <c r="AE18" s="3">
        <f>IF(Y40=2,AC18,)</f>
        <v>0</v>
      </c>
      <c r="AF18" s="3">
        <f t="shared" si="16"/>
        <v>-18.195439355418689</v>
      </c>
      <c r="AG18" s="2">
        <f t="shared" si="17"/>
        <v>-18.195439355418689</v>
      </c>
      <c r="AH18" s="3">
        <f t="shared" si="18"/>
        <v>0</v>
      </c>
      <c r="AI18" s="3">
        <f t="shared" si="19"/>
        <v>0</v>
      </c>
      <c r="AJ18" s="2">
        <f t="shared" si="20"/>
        <v>0</v>
      </c>
      <c r="AK18" s="3">
        <f t="shared" si="21"/>
        <v>0</v>
      </c>
      <c r="AL18" s="3">
        <f t="shared" si="22"/>
        <v>-18.195439355418689</v>
      </c>
      <c r="AM18" s="2">
        <f t="shared" si="23"/>
        <v>0</v>
      </c>
      <c r="AN18" s="3">
        <f t="shared" si="24"/>
        <v>-18.195439355418689</v>
      </c>
      <c r="AO18" s="3">
        <f t="shared" si="25"/>
        <v>0</v>
      </c>
      <c r="AP18" s="2">
        <f t="shared" si="26"/>
        <v>0</v>
      </c>
      <c r="AQ18" s="3">
        <f t="shared" si="27"/>
        <v>0</v>
      </c>
      <c r="AR18" s="3">
        <f t="shared" si="28"/>
        <v>-18.195439355418689</v>
      </c>
      <c r="AS18" s="2">
        <f t="shared" si="29"/>
        <v>0</v>
      </c>
      <c r="AT18" s="3">
        <f t="shared" si="30"/>
        <v>-18.195439355418689</v>
      </c>
      <c r="AU18" s="3">
        <f t="shared" si="31"/>
        <v>0</v>
      </c>
    </row>
    <row r="19" spans="1:47" x14ac:dyDescent="0.25">
      <c r="A19">
        <v>17</v>
      </c>
      <c r="B19">
        <v>1200</v>
      </c>
      <c r="C19">
        <v>3500</v>
      </c>
      <c r="D19">
        <v>3500</v>
      </c>
      <c r="E19" cm="1">
        <f t="array" ref="E19">-10*LOG10(1/3*SUM((B19:D19)^2))</f>
        <v>-69.368487170283984</v>
      </c>
      <c r="F19" s="2">
        <f>IF(A41=1,E19,)</f>
        <v>0</v>
      </c>
      <c r="G19" s="3">
        <f>IF(A41=2,E19,)</f>
        <v>0</v>
      </c>
      <c r="H19" s="3">
        <f t="shared" si="0"/>
        <v>-69.368487170283984</v>
      </c>
      <c r="I19" s="2">
        <f t="shared" si="1"/>
        <v>0</v>
      </c>
      <c r="J19" s="3">
        <f t="shared" si="2"/>
        <v>-69.368487170283984</v>
      </c>
      <c r="K19" s="3">
        <f t="shared" si="3"/>
        <v>0</v>
      </c>
      <c r="L19" s="2">
        <f t="shared" si="4"/>
        <v>-69.368487170283984</v>
      </c>
      <c r="M19" s="3">
        <f t="shared" si="5"/>
        <v>0</v>
      </c>
      <c r="N19" s="3">
        <f t="shared" si="6"/>
        <v>0</v>
      </c>
      <c r="O19" s="2">
        <f t="shared" si="7"/>
        <v>0</v>
      </c>
      <c r="P19" s="3">
        <f t="shared" si="8"/>
        <v>0</v>
      </c>
      <c r="Q19" s="3">
        <f t="shared" si="9"/>
        <v>-69.368487170283984</v>
      </c>
      <c r="R19" s="2">
        <f t="shared" si="10"/>
        <v>-69.368487170283984</v>
      </c>
      <c r="S19" s="3">
        <f t="shared" si="11"/>
        <v>0</v>
      </c>
      <c r="T19" s="3">
        <f t="shared" si="12"/>
        <v>0</v>
      </c>
      <c r="U19" s="2">
        <f t="shared" si="13"/>
        <v>0</v>
      </c>
      <c r="V19" s="3">
        <f t="shared" si="14"/>
        <v>0</v>
      </c>
      <c r="W19" s="3">
        <f t="shared" si="15"/>
        <v>-69.368487170283984</v>
      </c>
      <c r="Y19">
        <v>17</v>
      </c>
      <c r="Z19">
        <v>9999</v>
      </c>
      <c r="AA19">
        <v>600</v>
      </c>
      <c r="AB19">
        <v>8</v>
      </c>
      <c r="AC19" cm="1">
        <f t="array" ref="AC19">-10*LOG10(1/3*SUM((Z19:AB19)^2))</f>
        <v>-75.243531233068538</v>
      </c>
      <c r="AD19" s="2">
        <f>IF(Y41=1,AC19,)</f>
        <v>0</v>
      </c>
      <c r="AE19" s="3">
        <f>IF(Y41=2,AC19,)</f>
        <v>0</v>
      </c>
      <c r="AF19" s="3">
        <f t="shared" si="16"/>
        <v>-75.243531233068538</v>
      </c>
      <c r="AG19" s="2">
        <f t="shared" si="17"/>
        <v>0</v>
      </c>
      <c r="AH19" s="3">
        <f t="shared" si="18"/>
        <v>-75.243531233068538</v>
      </c>
      <c r="AI19" s="3">
        <f t="shared" si="19"/>
        <v>0</v>
      </c>
      <c r="AJ19" s="2">
        <f t="shared" si="20"/>
        <v>-75.243531233068538</v>
      </c>
      <c r="AK19" s="3">
        <f t="shared" si="21"/>
        <v>0</v>
      </c>
      <c r="AL19" s="3">
        <f t="shared" si="22"/>
        <v>0</v>
      </c>
      <c r="AM19" s="2">
        <f t="shared" si="23"/>
        <v>0</v>
      </c>
      <c r="AN19" s="3">
        <f t="shared" si="24"/>
        <v>0</v>
      </c>
      <c r="AO19" s="3">
        <f t="shared" si="25"/>
        <v>-75.243531233068538</v>
      </c>
      <c r="AP19" s="2">
        <f t="shared" si="26"/>
        <v>-75.243531233068538</v>
      </c>
      <c r="AQ19" s="3">
        <f t="shared" si="27"/>
        <v>0</v>
      </c>
      <c r="AR19" s="3">
        <f t="shared" si="28"/>
        <v>0</v>
      </c>
      <c r="AS19" s="2">
        <f t="shared" si="29"/>
        <v>0</v>
      </c>
      <c r="AT19" s="3">
        <f t="shared" si="30"/>
        <v>0</v>
      </c>
      <c r="AU19" s="3">
        <f t="shared" si="31"/>
        <v>-75.243531233068538</v>
      </c>
    </row>
    <row r="20" spans="1:47" x14ac:dyDescent="0.25">
      <c r="A20">
        <v>18</v>
      </c>
      <c r="B20">
        <v>8000</v>
      </c>
      <c r="C20">
        <v>2500</v>
      </c>
      <c r="D20">
        <v>3500</v>
      </c>
      <c r="E20" cm="1">
        <f t="array" ref="E20">-10*LOG10(1/3*SUM((B20:D20)^2))</f>
        <v>-74.393326938302636</v>
      </c>
      <c r="F20" s="2">
        <f>IF(A42=1,E20,)</f>
        <v>0</v>
      </c>
      <c r="G20" s="3">
        <f>IF(A42=2,E20,)</f>
        <v>0</v>
      </c>
      <c r="H20" s="3">
        <f t="shared" si="0"/>
        <v>-74.393326938302636</v>
      </c>
      <c r="I20" s="2">
        <f t="shared" si="1"/>
        <v>0</v>
      </c>
      <c r="J20" s="3">
        <f t="shared" si="2"/>
        <v>0</v>
      </c>
      <c r="K20" s="3">
        <f t="shared" si="3"/>
        <v>-74.393326938302636</v>
      </c>
      <c r="L20" s="2">
        <f t="shared" si="4"/>
        <v>0</v>
      </c>
      <c r="M20" s="3">
        <f t="shared" si="5"/>
        <v>-74.393326938302636</v>
      </c>
      <c r="N20" s="3">
        <f t="shared" si="6"/>
        <v>0</v>
      </c>
      <c r="O20" s="2">
        <f t="shared" si="7"/>
        <v>-74.393326938302636</v>
      </c>
      <c r="P20" s="3">
        <f t="shared" si="8"/>
        <v>0</v>
      </c>
      <c r="Q20" s="3">
        <f t="shared" si="9"/>
        <v>0</v>
      </c>
      <c r="R20" s="2">
        <f t="shared" si="10"/>
        <v>0</v>
      </c>
      <c r="S20" s="3">
        <f t="shared" si="11"/>
        <v>-74.393326938302636</v>
      </c>
      <c r="T20" s="3">
        <f t="shared" si="12"/>
        <v>0</v>
      </c>
      <c r="U20" s="2">
        <f t="shared" si="13"/>
        <v>-74.393326938302636</v>
      </c>
      <c r="V20" s="3">
        <f t="shared" si="14"/>
        <v>0</v>
      </c>
      <c r="W20" s="3">
        <f t="shared" si="15"/>
        <v>0</v>
      </c>
      <c r="Y20">
        <v>18</v>
      </c>
      <c r="Z20">
        <v>5000</v>
      </c>
      <c r="AA20">
        <v>2000</v>
      </c>
      <c r="AB20">
        <v>2000</v>
      </c>
      <c r="AC20" cm="1">
        <f t="array" ref="AC20">-10*LOG10(1/3*SUM((Z20:AB20)^2))</f>
        <v>-70.413926851582261</v>
      </c>
      <c r="AD20" s="2">
        <f>IF(Y42=1,AC20,)</f>
        <v>0</v>
      </c>
      <c r="AE20" s="3">
        <f>IF(Y42=2,AC20,)</f>
        <v>0</v>
      </c>
      <c r="AF20" s="3">
        <f t="shared" si="16"/>
        <v>-70.413926851582261</v>
      </c>
      <c r="AG20" s="2">
        <f t="shared" si="17"/>
        <v>0</v>
      </c>
      <c r="AH20" s="3">
        <f t="shared" si="18"/>
        <v>0</v>
      </c>
      <c r="AI20" s="3">
        <f t="shared" si="19"/>
        <v>-70.413926851582261</v>
      </c>
      <c r="AJ20" s="2">
        <f t="shared" si="20"/>
        <v>0</v>
      </c>
      <c r="AK20" s="3">
        <f t="shared" si="21"/>
        <v>-70.413926851582261</v>
      </c>
      <c r="AL20" s="3">
        <f t="shared" si="22"/>
        <v>0</v>
      </c>
      <c r="AM20" s="2">
        <f t="shared" si="23"/>
        <v>-70.413926851582261</v>
      </c>
      <c r="AN20" s="3">
        <f t="shared" si="24"/>
        <v>0</v>
      </c>
      <c r="AO20" s="3">
        <f t="shared" si="25"/>
        <v>0</v>
      </c>
      <c r="AP20" s="2">
        <f t="shared" si="26"/>
        <v>0</v>
      </c>
      <c r="AQ20" s="3">
        <f t="shared" si="27"/>
        <v>-70.413926851582261</v>
      </c>
      <c r="AR20" s="3">
        <f t="shared" si="28"/>
        <v>0</v>
      </c>
      <c r="AS20" s="2">
        <f t="shared" si="29"/>
        <v>-70.413926851582261</v>
      </c>
      <c r="AT20" s="3">
        <f t="shared" si="30"/>
        <v>0</v>
      </c>
      <c r="AU20" s="3">
        <f t="shared" si="31"/>
        <v>0</v>
      </c>
    </row>
    <row r="21" spans="1:47" x14ac:dyDescent="0.25">
      <c r="F21" s="10">
        <f>1/6*SUM(F3:F20)</f>
        <v>-18.414433968812592</v>
      </c>
      <c r="G21" s="6">
        <f t="shared" ref="G21:W21" si="32">1/6*SUM(G3:G20)</f>
        <v>-48.451558728779204</v>
      </c>
      <c r="H21" s="5">
        <f t="shared" si="32"/>
        <v>-61.643559960779399</v>
      </c>
      <c r="I21" s="10">
        <f t="shared" si="32"/>
        <v>-25.510983665197557</v>
      </c>
      <c r="J21" s="6">
        <f t="shared" si="32"/>
        <v>-42.7772402762795</v>
      </c>
      <c r="K21" s="5">
        <f t="shared" si="32"/>
        <v>-60.221328716894163</v>
      </c>
      <c r="L21" s="10">
        <f t="shared" si="32"/>
        <v>-36.24344150032357</v>
      </c>
      <c r="M21" s="4">
        <f t="shared" si="32"/>
        <v>-52.617409181249968</v>
      </c>
      <c r="N21" s="4">
        <f t="shared" si="32"/>
        <v>-39.648701976797682</v>
      </c>
      <c r="O21" s="10">
        <f t="shared" si="32"/>
        <v>-38.132511240070954</v>
      </c>
      <c r="P21" s="4">
        <f t="shared" si="32"/>
        <v>-42.150812913301962</v>
      </c>
      <c r="Q21" s="6">
        <f t="shared" si="32"/>
        <v>-48.226228504998289</v>
      </c>
      <c r="R21" s="7">
        <f t="shared" si="32"/>
        <v>-50.156899510850735</v>
      </c>
      <c r="S21" s="11">
        <f t="shared" si="32"/>
        <v>-36.962253150027365</v>
      </c>
      <c r="T21" s="4">
        <f t="shared" si="32"/>
        <v>-41.390399997493105</v>
      </c>
      <c r="U21" s="7">
        <f t="shared" si="32"/>
        <v>-45.910750261833073</v>
      </c>
      <c r="V21" s="11">
        <f t="shared" si="32"/>
        <v>-35.39692395046103</v>
      </c>
      <c r="W21" s="4">
        <f t="shared" si="32"/>
        <v>-47.20187844607711</v>
      </c>
      <c r="AD21" s="10">
        <f>1/6*SUM(AD3:AD20)</f>
        <v>-20.386748254671865</v>
      </c>
      <c r="AE21" s="6">
        <f t="shared" ref="AE21" si="33">1/6*SUM(AE3:AE20)</f>
        <v>-48.188646102182318</v>
      </c>
      <c r="AF21" s="5">
        <f t="shared" ref="AF21" si="34">1/6*SUM(AF3:AF20)</f>
        <v>-61.432127821740337</v>
      </c>
      <c r="AG21" s="10">
        <f t="shared" ref="AG21" si="35">1/6*SUM(AG3:AG20)</f>
        <v>-24.431660522656323</v>
      </c>
      <c r="AH21" s="6">
        <f t="shared" ref="AH21" si="36">1/6*SUM(AH3:AH20)</f>
        <v>-46.703733597472279</v>
      </c>
      <c r="AI21" s="5">
        <f t="shared" ref="AI21" si="37">1/6*SUM(AI3:AI20)</f>
        <v>-58.872128058465933</v>
      </c>
      <c r="AJ21" s="10">
        <f t="shared" ref="AJ21" si="38">1/6*SUM(AJ3:AJ20)</f>
        <v>-38.248102164507316</v>
      </c>
      <c r="AK21" s="4">
        <f t="shared" ref="AK21" si="39">1/6*SUM(AK3:AK20)</f>
        <v>-52.725041574509376</v>
      </c>
      <c r="AL21" s="4">
        <f t="shared" ref="AL21" si="40">1/6*SUM(AL3:AL20)</f>
        <v>-39.034378439577843</v>
      </c>
      <c r="AM21" s="10">
        <f t="shared" ref="AM21" si="41">1/6*SUM(AM3:AM20)</f>
        <v>-37.336971817681544</v>
      </c>
      <c r="AN21" s="4">
        <f t="shared" ref="AN21" si="42">1/6*SUM(AN3:AN20)</f>
        <v>-43.979006925242544</v>
      </c>
      <c r="AO21" s="6">
        <f t="shared" ref="AO21" si="43">1/6*SUM(AO3:AO20)</f>
        <v>-48.69154343567044</v>
      </c>
      <c r="AP21" s="7">
        <f t="shared" ref="AP21" si="44">1/6*SUM(AP3:AP20)</f>
        <v>-49.680857866694431</v>
      </c>
      <c r="AQ21" s="9">
        <f t="shared" ref="AQ21" si="45">1/6*SUM(AQ3:AQ20)</f>
        <v>-39.276635550479156</v>
      </c>
      <c r="AR21" s="11">
        <f t="shared" ref="AR21" si="46">1/6*SUM(AR3:AR20)</f>
        <v>-41.05002876142094</v>
      </c>
      <c r="AS21" s="7">
        <f t="shared" ref="AS21" si="47">1/6*SUM(AS3:AS20)</f>
        <v>-44.065332084338323</v>
      </c>
      <c r="AT21" s="11">
        <f t="shared" ref="AT21" si="48">1/6*SUM(AT3:AT20)</f>
        <v>-37.933871021907223</v>
      </c>
      <c r="AU21" s="4">
        <f t="shared" ref="AU21" si="49">1/6*SUM(AU3:AU20)</f>
        <v>-48.008319072348975</v>
      </c>
    </row>
    <row r="23" spans="1:47" x14ac:dyDescent="0.25"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AG23" t="s">
        <v>8</v>
      </c>
      <c r="AH23" t="s">
        <v>9</v>
      </c>
      <c r="AI23" t="s">
        <v>10</v>
      </c>
      <c r="AJ23" t="s">
        <v>11</v>
      </c>
      <c r="AK23" t="s">
        <v>12</v>
      </c>
      <c r="AL23" t="s">
        <v>13</v>
      </c>
    </row>
    <row r="24" spans="1:4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H24" t="s">
        <v>14</v>
      </c>
      <c r="I24">
        <f>F21</f>
        <v>-18.414433968812592</v>
      </c>
      <c r="Y24" t="s">
        <v>8</v>
      </c>
      <c r="Z24" t="s">
        <v>9</v>
      </c>
      <c r="AA24" t="s">
        <v>10</v>
      </c>
      <c r="AB24" t="s">
        <v>11</v>
      </c>
      <c r="AC24" t="s">
        <v>12</v>
      </c>
      <c r="AD24" t="s">
        <v>13</v>
      </c>
      <c r="AF24" t="s">
        <v>14</v>
      </c>
      <c r="AG24">
        <f>AD21</f>
        <v>-20.386748254671865</v>
      </c>
    </row>
    <row r="25" spans="1:47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H25" t="s">
        <v>15</v>
      </c>
      <c r="I25">
        <f>G21</f>
        <v>-48.451558728779204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 t="s">
        <v>15</v>
      </c>
      <c r="AG25">
        <f>AE21</f>
        <v>-48.188646102182318</v>
      </c>
    </row>
    <row r="26" spans="1:47" x14ac:dyDescent="0.25">
      <c r="A26">
        <v>1</v>
      </c>
      <c r="B26">
        <v>2</v>
      </c>
      <c r="C26">
        <v>2</v>
      </c>
      <c r="D26">
        <v>2</v>
      </c>
      <c r="E26">
        <v>2</v>
      </c>
      <c r="F26">
        <v>2</v>
      </c>
      <c r="H26" t="s">
        <v>16</v>
      </c>
      <c r="I26">
        <f>H21</f>
        <v>-61.643559960779399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F26" t="s">
        <v>16</v>
      </c>
      <c r="AG26">
        <f>AF21</f>
        <v>-61.432127821740337</v>
      </c>
    </row>
    <row r="27" spans="1:47" x14ac:dyDescent="0.25">
      <c r="A27">
        <v>1</v>
      </c>
      <c r="B27">
        <v>3</v>
      </c>
      <c r="C27">
        <v>3</v>
      </c>
      <c r="D27">
        <v>3</v>
      </c>
      <c r="E27">
        <v>3</v>
      </c>
      <c r="F27">
        <v>3</v>
      </c>
      <c r="H27" t="s">
        <v>17</v>
      </c>
      <c r="J27">
        <f>I21</f>
        <v>-25.510983665197557</v>
      </c>
      <c r="Y27">
        <v>1</v>
      </c>
      <c r="Z27">
        <v>3</v>
      </c>
      <c r="AA27">
        <v>3</v>
      </c>
      <c r="AB27">
        <v>3</v>
      </c>
      <c r="AC27">
        <v>3</v>
      </c>
      <c r="AD27">
        <v>3</v>
      </c>
      <c r="AF27" t="s">
        <v>17</v>
      </c>
      <c r="AH27">
        <f>AG21</f>
        <v>-24.431660522656323</v>
      </c>
    </row>
    <row r="28" spans="1:47" x14ac:dyDescent="0.25">
      <c r="A28">
        <v>2</v>
      </c>
      <c r="B28">
        <v>1</v>
      </c>
      <c r="C28">
        <v>1</v>
      </c>
      <c r="D28">
        <v>2</v>
      </c>
      <c r="E28">
        <v>2</v>
      </c>
      <c r="F28">
        <v>3</v>
      </c>
      <c r="H28" t="s">
        <v>18</v>
      </c>
      <c r="J28">
        <f>J21</f>
        <v>-42.7772402762795</v>
      </c>
      <c r="Y28">
        <v>2</v>
      </c>
      <c r="Z28">
        <v>1</v>
      </c>
      <c r="AA28">
        <v>1</v>
      </c>
      <c r="AB28">
        <v>2</v>
      </c>
      <c r="AC28">
        <v>2</v>
      </c>
      <c r="AD28">
        <v>3</v>
      </c>
      <c r="AF28" t="s">
        <v>18</v>
      </c>
      <c r="AH28">
        <f>AH21</f>
        <v>-46.703733597472279</v>
      </c>
    </row>
    <row r="29" spans="1:47" x14ac:dyDescent="0.25">
      <c r="A29">
        <v>2</v>
      </c>
      <c r="B29">
        <v>2</v>
      </c>
      <c r="C29">
        <v>2</v>
      </c>
      <c r="D29">
        <v>3</v>
      </c>
      <c r="E29">
        <v>3</v>
      </c>
      <c r="F29">
        <v>1</v>
      </c>
      <c r="H29" t="s">
        <v>19</v>
      </c>
      <c r="J29">
        <f>K21</f>
        <v>-60.221328716894163</v>
      </c>
      <c r="Y29">
        <v>2</v>
      </c>
      <c r="Z29">
        <v>2</v>
      </c>
      <c r="AA29">
        <v>2</v>
      </c>
      <c r="AB29">
        <v>3</v>
      </c>
      <c r="AC29">
        <v>3</v>
      </c>
      <c r="AD29">
        <v>1</v>
      </c>
      <c r="AF29" t="s">
        <v>19</v>
      </c>
      <c r="AH29">
        <f>AI21</f>
        <v>-58.872128058465933</v>
      </c>
    </row>
    <row r="30" spans="1:47" x14ac:dyDescent="0.25">
      <c r="A30">
        <v>2</v>
      </c>
      <c r="B30">
        <v>3</v>
      </c>
      <c r="C30">
        <v>3</v>
      </c>
      <c r="D30">
        <v>1</v>
      </c>
      <c r="E30">
        <v>1</v>
      </c>
      <c r="F30">
        <v>2</v>
      </c>
      <c r="H30" t="s">
        <v>20</v>
      </c>
      <c r="K30">
        <f>L21</f>
        <v>-36.24344150032357</v>
      </c>
      <c r="Y30">
        <v>2</v>
      </c>
      <c r="Z30">
        <v>3</v>
      </c>
      <c r="AA30">
        <v>3</v>
      </c>
      <c r="AB30">
        <v>1</v>
      </c>
      <c r="AC30">
        <v>1</v>
      </c>
      <c r="AD30">
        <v>2</v>
      </c>
      <c r="AF30" t="s">
        <v>20</v>
      </c>
      <c r="AI30">
        <f>AJ21</f>
        <v>-38.248102164507316</v>
      </c>
    </row>
    <row r="31" spans="1:47" x14ac:dyDescent="0.25">
      <c r="A31">
        <v>3</v>
      </c>
      <c r="B31">
        <v>1</v>
      </c>
      <c r="C31">
        <v>2</v>
      </c>
      <c r="D31">
        <v>1</v>
      </c>
      <c r="E31">
        <v>3</v>
      </c>
      <c r="F31">
        <v>3</v>
      </c>
      <c r="H31" t="s">
        <v>21</v>
      </c>
      <c r="K31">
        <f>M21</f>
        <v>-52.617409181249968</v>
      </c>
      <c r="Y31">
        <v>3</v>
      </c>
      <c r="Z31">
        <v>1</v>
      </c>
      <c r="AA31">
        <v>2</v>
      </c>
      <c r="AB31">
        <v>1</v>
      </c>
      <c r="AC31">
        <v>3</v>
      </c>
      <c r="AD31">
        <v>3</v>
      </c>
      <c r="AF31" t="s">
        <v>21</v>
      </c>
      <c r="AI31">
        <f>AK21</f>
        <v>-52.725041574509376</v>
      </c>
    </row>
    <row r="32" spans="1:47" x14ac:dyDescent="0.25">
      <c r="A32">
        <v>3</v>
      </c>
      <c r="B32">
        <v>2</v>
      </c>
      <c r="C32">
        <v>3</v>
      </c>
      <c r="D32">
        <v>2</v>
      </c>
      <c r="E32">
        <v>1</v>
      </c>
      <c r="F32">
        <v>1</v>
      </c>
      <c r="H32" t="s">
        <v>22</v>
      </c>
      <c r="K32">
        <f>N21</f>
        <v>-39.648701976797682</v>
      </c>
      <c r="Y32">
        <v>3</v>
      </c>
      <c r="Z32">
        <v>2</v>
      </c>
      <c r="AA32">
        <v>3</v>
      </c>
      <c r="AB32">
        <v>2</v>
      </c>
      <c r="AC32">
        <v>1</v>
      </c>
      <c r="AD32">
        <v>1</v>
      </c>
      <c r="AF32" t="s">
        <v>22</v>
      </c>
      <c r="AI32">
        <f>AL21</f>
        <v>-39.034378439577843</v>
      </c>
    </row>
    <row r="33" spans="1:38" x14ac:dyDescent="0.25">
      <c r="A33">
        <v>3</v>
      </c>
      <c r="B33">
        <v>3</v>
      </c>
      <c r="C33">
        <v>1</v>
      </c>
      <c r="D33">
        <v>3</v>
      </c>
      <c r="E33">
        <v>2</v>
      </c>
      <c r="F33">
        <v>2</v>
      </c>
      <c r="H33" t="s">
        <v>23</v>
      </c>
      <c r="L33">
        <f>O21</f>
        <v>-38.132511240070954</v>
      </c>
      <c r="Y33">
        <v>3</v>
      </c>
      <c r="Z33">
        <v>3</v>
      </c>
      <c r="AA33">
        <v>1</v>
      </c>
      <c r="AB33">
        <v>3</v>
      </c>
      <c r="AC33">
        <v>2</v>
      </c>
      <c r="AD33">
        <v>2</v>
      </c>
      <c r="AF33" t="s">
        <v>23</v>
      </c>
      <c r="AJ33">
        <f>AM21</f>
        <v>-37.336971817681544</v>
      </c>
    </row>
    <row r="34" spans="1:38" x14ac:dyDescent="0.25">
      <c r="A34">
        <v>1</v>
      </c>
      <c r="B34">
        <v>1</v>
      </c>
      <c r="C34">
        <v>3</v>
      </c>
      <c r="D34">
        <v>3</v>
      </c>
      <c r="E34">
        <v>2</v>
      </c>
      <c r="F34">
        <v>1</v>
      </c>
      <c r="H34" t="s">
        <v>24</v>
      </c>
      <c r="L34">
        <f>P21</f>
        <v>-42.150812913301962</v>
      </c>
      <c r="Y34">
        <v>1</v>
      </c>
      <c r="Z34">
        <v>1</v>
      </c>
      <c r="AA34">
        <v>3</v>
      </c>
      <c r="AB34">
        <v>3</v>
      </c>
      <c r="AC34">
        <v>2</v>
      </c>
      <c r="AD34">
        <v>1</v>
      </c>
      <c r="AF34" t="s">
        <v>24</v>
      </c>
      <c r="AJ34">
        <f>AN21</f>
        <v>-43.979006925242544</v>
      </c>
    </row>
    <row r="35" spans="1:38" x14ac:dyDescent="0.25">
      <c r="A35">
        <v>1</v>
      </c>
      <c r="B35">
        <v>2</v>
      </c>
      <c r="C35">
        <v>1</v>
      </c>
      <c r="D35">
        <v>1</v>
      </c>
      <c r="E35">
        <v>3</v>
      </c>
      <c r="F35">
        <v>2</v>
      </c>
      <c r="H35" t="s">
        <v>25</v>
      </c>
      <c r="L35">
        <f>Q21</f>
        <v>-48.226228504998289</v>
      </c>
      <c r="Y35">
        <v>1</v>
      </c>
      <c r="Z35">
        <v>2</v>
      </c>
      <c r="AA35">
        <v>1</v>
      </c>
      <c r="AB35">
        <v>1</v>
      </c>
      <c r="AC35">
        <v>3</v>
      </c>
      <c r="AD35">
        <v>2</v>
      </c>
      <c r="AF35" t="s">
        <v>25</v>
      </c>
      <c r="AJ35">
        <f>AO21</f>
        <v>-48.69154343567044</v>
      </c>
    </row>
    <row r="36" spans="1:38" x14ac:dyDescent="0.25">
      <c r="A36">
        <v>1</v>
      </c>
      <c r="B36">
        <v>3</v>
      </c>
      <c r="C36">
        <v>2</v>
      </c>
      <c r="D36">
        <v>2</v>
      </c>
      <c r="E36">
        <v>1</v>
      </c>
      <c r="F36">
        <v>3</v>
      </c>
      <c r="H36" t="s">
        <v>26</v>
      </c>
      <c r="M36">
        <f>R21</f>
        <v>-50.156899510850735</v>
      </c>
      <c r="Y36">
        <v>1</v>
      </c>
      <c r="Z36">
        <v>3</v>
      </c>
      <c r="AA36">
        <v>2</v>
      </c>
      <c r="AB36">
        <v>2</v>
      </c>
      <c r="AC36">
        <v>1</v>
      </c>
      <c r="AD36">
        <v>3</v>
      </c>
      <c r="AF36" t="s">
        <v>26</v>
      </c>
      <c r="AK36">
        <f>AP21</f>
        <v>-49.680857866694431</v>
      </c>
    </row>
    <row r="37" spans="1:38" x14ac:dyDescent="0.25">
      <c r="A37">
        <v>2</v>
      </c>
      <c r="B37">
        <v>1</v>
      </c>
      <c r="C37">
        <v>2</v>
      </c>
      <c r="D37">
        <v>3</v>
      </c>
      <c r="E37">
        <v>1</v>
      </c>
      <c r="F37">
        <v>2</v>
      </c>
      <c r="H37" t="s">
        <v>27</v>
      </c>
      <c r="M37">
        <f>S21</f>
        <v>-36.962253150027365</v>
      </c>
      <c r="Y37">
        <v>2</v>
      </c>
      <c r="Z37">
        <v>1</v>
      </c>
      <c r="AA37">
        <v>2</v>
      </c>
      <c r="AB37">
        <v>3</v>
      </c>
      <c r="AC37">
        <v>1</v>
      </c>
      <c r="AD37">
        <v>2</v>
      </c>
      <c r="AF37" t="s">
        <v>27</v>
      </c>
      <c r="AK37">
        <f>AQ21</f>
        <v>-39.276635550479156</v>
      </c>
    </row>
    <row r="38" spans="1:38" x14ac:dyDescent="0.25">
      <c r="A38">
        <v>2</v>
      </c>
      <c r="B38">
        <v>2</v>
      </c>
      <c r="C38">
        <v>3</v>
      </c>
      <c r="D38">
        <v>1</v>
      </c>
      <c r="E38">
        <v>2</v>
      </c>
      <c r="F38">
        <v>3</v>
      </c>
      <c r="H38" t="s">
        <v>28</v>
      </c>
      <c r="M38">
        <f>T21</f>
        <v>-41.390399997493105</v>
      </c>
      <c r="Y38">
        <v>2</v>
      </c>
      <c r="Z38">
        <v>2</v>
      </c>
      <c r="AA38">
        <v>3</v>
      </c>
      <c r="AB38">
        <v>1</v>
      </c>
      <c r="AC38">
        <v>2</v>
      </c>
      <c r="AD38">
        <v>3</v>
      </c>
      <c r="AF38" t="s">
        <v>28</v>
      </c>
      <c r="AK38">
        <f>AR21</f>
        <v>-41.05002876142094</v>
      </c>
    </row>
    <row r="39" spans="1:38" x14ac:dyDescent="0.25">
      <c r="A39">
        <v>2</v>
      </c>
      <c r="B39">
        <v>3</v>
      </c>
      <c r="C39">
        <v>1</v>
      </c>
      <c r="D39">
        <v>2</v>
      </c>
      <c r="E39">
        <v>3</v>
      </c>
      <c r="F39">
        <v>1</v>
      </c>
      <c r="H39" t="s">
        <v>29</v>
      </c>
      <c r="N39">
        <f>U21</f>
        <v>-45.910750261833073</v>
      </c>
      <c r="Y39">
        <v>2</v>
      </c>
      <c r="Z39">
        <v>3</v>
      </c>
      <c r="AA39">
        <v>1</v>
      </c>
      <c r="AB39">
        <v>2</v>
      </c>
      <c r="AC39">
        <v>3</v>
      </c>
      <c r="AD39">
        <v>1</v>
      </c>
      <c r="AF39" t="s">
        <v>29</v>
      </c>
      <c r="AL39">
        <f>AS21</f>
        <v>-44.065332084338323</v>
      </c>
    </row>
    <row r="40" spans="1:38" x14ac:dyDescent="0.25">
      <c r="A40">
        <v>3</v>
      </c>
      <c r="B40">
        <v>1</v>
      </c>
      <c r="C40">
        <v>3</v>
      </c>
      <c r="D40">
        <v>2</v>
      </c>
      <c r="E40">
        <v>3</v>
      </c>
      <c r="F40">
        <v>2</v>
      </c>
      <c r="H40" t="s">
        <v>30</v>
      </c>
      <c r="N40">
        <f>V21</f>
        <v>-35.39692395046103</v>
      </c>
      <c r="Y40">
        <v>3</v>
      </c>
      <c r="Z40">
        <v>1</v>
      </c>
      <c r="AA40">
        <v>3</v>
      </c>
      <c r="AB40">
        <v>2</v>
      </c>
      <c r="AC40">
        <v>3</v>
      </c>
      <c r="AD40">
        <v>2</v>
      </c>
      <c r="AF40" t="s">
        <v>30</v>
      </c>
      <c r="AL40">
        <f>AT21</f>
        <v>-37.933871021907223</v>
      </c>
    </row>
    <row r="41" spans="1:38" x14ac:dyDescent="0.25">
      <c r="A41">
        <v>3</v>
      </c>
      <c r="B41">
        <v>2</v>
      </c>
      <c r="C41">
        <v>1</v>
      </c>
      <c r="D41">
        <v>3</v>
      </c>
      <c r="E41">
        <v>1</v>
      </c>
      <c r="F41">
        <v>3</v>
      </c>
      <c r="H41" t="s">
        <v>31</v>
      </c>
      <c r="N41">
        <f>W21</f>
        <v>-47.20187844607711</v>
      </c>
      <c r="Y41">
        <v>3</v>
      </c>
      <c r="Z41">
        <v>2</v>
      </c>
      <c r="AA41">
        <v>1</v>
      </c>
      <c r="AB41">
        <v>3</v>
      </c>
      <c r="AC41">
        <v>1</v>
      </c>
      <c r="AD41">
        <v>3</v>
      </c>
      <c r="AF41" t="s">
        <v>31</v>
      </c>
      <c r="AL41">
        <f>AU21</f>
        <v>-48.008319072348975</v>
      </c>
    </row>
    <row r="42" spans="1:38" x14ac:dyDescent="0.25">
      <c r="A42">
        <v>3</v>
      </c>
      <c r="B42">
        <v>3</v>
      </c>
      <c r="C42">
        <v>2</v>
      </c>
      <c r="D42">
        <v>1</v>
      </c>
      <c r="E42">
        <v>2</v>
      </c>
      <c r="F42">
        <v>1</v>
      </c>
      <c r="Y42">
        <v>3</v>
      </c>
      <c r="Z42">
        <v>3</v>
      </c>
      <c r="AA42">
        <v>2</v>
      </c>
      <c r="AB42">
        <v>1</v>
      </c>
      <c r="AC42">
        <v>2</v>
      </c>
      <c r="AD42">
        <v>1</v>
      </c>
    </row>
  </sheetData>
  <mergeCells count="2">
    <mergeCell ref="A1:E1"/>
    <mergeCell ref="Y1:AC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BCFD-F874-4036-8892-9940ECFC1125}">
  <dimension ref="A1:AY41"/>
  <sheetViews>
    <sheetView topLeftCell="F1" zoomScale="55" zoomScaleNormal="55" workbookViewId="0">
      <selection activeCell="AH23" sqref="AH23:AN41"/>
    </sheetView>
  </sheetViews>
  <sheetFormatPr defaultRowHeight="16.5" x14ac:dyDescent="0.25"/>
  <cols>
    <col min="6" max="6" width="12.25" customWidth="1"/>
  </cols>
  <sheetData>
    <row r="1" spans="1:51" x14ac:dyDescent="0.25">
      <c r="A1" s="1" t="s">
        <v>4</v>
      </c>
      <c r="B1" s="1"/>
      <c r="C1" s="1"/>
      <c r="D1" s="1"/>
      <c r="E1" s="1"/>
      <c r="F1" s="1"/>
      <c r="G1" s="1"/>
      <c r="AA1" s="1" t="s">
        <v>4</v>
      </c>
      <c r="AB1" s="1"/>
      <c r="AC1" s="1"/>
      <c r="AD1" s="1"/>
      <c r="AE1" s="1"/>
      <c r="AF1" s="1"/>
      <c r="AG1" s="1"/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6</v>
      </c>
      <c r="G2" t="s">
        <v>5</v>
      </c>
      <c r="H2" s="2" t="s">
        <v>14</v>
      </c>
      <c r="I2" s="3" t="s">
        <v>15</v>
      </c>
      <c r="J2" s="3" t="s">
        <v>16</v>
      </c>
      <c r="K2" s="2" t="s">
        <v>17</v>
      </c>
      <c r="L2" s="3" t="s">
        <v>18</v>
      </c>
      <c r="M2" s="3" t="s">
        <v>19</v>
      </c>
      <c r="N2" s="2" t="s">
        <v>20</v>
      </c>
      <c r="O2" s="3" t="s">
        <v>21</v>
      </c>
      <c r="P2" s="3" t="s">
        <v>22</v>
      </c>
      <c r="Q2" s="2" t="s">
        <v>23</v>
      </c>
      <c r="R2" s="3" t="s">
        <v>24</v>
      </c>
      <c r="S2" s="3" t="s">
        <v>25</v>
      </c>
      <c r="T2" s="2" t="s">
        <v>26</v>
      </c>
      <c r="U2" s="3" t="s">
        <v>27</v>
      </c>
      <c r="V2" s="3" t="s">
        <v>28</v>
      </c>
      <c r="W2" s="2" t="s">
        <v>29</v>
      </c>
      <c r="X2" s="3" t="s">
        <v>30</v>
      </c>
      <c r="Y2" s="3" t="s">
        <v>31</v>
      </c>
      <c r="AA2" t="s">
        <v>0</v>
      </c>
      <c r="AB2" t="s">
        <v>1</v>
      </c>
      <c r="AC2" t="s">
        <v>2</v>
      </c>
      <c r="AD2" t="s">
        <v>3</v>
      </c>
      <c r="AE2" t="s">
        <v>7</v>
      </c>
      <c r="AF2" t="s">
        <v>6</v>
      </c>
      <c r="AG2" t="s">
        <v>5</v>
      </c>
      <c r="AH2" s="2" t="s">
        <v>14</v>
      </c>
      <c r="AI2" s="3" t="s">
        <v>15</v>
      </c>
      <c r="AJ2" s="3" t="s">
        <v>16</v>
      </c>
      <c r="AK2" s="2" t="s">
        <v>17</v>
      </c>
      <c r="AL2" s="3" t="s">
        <v>18</v>
      </c>
      <c r="AM2" s="3" t="s">
        <v>19</v>
      </c>
      <c r="AN2" s="2" t="s">
        <v>20</v>
      </c>
      <c r="AO2" s="3" t="s">
        <v>21</v>
      </c>
      <c r="AP2" s="3" t="s">
        <v>22</v>
      </c>
      <c r="AQ2" s="2" t="s">
        <v>23</v>
      </c>
      <c r="AR2" s="3" t="s">
        <v>24</v>
      </c>
      <c r="AS2" s="3" t="s">
        <v>25</v>
      </c>
      <c r="AT2" s="2" t="s">
        <v>26</v>
      </c>
      <c r="AU2" s="3" t="s">
        <v>27</v>
      </c>
      <c r="AV2" s="3" t="s">
        <v>28</v>
      </c>
      <c r="AW2" s="2" t="s">
        <v>29</v>
      </c>
      <c r="AX2" s="3" t="s">
        <v>30</v>
      </c>
      <c r="AY2" s="3" t="s">
        <v>31</v>
      </c>
    </row>
    <row r="3" spans="1:51" x14ac:dyDescent="0.25">
      <c r="A3">
        <v>1</v>
      </c>
      <c r="B3">
        <v>2029</v>
      </c>
      <c r="C3">
        <v>1975</v>
      </c>
      <c r="D3">
        <v>1961</v>
      </c>
      <c r="E3">
        <f>AVERAGE(B3:D3)</f>
        <v>1988.3333333333333</v>
      </c>
      <c r="F3">
        <f>(_xlfn.VAR.S(B3:D3))^0.5</f>
        <v>35.907288025320618</v>
      </c>
      <c r="G3">
        <f>10*LOG10(E3^2/F3^2)</f>
        <v>34.866131758820949</v>
      </c>
      <c r="H3" s="2">
        <f>IF(A24=1,$G3)</f>
        <v>34.866131758820949</v>
      </c>
      <c r="I3" s="3" t="b">
        <f>IF(A24=2,$G3)</f>
        <v>0</v>
      </c>
      <c r="J3" s="3" t="b">
        <f>IF(A24=3,$G3)</f>
        <v>0</v>
      </c>
      <c r="K3" s="2">
        <f>IF(B24=1,$G3)</f>
        <v>34.866131758820949</v>
      </c>
      <c r="L3" s="3" t="b">
        <f>IF(B24=2,$G3)</f>
        <v>0</v>
      </c>
      <c r="M3" s="3" t="b">
        <f>IF(B24=3,$G3)</f>
        <v>0</v>
      </c>
      <c r="N3" s="2">
        <f>IF(C24=1,$G3)</f>
        <v>34.866131758820949</v>
      </c>
      <c r="O3" s="3" t="b">
        <f>IF(C24=2,$G3)</f>
        <v>0</v>
      </c>
      <c r="P3" s="3" t="b">
        <f>IF(C24=3,$G3)</f>
        <v>0</v>
      </c>
      <c r="Q3" s="2">
        <f>IF(D24=1,$G3)</f>
        <v>34.866131758820949</v>
      </c>
      <c r="R3" s="3" t="b">
        <f>IF(D24=2,$G3)</f>
        <v>0</v>
      </c>
      <c r="S3" s="3" t="b">
        <f>IF(D24=3,$G3)</f>
        <v>0</v>
      </c>
      <c r="T3" s="2">
        <f>IF(E24=1,$G3)</f>
        <v>34.866131758820949</v>
      </c>
      <c r="U3" s="3" t="b">
        <f>IF(E24=2,$G3)</f>
        <v>0</v>
      </c>
      <c r="V3" s="3" t="b">
        <f>IF(E24=3,$G3)</f>
        <v>0</v>
      </c>
      <c r="W3" s="2">
        <f>IF(F24=1,$G3)</f>
        <v>34.866131758820949</v>
      </c>
      <c r="X3" s="3" t="b">
        <f>IF(F24=2,$G3)</f>
        <v>0</v>
      </c>
      <c r="Y3" s="3" t="b">
        <f>IF(F24=3,$G3)</f>
        <v>0</v>
      </c>
      <c r="AA3">
        <v>1</v>
      </c>
      <c r="AB3">
        <v>1952</v>
      </c>
      <c r="AC3">
        <v>1941</v>
      </c>
      <c r="AD3">
        <v>1949</v>
      </c>
      <c r="AE3">
        <f>AVERAGE(AB3:AD3)</f>
        <v>1947.3333333333333</v>
      </c>
      <c r="AF3">
        <f>(_xlfn.VAR.S(AB3:AD3))^0.5</f>
        <v>5.6862407030773268</v>
      </c>
      <c r="AG3">
        <f>10*LOG10(AE3^2/AF3^2)</f>
        <v>50.692301162891546</v>
      </c>
      <c r="AH3" s="2">
        <f>IF(AA24=1,$AG3)</f>
        <v>50.692301162891546</v>
      </c>
      <c r="AI3" s="3" t="b">
        <f>IF(AA24=2,$AG3)</f>
        <v>0</v>
      </c>
      <c r="AJ3" s="3" t="b">
        <f>IF(AA24=3,$AG3)</f>
        <v>0</v>
      </c>
      <c r="AK3" s="2">
        <f>IF(AB24=1,$AG3)</f>
        <v>50.692301162891546</v>
      </c>
      <c r="AL3" s="3" t="b">
        <f>IF(AB24=2,$AG3)</f>
        <v>0</v>
      </c>
      <c r="AM3" s="3" t="b">
        <f>IF(AB24=3,$AG3)</f>
        <v>0</v>
      </c>
      <c r="AN3" s="2">
        <f>IF(AC24=1,$AG3)</f>
        <v>50.692301162891546</v>
      </c>
      <c r="AO3" s="3" t="b">
        <f>IF(AC24=2,$AG3)</f>
        <v>0</v>
      </c>
      <c r="AP3" s="3" t="b">
        <f>IF(AC24=3,$AG3)</f>
        <v>0</v>
      </c>
      <c r="AQ3" s="2">
        <f>IF(AD24=1,$AG3)</f>
        <v>50.692301162891546</v>
      </c>
      <c r="AR3" s="3" t="b">
        <f>IF(AD24=2,$AG3)</f>
        <v>0</v>
      </c>
      <c r="AS3" s="3" t="b">
        <f>IF(AD24=3,$AG3)</f>
        <v>0</v>
      </c>
      <c r="AT3" s="2">
        <f>IF(AE24=1,$AG3)</f>
        <v>50.692301162891546</v>
      </c>
      <c r="AU3" s="3" t="b">
        <f>IF(AE24=2,$AG3)</f>
        <v>0</v>
      </c>
      <c r="AV3" s="3" t="b">
        <f>IF(AE24=3,$AG3)</f>
        <v>0</v>
      </c>
      <c r="AW3" s="2">
        <f>IF(AF24=1,$AG3)</f>
        <v>50.692301162891546</v>
      </c>
      <c r="AX3" s="3" t="b">
        <f>IF(AF24=2,$AG3)</f>
        <v>0</v>
      </c>
      <c r="AY3" s="3" t="b">
        <f>IF(AF24=3,$AG3)</f>
        <v>0</v>
      </c>
    </row>
    <row r="4" spans="1:51" x14ac:dyDescent="0.25">
      <c r="A4">
        <v>2</v>
      </c>
      <c r="B4">
        <v>5375</v>
      </c>
      <c r="C4">
        <v>5191</v>
      </c>
      <c r="D4">
        <v>5242</v>
      </c>
      <c r="E4">
        <f>AVERAGE(B4:D4)</f>
        <v>5269.333333333333</v>
      </c>
      <c r="F4">
        <f>(_xlfn.VAR.S(B4:D4))^0.5</f>
        <v>94.99649116327052</v>
      </c>
      <c r="G4">
        <f>10*LOG10(E4^2/F4^2)</f>
        <v>34.880962165031875</v>
      </c>
      <c r="H4" s="2">
        <f t="shared" ref="H4:H20" si="0">IF(A25=1,$G4)</f>
        <v>34.880962165031875</v>
      </c>
      <c r="I4" s="3" t="b">
        <f t="shared" ref="I4:I20" si="1">IF(A25=2,$G4)</f>
        <v>0</v>
      </c>
      <c r="J4" s="3" t="b">
        <f t="shared" ref="J4:J20" si="2">IF(A25=3,$G4)</f>
        <v>0</v>
      </c>
      <c r="K4" s="2" t="b">
        <f t="shared" ref="K4:K20" si="3">IF(B25=1,$G4)</f>
        <v>0</v>
      </c>
      <c r="L4" s="3">
        <f t="shared" ref="L4:L20" si="4">IF(B25=2,$G4)</f>
        <v>34.880962165031875</v>
      </c>
      <c r="M4" s="3" t="b">
        <f t="shared" ref="M4:M20" si="5">IF(B25=3,$G4)</f>
        <v>0</v>
      </c>
      <c r="N4" s="2" t="b">
        <f t="shared" ref="N4:N20" si="6">IF(C25=1,$G4)</f>
        <v>0</v>
      </c>
      <c r="O4" s="3">
        <f t="shared" ref="O4:O20" si="7">IF(C25=2,$G4)</f>
        <v>34.880962165031875</v>
      </c>
      <c r="P4" s="3" t="b">
        <f t="shared" ref="P4:P20" si="8">IF(C25=3,$G4)</f>
        <v>0</v>
      </c>
      <c r="Q4" s="2" t="b">
        <f t="shared" ref="Q4:Q20" si="9">IF(D25=1,$G4)</f>
        <v>0</v>
      </c>
      <c r="R4" s="3">
        <f t="shared" ref="R4:R20" si="10">IF(D25=2,$G4)</f>
        <v>34.880962165031875</v>
      </c>
      <c r="S4" s="3" t="b">
        <f t="shared" ref="S4:S20" si="11">IF(D25=3,$G4)</f>
        <v>0</v>
      </c>
      <c r="T4" s="2" t="b">
        <f t="shared" ref="T4:T20" si="12">IF(E25=1,$G4)</f>
        <v>0</v>
      </c>
      <c r="U4" s="3">
        <f t="shared" ref="U4:U20" si="13">IF(E25=2,$G4)</f>
        <v>34.880962165031875</v>
      </c>
      <c r="V4" s="3" t="b">
        <f t="shared" ref="V4:V20" si="14">IF(E25=3,$G4)</f>
        <v>0</v>
      </c>
      <c r="W4" s="2" t="b">
        <f t="shared" ref="W4:W20" si="15">IF(F25=1,$G4)</f>
        <v>0</v>
      </c>
      <c r="X4" s="3">
        <f t="shared" ref="X4:X20" si="16">IF(F25=2,$G4)</f>
        <v>34.880962165031875</v>
      </c>
      <c r="Y4" s="3" t="b">
        <f t="shared" ref="Y4:Y20" si="17">IF(F25=3,$G4)</f>
        <v>0</v>
      </c>
      <c r="AA4">
        <v>2</v>
      </c>
      <c r="AB4">
        <v>5323</v>
      </c>
      <c r="AC4">
        <v>5307</v>
      </c>
      <c r="AD4">
        <v>5091</v>
      </c>
      <c r="AE4">
        <f>AVERAGE(AB4:AD4)</f>
        <v>5240.333333333333</v>
      </c>
      <c r="AF4">
        <f>(_xlfn.VAR.S(AB4:AD4))^0.5</f>
        <v>129.57365987473432</v>
      </c>
      <c r="AG4">
        <f>10*LOG10(AE4^2/AF4^2)</f>
        <v>32.136843743376822</v>
      </c>
      <c r="AH4" s="2">
        <f t="shared" ref="AH4:AH20" si="18">IF(AA25=1,$AG4)</f>
        <v>32.136843743376822</v>
      </c>
      <c r="AI4" s="3" t="b">
        <f t="shared" ref="AI4:AI20" si="19">IF(AA25=2,$AG4)</f>
        <v>0</v>
      </c>
      <c r="AJ4" s="3" t="b">
        <f t="shared" ref="AJ4:AJ20" si="20">IF(AA25=3,$AG4)</f>
        <v>0</v>
      </c>
      <c r="AK4" s="2" t="b">
        <f t="shared" ref="AK4:AK20" si="21">IF(AB25=1,$AG4)</f>
        <v>0</v>
      </c>
      <c r="AL4" s="3">
        <f t="shared" ref="AL4:AL20" si="22">IF(AB25=2,$AG4)</f>
        <v>32.136843743376822</v>
      </c>
      <c r="AM4" s="3" t="b">
        <f t="shared" ref="AM4:AM20" si="23">IF(AB25=3,$AG4)</f>
        <v>0</v>
      </c>
      <c r="AN4" s="2" t="b">
        <f t="shared" ref="AN4:AN20" si="24">IF(AC25=1,$AG4)</f>
        <v>0</v>
      </c>
      <c r="AO4" s="3">
        <f t="shared" ref="AO4:AO20" si="25">IF(AC25=2,$AG4)</f>
        <v>32.136843743376822</v>
      </c>
      <c r="AP4" s="3" t="b">
        <f t="shared" ref="AP4:AP20" si="26">IF(AC25=3,$AG4)</f>
        <v>0</v>
      </c>
      <c r="AQ4" s="2" t="b">
        <f t="shared" ref="AQ4:AQ20" si="27">IF(AD25=1,$AG4)</f>
        <v>0</v>
      </c>
      <c r="AR4" s="3">
        <f t="shared" ref="AR4:AR20" si="28">IF(AD25=2,$AG4)</f>
        <v>32.136843743376822</v>
      </c>
      <c r="AS4" s="3" t="b">
        <f t="shared" ref="AS4:AS20" si="29">IF(AD25=3,$AG4)</f>
        <v>0</v>
      </c>
      <c r="AT4" s="2" t="b">
        <f t="shared" ref="AT4:AT20" si="30">IF(AE25=1,$AG4)</f>
        <v>0</v>
      </c>
      <c r="AU4" s="3">
        <f t="shared" ref="AU4:AU20" si="31">IF(AE25=2,$AG4)</f>
        <v>32.136843743376822</v>
      </c>
      <c r="AV4" s="3" t="b">
        <f t="shared" ref="AV4:AV20" si="32">IF(AE25=3,$AG4)</f>
        <v>0</v>
      </c>
      <c r="AW4" s="2" t="b">
        <f t="shared" ref="AW4:AW20" si="33">IF(AF25=1,$AG4)</f>
        <v>0</v>
      </c>
      <c r="AX4" s="3">
        <f t="shared" ref="AX4:AX20" si="34">IF(AF25=2,$AG4)</f>
        <v>32.136843743376822</v>
      </c>
      <c r="AY4" s="3" t="b">
        <f t="shared" ref="AY4:AY20" si="35">IF(AF25=3,$AG4)</f>
        <v>0</v>
      </c>
    </row>
    <row r="5" spans="1:51" x14ac:dyDescent="0.25">
      <c r="A5">
        <v>3</v>
      </c>
      <c r="B5">
        <v>5989</v>
      </c>
      <c r="C5">
        <v>5894</v>
      </c>
      <c r="D5">
        <v>5874</v>
      </c>
      <c r="E5">
        <f>AVERAGE(B5:D5)</f>
        <v>5919</v>
      </c>
      <c r="F5">
        <f>(_xlfn.VAR.S(B5:D5))^0.5</f>
        <v>61.441028637222537</v>
      </c>
      <c r="G5">
        <f>10*LOG10(E5^2/F5^2)</f>
        <v>39.675797239784998</v>
      </c>
      <c r="H5" s="2">
        <f t="shared" si="0"/>
        <v>39.675797239784998</v>
      </c>
      <c r="I5" s="3" t="b">
        <f t="shared" si="1"/>
        <v>0</v>
      </c>
      <c r="J5" s="3" t="b">
        <f t="shared" si="2"/>
        <v>0</v>
      </c>
      <c r="K5" s="2" t="b">
        <f t="shared" si="3"/>
        <v>0</v>
      </c>
      <c r="L5" s="3" t="b">
        <f t="shared" si="4"/>
        <v>0</v>
      </c>
      <c r="M5" s="3">
        <f t="shared" si="5"/>
        <v>39.675797239784998</v>
      </c>
      <c r="N5" s="2" t="b">
        <f t="shared" si="6"/>
        <v>0</v>
      </c>
      <c r="O5" s="3" t="b">
        <f t="shared" si="7"/>
        <v>0</v>
      </c>
      <c r="P5" s="3">
        <f t="shared" si="8"/>
        <v>39.675797239784998</v>
      </c>
      <c r="Q5" s="2" t="b">
        <f t="shared" si="9"/>
        <v>0</v>
      </c>
      <c r="R5" s="3" t="b">
        <f t="shared" si="10"/>
        <v>0</v>
      </c>
      <c r="S5" s="3">
        <f t="shared" si="11"/>
        <v>39.675797239784998</v>
      </c>
      <c r="T5" s="2" t="b">
        <f t="shared" si="12"/>
        <v>0</v>
      </c>
      <c r="U5" s="3" t="b">
        <f t="shared" si="13"/>
        <v>0</v>
      </c>
      <c r="V5" s="3">
        <f t="shared" si="14"/>
        <v>39.675797239784998</v>
      </c>
      <c r="W5" s="2" t="b">
        <f t="shared" si="15"/>
        <v>0</v>
      </c>
      <c r="X5" s="3" t="b">
        <f t="shared" si="16"/>
        <v>0</v>
      </c>
      <c r="Y5" s="3">
        <f t="shared" si="17"/>
        <v>39.675797239784998</v>
      </c>
      <c r="AA5">
        <v>3</v>
      </c>
      <c r="AB5">
        <v>6077</v>
      </c>
      <c r="AC5">
        <v>5943</v>
      </c>
      <c r="AD5">
        <v>5962</v>
      </c>
      <c r="AE5">
        <f>AVERAGE(AB5:AD5)</f>
        <v>5994</v>
      </c>
      <c r="AF5">
        <f>(_xlfn.VAR.S(AB5:AD5))^0.5</f>
        <v>72.505172229296861</v>
      </c>
      <c r="AG5">
        <f>10*LOG10(AE5^2/AF5^2)</f>
        <v>38.346955002008265</v>
      </c>
      <c r="AH5" s="2">
        <f t="shared" si="18"/>
        <v>38.346955002008265</v>
      </c>
      <c r="AI5" s="3" t="b">
        <f t="shared" si="19"/>
        <v>0</v>
      </c>
      <c r="AJ5" s="3" t="b">
        <f t="shared" si="20"/>
        <v>0</v>
      </c>
      <c r="AK5" s="2" t="b">
        <f t="shared" si="21"/>
        <v>0</v>
      </c>
      <c r="AL5" s="3" t="b">
        <f t="shared" si="22"/>
        <v>0</v>
      </c>
      <c r="AM5" s="3">
        <f t="shared" si="23"/>
        <v>38.346955002008265</v>
      </c>
      <c r="AN5" s="2" t="b">
        <f t="shared" si="24"/>
        <v>0</v>
      </c>
      <c r="AO5" s="3" t="b">
        <f t="shared" si="25"/>
        <v>0</v>
      </c>
      <c r="AP5" s="3">
        <f t="shared" si="26"/>
        <v>38.346955002008265</v>
      </c>
      <c r="AQ5" s="2" t="b">
        <f t="shared" si="27"/>
        <v>0</v>
      </c>
      <c r="AR5" s="3" t="b">
        <f t="shared" si="28"/>
        <v>0</v>
      </c>
      <c r="AS5" s="3">
        <f t="shared" si="29"/>
        <v>38.346955002008265</v>
      </c>
      <c r="AT5" s="2" t="b">
        <f t="shared" si="30"/>
        <v>0</v>
      </c>
      <c r="AU5" s="3" t="b">
        <f t="shared" si="31"/>
        <v>0</v>
      </c>
      <c r="AV5" s="3">
        <f t="shared" si="32"/>
        <v>38.346955002008265</v>
      </c>
      <c r="AW5" s="2" t="b">
        <f t="shared" si="33"/>
        <v>0</v>
      </c>
      <c r="AX5" s="3" t="b">
        <f t="shared" si="34"/>
        <v>0</v>
      </c>
      <c r="AY5" s="3">
        <f t="shared" si="35"/>
        <v>38.346955002008265</v>
      </c>
    </row>
    <row r="6" spans="1:51" x14ac:dyDescent="0.25">
      <c r="A6">
        <v>4</v>
      </c>
      <c r="B6">
        <v>2118</v>
      </c>
      <c r="C6">
        <v>2109</v>
      </c>
      <c r="D6">
        <v>2099</v>
      </c>
      <c r="E6">
        <f>AVERAGE(B6:D6)</f>
        <v>2108.6666666666665</v>
      </c>
      <c r="F6">
        <f>(_xlfn.VAR.S(B6:D6))^0.5</f>
        <v>9.5043849529221696</v>
      </c>
      <c r="G6">
        <f>10*LOG10(E6^2/F6^2)</f>
        <v>46.921678295653393</v>
      </c>
      <c r="H6" s="2" t="b">
        <f t="shared" si="0"/>
        <v>0</v>
      </c>
      <c r="I6" s="3">
        <f t="shared" si="1"/>
        <v>46.921678295653393</v>
      </c>
      <c r="J6" s="3" t="b">
        <f t="shared" si="2"/>
        <v>0</v>
      </c>
      <c r="K6" s="2">
        <f t="shared" si="3"/>
        <v>46.921678295653393</v>
      </c>
      <c r="L6" s="3" t="b">
        <f t="shared" si="4"/>
        <v>0</v>
      </c>
      <c r="M6" s="3" t="b">
        <f t="shared" si="5"/>
        <v>0</v>
      </c>
      <c r="N6" s="2">
        <f t="shared" si="6"/>
        <v>46.921678295653393</v>
      </c>
      <c r="O6" s="3" t="b">
        <f t="shared" si="7"/>
        <v>0</v>
      </c>
      <c r="P6" s="3" t="b">
        <f t="shared" si="8"/>
        <v>0</v>
      </c>
      <c r="Q6" s="2" t="b">
        <f t="shared" si="9"/>
        <v>0</v>
      </c>
      <c r="R6" s="3">
        <f t="shared" si="10"/>
        <v>46.921678295653393</v>
      </c>
      <c r="S6" s="3" t="b">
        <f t="shared" si="11"/>
        <v>0</v>
      </c>
      <c r="T6" s="2" t="b">
        <f t="shared" si="12"/>
        <v>0</v>
      </c>
      <c r="U6" s="3">
        <f t="shared" si="13"/>
        <v>46.921678295653393</v>
      </c>
      <c r="V6" s="3" t="b">
        <f t="shared" si="14"/>
        <v>0</v>
      </c>
      <c r="W6" s="2" t="b">
        <f t="shared" si="15"/>
        <v>0</v>
      </c>
      <c r="X6" s="3" t="b">
        <f t="shared" si="16"/>
        <v>0</v>
      </c>
      <c r="Y6" s="3">
        <f t="shared" si="17"/>
        <v>46.921678295653393</v>
      </c>
      <c r="AA6">
        <v>4</v>
      </c>
      <c r="AB6">
        <v>2149</v>
      </c>
      <c r="AC6">
        <v>2130</v>
      </c>
      <c r="AD6">
        <v>2111</v>
      </c>
      <c r="AE6">
        <f>AVERAGE(AB6:AD6)</f>
        <v>2130</v>
      </c>
      <c r="AF6">
        <f>(_xlfn.VAR.S(AB6:AD6))^0.5</f>
        <v>19</v>
      </c>
      <c r="AG6">
        <f>10*LOG10(AE6^2/AF6^2)</f>
        <v>40.992520049718173</v>
      </c>
      <c r="AH6" s="2" t="b">
        <f t="shared" si="18"/>
        <v>0</v>
      </c>
      <c r="AI6" s="3">
        <f t="shared" si="19"/>
        <v>40.992520049718173</v>
      </c>
      <c r="AJ6" s="3" t="b">
        <f t="shared" si="20"/>
        <v>0</v>
      </c>
      <c r="AK6" s="2">
        <f t="shared" si="21"/>
        <v>40.992520049718173</v>
      </c>
      <c r="AL6" s="3" t="b">
        <f t="shared" si="22"/>
        <v>0</v>
      </c>
      <c r="AM6" s="3" t="b">
        <f t="shared" si="23"/>
        <v>0</v>
      </c>
      <c r="AN6" s="2">
        <f t="shared" si="24"/>
        <v>40.992520049718173</v>
      </c>
      <c r="AO6" s="3" t="b">
        <f t="shared" si="25"/>
        <v>0</v>
      </c>
      <c r="AP6" s="3" t="b">
        <f t="shared" si="26"/>
        <v>0</v>
      </c>
      <c r="AQ6" s="2" t="b">
        <f t="shared" si="27"/>
        <v>0</v>
      </c>
      <c r="AR6" s="3">
        <f t="shared" si="28"/>
        <v>40.992520049718173</v>
      </c>
      <c r="AS6" s="3" t="b">
        <f t="shared" si="29"/>
        <v>0</v>
      </c>
      <c r="AT6" s="2" t="b">
        <f t="shared" si="30"/>
        <v>0</v>
      </c>
      <c r="AU6" s="3">
        <f t="shared" si="31"/>
        <v>40.992520049718173</v>
      </c>
      <c r="AV6" s="3" t="b">
        <f t="shared" si="32"/>
        <v>0</v>
      </c>
      <c r="AW6" s="2" t="b">
        <f t="shared" si="33"/>
        <v>0</v>
      </c>
      <c r="AX6" s="3" t="b">
        <f t="shared" si="34"/>
        <v>0</v>
      </c>
      <c r="AY6" s="3">
        <f t="shared" si="35"/>
        <v>40.992520049718173</v>
      </c>
    </row>
    <row r="7" spans="1:51" x14ac:dyDescent="0.25">
      <c r="A7">
        <v>5</v>
      </c>
      <c r="B7">
        <v>4102</v>
      </c>
      <c r="C7">
        <v>4152</v>
      </c>
      <c r="D7">
        <v>4174</v>
      </c>
      <c r="E7">
        <f>AVERAGE(B7:D7)</f>
        <v>4142.666666666667</v>
      </c>
      <c r="F7">
        <f>(_xlfn.VAR.S(B7:D7))^0.5</f>
        <v>36.896250938724563</v>
      </c>
      <c r="G7">
        <f>10*LOG10(E7^2/F7^2)</f>
        <v>41.005955010313386</v>
      </c>
      <c r="H7" s="2" t="b">
        <f t="shared" si="0"/>
        <v>0</v>
      </c>
      <c r="I7" s="3">
        <f t="shared" si="1"/>
        <v>41.005955010313386</v>
      </c>
      <c r="J7" s="3" t="b">
        <f t="shared" si="2"/>
        <v>0</v>
      </c>
      <c r="K7" s="2" t="b">
        <f t="shared" si="3"/>
        <v>0</v>
      </c>
      <c r="L7" s="3">
        <f t="shared" si="4"/>
        <v>41.005955010313386</v>
      </c>
      <c r="M7" s="3" t="b">
        <f t="shared" si="5"/>
        <v>0</v>
      </c>
      <c r="N7" s="2" t="b">
        <f t="shared" si="6"/>
        <v>0</v>
      </c>
      <c r="O7" s="3">
        <f t="shared" si="7"/>
        <v>41.005955010313386</v>
      </c>
      <c r="P7" s="3" t="b">
        <f t="shared" si="8"/>
        <v>0</v>
      </c>
      <c r="Q7" s="2" t="b">
        <f t="shared" si="9"/>
        <v>0</v>
      </c>
      <c r="R7" s="3" t="b">
        <f t="shared" si="10"/>
        <v>0</v>
      </c>
      <c r="S7" s="3">
        <f t="shared" si="11"/>
        <v>41.005955010313386</v>
      </c>
      <c r="T7" s="2" t="b">
        <f t="shared" si="12"/>
        <v>0</v>
      </c>
      <c r="U7" s="3" t="b">
        <f t="shared" si="13"/>
        <v>0</v>
      </c>
      <c r="V7" s="3">
        <f t="shared" si="14"/>
        <v>41.005955010313386</v>
      </c>
      <c r="W7" s="2">
        <f t="shared" si="15"/>
        <v>41.005955010313386</v>
      </c>
      <c r="X7" s="3" t="b">
        <f t="shared" si="16"/>
        <v>0</v>
      </c>
      <c r="Y7" s="3" t="b">
        <f t="shared" si="17"/>
        <v>0</v>
      </c>
      <c r="AA7">
        <v>5</v>
      </c>
      <c r="AB7">
        <v>5031</v>
      </c>
      <c r="AC7">
        <v>5040</v>
      </c>
      <c r="AD7">
        <v>5032</v>
      </c>
      <c r="AE7">
        <f>AVERAGE(AB7:AD7)</f>
        <v>5034.333333333333</v>
      </c>
      <c r="AF7">
        <f>(_xlfn.VAR.S(AB7:AD7))^0.5</f>
        <v>4.9328828623162471</v>
      </c>
      <c r="AG7">
        <f>10*LOG10(AE7^2/AF7^2)</f>
        <v>60.176823299498423</v>
      </c>
      <c r="AH7" s="2" t="b">
        <f t="shared" si="18"/>
        <v>0</v>
      </c>
      <c r="AI7" s="3">
        <f t="shared" si="19"/>
        <v>60.176823299498423</v>
      </c>
      <c r="AJ7" s="3" t="b">
        <f t="shared" si="20"/>
        <v>0</v>
      </c>
      <c r="AK7" s="2" t="b">
        <f t="shared" si="21"/>
        <v>0</v>
      </c>
      <c r="AL7" s="3">
        <f t="shared" si="22"/>
        <v>60.176823299498423</v>
      </c>
      <c r="AM7" s="3" t="b">
        <f t="shared" si="23"/>
        <v>0</v>
      </c>
      <c r="AN7" s="2" t="b">
        <f t="shared" si="24"/>
        <v>0</v>
      </c>
      <c r="AO7" s="3">
        <f t="shared" si="25"/>
        <v>60.176823299498423</v>
      </c>
      <c r="AP7" s="3" t="b">
        <f t="shared" si="26"/>
        <v>0</v>
      </c>
      <c r="AQ7" s="2" t="b">
        <f t="shared" si="27"/>
        <v>0</v>
      </c>
      <c r="AR7" s="3" t="b">
        <f t="shared" si="28"/>
        <v>0</v>
      </c>
      <c r="AS7" s="3">
        <f t="shared" si="29"/>
        <v>60.176823299498423</v>
      </c>
      <c r="AT7" s="2" t="b">
        <f t="shared" si="30"/>
        <v>0</v>
      </c>
      <c r="AU7" s="3" t="b">
        <f t="shared" si="31"/>
        <v>0</v>
      </c>
      <c r="AV7" s="3">
        <f t="shared" si="32"/>
        <v>60.176823299498423</v>
      </c>
      <c r="AW7" s="2">
        <f t="shared" si="33"/>
        <v>60.176823299498423</v>
      </c>
      <c r="AX7" s="3" t="b">
        <f t="shared" si="34"/>
        <v>0</v>
      </c>
      <c r="AY7" s="3" t="b">
        <f t="shared" si="35"/>
        <v>0</v>
      </c>
    </row>
    <row r="8" spans="1:51" x14ac:dyDescent="0.25">
      <c r="A8">
        <v>6</v>
      </c>
      <c r="B8">
        <v>3022</v>
      </c>
      <c r="C8">
        <v>2932</v>
      </c>
      <c r="D8">
        <v>2913</v>
      </c>
      <c r="E8">
        <f>AVERAGE(B8:D8)</f>
        <v>2955.6666666666665</v>
      </c>
      <c r="F8">
        <f>(_xlfn.VAR.S(B8:D8))^0.5</f>
        <v>58.226568964119238</v>
      </c>
      <c r="G8">
        <f>10*LOG10(E8^2/F8^2)</f>
        <v>34.110685078975358</v>
      </c>
      <c r="H8" s="2" t="b">
        <f t="shared" si="0"/>
        <v>0</v>
      </c>
      <c r="I8" s="3">
        <f t="shared" si="1"/>
        <v>34.110685078975358</v>
      </c>
      <c r="J8" s="3" t="b">
        <f t="shared" si="2"/>
        <v>0</v>
      </c>
      <c r="K8" s="2" t="b">
        <f t="shared" si="3"/>
        <v>0</v>
      </c>
      <c r="L8" s="3" t="b">
        <f t="shared" si="4"/>
        <v>0</v>
      </c>
      <c r="M8" s="3">
        <f t="shared" si="5"/>
        <v>34.110685078975358</v>
      </c>
      <c r="N8" s="2" t="b">
        <f t="shared" si="6"/>
        <v>0</v>
      </c>
      <c r="O8" s="3" t="b">
        <f t="shared" si="7"/>
        <v>0</v>
      </c>
      <c r="P8" s="3">
        <f t="shared" si="8"/>
        <v>34.110685078975358</v>
      </c>
      <c r="Q8" s="2">
        <f t="shared" si="9"/>
        <v>34.110685078975358</v>
      </c>
      <c r="R8" s="3" t="b">
        <f t="shared" si="10"/>
        <v>0</v>
      </c>
      <c r="S8" s="3" t="b">
        <f t="shared" si="11"/>
        <v>0</v>
      </c>
      <c r="T8" s="2">
        <f t="shared" si="12"/>
        <v>34.110685078975358</v>
      </c>
      <c r="U8" s="3" t="b">
        <f t="shared" si="13"/>
        <v>0</v>
      </c>
      <c r="V8" s="3" t="b">
        <f t="shared" si="14"/>
        <v>0</v>
      </c>
      <c r="W8" s="2" t="b">
        <f t="shared" si="15"/>
        <v>0</v>
      </c>
      <c r="X8" s="3">
        <f t="shared" si="16"/>
        <v>34.110685078975358</v>
      </c>
      <c r="Y8" s="3" t="b">
        <f t="shared" si="17"/>
        <v>0</v>
      </c>
      <c r="AA8">
        <v>6</v>
      </c>
      <c r="AB8">
        <v>2934</v>
      </c>
      <c r="AC8">
        <v>2875</v>
      </c>
      <c r="AD8">
        <v>2841</v>
      </c>
      <c r="AE8">
        <f>AVERAGE(AB8:AD8)</f>
        <v>2883.3333333333335</v>
      </c>
      <c r="AF8">
        <f>(_xlfn.VAR.S(AB8:AD8))^0.5</f>
        <v>47.056703383612984</v>
      </c>
      <c r="AG8">
        <f>10*LOG10(AE8^2/AF8^2)</f>
        <v>35.745467077684168</v>
      </c>
      <c r="AH8" s="2" t="b">
        <f t="shared" si="18"/>
        <v>0</v>
      </c>
      <c r="AI8" s="3">
        <f t="shared" si="19"/>
        <v>35.745467077684168</v>
      </c>
      <c r="AJ8" s="3" t="b">
        <f t="shared" si="20"/>
        <v>0</v>
      </c>
      <c r="AK8" s="2" t="b">
        <f t="shared" si="21"/>
        <v>0</v>
      </c>
      <c r="AL8" s="3" t="b">
        <f t="shared" si="22"/>
        <v>0</v>
      </c>
      <c r="AM8" s="3">
        <f t="shared" si="23"/>
        <v>35.745467077684168</v>
      </c>
      <c r="AN8" s="2" t="b">
        <f t="shared" si="24"/>
        <v>0</v>
      </c>
      <c r="AO8" s="3" t="b">
        <f t="shared" si="25"/>
        <v>0</v>
      </c>
      <c r="AP8" s="3">
        <f t="shared" si="26"/>
        <v>35.745467077684168</v>
      </c>
      <c r="AQ8" s="2">
        <f t="shared" si="27"/>
        <v>35.745467077684168</v>
      </c>
      <c r="AR8" s="3" t="b">
        <f t="shared" si="28"/>
        <v>0</v>
      </c>
      <c r="AS8" s="3" t="b">
        <f t="shared" si="29"/>
        <v>0</v>
      </c>
      <c r="AT8" s="2">
        <f t="shared" si="30"/>
        <v>35.745467077684168</v>
      </c>
      <c r="AU8" s="3" t="b">
        <f t="shared" si="31"/>
        <v>0</v>
      </c>
      <c r="AV8" s="3" t="b">
        <f t="shared" si="32"/>
        <v>0</v>
      </c>
      <c r="AW8" s="2" t="b">
        <f t="shared" si="33"/>
        <v>0</v>
      </c>
      <c r="AX8" s="3">
        <f t="shared" si="34"/>
        <v>35.745467077684168</v>
      </c>
      <c r="AY8" s="3" t="b">
        <f t="shared" si="35"/>
        <v>0</v>
      </c>
    </row>
    <row r="9" spans="1:51" x14ac:dyDescent="0.25">
      <c r="A9">
        <v>7</v>
      </c>
      <c r="B9">
        <v>3030</v>
      </c>
      <c r="C9">
        <v>3042</v>
      </c>
      <c r="D9">
        <v>3028</v>
      </c>
      <c r="E9">
        <f>AVERAGE(B9:D9)</f>
        <v>3033.3333333333335</v>
      </c>
      <c r="F9">
        <f>(_xlfn.VAR.S(B9:D9))^0.5</f>
        <v>7.5718777944003648</v>
      </c>
      <c r="G9">
        <f>10*LOG10(E9^2/F9^2)</f>
        <v>52.054330830149752</v>
      </c>
      <c r="H9" s="2" t="b">
        <f t="shared" si="0"/>
        <v>0</v>
      </c>
      <c r="I9" s="3" t="b">
        <f t="shared" si="1"/>
        <v>0</v>
      </c>
      <c r="J9" s="3">
        <f t="shared" si="2"/>
        <v>52.054330830149752</v>
      </c>
      <c r="K9" s="2">
        <f t="shared" si="3"/>
        <v>52.054330830149752</v>
      </c>
      <c r="L9" s="3" t="b">
        <f t="shared" si="4"/>
        <v>0</v>
      </c>
      <c r="M9" s="3" t="b">
        <f t="shared" si="5"/>
        <v>0</v>
      </c>
      <c r="N9" s="2" t="b">
        <f t="shared" si="6"/>
        <v>0</v>
      </c>
      <c r="O9" s="3">
        <f t="shared" si="7"/>
        <v>52.054330830149752</v>
      </c>
      <c r="P9" s="3" t="b">
        <f t="shared" si="8"/>
        <v>0</v>
      </c>
      <c r="Q9" s="2">
        <f t="shared" si="9"/>
        <v>52.054330830149752</v>
      </c>
      <c r="R9" s="3" t="b">
        <f t="shared" si="10"/>
        <v>0</v>
      </c>
      <c r="S9" s="3" t="b">
        <f t="shared" si="11"/>
        <v>0</v>
      </c>
      <c r="T9" s="2" t="b">
        <f t="shared" si="12"/>
        <v>0</v>
      </c>
      <c r="U9" s="3" t="b">
        <f t="shared" si="13"/>
        <v>0</v>
      </c>
      <c r="V9" s="3">
        <f t="shared" si="14"/>
        <v>52.054330830149752</v>
      </c>
      <c r="W9" s="2" t="b">
        <f t="shared" si="15"/>
        <v>0</v>
      </c>
      <c r="X9" s="3" t="b">
        <f t="shared" si="16"/>
        <v>0</v>
      </c>
      <c r="Y9" s="3">
        <f t="shared" si="17"/>
        <v>52.054330830149752</v>
      </c>
      <c r="AA9">
        <v>7</v>
      </c>
      <c r="AB9">
        <v>3709</v>
      </c>
      <c r="AC9">
        <v>3671</v>
      </c>
      <c r="AD9">
        <v>3687</v>
      </c>
      <c r="AE9">
        <f>AVERAGE(AB9:AD9)</f>
        <v>3689</v>
      </c>
      <c r="AF9">
        <f>(_xlfn.VAR.S(AB9:AD9))^0.5</f>
        <v>19.078784028338912</v>
      </c>
      <c r="AG9">
        <f>10*LOG10(AE9^2/AF9^2)</f>
        <v>45.727159268045511</v>
      </c>
      <c r="AH9" s="2" t="b">
        <f t="shared" si="18"/>
        <v>0</v>
      </c>
      <c r="AI9" s="3" t="b">
        <f t="shared" si="19"/>
        <v>0</v>
      </c>
      <c r="AJ9" s="3">
        <f t="shared" si="20"/>
        <v>45.727159268045511</v>
      </c>
      <c r="AK9" s="2">
        <f t="shared" si="21"/>
        <v>45.727159268045511</v>
      </c>
      <c r="AL9" s="3" t="b">
        <f t="shared" si="22"/>
        <v>0</v>
      </c>
      <c r="AM9" s="3" t="b">
        <f t="shared" si="23"/>
        <v>0</v>
      </c>
      <c r="AN9" s="2" t="b">
        <f t="shared" si="24"/>
        <v>0</v>
      </c>
      <c r="AO9" s="3">
        <f t="shared" si="25"/>
        <v>45.727159268045511</v>
      </c>
      <c r="AP9" s="3" t="b">
        <f t="shared" si="26"/>
        <v>0</v>
      </c>
      <c r="AQ9" s="2">
        <f t="shared" si="27"/>
        <v>45.727159268045511</v>
      </c>
      <c r="AR9" s="3" t="b">
        <f t="shared" si="28"/>
        <v>0</v>
      </c>
      <c r="AS9" s="3" t="b">
        <f t="shared" si="29"/>
        <v>0</v>
      </c>
      <c r="AT9" s="2" t="b">
        <f t="shared" si="30"/>
        <v>0</v>
      </c>
      <c r="AU9" s="3" t="b">
        <f t="shared" si="31"/>
        <v>0</v>
      </c>
      <c r="AV9" s="3">
        <f t="shared" si="32"/>
        <v>45.727159268045511</v>
      </c>
      <c r="AW9" s="2" t="b">
        <f t="shared" si="33"/>
        <v>0</v>
      </c>
      <c r="AX9" s="3" t="b">
        <f t="shared" si="34"/>
        <v>0</v>
      </c>
      <c r="AY9" s="3">
        <f t="shared" si="35"/>
        <v>45.727159268045511</v>
      </c>
    </row>
    <row r="10" spans="1:51" x14ac:dyDescent="0.25">
      <c r="A10">
        <v>8</v>
      </c>
      <c r="B10">
        <v>4707</v>
      </c>
      <c r="C10">
        <v>4472</v>
      </c>
      <c r="D10">
        <v>4336</v>
      </c>
      <c r="E10">
        <f>AVERAGE(B10:D10)</f>
        <v>4505</v>
      </c>
      <c r="F10">
        <f>(_xlfn.VAR.S(B10:D10))^0.5</f>
        <v>187.68857184176133</v>
      </c>
      <c r="G10">
        <f>10*LOG10(E10^2/F10^2)</f>
        <v>27.605139312389344</v>
      </c>
      <c r="H10" s="2" t="b">
        <f t="shared" si="0"/>
        <v>0</v>
      </c>
      <c r="I10" s="3" t="b">
        <f t="shared" si="1"/>
        <v>0</v>
      </c>
      <c r="J10" s="3">
        <f t="shared" si="2"/>
        <v>27.605139312389344</v>
      </c>
      <c r="K10" s="2" t="b">
        <f t="shared" si="3"/>
        <v>0</v>
      </c>
      <c r="L10" s="3">
        <f t="shared" si="4"/>
        <v>27.605139312389344</v>
      </c>
      <c r="M10" s="3" t="b">
        <f t="shared" si="5"/>
        <v>0</v>
      </c>
      <c r="N10" s="2" t="b">
        <f t="shared" si="6"/>
        <v>0</v>
      </c>
      <c r="O10" s="3" t="b">
        <f t="shared" si="7"/>
        <v>0</v>
      </c>
      <c r="P10" s="3">
        <f t="shared" si="8"/>
        <v>27.605139312389344</v>
      </c>
      <c r="Q10" s="2" t="b">
        <f t="shared" si="9"/>
        <v>0</v>
      </c>
      <c r="R10" s="3">
        <f t="shared" si="10"/>
        <v>27.605139312389344</v>
      </c>
      <c r="S10" s="3" t="b">
        <f t="shared" si="11"/>
        <v>0</v>
      </c>
      <c r="T10" s="2">
        <f t="shared" si="12"/>
        <v>27.605139312389344</v>
      </c>
      <c r="U10" s="3" t="b">
        <f t="shared" si="13"/>
        <v>0</v>
      </c>
      <c r="V10" s="3" t="b">
        <f t="shared" si="14"/>
        <v>0</v>
      </c>
      <c r="W10" s="2">
        <f t="shared" si="15"/>
        <v>27.605139312389344</v>
      </c>
      <c r="X10" s="3" t="b">
        <f t="shared" si="16"/>
        <v>0</v>
      </c>
      <c r="Y10" s="3" t="b">
        <f t="shared" si="17"/>
        <v>0</v>
      </c>
      <c r="AA10">
        <v>8</v>
      </c>
      <c r="AB10">
        <v>5073</v>
      </c>
      <c r="AC10">
        <v>4898</v>
      </c>
      <c r="AD10">
        <v>4599</v>
      </c>
      <c r="AE10">
        <f>AVERAGE(AB10:AD10)</f>
        <v>4856.666666666667</v>
      </c>
      <c r="AF10">
        <f>(_xlfn.VAR.S(AB10:AD10))^0.5</f>
        <v>239.68799163356792</v>
      </c>
      <c r="AG10">
        <f>10*LOG10(AE10^2/AF10^2)</f>
        <v>26.133840412433258</v>
      </c>
      <c r="AH10" s="2" t="b">
        <f t="shared" si="18"/>
        <v>0</v>
      </c>
      <c r="AI10" s="3" t="b">
        <f t="shared" si="19"/>
        <v>0</v>
      </c>
      <c r="AJ10" s="3">
        <f t="shared" si="20"/>
        <v>26.133840412433258</v>
      </c>
      <c r="AK10" s="2" t="b">
        <f t="shared" si="21"/>
        <v>0</v>
      </c>
      <c r="AL10" s="3">
        <f t="shared" si="22"/>
        <v>26.133840412433258</v>
      </c>
      <c r="AM10" s="3" t="b">
        <f t="shared" si="23"/>
        <v>0</v>
      </c>
      <c r="AN10" s="2" t="b">
        <f t="shared" si="24"/>
        <v>0</v>
      </c>
      <c r="AO10" s="3" t="b">
        <f t="shared" si="25"/>
        <v>0</v>
      </c>
      <c r="AP10" s="3">
        <f t="shared" si="26"/>
        <v>26.133840412433258</v>
      </c>
      <c r="AQ10" s="2" t="b">
        <f t="shared" si="27"/>
        <v>0</v>
      </c>
      <c r="AR10" s="3">
        <f t="shared" si="28"/>
        <v>26.133840412433258</v>
      </c>
      <c r="AS10" s="3" t="b">
        <f t="shared" si="29"/>
        <v>0</v>
      </c>
      <c r="AT10" s="2">
        <f t="shared" si="30"/>
        <v>26.133840412433258</v>
      </c>
      <c r="AU10" s="3" t="b">
        <f t="shared" si="31"/>
        <v>0</v>
      </c>
      <c r="AV10" s="3" t="b">
        <f t="shared" si="32"/>
        <v>0</v>
      </c>
      <c r="AW10" s="2">
        <f t="shared" si="33"/>
        <v>26.133840412433258</v>
      </c>
      <c r="AX10" s="3" t="b">
        <f t="shared" si="34"/>
        <v>0</v>
      </c>
      <c r="AY10" s="3" t="b">
        <f t="shared" si="35"/>
        <v>0</v>
      </c>
    </row>
    <row r="11" spans="1:51" x14ac:dyDescent="0.25">
      <c r="A11">
        <v>9</v>
      </c>
      <c r="B11">
        <v>3859</v>
      </c>
      <c r="C11">
        <v>3822</v>
      </c>
      <c r="D11">
        <v>3850</v>
      </c>
      <c r="E11">
        <f>AVERAGE(B11:D11)</f>
        <v>3843.6666666666665</v>
      </c>
      <c r="F11">
        <f>(_xlfn.VAR.S(B11:D11))^0.5</f>
        <v>19.295940851208403</v>
      </c>
      <c r="G11">
        <f>10*LOG10(E11^2/F11^2)</f>
        <v>45.985595164418541</v>
      </c>
      <c r="H11" s="2" t="b">
        <f t="shared" si="0"/>
        <v>0</v>
      </c>
      <c r="I11" s="3" t="b">
        <f t="shared" si="1"/>
        <v>0</v>
      </c>
      <c r="J11" s="3">
        <f t="shared" si="2"/>
        <v>45.985595164418541</v>
      </c>
      <c r="K11" s="2" t="b">
        <f t="shared" si="3"/>
        <v>0</v>
      </c>
      <c r="L11" s="3" t="b">
        <f t="shared" si="4"/>
        <v>0</v>
      </c>
      <c r="M11" s="3">
        <f t="shared" si="5"/>
        <v>45.985595164418541</v>
      </c>
      <c r="N11" s="2">
        <f t="shared" si="6"/>
        <v>45.985595164418541</v>
      </c>
      <c r="O11" s="3" t="b">
        <f t="shared" si="7"/>
        <v>0</v>
      </c>
      <c r="P11" s="3" t="b">
        <f t="shared" si="8"/>
        <v>0</v>
      </c>
      <c r="Q11" s="2" t="b">
        <f t="shared" si="9"/>
        <v>0</v>
      </c>
      <c r="R11" s="3" t="b">
        <f t="shared" si="10"/>
        <v>0</v>
      </c>
      <c r="S11" s="3">
        <f t="shared" si="11"/>
        <v>45.985595164418541</v>
      </c>
      <c r="T11" s="2" t="b">
        <f t="shared" si="12"/>
        <v>0</v>
      </c>
      <c r="U11" s="3">
        <f t="shared" si="13"/>
        <v>45.985595164418541</v>
      </c>
      <c r="V11" s="3" t="b">
        <f t="shared" si="14"/>
        <v>0</v>
      </c>
      <c r="W11" s="2" t="b">
        <f t="shared" si="15"/>
        <v>0</v>
      </c>
      <c r="X11" s="3">
        <f t="shared" si="16"/>
        <v>45.985595164418541</v>
      </c>
      <c r="Y11" s="3" t="b">
        <f t="shared" si="17"/>
        <v>0</v>
      </c>
      <c r="AA11">
        <v>9</v>
      </c>
      <c r="AB11">
        <v>4110</v>
      </c>
      <c r="AC11">
        <v>4067</v>
      </c>
      <c r="AD11">
        <v>4110</v>
      </c>
      <c r="AE11">
        <f>AVERAGE(AB11:AD11)</f>
        <v>4095.6666666666665</v>
      </c>
      <c r="AF11">
        <f>(_xlfn.VAR.S(AB11:AD11))^0.5</f>
        <v>24.826061575153908</v>
      </c>
      <c r="AG11">
        <f>10*LOG10(AE11^2/AF11^2)</f>
        <v>44.348335506688329</v>
      </c>
      <c r="AH11" s="2" t="b">
        <f t="shared" si="18"/>
        <v>0</v>
      </c>
      <c r="AI11" s="3" t="b">
        <f t="shared" si="19"/>
        <v>0</v>
      </c>
      <c r="AJ11" s="3">
        <f t="shared" si="20"/>
        <v>44.348335506688329</v>
      </c>
      <c r="AK11" s="2" t="b">
        <f t="shared" si="21"/>
        <v>0</v>
      </c>
      <c r="AL11" s="3" t="b">
        <f t="shared" si="22"/>
        <v>0</v>
      </c>
      <c r="AM11" s="3">
        <f t="shared" si="23"/>
        <v>44.348335506688329</v>
      </c>
      <c r="AN11" s="2">
        <f t="shared" si="24"/>
        <v>44.348335506688329</v>
      </c>
      <c r="AO11" s="3" t="b">
        <f t="shared" si="25"/>
        <v>0</v>
      </c>
      <c r="AP11" s="3" t="b">
        <f t="shared" si="26"/>
        <v>0</v>
      </c>
      <c r="AQ11" s="2" t="b">
        <f t="shared" si="27"/>
        <v>0</v>
      </c>
      <c r="AR11" s="3" t="b">
        <f t="shared" si="28"/>
        <v>0</v>
      </c>
      <c r="AS11" s="3">
        <f t="shared" si="29"/>
        <v>44.348335506688329</v>
      </c>
      <c r="AT11" s="2" t="b">
        <f t="shared" si="30"/>
        <v>0</v>
      </c>
      <c r="AU11" s="3">
        <f t="shared" si="31"/>
        <v>44.348335506688329</v>
      </c>
      <c r="AV11" s="3" t="b">
        <f t="shared" si="32"/>
        <v>0</v>
      </c>
      <c r="AW11" s="2" t="b">
        <f t="shared" si="33"/>
        <v>0</v>
      </c>
      <c r="AX11" s="3">
        <f t="shared" si="34"/>
        <v>44.348335506688329</v>
      </c>
      <c r="AY11" s="3" t="b">
        <f t="shared" si="35"/>
        <v>0</v>
      </c>
    </row>
    <row r="12" spans="1:51" x14ac:dyDescent="0.25">
      <c r="A12">
        <v>10</v>
      </c>
      <c r="B12">
        <v>3227</v>
      </c>
      <c r="C12">
        <v>3205</v>
      </c>
      <c r="D12">
        <v>3242</v>
      </c>
      <c r="E12">
        <f>AVERAGE(B12:D12)</f>
        <v>3224.6666666666665</v>
      </c>
      <c r="F12">
        <f>(_xlfn.VAR.S(B12:D12))^0.5</f>
        <v>18.610033136277146</v>
      </c>
      <c r="G12">
        <f>10*LOG10(E12^2/F12^2)</f>
        <v>44.77475363828033</v>
      </c>
      <c r="H12" s="2">
        <f t="shared" si="0"/>
        <v>44.77475363828033</v>
      </c>
      <c r="I12" s="3" t="b">
        <f t="shared" si="1"/>
        <v>0</v>
      </c>
      <c r="J12" s="3" t="b">
        <f t="shared" si="2"/>
        <v>0</v>
      </c>
      <c r="K12" s="2">
        <f t="shared" si="3"/>
        <v>44.77475363828033</v>
      </c>
      <c r="L12" s="3" t="b">
        <f t="shared" si="4"/>
        <v>0</v>
      </c>
      <c r="M12" s="3" t="b">
        <f t="shared" si="5"/>
        <v>0</v>
      </c>
      <c r="N12" s="2" t="b">
        <f t="shared" si="6"/>
        <v>0</v>
      </c>
      <c r="O12" s="3" t="b">
        <f t="shared" si="7"/>
        <v>0</v>
      </c>
      <c r="P12" s="3">
        <f t="shared" si="8"/>
        <v>44.77475363828033</v>
      </c>
      <c r="Q12" s="2" t="b">
        <f t="shared" si="9"/>
        <v>0</v>
      </c>
      <c r="R12" s="3" t="b">
        <f t="shared" si="10"/>
        <v>0</v>
      </c>
      <c r="S12" s="3">
        <f t="shared" si="11"/>
        <v>44.77475363828033</v>
      </c>
      <c r="T12" s="2" t="b">
        <f t="shared" si="12"/>
        <v>0</v>
      </c>
      <c r="U12" s="3">
        <f t="shared" si="13"/>
        <v>44.77475363828033</v>
      </c>
      <c r="V12" s="3" t="b">
        <f t="shared" si="14"/>
        <v>0</v>
      </c>
      <c r="W12" s="2">
        <f t="shared" si="15"/>
        <v>44.77475363828033</v>
      </c>
      <c r="X12" s="3" t="b">
        <f t="shared" si="16"/>
        <v>0</v>
      </c>
      <c r="Y12" s="3" t="b">
        <f t="shared" si="17"/>
        <v>0</v>
      </c>
      <c r="AA12">
        <v>10</v>
      </c>
      <c r="AB12">
        <v>3599</v>
      </c>
      <c r="AC12">
        <v>3591</v>
      </c>
      <c r="AD12">
        <v>3535</v>
      </c>
      <c r="AE12">
        <f>AVERAGE(AB12:AD12)</f>
        <v>3575</v>
      </c>
      <c r="AF12">
        <f>(_xlfn.VAR.S(AB12:AD12))^0.5</f>
        <v>34.871191548325392</v>
      </c>
      <c r="AG12">
        <f>10*LOG10(AE12^2/AF12^2)</f>
        <v>40.216185173374825</v>
      </c>
      <c r="AH12" s="2">
        <f t="shared" si="18"/>
        <v>40.216185173374825</v>
      </c>
      <c r="AI12" s="3" t="b">
        <f t="shared" si="19"/>
        <v>0</v>
      </c>
      <c r="AJ12" s="3" t="b">
        <f t="shared" si="20"/>
        <v>0</v>
      </c>
      <c r="AK12" s="2">
        <f t="shared" si="21"/>
        <v>40.216185173374825</v>
      </c>
      <c r="AL12" s="3" t="b">
        <f t="shared" si="22"/>
        <v>0</v>
      </c>
      <c r="AM12" s="3" t="b">
        <f t="shared" si="23"/>
        <v>0</v>
      </c>
      <c r="AN12" s="2" t="b">
        <f t="shared" si="24"/>
        <v>0</v>
      </c>
      <c r="AO12" s="3" t="b">
        <f t="shared" si="25"/>
        <v>0</v>
      </c>
      <c r="AP12" s="3">
        <f t="shared" si="26"/>
        <v>40.216185173374825</v>
      </c>
      <c r="AQ12" s="2" t="b">
        <f t="shared" si="27"/>
        <v>0</v>
      </c>
      <c r="AR12" s="3" t="b">
        <f t="shared" si="28"/>
        <v>0</v>
      </c>
      <c r="AS12" s="3">
        <f t="shared" si="29"/>
        <v>40.216185173374825</v>
      </c>
      <c r="AT12" s="2" t="b">
        <f t="shared" si="30"/>
        <v>0</v>
      </c>
      <c r="AU12" s="3">
        <f t="shared" si="31"/>
        <v>40.216185173374825</v>
      </c>
      <c r="AV12" s="3" t="b">
        <f t="shared" si="32"/>
        <v>0</v>
      </c>
      <c r="AW12" s="2">
        <f t="shared" si="33"/>
        <v>40.216185173374825</v>
      </c>
      <c r="AX12" s="3" t="b">
        <f t="shared" si="34"/>
        <v>0</v>
      </c>
      <c r="AY12" s="3" t="b">
        <f t="shared" si="35"/>
        <v>0</v>
      </c>
    </row>
    <row r="13" spans="1:51" x14ac:dyDescent="0.25">
      <c r="A13">
        <v>11</v>
      </c>
      <c r="B13">
        <v>2521</v>
      </c>
      <c r="C13">
        <v>2499</v>
      </c>
      <c r="D13">
        <v>2499</v>
      </c>
      <c r="E13">
        <f>AVERAGE(B13:D13)</f>
        <v>2506.3333333333335</v>
      </c>
      <c r="F13">
        <f>(_xlfn.VAR.S(B13:D13))^0.5</f>
        <v>12.701705922171765</v>
      </c>
      <c r="G13">
        <f>10*LOG10(E13^2/F13^2)</f>
        <v>45.903535532871814</v>
      </c>
      <c r="H13" s="2">
        <f t="shared" si="0"/>
        <v>45.903535532871814</v>
      </c>
      <c r="I13" s="3" t="b">
        <f t="shared" si="1"/>
        <v>0</v>
      </c>
      <c r="J13" s="3" t="b">
        <f t="shared" si="2"/>
        <v>0</v>
      </c>
      <c r="K13" s="2" t="b">
        <f t="shared" si="3"/>
        <v>0</v>
      </c>
      <c r="L13" s="3">
        <f t="shared" si="4"/>
        <v>45.903535532871814</v>
      </c>
      <c r="M13" s="3" t="b">
        <f t="shared" si="5"/>
        <v>0</v>
      </c>
      <c r="N13" s="2">
        <f t="shared" si="6"/>
        <v>45.903535532871814</v>
      </c>
      <c r="O13" s="3" t="b">
        <f t="shared" si="7"/>
        <v>0</v>
      </c>
      <c r="P13" s="3" t="b">
        <f t="shared" si="8"/>
        <v>0</v>
      </c>
      <c r="Q13" s="2">
        <f t="shared" si="9"/>
        <v>45.903535532871814</v>
      </c>
      <c r="R13" s="3" t="b">
        <f t="shared" si="10"/>
        <v>0</v>
      </c>
      <c r="S13" s="3" t="b">
        <f t="shared" si="11"/>
        <v>0</v>
      </c>
      <c r="T13" s="2" t="b">
        <f t="shared" si="12"/>
        <v>0</v>
      </c>
      <c r="U13" s="3" t="b">
        <f t="shared" si="13"/>
        <v>0</v>
      </c>
      <c r="V13" s="3">
        <f t="shared" si="14"/>
        <v>45.903535532871814</v>
      </c>
      <c r="W13" s="2" t="b">
        <f t="shared" si="15"/>
        <v>0</v>
      </c>
      <c r="X13" s="3">
        <f t="shared" si="16"/>
        <v>45.903535532871814</v>
      </c>
      <c r="Y13" s="3" t="b">
        <f t="shared" si="17"/>
        <v>0</v>
      </c>
      <c r="AA13">
        <v>11</v>
      </c>
      <c r="AB13">
        <v>2551</v>
      </c>
      <c r="AC13">
        <v>2552</v>
      </c>
      <c r="AD13">
        <v>2570</v>
      </c>
      <c r="AE13">
        <f>AVERAGE(AB13:AD13)</f>
        <v>2557.6666666666665</v>
      </c>
      <c r="AF13">
        <f>(_xlfn.VAR.S(AB13:AD13))^0.5</f>
        <v>10.692676621563626</v>
      </c>
      <c r="AG13">
        <f>10*LOG10(AE13^2/AF13^2)</f>
        <v>47.575150216390327</v>
      </c>
      <c r="AH13" s="2">
        <f t="shared" si="18"/>
        <v>47.575150216390327</v>
      </c>
      <c r="AI13" s="3" t="b">
        <f t="shared" si="19"/>
        <v>0</v>
      </c>
      <c r="AJ13" s="3" t="b">
        <f t="shared" si="20"/>
        <v>0</v>
      </c>
      <c r="AK13" s="2" t="b">
        <f t="shared" si="21"/>
        <v>0</v>
      </c>
      <c r="AL13" s="3">
        <f t="shared" si="22"/>
        <v>47.575150216390327</v>
      </c>
      <c r="AM13" s="3" t="b">
        <f t="shared" si="23"/>
        <v>0</v>
      </c>
      <c r="AN13" s="2">
        <f t="shared" si="24"/>
        <v>47.575150216390327</v>
      </c>
      <c r="AO13" s="3" t="b">
        <f t="shared" si="25"/>
        <v>0</v>
      </c>
      <c r="AP13" s="3" t="b">
        <f t="shared" si="26"/>
        <v>0</v>
      </c>
      <c r="AQ13" s="2">
        <f t="shared" si="27"/>
        <v>47.575150216390327</v>
      </c>
      <c r="AR13" s="3" t="b">
        <f t="shared" si="28"/>
        <v>0</v>
      </c>
      <c r="AS13" s="3" t="b">
        <f t="shared" si="29"/>
        <v>0</v>
      </c>
      <c r="AT13" s="2" t="b">
        <f t="shared" si="30"/>
        <v>0</v>
      </c>
      <c r="AU13" s="3" t="b">
        <f t="shared" si="31"/>
        <v>0</v>
      </c>
      <c r="AV13" s="3">
        <f t="shared" si="32"/>
        <v>47.575150216390327</v>
      </c>
      <c r="AW13" s="2" t="b">
        <f t="shared" si="33"/>
        <v>0</v>
      </c>
      <c r="AX13" s="3">
        <f t="shared" si="34"/>
        <v>47.575150216390327</v>
      </c>
      <c r="AY13" s="3" t="b">
        <f t="shared" si="35"/>
        <v>0</v>
      </c>
    </row>
    <row r="14" spans="1:51" x14ac:dyDescent="0.25">
      <c r="A14">
        <v>12</v>
      </c>
      <c r="B14">
        <v>5921</v>
      </c>
      <c r="C14">
        <v>5766</v>
      </c>
      <c r="D14">
        <v>5844</v>
      </c>
      <c r="E14">
        <f>AVERAGE(B14:D14)</f>
        <v>5843.666666666667</v>
      </c>
      <c r="F14">
        <f>(_xlfn.VAR.S(B14:D14))^0.5</f>
        <v>77.500537632543782</v>
      </c>
      <c r="G14">
        <f>10*LOG10(E14^2/F14^2)</f>
        <v>37.547614394875183</v>
      </c>
      <c r="H14" s="2">
        <f t="shared" si="0"/>
        <v>37.547614394875183</v>
      </c>
      <c r="I14" s="3" t="b">
        <f t="shared" si="1"/>
        <v>0</v>
      </c>
      <c r="J14" s="3" t="b">
        <f t="shared" si="2"/>
        <v>0</v>
      </c>
      <c r="K14" s="2" t="b">
        <f t="shared" si="3"/>
        <v>0</v>
      </c>
      <c r="L14" s="3" t="b">
        <f t="shared" si="4"/>
        <v>0</v>
      </c>
      <c r="M14" s="3">
        <f t="shared" si="5"/>
        <v>37.547614394875183</v>
      </c>
      <c r="N14" s="2" t="b">
        <f t="shared" si="6"/>
        <v>0</v>
      </c>
      <c r="O14" s="3">
        <f t="shared" si="7"/>
        <v>37.547614394875183</v>
      </c>
      <c r="P14" s="3" t="b">
        <f t="shared" si="8"/>
        <v>0</v>
      </c>
      <c r="Q14" s="2" t="b">
        <f t="shared" si="9"/>
        <v>0</v>
      </c>
      <c r="R14" s="3">
        <f t="shared" si="10"/>
        <v>37.547614394875183</v>
      </c>
      <c r="S14" s="3" t="b">
        <f t="shared" si="11"/>
        <v>0</v>
      </c>
      <c r="T14" s="2">
        <f t="shared" si="12"/>
        <v>37.547614394875183</v>
      </c>
      <c r="U14" s="3" t="b">
        <f t="shared" si="13"/>
        <v>0</v>
      </c>
      <c r="V14" s="3" t="b">
        <f t="shared" si="14"/>
        <v>0</v>
      </c>
      <c r="W14" s="2" t="b">
        <f t="shared" si="15"/>
        <v>0</v>
      </c>
      <c r="X14" s="3" t="b">
        <f t="shared" si="16"/>
        <v>0</v>
      </c>
      <c r="Y14" s="3">
        <f t="shared" si="17"/>
        <v>37.547614394875183</v>
      </c>
      <c r="AA14">
        <v>12</v>
      </c>
      <c r="AB14">
        <v>5691</v>
      </c>
      <c r="AC14">
        <v>5777</v>
      </c>
      <c r="AD14">
        <v>5743</v>
      </c>
      <c r="AE14">
        <f>AVERAGE(AB14:AD14)</f>
        <v>5737</v>
      </c>
      <c r="AF14">
        <f>(_xlfn.VAR.S(AB14:AD14))^0.5</f>
        <v>43.312815655415427</v>
      </c>
      <c r="AG14">
        <f>10*LOG10(AE14^2/AF14^2)</f>
        <v>42.441368657218362</v>
      </c>
      <c r="AH14" s="2">
        <f t="shared" si="18"/>
        <v>42.441368657218362</v>
      </c>
      <c r="AI14" s="3" t="b">
        <f t="shared" si="19"/>
        <v>0</v>
      </c>
      <c r="AJ14" s="3" t="b">
        <f t="shared" si="20"/>
        <v>0</v>
      </c>
      <c r="AK14" s="2" t="b">
        <f t="shared" si="21"/>
        <v>0</v>
      </c>
      <c r="AL14" s="3" t="b">
        <f t="shared" si="22"/>
        <v>0</v>
      </c>
      <c r="AM14" s="3">
        <f t="shared" si="23"/>
        <v>42.441368657218362</v>
      </c>
      <c r="AN14" s="2" t="b">
        <f t="shared" si="24"/>
        <v>0</v>
      </c>
      <c r="AO14" s="3">
        <f t="shared" si="25"/>
        <v>42.441368657218362</v>
      </c>
      <c r="AP14" s="3" t="b">
        <f t="shared" si="26"/>
        <v>0</v>
      </c>
      <c r="AQ14" s="2" t="b">
        <f t="shared" si="27"/>
        <v>0</v>
      </c>
      <c r="AR14" s="3">
        <f t="shared" si="28"/>
        <v>42.441368657218362</v>
      </c>
      <c r="AS14" s="3" t="b">
        <f t="shared" si="29"/>
        <v>0</v>
      </c>
      <c r="AT14" s="2">
        <f t="shared" si="30"/>
        <v>42.441368657218362</v>
      </c>
      <c r="AU14" s="3" t="b">
        <f t="shared" si="31"/>
        <v>0</v>
      </c>
      <c r="AV14" s="3" t="b">
        <f t="shared" si="32"/>
        <v>0</v>
      </c>
      <c r="AW14" s="2" t="b">
        <f t="shared" si="33"/>
        <v>0</v>
      </c>
      <c r="AX14" s="3" t="b">
        <f t="shared" si="34"/>
        <v>0</v>
      </c>
      <c r="AY14" s="3">
        <f t="shared" si="35"/>
        <v>42.441368657218362</v>
      </c>
    </row>
    <row r="15" spans="1:51" x14ac:dyDescent="0.25">
      <c r="A15">
        <v>13</v>
      </c>
      <c r="B15">
        <v>2792</v>
      </c>
      <c r="C15">
        <v>2752</v>
      </c>
      <c r="D15">
        <v>2716</v>
      </c>
      <c r="E15">
        <f>AVERAGE(B15:D15)</f>
        <v>2753.3333333333335</v>
      </c>
      <c r="F15">
        <f>(_xlfn.VAR.S(B15:D15))^0.5</f>
        <v>38.017539811688678</v>
      </c>
      <c r="G15">
        <f>10*LOG10(E15^2/F15^2)</f>
        <v>37.197495663907716</v>
      </c>
      <c r="H15" s="2" t="b">
        <f t="shared" si="0"/>
        <v>0</v>
      </c>
      <c r="I15" s="3">
        <f t="shared" si="1"/>
        <v>37.197495663907716</v>
      </c>
      <c r="J15" s="3" t="b">
        <f t="shared" si="2"/>
        <v>0</v>
      </c>
      <c r="K15" s="2">
        <f t="shared" si="3"/>
        <v>37.197495663907716</v>
      </c>
      <c r="L15" s="3" t="b">
        <f t="shared" si="4"/>
        <v>0</v>
      </c>
      <c r="M15" s="3" t="b">
        <f t="shared" si="5"/>
        <v>0</v>
      </c>
      <c r="N15" s="2" t="b">
        <f t="shared" si="6"/>
        <v>0</v>
      </c>
      <c r="O15" s="3">
        <f t="shared" si="7"/>
        <v>37.197495663907716</v>
      </c>
      <c r="P15" s="3" t="b">
        <f t="shared" si="8"/>
        <v>0</v>
      </c>
      <c r="Q15" s="2" t="b">
        <f t="shared" si="9"/>
        <v>0</v>
      </c>
      <c r="R15" s="3" t="b">
        <f t="shared" si="10"/>
        <v>0</v>
      </c>
      <c r="S15" s="3">
        <f t="shared" si="11"/>
        <v>37.197495663907716</v>
      </c>
      <c r="T15" s="2">
        <f t="shared" si="12"/>
        <v>37.197495663907716</v>
      </c>
      <c r="U15" s="3" t="b">
        <f t="shared" si="13"/>
        <v>0</v>
      </c>
      <c r="V15" s="3" t="b">
        <f t="shared" si="14"/>
        <v>0</v>
      </c>
      <c r="W15" s="2" t="b">
        <f t="shared" si="15"/>
        <v>0</v>
      </c>
      <c r="X15" s="3">
        <f t="shared" si="16"/>
        <v>37.197495663907716</v>
      </c>
      <c r="Y15" s="3" t="b">
        <f t="shared" si="17"/>
        <v>0</v>
      </c>
      <c r="AA15">
        <v>13</v>
      </c>
      <c r="AB15">
        <v>2765</v>
      </c>
      <c r="AC15">
        <v>2786</v>
      </c>
      <c r="AD15">
        <v>2773</v>
      </c>
      <c r="AE15">
        <f>AVERAGE(AB15:AD15)</f>
        <v>2774.6666666666665</v>
      </c>
      <c r="AF15">
        <f>(_xlfn.VAR.S(AB15:AD15))^0.5</f>
        <v>10.598742063723096</v>
      </c>
      <c r="AG15">
        <f>10*LOG10(AE15^2/AF15^2)</f>
        <v>48.359129874881781</v>
      </c>
      <c r="AH15" s="2" t="b">
        <f t="shared" si="18"/>
        <v>0</v>
      </c>
      <c r="AI15" s="3">
        <f t="shared" si="19"/>
        <v>48.359129874881781</v>
      </c>
      <c r="AJ15" s="3" t="b">
        <f t="shared" si="20"/>
        <v>0</v>
      </c>
      <c r="AK15" s="2">
        <f t="shared" si="21"/>
        <v>48.359129874881781</v>
      </c>
      <c r="AL15" s="3" t="b">
        <f t="shared" si="22"/>
        <v>0</v>
      </c>
      <c r="AM15" s="3" t="b">
        <f t="shared" si="23"/>
        <v>0</v>
      </c>
      <c r="AN15" s="2" t="b">
        <f t="shared" si="24"/>
        <v>0</v>
      </c>
      <c r="AO15" s="3">
        <f t="shared" si="25"/>
        <v>48.359129874881781</v>
      </c>
      <c r="AP15" s="3" t="b">
        <f t="shared" si="26"/>
        <v>0</v>
      </c>
      <c r="AQ15" s="2" t="b">
        <f t="shared" si="27"/>
        <v>0</v>
      </c>
      <c r="AR15" s="3" t="b">
        <f t="shared" si="28"/>
        <v>0</v>
      </c>
      <c r="AS15" s="3">
        <f t="shared" si="29"/>
        <v>48.359129874881781</v>
      </c>
      <c r="AT15" s="2">
        <f t="shared" si="30"/>
        <v>48.359129874881781</v>
      </c>
      <c r="AU15" s="3" t="b">
        <f t="shared" si="31"/>
        <v>0</v>
      </c>
      <c r="AV15" s="3" t="b">
        <f t="shared" si="32"/>
        <v>0</v>
      </c>
      <c r="AW15" s="2" t="b">
        <f t="shared" si="33"/>
        <v>0</v>
      </c>
      <c r="AX15" s="3">
        <f t="shared" si="34"/>
        <v>48.359129874881781</v>
      </c>
      <c r="AY15" s="3" t="b">
        <f t="shared" si="35"/>
        <v>0</v>
      </c>
    </row>
    <row r="16" spans="1:51" x14ac:dyDescent="0.25">
      <c r="A16">
        <v>14</v>
      </c>
      <c r="B16">
        <v>2863</v>
      </c>
      <c r="C16">
        <v>2835</v>
      </c>
      <c r="D16">
        <v>2859</v>
      </c>
      <c r="E16">
        <f>AVERAGE(B16:D16)</f>
        <v>2852.3333333333335</v>
      </c>
      <c r="F16">
        <f>(_xlfn.VAR.S(B16:D16))^0.5</f>
        <v>15.14375558880073</v>
      </c>
      <c r="G16">
        <f>10*LOG10(E16^2/F16^2)</f>
        <v>45.499333710234126</v>
      </c>
      <c r="H16" s="2" t="b">
        <f t="shared" si="0"/>
        <v>0</v>
      </c>
      <c r="I16" s="3">
        <f t="shared" si="1"/>
        <v>45.499333710234126</v>
      </c>
      <c r="J16" s="3" t="b">
        <f t="shared" si="2"/>
        <v>0</v>
      </c>
      <c r="K16" s="2" t="b">
        <f t="shared" si="3"/>
        <v>0</v>
      </c>
      <c r="L16" s="3">
        <f t="shared" si="4"/>
        <v>45.499333710234126</v>
      </c>
      <c r="M16" s="3" t="b">
        <f t="shared" si="5"/>
        <v>0</v>
      </c>
      <c r="N16" s="2" t="b">
        <f t="shared" si="6"/>
        <v>0</v>
      </c>
      <c r="O16" s="3" t="b">
        <f t="shared" si="7"/>
        <v>0</v>
      </c>
      <c r="P16" s="3">
        <f t="shared" si="8"/>
        <v>45.499333710234126</v>
      </c>
      <c r="Q16" s="2">
        <f t="shared" si="9"/>
        <v>45.499333710234126</v>
      </c>
      <c r="R16" s="3" t="b">
        <f t="shared" si="10"/>
        <v>0</v>
      </c>
      <c r="S16" s="3" t="b">
        <f t="shared" si="11"/>
        <v>0</v>
      </c>
      <c r="T16" s="2" t="b">
        <f t="shared" si="12"/>
        <v>0</v>
      </c>
      <c r="U16" s="3">
        <f t="shared" si="13"/>
        <v>45.499333710234126</v>
      </c>
      <c r="V16" s="3" t="b">
        <f t="shared" si="14"/>
        <v>0</v>
      </c>
      <c r="W16" s="2" t="b">
        <f t="shared" si="15"/>
        <v>0</v>
      </c>
      <c r="X16" s="3" t="b">
        <f t="shared" si="16"/>
        <v>0</v>
      </c>
      <c r="Y16" s="3">
        <f t="shared" si="17"/>
        <v>45.499333710234126</v>
      </c>
      <c r="AA16">
        <v>14</v>
      </c>
      <c r="AB16">
        <v>2891</v>
      </c>
      <c r="AC16">
        <v>2844</v>
      </c>
      <c r="AD16">
        <v>2841</v>
      </c>
      <c r="AE16">
        <f>AVERAGE(AB16:AD16)</f>
        <v>2858.6666666666665</v>
      </c>
      <c r="AF16">
        <f>(_xlfn.VAR.S(AB16:AD16))^0.5</f>
        <v>28.041635710730812</v>
      </c>
      <c r="AG16">
        <f>10*LOG10(AE16^2/AF16^2)</f>
        <v>40.167203490921317</v>
      </c>
      <c r="AH16" s="2" t="b">
        <f t="shared" si="18"/>
        <v>0</v>
      </c>
      <c r="AI16" s="3">
        <f t="shared" si="19"/>
        <v>40.167203490921317</v>
      </c>
      <c r="AJ16" s="3" t="b">
        <f t="shared" si="20"/>
        <v>0</v>
      </c>
      <c r="AK16" s="2" t="b">
        <f t="shared" si="21"/>
        <v>0</v>
      </c>
      <c r="AL16" s="3">
        <f t="shared" si="22"/>
        <v>40.167203490921317</v>
      </c>
      <c r="AM16" s="3" t="b">
        <f t="shared" si="23"/>
        <v>0</v>
      </c>
      <c r="AN16" s="2" t="b">
        <f t="shared" si="24"/>
        <v>0</v>
      </c>
      <c r="AO16" s="3" t="b">
        <f t="shared" si="25"/>
        <v>0</v>
      </c>
      <c r="AP16" s="3">
        <f t="shared" si="26"/>
        <v>40.167203490921317</v>
      </c>
      <c r="AQ16" s="2">
        <f t="shared" si="27"/>
        <v>40.167203490921317</v>
      </c>
      <c r="AR16" s="3" t="b">
        <f t="shared" si="28"/>
        <v>0</v>
      </c>
      <c r="AS16" s="3" t="b">
        <f t="shared" si="29"/>
        <v>0</v>
      </c>
      <c r="AT16" s="2" t="b">
        <f t="shared" si="30"/>
        <v>0</v>
      </c>
      <c r="AU16" s="3">
        <f t="shared" si="31"/>
        <v>40.167203490921317</v>
      </c>
      <c r="AV16" s="3" t="b">
        <f t="shared" si="32"/>
        <v>0</v>
      </c>
      <c r="AW16" s="2" t="b">
        <f t="shared" si="33"/>
        <v>0</v>
      </c>
      <c r="AX16" s="3" t="b">
        <f t="shared" si="34"/>
        <v>0</v>
      </c>
      <c r="AY16" s="3">
        <f t="shared" si="35"/>
        <v>40.167203490921317</v>
      </c>
    </row>
    <row r="17" spans="1:51" x14ac:dyDescent="0.25">
      <c r="A17">
        <v>15</v>
      </c>
      <c r="B17">
        <v>3218</v>
      </c>
      <c r="C17">
        <v>3149</v>
      </c>
      <c r="D17">
        <v>3124</v>
      </c>
      <c r="E17">
        <f>AVERAGE(B17:D17)</f>
        <v>3163.6666666666665</v>
      </c>
      <c r="F17">
        <f>(_xlfn.VAR.S(B17:D17))^0.5</f>
        <v>48.686069191641806</v>
      </c>
      <c r="G17">
        <f>10*LOG10(E17^2/F17^2)</f>
        <v>36.255720134339221</v>
      </c>
      <c r="H17" s="2" t="b">
        <f t="shared" si="0"/>
        <v>0</v>
      </c>
      <c r="I17" s="3">
        <f t="shared" si="1"/>
        <v>36.255720134339221</v>
      </c>
      <c r="J17" s="3" t="b">
        <f t="shared" si="2"/>
        <v>0</v>
      </c>
      <c r="K17" s="2" t="b">
        <f t="shared" si="3"/>
        <v>0</v>
      </c>
      <c r="L17" s="3" t="b">
        <f t="shared" si="4"/>
        <v>0</v>
      </c>
      <c r="M17" s="3">
        <f t="shared" si="5"/>
        <v>36.255720134339221</v>
      </c>
      <c r="N17" s="2">
        <f t="shared" si="6"/>
        <v>36.255720134339221</v>
      </c>
      <c r="O17" s="3" t="b">
        <f t="shared" si="7"/>
        <v>0</v>
      </c>
      <c r="P17" s="3" t="b">
        <f t="shared" si="8"/>
        <v>0</v>
      </c>
      <c r="Q17" s="2" t="b">
        <f t="shared" si="9"/>
        <v>0</v>
      </c>
      <c r="R17" s="3">
        <f t="shared" si="10"/>
        <v>36.255720134339221</v>
      </c>
      <c r="S17" s="3" t="b">
        <f t="shared" si="11"/>
        <v>0</v>
      </c>
      <c r="T17" s="2" t="b">
        <f t="shared" si="12"/>
        <v>0</v>
      </c>
      <c r="U17" s="3" t="b">
        <f t="shared" si="13"/>
        <v>0</v>
      </c>
      <c r="V17" s="3">
        <f t="shared" si="14"/>
        <v>36.255720134339221</v>
      </c>
      <c r="W17" s="2">
        <f t="shared" si="15"/>
        <v>36.255720134339221</v>
      </c>
      <c r="X17" s="3" t="b">
        <f t="shared" si="16"/>
        <v>0</v>
      </c>
      <c r="Y17" s="3" t="b">
        <f t="shared" si="17"/>
        <v>0</v>
      </c>
      <c r="AA17">
        <v>15</v>
      </c>
      <c r="AB17">
        <v>3241</v>
      </c>
      <c r="AC17">
        <v>3189</v>
      </c>
      <c r="AD17">
        <v>3197</v>
      </c>
      <c r="AE17">
        <f>AVERAGE(AB17:AD17)</f>
        <v>3209</v>
      </c>
      <c r="AF17">
        <f>(_xlfn.VAR.S(AB17:AD17))^0.5</f>
        <v>28</v>
      </c>
      <c r="AG17">
        <f>10*LOG10(AE17^2/AF17^2)</f>
        <v>41.184233715065695</v>
      </c>
      <c r="AH17" s="2" t="b">
        <f t="shared" si="18"/>
        <v>0</v>
      </c>
      <c r="AI17" s="3">
        <f t="shared" si="19"/>
        <v>41.184233715065695</v>
      </c>
      <c r="AJ17" s="3" t="b">
        <f t="shared" si="20"/>
        <v>0</v>
      </c>
      <c r="AK17" s="2" t="b">
        <f t="shared" si="21"/>
        <v>0</v>
      </c>
      <c r="AL17" s="3" t="b">
        <f t="shared" si="22"/>
        <v>0</v>
      </c>
      <c r="AM17" s="3">
        <f t="shared" si="23"/>
        <v>41.184233715065695</v>
      </c>
      <c r="AN17" s="2">
        <f t="shared" si="24"/>
        <v>41.184233715065695</v>
      </c>
      <c r="AO17" s="3" t="b">
        <f t="shared" si="25"/>
        <v>0</v>
      </c>
      <c r="AP17" s="3" t="b">
        <f t="shared" si="26"/>
        <v>0</v>
      </c>
      <c r="AQ17" s="2" t="b">
        <f t="shared" si="27"/>
        <v>0</v>
      </c>
      <c r="AR17" s="3">
        <f t="shared" si="28"/>
        <v>41.184233715065695</v>
      </c>
      <c r="AS17" s="3" t="b">
        <f t="shared" si="29"/>
        <v>0</v>
      </c>
      <c r="AT17" s="2" t="b">
        <f t="shared" si="30"/>
        <v>0</v>
      </c>
      <c r="AU17" s="3" t="b">
        <f t="shared" si="31"/>
        <v>0</v>
      </c>
      <c r="AV17" s="3">
        <f t="shared" si="32"/>
        <v>41.184233715065695</v>
      </c>
      <c r="AW17" s="2">
        <f t="shared" si="33"/>
        <v>41.184233715065695</v>
      </c>
      <c r="AX17" s="3" t="b">
        <f t="shared" si="34"/>
        <v>0</v>
      </c>
      <c r="AY17" s="3" t="b">
        <f t="shared" si="35"/>
        <v>0</v>
      </c>
    </row>
    <row r="18" spans="1:51" x14ac:dyDescent="0.25">
      <c r="A18">
        <v>16</v>
      </c>
      <c r="B18">
        <v>3020</v>
      </c>
      <c r="C18">
        <v>3008</v>
      </c>
      <c r="D18">
        <v>3016</v>
      </c>
      <c r="E18">
        <f>AVERAGE(B18:D18)</f>
        <v>3014.6666666666665</v>
      </c>
      <c r="F18">
        <f>(_xlfn.VAR.S(B18:D18))^0.5</f>
        <v>6.110100926607787</v>
      </c>
      <c r="G18">
        <f>10*LOG10(E18^2/F18^2)</f>
        <v>53.863818299568003</v>
      </c>
      <c r="H18" s="2" t="b">
        <f t="shared" si="0"/>
        <v>0</v>
      </c>
      <c r="I18" s="3" t="b">
        <f t="shared" si="1"/>
        <v>0</v>
      </c>
      <c r="J18" s="3">
        <f t="shared" si="2"/>
        <v>53.863818299568003</v>
      </c>
      <c r="K18" s="2">
        <f t="shared" si="3"/>
        <v>53.863818299568003</v>
      </c>
      <c r="L18" s="3" t="b">
        <f t="shared" si="4"/>
        <v>0</v>
      </c>
      <c r="M18" s="3" t="b">
        <f t="shared" si="5"/>
        <v>0</v>
      </c>
      <c r="N18" s="2" t="b">
        <f t="shared" si="6"/>
        <v>0</v>
      </c>
      <c r="O18" s="3" t="b">
        <f t="shared" si="7"/>
        <v>0</v>
      </c>
      <c r="P18" s="3">
        <f t="shared" si="8"/>
        <v>53.863818299568003</v>
      </c>
      <c r="Q18" s="2" t="b">
        <f t="shared" si="9"/>
        <v>0</v>
      </c>
      <c r="R18" s="3">
        <f t="shared" si="10"/>
        <v>53.863818299568003</v>
      </c>
      <c r="S18" s="3" t="b">
        <f t="shared" si="11"/>
        <v>0</v>
      </c>
      <c r="T18" s="2" t="b">
        <f t="shared" si="12"/>
        <v>0</v>
      </c>
      <c r="U18" s="3" t="b">
        <f t="shared" si="13"/>
        <v>0</v>
      </c>
      <c r="V18" s="3">
        <f t="shared" si="14"/>
        <v>53.863818299568003</v>
      </c>
      <c r="W18" s="2" t="b">
        <f t="shared" si="15"/>
        <v>0</v>
      </c>
      <c r="X18" s="3">
        <f t="shared" si="16"/>
        <v>53.863818299568003</v>
      </c>
      <c r="Y18" s="3" t="b">
        <f t="shared" si="17"/>
        <v>0</v>
      </c>
      <c r="AA18">
        <v>16</v>
      </c>
      <c r="AB18">
        <v>3235</v>
      </c>
      <c r="AC18">
        <v>3162</v>
      </c>
      <c r="AD18">
        <v>3140</v>
      </c>
      <c r="AE18">
        <f>AVERAGE(AB18:AD18)</f>
        <v>3179</v>
      </c>
      <c r="AF18">
        <f>(_xlfn.VAR.S(AB18:AD18))^0.5</f>
        <v>49.729267036625423</v>
      </c>
      <c r="AG18">
        <f>10*LOG10(AE18^2/AF18^2)</f>
        <v>36.113569394682486</v>
      </c>
      <c r="AH18" s="2" t="b">
        <f t="shared" si="18"/>
        <v>0</v>
      </c>
      <c r="AI18" s="3" t="b">
        <f t="shared" si="19"/>
        <v>0</v>
      </c>
      <c r="AJ18" s="3">
        <f t="shared" si="20"/>
        <v>36.113569394682486</v>
      </c>
      <c r="AK18" s="2">
        <f t="shared" si="21"/>
        <v>36.113569394682486</v>
      </c>
      <c r="AL18" s="3" t="b">
        <f t="shared" si="22"/>
        <v>0</v>
      </c>
      <c r="AM18" s="3" t="b">
        <f t="shared" si="23"/>
        <v>0</v>
      </c>
      <c r="AN18" s="2" t="b">
        <f t="shared" si="24"/>
        <v>0</v>
      </c>
      <c r="AO18" s="3" t="b">
        <f t="shared" si="25"/>
        <v>0</v>
      </c>
      <c r="AP18" s="3">
        <f t="shared" si="26"/>
        <v>36.113569394682486</v>
      </c>
      <c r="AQ18" s="2" t="b">
        <f t="shared" si="27"/>
        <v>0</v>
      </c>
      <c r="AR18" s="3">
        <f t="shared" si="28"/>
        <v>36.113569394682486</v>
      </c>
      <c r="AS18" s="3" t="b">
        <f t="shared" si="29"/>
        <v>0</v>
      </c>
      <c r="AT18" s="2" t="b">
        <f t="shared" si="30"/>
        <v>0</v>
      </c>
      <c r="AU18" s="3" t="b">
        <f t="shared" si="31"/>
        <v>0</v>
      </c>
      <c r="AV18" s="3">
        <f t="shared" si="32"/>
        <v>36.113569394682486</v>
      </c>
      <c r="AW18" s="2" t="b">
        <f t="shared" si="33"/>
        <v>0</v>
      </c>
      <c r="AX18" s="3">
        <f t="shared" si="34"/>
        <v>36.113569394682486</v>
      </c>
      <c r="AY18" s="3" t="b">
        <f t="shared" si="35"/>
        <v>0</v>
      </c>
    </row>
    <row r="19" spans="1:51" x14ac:dyDescent="0.25">
      <c r="A19">
        <v>17</v>
      </c>
      <c r="B19">
        <v>4277</v>
      </c>
      <c r="C19">
        <v>4150</v>
      </c>
      <c r="D19">
        <v>3992</v>
      </c>
      <c r="E19">
        <f>AVERAGE(B19:D19)</f>
        <v>4139.666666666667</v>
      </c>
      <c r="F19">
        <f>(_xlfn.VAR.S(B19:D19))^0.5</f>
        <v>142.78071765239636</v>
      </c>
      <c r="G19">
        <f>10*LOG10(E19^2/F19^2)</f>
        <v>29.245916237207055</v>
      </c>
      <c r="H19" s="2" t="b">
        <f t="shared" si="0"/>
        <v>0</v>
      </c>
      <c r="I19" s="3" t="b">
        <f t="shared" si="1"/>
        <v>0</v>
      </c>
      <c r="J19" s="3">
        <f t="shared" si="2"/>
        <v>29.245916237207055</v>
      </c>
      <c r="K19" s="2" t="b">
        <f t="shared" si="3"/>
        <v>0</v>
      </c>
      <c r="L19" s="3">
        <f t="shared" si="4"/>
        <v>29.245916237207055</v>
      </c>
      <c r="M19" s="3" t="b">
        <f t="shared" si="5"/>
        <v>0</v>
      </c>
      <c r="N19" s="2">
        <f t="shared" si="6"/>
        <v>29.245916237207055</v>
      </c>
      <c r="O19" s="3" t="b">
        <f t="shared" si="7"/>
        <v>0</v>
      </c>
      <c r="P19" s="3" t="b">
        <f t="shared" si="8"/>
        <v>0</v>
      </c>
      <c r="Q19" s="2" t="b">
        <f t="shared" si="9"/>
        <v>0</v>
      </c>
      <c r="R19" s="3" t="b">
        <f t="shared" si="10"/>
        <v>0</v>
      </c>
      <c r="S19" s="3">
        <f t="shared" si="11"/>
        <v>29.245916237207055</v>
      </c>
      <c r="T19" s="2">
        <f t="shared" si="12"/>
        <v>29.245916237207055</v>
      </c>
      <c r="U19" s="3" t="b">
        <f t="shared" si="13"/>
        <v>0</v>
      </c>
      <c r="V19" s="3" t="b">
        <f t="shared" si="14"/>
        <v>0</v>
      </c>
      <c r="W19" s="2" t="b">
        <f t="shared" si="15"/>
        <v>0</v>
      </c>
      <c r="X19" s="3" t="b">
        <f t="shared" si="16"/>
        <v>0</v>
      </c>
      <c r="Y19" s="3">
        <f t="shared" si="17"/>
        <v>29.245916237207055</v>
      </c>
      <c r="AA19">
        <v>17</v>
      </c>
      <c r="AB19">
        <v>4593</v>
      </c>
      <c r="AC19">
        <v>4298</v>
      </c>
      <c r="AD19">
        <v>4219</v>
      </c>
      <c r="AE19">
        <f>AVERAGE(AB19:AD19)</f>
        <v>4370</v>
      </c>
      <c r="AF19">
        <f>(_xlfn.VAR.S(AB19:AD19))^0.5</f>
        <v>197.12178976460214</v>
      </c>
      <c r="AG19">
        <f>10*LOG10(AE19^2/AF19^2)</f>
        <v>26.914936065947259</v>
      </c>
      <c r="AH19" s="2" t="b">
        <f t="shared" si="18"/>
        <v>0</v>
      </c>
      <c r="AI19" s="3" t="b">
        <f t="shared" si="19"/>
        <v>0</v>
      </c>
      <c r="AJ19" s="3">
        <f t="shared" si="20"/>
        <v>26.914936065947259</v>
      </c>
      <c r="AK19" s="2" t="b">
        <f t="shared" si="21"/>
        <v>0</v>
      </c>
      <c r="AL19" s="3">
        <f t="shared" si="22"/>
        <v>26.914936065947259</v>
      </c>
      <c r="AM19" s="3" t="b">
        <f t="shared" si="23"/>
        <v>0</v>
      </c>
      <c r="AN19" s="2">
        <f t="shared" si="24"/>
        <v>26.914936065947259</v>
      </c>
      <c r="AO19" s="3" t="b">
        <f t="shared" si="25"/>
        <v>0</v>
      </c>
      <c r="AP19" s="3" t="b">
        <f t="shared" si="26"/>
        <v>0</v>
      </c>
      <c r="AQ19" s="2" t="b">
        <f t="shared" si="27"/>
        <v>0</v>
      </c>
      <c r="AR19" s="3" t="b">
        <f t="shared" si="28"/>
        <v>0</v>
      </c>
      <c r="AS19" s="3">
        <f t="shared" si="29"/>
        <v>26.914936065947259</v>
      </c>
      <c r="AT19" s="2">
        <f t="shared" si="30"/>
        <v>26.914936065947259</v>
      </c>
      <c r="AU19" s="3" t="b">
        <f t="shared" si="31"/>
        <v>0</v>
      </c>
      <c r="AV19" s="3" t="b">
        <f t="shared" si="32"/>
        <v>0</v>
      </c>
      <c r="AW19" s="2" t="b">
        <f t="shared" si="33"/>
        <v>0</v>
      </c>
      <c r="AX19" s="3" t="b">
        <f t="shared" si="34"/>
        <v>0</v>
      </c>
      <c r="AY19" s="3">
        <f t="shared" si="35"/>
        <v>26.914936065947259</v>
      </c>
    </row>
    <row r="20" spans="1:51" x14ac:dyDescent="0.25">
      <c r="A20">
        <v>18</v>
      </c>
      <c r="B20">
        <v>3125</v>
      </c>
      <c r="C20">
        <v>3119</v>
      </c>
      <c r="D20">
        <v>3127</v>
      </c>
      <c r="E20">
        <f>AVERAGE(B20:D20)</f>
        <v>3123.6666666666665</v>
      </c>
      <c r="F20">
        <f>(_xlfn.VAR.S(B20:D20))^0.5</f>
        <v>4.1633319989322661</v>
      </c>
      <c r="G20">
        <f>10*LOG10(E20^2/F20^2)</f>
        <v>57.504472774037666</v>
      </c>
      <c r="H20" s="2" t="b">
        <f t="shared" si="0"/>
        <v>0</v>
      </c>
      <c r="I20" s="3" t="b">
        <f t="shared" si="1"/>
        <v>0</v>
      </c>
      <c r="J20" s="3">
        <f t="shared" si="2"/>
        <v>57.504472774037666</v>
      </c>
      <c r="K20" s="2" t="b">
        <f t="shared" si="3"/>
        <v>0</v>
      </c>
      <c r="L20" s="3" t="b">
        <f t="shared" si="4"/>
        <v>0</v>
      </c>
      <c r="M20" s="3">
        <f t="shared" si="5"/>
        <v>57.504472774037666</v>
      </c>
      <c r="N20" s="2" t="b">
        <f t="shared" si="6"/>
        <v>0</v>
      </c>
      <c r="O20" s="3">
        <f t="shared" si="7"/>
        <v>57.504472774037666</v>
      </c>
      <c r="P20" s="3" t="b">
        <f t="shared" si="8"/>
        <v>0</v>
      </c>
      <c r="Q20" s="2">
        <f t="shared" si="9"/>
        <v>57.504472774037666</v>
      </c>
      <c r="R20" s="3" t="b">
        <f t="shared" si="10"/>
        <v>0</v>
      </c>
      <c r="S20" s="3" t="b">
        <f t="shared" si="11"/>
        <v>0</v>
      </c>
      <c r="T20" s="2" t="b">
        <f t="shared" si="12"/>
        <v>0</v>
      </c>
      <c r="U20" s="3">
        <f t="shared" si="13"/>
        <v>57.504472774037666</v>
      </c>
      <c r="V20" s="3" t="b">
        <f t="shared" si="14"/>
        <v>0</v>
      </c>
      <c r="W20" s="2">
        <f t="shared" si="15"/>
        <v>57.504472774037666</v>
      </c>
      <c r="X20" s="3" t="b">
        <f t="shared" si="16"/>
        <v>0</v>
      </c>
      <c r="Y20" s="3" t="b">
        <f t="shared" si="17"/>
        <v>0</v>
      </c>
      <c r="AA20">
        <v>18</v>
      </c>
      <c r="AB20">
        <v>4120</v>
      </c>
      <c r="AC20">
        <v>4088</v>
      </c>
      <c r="AD20">
        <v>4138</v>
      </c>
      <c r="AE20">
        <f>AVERAGE(AB20:AD20)</f>
        <v>4115.333333333333</v>
      </c>
      <c r="AF20">
        <f>(_xlfn.VAR.S(AB20:AD20))^0.5</f>
        <v>25.324559884296772</v>
      </c>
      <c r="AG20">
        <f>10*LOG10(AE20^2/AF20^2)</f>
        <v>44.21726222840725</v>
      </c>
      <c r="AH20" s="2" t="b">
        <f t="shared" si="18"/>
        <v>0</v>
      </c>
      <c r="AI20" s="3" t="b">
        <f t="shared" si="19"/>
        <v>0</v>
      </c>
      <c r="AJ20" s="3">
        <f t="shared" si="20"/>
        <v>44.21726222840725</v>
      </c>
      <c r="AK20" s="2" t="b">
        <f t="shared" si="21"/>
        <v>0</v>
      </c>
      <c r="AL20" s="3" t="b">
        <f t="shared" si="22"/>
        <v>0</v>
      </c>
      <c r="AM20" s="3">
        <f t="shared" si="23"/>
        <v>44.21726222840725</v>
      </c>
      <c r="AN20" s="2" t="b">
        <f t="shared" si="24"/>
        <v>0</v>
      </c>
      <c r="AO20" s="3">
        <f t="shared" si="25"/>
        <v>44.21726222840725</v>
      </c>
      <c r="AP20" s="3" t="b">
        <f t="shared" si="26"/>
        <v>0</v>
      </c>
      <c r="AQ20" s="2">
        <f t="shared" si="27"/>
        <v>44.21726222840725</v>
      </c>
      <c r="AR20" s="3" t="b">
        <f t="shared" si="28"/>
        <v>0</v>
      </c>
      <c r="AS20" s="3" t="b">
        <f t="shared" si="29"/>
        <v>0</v>
      </c>
      <c r="AT20" s="2" t="b">
        <f t="shared" si="30"/>
        <v>0</v>
      </c>
      <c r="AU20" s="3">
        <f t="shared" si="31"/>
        <v>44.21726222840725</v>
      </c>
      <c r="AV20" s="3" t="b">
        <f t="shared" si="32"/>
        <v>0</v>
      </c>
      <c r="AW20" s="2">
        <f t="shared" si="33"/>
        <v>44.21726222840725</v>
      </c>
      <c r="AX20" s="3" t="b">
        <f t="shared" si="34"/>
        <v>0</v>
      </c>
      <c r="AY20" s="3" t="b">
        <f t="shared" si="35"/>
        <v>0</v>
      </c>
    </row>
    <row r="21" spans="1:51" x14ac:dyDescent="0.25">
      <c r="H21" s="10">
        <f>SUM(H3:H20)/6</f>
        <v>39.60813245494419</v>
      </c>
      <c r="I21" s="6">
        <f t="shared" ref="I21:Y21" si="36">SUM(I3:I20)/6</f>
        <v>40.165144648903869</v>
      </c>
      <c r="J21" s="4">
        <f t="shared" si="36"/>
        <v>44.376545436295061</v>
      </c>
      <c r="K21" s="10">
        <f t="shared" si="36"/>
        <v>44.946368081063355</v>
      </c>
      <c r="L21" s="6">
        <f t="shared" si="36"/>
        <v>37.356806994674599</v>
      </c>
      <c r="M21" s="4">
        <f t="shared" si="36"/>
        <v>41.846647464405159</v>
      </c>
      <c r="N21" s="10">
        <f t="shared" si="36"/>
        <v>39.863096187218495</v>
      </c>
      <c r="O21" s="4">
        <f t="shared" si="36"/>
        <v>43.365138473052589</v>
      </c>
      <c r="P21" s="4">
        <f t="shared" si="36"/>
        <v>40.921587879872028</v>
      </c>
      <c r="Q21" s="10">
        <f t="shared" si="36"/>
        <v>44.989748280848268</v>
      </c>
      <c r="R21" s="4">
        <f t="shared" si="36"/>
        <v>39.512488766976169</v>
      </c>
      <c r="S21" s="6">
        <f t="shared" si="36"/>
        <v>39.647585492318676</v>
      </c>
      <c r="T21" s="7">
        <f t="shared" si="36"/>
        <v>33.428830407695934</v>
      </c>
      <c r="U21" s="11">
        <f t="shared" si="36"/>
        <v>45.927799291275988</v>
      </c>
      <c r="V21" s="4">
        <f t="shared" si="36"/>
        <v>44.793192841171191</v>
      </c>
      <c r="W21" s="7">
        <f t="shared" si="36"/>
        <v>40.33536210469682</v>
      </c>
      <c r="X21" s="11">
        <f t="shared" si="36"/>
        <v>41.990348650795553</v>
      </c>
      <c r="Y21" s="4">
        <f t="shared" si="36"/>
        <v>41.824111784650746</v>
      </c>
      <c r="AH21" s="10">
        <f>SUM(AH3:AH20)/6</f>
        <v>41.901467325876688</v>
      </c>
      <c r="AI21" s="6">
        <f t="shared" ref="AI21" si="37">SUM(AI3:AI20)/6</f>
        <v>44.437562917961593</v>
      </c>
      <c r="AJ21" s="4">
        <f t="shared" ref="AJ21" si="38">SUM(AJ3:AJ20)/6</f>
        <v>37.242517146034011</v>
      </c>
      <c r="AK21" s="10">
        <f t="shared" ref="AK21" si="39">SUM(AK3:AK20)/6</f>
        <v>43.683477487265719</v>
      </c>
      <c r="AL21" s="6">
        <f t="shared" ref="AL21" si="40">SUM(AL3:AL20)/6</f>
        <v>38.85079953809457</v>
      </c>
      <c r="AM21" s="4">
        <f t="shared" ref="AM21" si="41">SUM(AM3:AM20)/6</f>
        <v>41.047270364512009</v>
      </c>
      <c r="AN21" s="10">
        <f t="shared" ref="AN21" si="42">SUM(AN3:AN20)/6</f>
        <v>41.951246119450225</v>
      </c>
      <c r="AO21" s="4">
        <f t="shared" ref="AO21" si="43">SUM(AO3:AO20)/6</f>
        <v>45.509764511904685</v>
      </c>
      <c r="AP21" s="4">
        <f t="shared" ref="AP21" si="44">SUM(AP3:AP20)/6</f>
        <v>36.120536758517382</v>
      </c>
      <c r="AQ21" s="10">
        <f t="shared" ref="AQ21" si="45">SUM(AQ3:AQ20)/6</f>
        <v>44.020757240723349</v>
      </c>
      <c r="AR21" s="4">
        <f t="shared" ref="AR21" si="46">SUM(AR3:AR20)/6</f>
        <v>36.500395995415793</v>
      </c>
      <c r="AS21" s="6">
        <f t="shared" ref="AS21" si="47">SUM(AS3:AS20)/6</f>
        <v>43.060394153733142</v>
      </c>
      <c r="AT21" s="7">
        <f t="shared" ref="AT21" si="48">SUM(AT3:AT20)/6</f>
        <v>38.381173875176053</v>
      </c>
      <c r="AU21" s="9">
        <f t="shared" ref="AU21" si="49">SUM(AU3:AU20)/6</f>
        <v>40.346391698747787</v>
      </c>
      <c r="AV21" s="11">
        <f t="shared" ref="AV21" si="50">SUM(AV3:AV20)/6</f>
        <v>44.853981815948451</v>
      </c>
      <c r="AW21" s="7">
        <f t="shared" ref="AW21" si="51">SUM(AW3:AW20)/6</f>
        <v>43.770107665278495</v>
      </c>
      <c r="AX21" s="11">
        <f t="shared" ref="AX21" si="52">SUM(AX3:AX20)/6</f>
        <v>40.713082635617319</v>
      </c>
      <c r="AY21" s="4">
        <f t="shared" ref="AY21" si="53">SUM(AY3:AY20)/6</f>
        <v>39.098357088976485</v>
      </c>
    </row>
    <row r="23" spans="1:51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AA23" t="s">
        <v>8</v>
      </c>
      <c r="AB23" t="s">
        <v>9</v>
      </c>
      <c r="AC23" t="s">
        <v>10</v>
      </c>
      <c r="AD23" t="s">
        <v>11</v>
      </c>
      <c r="AE23" t="s">
        <v>12</v>
      </c>
      <c r="AF23" t="s">
        <v>13</v>
      </c>
      <c r="AI23" t="s">
        <v>8</v>
      </c>
      <c r="AJ23" t="s">
        <v>9</v>
      </c>
      <c r="AK23" t="s">
        <v>10</v>
      </c>
      <c r="AL23" t="s">
        <v>11</v>
      </c>
      <c r="AM23" t="s">
        <v>12</v>
      </c>
      <c r="AN23" t="s">
        <v>13</v>
      </c>
    </row>
    <row r="24" spans="1:5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14</v>
      </c>
      <c r="I24">
        <f>H21</f>
        <v>39.60813245494419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 t="s">
        <v>14</v>
      </c>
      <c r="AI24">
        <f>AH21</f>
        <v>41.901467325876688</v>
      </c>
    </row>
    <row r="25" spans="1:51" x14ac:dyDescent="0.25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H25" t="s">
        <v>15</v>
      </c>
      <c r="I25">
        <f>I21</f>
        <v>40.165144648903869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2</v>
      </c>
      <c r="AH25" t="s">
        <v>15</v>
      </c>
      <c r="AI25">
        <f>AI21</f>
        <v>44.437562917961593</v>
      </c>
    </row>
    <row r="26" spans="1:51" x14ac:dyDescent="0.25">
      <c r="A26">
        <v>1</v>
      </c>
      <c r="B26">
        <v>3</v>
      </c>
      <c r="C26">
        <v>3</v>
      </c>
      <c r="D26">
        <v>3</v>
      </c>
      <c r="E26">
        <v>3</v>
      </c>
      <c r="F26">
        <v>3</v>
      </c>
      <c r="H26" t="s">
        <v>16</v>
      </c>
      <c r="I26">
        <f>J21</f>
        <v>44.376545436295061</v>
      </c>
      <c r="AA26">
        <v>1</v>
      </c>
      <c r="AB26">
        <v>3</v>
      </c>
      <c r="AC26">
        <v>3</v>
      </c>
      <c r="AD26">
        <v>3</v>
      </c>
      <c r="AE26">
        <v>3</v>
      </c>
      <c r="AF26">
        <v>3</v>
      </c>
      <c r="AH26" t="s">
        <v>16</v>
      </c>
      <c r="AI26">
        <f>AJ21</f>
        <v>37.242517146034011</v>
      </c>
    </row>
    <row r="27" spans="1:51" x14ac:dyDescent="0.25">
      <c r="A27">
        <v>2</v>
      </c>
      <c r="B27">
        <v>1</v>
      </c>
      <c r="C27">
        <v>1</v>
      </c>
      <c r="D27">
        <v>2</v>
      </c>
      <c r="E27">
        <v>2</v>
      </c>
      <c r="F27">
        <v>3</v>
      </c>
      <c r="H27" t="s">
        <v>17</v>
      </c>
      <c r="J27">
        <f>K21</f>
        <v>44.946368081063355</v>
      </c>
      <c r="AA27">
        <v>2</v>
      </c>
      <c r="AB27">
        <v>1</v>
      </c>
      <c r="AC27">
        <v>1</v>
      </c>
      <c r="AD27">
        <v>2</v>
      </c>
      <c r="AE27">
        <v>2</v>
      </c>
      <c r="AF27">
        <v>3</v>
      </c>
      <c r="AH27" t="s">
        <v>17</v>
      </c>
      <c r="AJ27">
        <f>AK21</f>
        <v>43.683477487265719</v>
      </c>
    </row>
    <row r="28" spans="1:51" x14ac:dyDescent="0.25">
      <c r="A28">
        <v>2</v>
      </c>
      <c r="B28">
        <v>2</v>
      </c>
      <c r="C28">
        <v>2</v>
      </c>
      <c r="D28">
        <v>3</v>
      </c>
      <c r="E28">
        <v>3</v>
      </c>
      <c r="F28">
        <v>1</v>
      </c>
      <c r="H28" t="s">
        <v>18</v>
      </c>
      <c r="J28">
        <f>L21</f>
        <v>37.356806994674599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1</v>
      </c>
      <c r="AH28" t="s">
        <v>18</v>
      </c>
      <c r="AJ28">
        <f>AL21</f>
        <v>38.85079953809457</v>
      </c>
    </row>
    <row r="29" spans="1:51" x14ac:dyDescent="0.25">
      <c r="A29">
        <v>2</v>
      </c>
      <c r="B29">
        <v>3</v>
      </c>
      <c r="C29">
        <v>3</v>
      </c>
      <c r="D29">
        <v>1</v>
      </c>
      <c r="E29">
        <v>1</v>
      </c>
      <c r="F29">
        <v>2</v>
      </c>
      <c r="H29" t="s">
        <v>19</v>
      </c>
      <c r="J29">
        <f>M21</f>
        <v>41.846647464405159</v>
      </c>
      <c r="AA29">
        <v>2</v>
      </c>
      <c r="AB29">
        <v>3</v>
      </c>
      <c r="AC29">
        <v>3</v>
      </c>
      <c r="AD29">
        <v>1</v>
      </c>
      <c r="AE29">
        <v>1</v>
      </c>
      <c r="AF29">
        <v>2</v>
      </c>
      <c r="AH29" t="s">
        <v>19</v>
      </c>
      <c r="AJ29">
        <f>AM21</f>
        <v>41.047270364512009</v>
      </c>
    </row>
    <row r="30" spans="1:51" x14ac:dyDescent="0.25">
      <c r="A30">
        <v>3</v>
      </c>
      <c r="B30">
        <v>1</v>
      </c>
      <c r="C30">
        <v>2</v>
      </c>
      <c r="D30">
        <v>1</v>
      </c>
      <c r="E30">
        <v>3</v>
      </c>
      <c r="F30">
        <v>3</v>
      </c>
      <c r="H30" t="s">
        <v>20</v>
      </c>
      <c r="K30">
        <f>N21</f>
        <v>39.863096187218495</v>
      </c>
      <c r="AA30">
        <v>3</v>
      </c>
      <c r="AB30">
        <v>1</v>
      </c>
      <c r="AC30">
        <v>2</v>
      </c>
      <c r="AD30">
        <v>1</v>
      </c>
      <c r="AE30">
        <v>3</v>
      </c>
      <c r="AF30">
        <v>3</v>
      </c>
      <c r="AH30" t="s">
        <v>20</v>
      </c>
      <c r="AK30">
        <f>AN21</f>
        <v>41.951246119450225</v>
      </c>
    </row>
    <row r="31" spans="1:51" x14ac:dyDescent="0.25">
      <c r="A31">
        <v>3</v>
      </c>
      <c r="B31">
        <v>2</v>
      </c>
      <c r="C31">
        <v>3</v>
      </c>
      <c r="D31">
        <v>2</v>
      </c>
      <c r="E31">
        <v>1</v>
      </c>
      <c r="F31">
        <v>1</v>
      </c>
      <c r="H31" t="s">
        <v>21</v>
      </c>
      <c r="K31">
        <f>O21</f>
        <v>43.365138473052589</v>
      </c>
      <c r="AA31">
        <v>3</v>
      </c>
      <c r="AB31">
        <v>2</v>
      </c>
      <c r="AC31">
        <v>3</v>
      </c>
      <c r="AD31">
        <v>2</v>
      </c>
      <c r="AE31">
        <v>1</v>
      </c>
      <c r="AF31">
        <v>1</v>
      </c>
      <c r="AH31" t="s">
        <v>21</v>
      </c>
      <c r="AK31">
        <f>AO21</f>
        <v>45.509764511904685</v>
      </c>
    </row>
    <row r="32" spans="1:51" x14ac:dyDescent="0.25">
      <c r="A32">
        <v>3</v>
      </c>
      <c r="B32">
        <v>3</v>
      </c>
      <c r="C32">
        <v>1</v>
      </c>
      <c r="D32">
        <v>3</v>
      </c>
      <c r="E32">
        <v>2</v>
      </c>
      <c r="F32">
        <v>2</v>
      </c>
      <c r="H32" t="s">
        <v>22</v>
      </c>
      <c r="K32">
        <f>P21</f>
        <v>40.921587879872028</v>
      </c>
      <c r="AA32">
        <v>3</v>
      </c>
      <c r="AB32">
        <v>3</v>
      </c>
      <c r="AC32">
        <v>1</v>
      </c>
      <c r="AD32">
        <v>3</v>
      </c>
      <c r="AE32">
        <v>2</v>
      </c>
      <c r="AF32">
        <v>2</v>
      </c>
      <c r="AH32" t="s">
        <v>22</v>
      </c>
      <c r="AK32">
        <f>AP21</f>
        <v>36.120536758517382</v>
      </c>
    </row>
    <row r="33" spans="1:40" x14ac:dyDescent="0.25">
      <c r="A33">
        <v>1</v>
      </c>
      <c r="B33">
        <v>1</v>
      </c>
      <c r="C33">
        <v>3</v>
      </c>
      <c r="D33">
        <v>3</v>
      </c>
      <c r="E33">
        <v>2</v>
      </c>
      <c r="F33">
        <v>1</v>
      </c>
      <c r="H33" t="s">
        <v>23</v>
      </c>
      <c r="L33">
        <f>Q21</f>
        <v>44.989748280848268</v>
      </c>
      <c r="AA33">
        <v>1</v>
      </c>
      <c r="AB33">
        <v>1</v>
      </c>
      <c r="AC33">
        <v>3</v>
      </c>
      <c r="AD33">
        <v>3</v>
      </c>
      <c r="AE33">
        <v>2</v>
      </c>
      <c r="AF33">
        <v>1</v>
      </c>
      <c r="AH33" t="s">
        <v>23</v>
      </c>
      <c r="AL33">
        <f>AQ21</f>
        <v>44.020757240723349</v>
      </c>
    </row>
    <row r="34" spans="1:40" x14ac:dyDescent="0.25">
      <c r="A34">
        <v>1</v>
      </c>
      <c r="B34">
        <v>2</v>
      </c>
      <c r="C34">
        <v>1</v>
      </c>
      <c r="D34">
        <v>1</v>
      </c>
      <c r="E34">
        <v>3</v>
      </c>
      <c r="F34">
        <v>2</v>
      </c>
      <c r="H34" t="s">
        <v>24</v>
      </c>
      <c r="L34">
        <f>R21</f>
        <v>39.512488766976169</v>
      </c>
      <c r="AA34">
        <v>1</v>
      </c>
      <c r="AB34">
        <v>2</v>
      </c>
      <c r="AC34">
        <v>1</v>
      </c>
      <c r="AD34">
        <v>1</v>
      </c>
      <c r="AE34">
        <v>3</v>
      </c>
      <c r="AF34">
        <v>2</v>
      </c>
      <c r="AH34" t="s">
        <v>24</v>
      </c>
      <c r="AL34">
        <f>AR21</f>
        <v>36.500395995415793</v>
      </c>
    </row>
    <row r="35" spans="1:40" x14ac:dyDescent="0.25">
      <c r="A35">
        <v>1</v>
      </c>
      <c r="B35">
        <v>3</v>
      </c>
      <c r="C35">
        <v>2</v>
      </c>
      <c r="D35">
        <v>2</v>
      </c>
      <c r="E35">
        <v>1</v>
      </c>
      <c r="F35">
        <v>3</v>
      </c>
      <c r="H35" t="s">
        <v>25</v>
      </c>
      <c r="L35">
        <f>S21</f>
        <v>39.647585492318676</v>
      </c>
      <c r="AA35">
        <v>1</v>
      </c>
      <c r="AB35">
        <v>3</v>
      </c>
      <c r="AC35">
        <v>2</v>
      </c>
      <c r="AD35">
        <v>2</v>
      </c>
      <c r="AE35">
        <v>1</v>
      </c>
      <c r="AF35">
        <v>3</v>
      </c>
      <c r="AH35" t="s">
        <v>25</v>
      </c>
      <c r="AL35">
        <f>AS21</f>
        <v>43.060394153733142</v>
      </c>
    </row>
    <row r="36" spans="1:40" x14ac:dyDescent="0.25">
      <c r="A36">
        <v>2</v>
      </c>
      <c r="B36">
        <v>1</v>
      </c>
      <c r="C36">
        <v>2</v>
      </c>
      <c r="D36">
        <v>3</v>
      </c>
      <c r="E36">
        <v>1</v>
      </c>
      <c r="F36">
        <v>2</v>
      </c>
      <c r="H36" t="s">
        <v>26</v>
      </c>
      <c r="M36">
        <f>T21</f>
        <v>33.428830407695934</v>
      </c>
      <c r="AA36">
        <v>2</v>
      </c>
      <c r="AB36">
        <v>1</v>
      </c>
      <c r="AC36">
        <v>2</v>
      </c>
      <c r="AD36">
        <v>3</v>
      </c>
      <c r="AE36">
        <v>1</v>
      </c>
      <c r="AF36">
        <v>2</v>
      </c>
      <c r="AH36" t="s">
        <v>26</v>
      </c>
      <c r="AM36">
        <f>AT21</f>
        <v>38.381173875176053</v>
      </c>
    </row>
    <row r="37" spans="1:40" x14ac:dyDescent="0.25">
      <c r="A37">
        <v>2</v>
      </c>
      <c r="B37">
        <v>2</v>
      </c>
      <c r="C37">
        <v>3</v>
      </c>
      <c r="D37">
        <v>1</v>
      </c>
      <c r="E37">
        <v>2</v>
      </c>
      <c r="F37">
        <v>3</v>
      </c>
      <c r="H37" t="s">
        <v>27</v>
      </c>
      <c r="M37">
        <f>U21</f>
        <v>45.927799291275988</v>
      </c>
      <c r="AA37">
        <v>2</v>
      </c>
      <c r="AB37">
        <v>2</v>
      </c>
      <c r="AC37">
        <v>3</v>
      </c>
      <c r="AD37">
        <v>1</v>
      </c>
      <c r="AE37">
        <v>2</v>
      </c>
      <c r="AF37">
        <v>3</v>
      </c>
      <c r="AH37" t="s">
        <v>27</v>
      </c>
      <c r="AM37">
        <f>AU21</f>
        <v>40.346391698747787</v>
      </c>
    </row>
    <row r="38" spans="1:40" x14ac:dyDescent="0.25">
      <c r="A38">
        <v>2</v>
      </c>
      <c r="B38">
        <v>3</v>
      </c>
      <c r="C38">
        <v>1</v>
      </c>
      <c r="D38">
        <v>2</v>
      </c>
      <c r="E38">
        <v>3</v>
      </c>
      <c r="F38">
        <v>1</v>
      </c>
      <c r="H38" t="s">
        <v>28</v>
      </c>
      <c r="M38">
        <f>V21</f>
        <v>44.793192841171191</v>
      </c>
      <c r="AA38">
        <v>2</v>
      </c>
      <c r="AB38">
        <v>3</v>
      </c>
      <c r="AC38">
        <v>1</v>
      </c>
      <c r="AD38">
        <v>2</v>
      </c>
      <c r="AE38">
        <v>3</v>
      </c>
      <c r="AF38">
        <v>1</v>
      </c>
      <c r="AH38" t="s">
        <v>28</v>
      </c>
      <c r="AM38">
        <f>AV21</f>
        <v>44.853981815948451</v>
      </c>
    </row>
    <row r="39" spans="1:40" x14ac:dyDescent="0.25">
      <c r="A39">
        <v>3</v>
      </c>
      <c r="B39">
        <v>1</v>
      </c>
      <c r="C39">
        <v>3</v>
      </c>
      <c r="D39">
        <v>2</v>
      </c>
      <c r="E39">
        <v>3</v>
      </c>
      <c r="F39">
        <v>2</v>
      </c>
      <c r="H39" t="s">
        <v>29</v>
      </c>
      <c r="N39">
        <f>W21</f>
        <v>40.33536210469682</v>
      </c>
      <c r="AA39">
        <v>3</v>
      </c>
      <c r="AB39">
        <v>1</v>
      </c>
      <c r="AC39">
        <v>3</v>
      </c>
      <c r="AD39">
        <v>2</v>
      </c>
      <c r="AE39">
        <v>3</v>
      </c>
      <c r="AF39">
        <v>2</v>
      </c>
      <c r="AH39" t="s">
        <v>29</v>
      </c>
      <c r="AN39">
        <f>AW21</f>
        <v>43.770107665278495</v>
      </c>
    </row>
    <row r="40" spans="1:40" x14ac:dyDescent="0.25">
      <c r="A40">
        <v>3</v>
      </c>
      <c r="B40">
        <v>2</v>
      </c>
      <c r="C40">
        <v>1</v>
      </c>
      <c r="D40">
        <v>3</v>
      </c>
      <c r="E40">
        <v>1</v>
      </c>
      <c r="F40">
        <v>3</v>
      </c>
      <c r="H40" t="s">
        <v>30</v>
      </c>
      <c r="N40">
        <f>X21</f>
        <v>41.990348650795553</v>
      </c>
      <c r="AA40">
        <v>3</v>
      </c>
      <c r="AB40">
        <v>2</v>
      </c>
      <c r="AC40">
        <v>1</v>
      </c>
      <c r="AD40">
        <v>3</v>
      </c>
      <c r="AE40">
        <v>1</v>
      </c>
      <c r="AF40">
        <v>3</v>
      </c>
      <c r="AH40" t="s">
        <v>30</v>
      </c>
      <c r="AN40">
        <f>AX21</f>
        <v>40.713082635617319</v>
      </c>
    </row>
    <row r="41" spans="1:40" x14ac:dyDescent="0.25">
      <c r="A41">
        <v>3</v>
      </c>
      <c r="B41">
        <v>3</v>
      </c>
      <c r="C41">
        <v>2</v>
      </c>
      <c r="D41">
        <v>1</v>
      </c>
      <c r="E41">
        <v>2</v>
      </c>
      <c r="F41">
        <v>1</v>
      </c>
      <c r="H41" t="s">
        <v>31</v>
      </c>
      <c r="N41">
        <f>Y21</f>
        <v>41.824111784650746</v>
      </c>
      <c r="AA41">
        <v>3</v>
      </c>
      <c r="AB41">
        <v>3</v>
      </c>
      <c r="AC41">
        <v>2</v>
      </c>
      <c r="AD41">
        <v>1</v>
      </c>
      <c r="AE41">
        <v>2</v>
      </c>
      <c r="AF41">
        <v>1</v>
      </c>
      <c r="AH41" t="s">
        <v>31</v>
      </c>
      <c r="AN41">
        <f>AY21</f>
        <v>39.098357088976485</v>
      </c>
    </row>
  </sheetData>
  <mergeCells count="2">
    <mergeCell ref="A1:G1"/>
    <mergeCell ref="AA1:AG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EA7A-8516-4016-959E-3CC158D3EA9F}">
  <dimension ref="A1:S28"/>
  <sheetViews>
    <sheetView workbookViewId="0">
      <selection activeCell="G12" sqref="G12:J12"/>
    </sheetView>
  </sheetViews>
  <sheetFormatPr defaultRowHeight="16.5" x14ac:dyDescent="0.25"/>
  <cols>
    <col min="1" max="1" width="12.25" customWidth="1"/>
    <col min="2" max="2" width="12.625" bestFit="1" customWidth="1"/>
    <col min="3" max="3" width="12.625" hidden="1" customWidth="1"/>
    <col min="5" max="5" width="0" hidden="1" customWidth="1"/>
    <col min="6" max="6" width="12.625" bestFit="1" customWidth="1"/>
    <col min="8" max="8" width="13.5" bestFit="1" customWidth="1"/>
    <col min="9" max="9" width="0" hidden="1" customWidth="1"/>
    <col min="11" max="11" width="0" hidden="1" customWidth="1"/>
  </cols>
  <sheetData>
    <row r="1" spans="1:11" x14ac:dyDescent="0.25">
      <c r="A1" s="1" t="s">
        <v>36</v>
      </c>
      <c r="B1" s="1"/>
      <c r="C1" s="1"/>
      <c r="D1" s="1"/>
      <c r="E1" s="1"/>
      <c r="G1" s="1" t="s">
        <v>36</v>
      </c>
      <c r="H1" s="1"/>
      <c r="I1" s="1"/>
      <c r="J1" s="1"/>
      <c r="K1" s="1"/>
    </row>
    <row r="2" spans="1:11" x14ac:dyDescent="0.25">
      <c r="A2" t="s">
        <v>33</v>
      </c>
      <c r="B2" t="s">
        <v>34</v>
      </c>
      <c r="C2" t="s">
        <v>38</v>
      </c>
      <c r="D2" t="s">
        <v>35</v>
      </c>
      <c r="E2" t="s">
        <v>38</v>
      </c>
      <c r="G2" t="s">
        <v>33</v>
      </c>
      <c r="H2" t="s">
        <v>34</v>
      </c>
      <c r="I2" t="s">
        <v>38</v>
      </c>
      <c r="J2" t="s">
        <v>35</v>
      </c>
      <c r="K2" t="s">
        <v>38</v>
      </c>
    </row>
    <row r="3" spans="1:11" x14ac:dyDescent="0.25">
      <c r="A3" t="s">
        <v>15</v>
      </c>
      <c r="B3" s="8">
        <v>-48.451558728779204</v>
      </c>
      <c r="C3" s="8">
        <f>B3-$B$9</f>
        <v>-5.6150411759888001</v>
      </c>
      <c r="D3" s="8">
        <v>40.165144648903869</v>
      </c>
      <c r="E3">
        <f>D3-$D$9</f>
        <v>-1.2181295311438376</v>
      </c>
      <c r="G3" t="s">
        <v>15</v>
      </c>
      <c r="H3">
        <v>-48.188646102182318</v>
      </c>
      <c r="I3" s="8">
        <f>H3-$H$9</f>
        <v>-4.8528053759841541</v>
      </c>
      <c r="J3">
        <v>44.437562917961593</v>
      </c>
      <c r="K3">
        <f>J3-$J$9</f>
        <v>3.2437137880041575</v>
      </c>
    </row>
    <row r="4" spans="1:11" x14ac:dyDescent="0.25">
      <c r="A4" t="s">
        <v>18</v>
      </c>
      <c r="B4" s="8">
        <v>-42.7772402762795</v>
      </c>
      <c r="C4" s="8">
        <f t="shared" ref="C4:C8" si="0">B4-$B$9</f>
        <v>5.9277276510904642E-2</v>
      </c>
      <c r="D4" s="8">
        <v>37.356806994674599</v>
      </c>
      <c r="E4">
        <f t="shared" ref="E4:E8" si="1">D4-$D$9</f>
        <v>-4.0264671853731073</v>
      </c>
      <c r="G4" t="s">
        <v>18</v>
      </c>
      <c r="H4">
        <v>-46.703733597472279</v>
      </c>
      <c r="I4" s="8">
        <f t="shared" ref="I4:I8" si="2">H4-$H$9</f>
        <v>-3.3678928712741154</v>
      </c>
      <c r="J4">
        <v>38.85079953809457</v>
      </c>
      <c r="K4">
        <f t="shared" ref="K4:K8" si="3">J4-$J$9</f>
        <v>-2.3430495918628651</v>
      </c>
    </row>
    <row r="5" spans="1:11" x14ac:dyDescent="0.25">
      <c r="A5" t="s">
        <v>20</v>
      </c>
      <c r="B5" s="8">
        <v>-36.24344150032357</v>
      </c>
      <c r="C5" s="8">
        <f t="shared" si="0"/>
        <v>6.5930760524668344</v>
      </c>
      <c r="D5" s="8">
        <v>39.863096187218495</v>
      </c>
      <c r="E5">
        <f t="shared" si="1"/>
        <v>-1.5201779928292112</v>
      </c>
      <c r="G5" t="s">
        <v>20</v>
      </c>
      <c r="H5">
        <v>-38.248102164507316</v>
      </c>
      <c r="I5" s="8">
        <f t="shared" si="2"/>
        <v>5.0877385616908484</v>
      </c>
      <c r="J5">
        <v>41.951246119450225</v>
      </c>
      <c r="K5">
        <f t="shared" si="3"/>
        <v>0.75739698949278988</v>
      </c>
    </row>
    <row r="6" spans="1:11" x14ac:dyDescent="0.25">
      <c r="A6" t="s">
        <v>25</v>
      </c>
      <c r="B6" s="8">
        <v>-48.226228504998289</v>
      </c>
      <c r="C6" s="8">
        <f t="shared" si="0"/>
        <v>-5.389710952207885</v>
      </c>
      <c r="D6" s="8">
        <v>39.647585492318676</v>
      </c>
      <c r="E6">
        <f t="shared" si="1"/>
        <v>-1.7356886877290307</v>
      </c>
      <c r="G6" t="s">
        <v>25</v>
      </c>
      <c r="H6">
        <v>-48.69154343567044</v>
      </c>
      <c r="I6" s="8">
        <f t="shared" si="2"/>
        <v>-5.3557027094722756</v>
      </c>
      <c r="J6">
        <v>43.060394153733142</v>
      </c>
      <c r="K6">
        <f t="shared" si="3"/>
        <v>1.8665450237757071</v>
      </c>
    </row>
    <row r="7" spans="1:11" x14ac:dyDescent="0.25">
      <c r="A7" t="s">
        <v>26</v>
      </c>
      <c r="B7" s="8">
        <v>-50.156899510850735</v>
      </c>
      <c r="C7" s="8">
        <f t="shared" si="0"/>
        <v>-7.3203819580603309</v>
      </c>
      <c r="D7" s="8">
        <v>33.428830407695934</v>
      </c>
      <c r="E7">
        <f t="shared" si="1"/>
        <v>-7.9544437723517731</v>
      </c>
      <c r="G7" t="s">
        <v>26</v>
      </c>
      <c r="H7">
        <v>-49.680857866694431</v>
      </c>
      <c r="I7" s="8">
        <f t="shared" si="2"/>
        <v>-6.3450171404962674</v>
      </c>
      <c r="J7">
        <v>38.381173875176053</v>
      </c>
      <c r="K7">
        <f t="shared" si="3"/>
        <v>-2.8126752547813823</v>
      </c>
    </row>
    <row r="8" spans="1:11" x14ac:dyDescent="0.25">
      <c r="A8" t="s">
        <v>29</v>
      </c>
      <c r="B8" s="8">
        <v>-45.910750261833073</v>
      </c>
      <c r="C8" s="8">
        <f t="shared" si="0"/>
        <v>-3.0742327090426684</v>
      </c>
      <c r="D8" s="8">
        <v>40.33536210469682</v>
      </c>
      <c r="E8">
        <f t="shared" si="1"/>
        <v>-1.0479120753508866</v>
      </c>
      <c r="G8" t="s">
        <v>29</v>
      </c>
      <c r="H8">
        <v>-44.065332084338323</v>
      </c>
      <c r="I8" s="8">
        <f t="shared" si="2"/>
        <v>-0.72949135814015875</v>
      </c>
      <c r="J8">
        <v>43.770107665278495</v>
      </c>
      <c r="K8">
        <f t="shared" si="3"/>
        <v>2.5762585353210596</v>
      </c>
    </row>
    <row r="9" spans="1:11" x14ac:dyDescent="0.25">
      <c r="A9" t="s">
        <v>37</v>
      </c>
      <c r="B9">
        <f>AVERAGE(B24:S24)</f>
        <v>-42.836517552790404</v>
      </c>
      <c r="D9">
        <f>AVERAGE(B25:S25)</f>
        <v>41.383274180047707</v>
      </c>
      <c r="G9" t="s">
        <v>37</v>
      </c>
      <c r="H9">
        <f>AVERAGE(B27:S27)</f>
        <v>-43.335840726198164</v>
      </c>
      <c r="J9">
        <f>AVERAGE(B28:S28)</f>
        <v>41.193849129957435</v>
      </c>
    </row>
    <row r="10" spans="1:11" x14ac:dyDescent="0.25">
      <c r="B10">
        <f>B9+SUM(C3:C8)</f>
        <v>-57.58353101911235</v>
      </c>
      <c r="D10">
        <f>D9+SUM(E3:E8)</f>
        <v>23.88045493526986</v>
      </c>
      <c r="H10">
        <f>H9+SUM(I3:I8)</f>
        <v>-58.899011619874287</v>
      </c>
      <c r="J10">
        <f>J9+SUM(K3:K8)</f>
        <v>44.482038619906902</v>
      </c>
    </row>
    <row r="12" spans="1:11" x14ac:dyDescent="0.25">
      <c r="A12" s="1" t="s">
        <v>39</v>
      </c>
      <c r="B12" s="1"/>
      <c r="C12" s="1"/>
      <c r="D12" s="1"/>
      <c r="G12" s="1" t="s">
        <v>39</v>
      </c>
      <c r="H12" s="1"/>
      <c r="I12" s="1"/>
      <c r="J12" s="1"/>
    </row>
    <row r="13" spans="1:11" x14ac:dyDescent="0.25">
      <c r="A13" t="s">
        <v>33</v>
      </c>
      <c r="B13" t="s">
        <v>34</v>
      </c>
      <c r="C13" t="s">
        <v>38</v>
      </c>
      <c r="D13" t="s">
        <v>35</v>
      </c>
      <c r="E13" t="s">
        <v>38</v>
      </c>
      <c r="G13" t="s">
        <v>33</v>
      </c>
      <c r="H13" t="s">
        <v>34</v>
      </c>
      <c r="I13" t="s">
        <v>38</v>
      </c>
      <c r="J13" t="s">
        <v>35</v>
      </c>
      <c r="K13" t="s">
        <v>38</v>
      </c>
    </row>
    <row r="14" spans="1:11" x14ac:dyDescent="0.25">
      <c r="A14" t="s">
        <v>14</v>
      </c>
      <c r="B14" s="8">
        <v>-18.414433968812592</v>
      </c>
      <c r="C14" s="8">
        <f>B14-$B$20</f>
        <v>24.422083583977813</v>
      </c>
      <c r="D14">
        <v>39.60813245494419</v>
      </c>
      <c r="E14">
        <f>D14-$D$20</f>
        <v>-1.7751417251035164</v>
      </c>
      <c r="G14" t="s">
        <v>14</v>
      </c>
      <c r="H14">
        <v>-20.386748254671865</v>
      </c>
      <c r="I14" s="8">
        <f>H14-$H$20</f>
        <v>22.949092471526299</v>
      </c>
      <c r="J14">
        <v>41.901467325876688</v>
      </c>
      <c r="K14">
        <f>J14-$J$20</f>
        <v>0.70761819591925246</v>
      </c>
    </row>
    <row r="15" spans="1:11" x14ac:dyDescent="0.25">
      <c r="A15" t="s">
        <v>17</v>
      </c>
      <c r="B15" s="8">
        <v>-25.510983665197557</v>
      </c>
      <c r="C15" s="8">
        <f t="shared" ref="C15:C19" si="4">B15-$B$20</f>
        <v>17.325533887592847</v>
      </c>
      <c r="D15">
        <v>44.946368081063355</v>
      </c>
      <c r="E15">
        <f t="shared" ref="E15:E19" si="5">D15-$D$20</f>
        <v>3.5630939010156482</v>
      </c>
      <c r="G15" t="s">
        <v>17</v>
      </c>
      <c r="H15">
        <v>-24.431660522656323</v>
      </c>
      <c r="I15" s="8">
        <f t="shared" ref="I15:I19" si="6">H15-$H$20</f>
        <v>18.904180203541841</v>
      </c>
      <c r="J15">
        <v>43.683477487265719</v>
      </c>
      <c r="K15">
        <f t="shared" ref="K15:K19" si="7">J15-$J$20</f>
        <v>2.489628357308284</v>
      </c>
    </row>
    <row r="16" spans="1:11" x14ac:dyDescent="0.25">
      <c r="A16" t="s">
        <v>20</v>
      </c>
      <c r="B16" s="8">
        <v>-36.24344150032357</v>
      </c>
      <c r="C16" s="8">
        <f t="shared" si="4"/>
        <v>6.5930760524668344</v>
      </c>
      <c r="D16">
        <v>39.863096187218495</v>
      </c>
      <c r="E16">
        <f t="shared" si="5"/>
        <v>-1.5201779928292112</v>
      </c>
      <c r="G16" t="s">
        <v>20</v>
      </c>
      <c r="H16">
        <v>-38.248102164507316</v>
      </c>
      <c r="I16" s="8">
        <f t="shared" si="6"/>
        <v>5.0877385616908484</v>
      </c>
      <c r="J16">
        <v>41.951246119450225</v>
      </c>
      <c r="K16">
        <f t="shared" si="7"/>
        <v>0.75739698949278988</v>
      </c>
    </row>
    <row r="17" spans="1:19" x14ac:dyDescent="0.25">
      <c r="A17" t="s">
        <v>23</v>
      </c>
      <c r="B17" s="8">
        <v>-38.132511240070954</v>
      </c>
      <c r="C17" s="8">
        <f t="shared" si="4"/>
        <v>4.70400631271945</v>
      </c>
      <c r="D17">
        <v>44.989748280848268</v>
      </c>
      <c r="E17">
        <f t="shared" si="5"/>
        <v>3.6064741008005612</v>
      </c>
      <c r="G17" t="s">
        <v>23</v>
      </c>
      <c r="H17">
        <v>-37.336971817681544</v>
      </c>
      <c r="I17" s="8">
        <f t="shared" si="6"/>
        <v>5.99886890851662</v>
      </c>
      <c r="J17">
        <v>44.020757240723349</v>
      </c>
      <c r="K17">
        <f t="shared" si="7"/>
        <v>2.8269081107659133</v>
      </c>
    </row>
    <row r="18" spans="1:19" x14ac:dyDescent="0.25">
      <c r="A18" t="s">
        <v>27</v>
      </c>
      <c r="B18" s="8">
        <v>-36.962253150027365</v>
      </c>
      <c r="C18" s="8">
        <f t="shared" si="4"/>
        <v>5.8742644027630391</v>
      </c>
      <c r="D18">
        <v>45.927799291275988</v>
      </c>
      <c r="E18">
        <f t="shared" si="5"/>
        <v>4.5445251112282818</v>
      </c>
      <c r="G18" t="s">
        <v>28</v>
      </c>
      <c r="H18">
        <v>-41.05002876142094</v>
      </c>
      <c r="I18" s="8">
        <f t="shared" si="6"/>
        <v>2.2858119647772241</v>
      </c>
      <c r="J18">
        <v>44.853981815948451</v>
      </c>
      <c r="K18">
        <f t="shared" si="7"/>
        <v>3.6601326859910159</v>
      </c>
    </row>
    <row r="19" spans="1:19" x14ac:dyDescent="0.25">
      <c r="A19" t="s">
        <v>30</v>
      </c>
      <c r="B19" s="8">
        <v>-35.39692395046103</v>
      </c>
      <c r="C19" s="8">
        <f t="shared" si="4"/>
        <v>7.4395936023293743</v>
      </c>
      <c r="D19">
        <v>41.990348650795553</v>
      </c>
      <c r="E19">
        <f t="shared" si="5"/>
        <v>0.60707447074784682</v>
      </c>
      <c r="G19" t="s">
        <v>30</v>
      </c>
      <c r="H19">
        <v>-37.933871021907223</v>
      </c>
      <c r="I19" s="8">
        <f t="shared" si="6"/>
        <v>5.4019697042909414</v>
      </c>
      <c r="J19">
        <v>40.713082635617319</v>
      </c>
      <c r="K19">
        <f t="shared" si="7"/>
        <v>-0.48076649434011642</v>
      </c>
    </row>
    <row r="20" spans="1:19" x14ac:dyDescent="0.25">
      <c r="A20" t="s">
        <v>37</v>
      </c>
      <c r="B20" s="8">
        <f>AVERAGE(B24:S24)</f>
        <v>-42.836517552790404</v>
      </c>
      <c r="D20">
        <f>AVERAGE(B25:S25)</f>
        <v>41.383274180047707</v>
      </c>
      <c r="G20" t="s">
        <v>37</v>
      </c>
      <c r="H20" s="8">
        <f>AVERAGE(B27:S27)</f>
        <v>-43.335840726198164</v>
      </c>
      <c r="J20">
        <f>AVERAGE(B28:S28)</f>
        <v>41.193849129957435</v>
      </c>
    </row>
    <row r="21" spans="1:19" x14ac:dyDescent="0.25">
      <c r="B21">
        <f>B20+SUM(C14:C19)</f>
        <v>23.522040289058957</v>
      </c>
      <c r="D21">
        <f>D20+SUM(E14:E19)</f>
        <v>50.409122045907317</v>
      </c>
      <c r="H21">
        <f>H20+SUM(I14:I19)</f>
        <v>17.29182108814561</v>
      </c>
      <c r="J21">
        <f>J20+SUM(K14:K19)</f>
        <v>51.154766975094574</v>
      </c>
    </row>
    <row r="24" spans="1:19" x14ac:dyDescent="0.25">
      <c r="A24" t="s">
        <v>34</v>
      </c>
      <c r="B24">
        <v>-18.414433968812592</v>
      </c>
      <c r="C24">
        <v>-48.451558728779204</v>
      </c>
      <c r="D24">
        <v>-61.643559960779399</v>
      </c>
      <c r="E24">
        <v>-25.510983665197557</v>
      </c>
      <c r="F24">
        <v>-42.7772402762795</v>
      </c>
      <c r="G24">
        <v>-60.221328716894163</v>
      </c>
      <c r="H24">
        <v>-36.24344150032357</v>
      </c>
      <c r="I24">
        <v>-52.617409181249968</v>
      </c>
      <c r="J24">
        <v>-39.648701976797682</v>
      </c>
      <c r="K24">
        <v>-38.132511240070954</v>
      </c>
      <c r="L24">
        <v>-42.150812913301962</v>
      </c>
      <c r="M24">
        <v>-48.226228504998289</v>
      </c>
      <c r="N24">
        <v>-50.156899510850735</v>
      </c>
      <c r="O24">
        <v>-36.962253150027365</v>
      </c>
      <c r="P24">
        <v>-41.390399997493105</v>
      </c>
      <c r="Q24">
        <v>-45.910750261833073</v>
      </c>
      <c r="R24">
        <v>-35.39692395046103</v>
      </c>
      <c r="S24">
        <v>-47.20187844607711</v>
      </c>
    </row>
    <row r="25" spans="1:19" x14ac:dyDescent="0.25">
      <c r="A25" t="s">
        <v>35</v>
      </c>
      <c r="B25">
        <v>39.60813245494419</v>
      </c>
      <c r="C25">
        <v>40.165144648903869</v>
      </c>
      <c r="D25">
        <v>44.376545436295061</v>
      </c>
      <c r="E25">
        <v>44.946368081063355</v>
      </c>
      <c r="F25">
        <v>37.356806994674599</v>
      </c>
      <c r="G25">
        <v>41.846647464405159</v>
      </c>
      <c r="H25">
        <v>39.863096187218495</v>
      </c>
      <c r="I25">
        <v>43.365138473052589</v>
      </c>
      <c r="J25">
        <v>40.921587879872028</v>
      </c>
      <c r="K25">
        <v>44.989748280848268</v>
      </c>
      <c r="L25">
        <v>39.512488766976169</v>
      </c>
      <c r="M25">
        <v>39.647585492318676</v>
      </c>
      <c r="N25">
        <v>33.428830407695934</v>
      </c>
      <c r="O25">
        <v>45.927799291275988</v>
      </c>
      <c r="P25">
        <v>44.793192841171191</v>
      </c>
      <c r="Q25">
        <v>40.33536210469682</v>
      </c>
      <c r="R25">
        <v>41.990348650795553</v>
      </c>
      <c r="S25">
        <v>41.824111784650746</v>
      </c>
    </row>
    <row r="27" spans="1:19" x14ac:dyDescent="0.25">
      <c r="A27" t="s">
        <v>34</v>
      </c>
      <c r="B27">
        <v>-20.386748254671865</v>
      </c>
      <c r="C27">
        <v>-48.188646102182318</v>
      </c>
      <c r="D27">
        <v>-61.432127821740337</v>
      </c>
      <c r="E27">
        <v>-24.431660522656323</v>
      </c>
      <c r="F27">
        <v>-46.703733597472279</v>
      </c>
      <c r="G27">
        <v>-58.872128058465933</v>
      </c>
      <c r="H27">
        <v>-38.248102164507316</v>
      </c>
      <c r="I27">
        <v>-52.725041574509376</v>
      </c>
      <c r="J27">
        <v>-39.034378439577843</v>
      </c>
      <c r="K27">
        <v>-37.336971817681544</v>
      </c>
      <c r="L27">
        <v>-43.979006925242544</v>
      </c>
      <c r="M27">
        <v>-48.69154343567044</v>
      </c>
      <c r="N27">
        <v>-49.680857866694431</v>
      </c>
      <c r="O27">
        <v>-39.276635550479156</v>
      </c>
      <c r="P27">
        <v>-41.05002876142094</v>
      </c>
      <c r="Q27">
        <v>-44.065332084338323</v>
      </c>
      <c r="R27">
        <v>-37.933871021907223</v>
      </c>
      <c r="S27">
        <v>-48.008319072348975</v>
      </c>
    </row>
    <row r="28" spans="1:19" x14ac:dyDescent="0.25">
      <c r="A28" t="s">
        <v>35</v>
      </c>
      <c r="B28">
        <v>41.901467325876688</v>
      </c>
      <c r="C28">
        <v>44.437562917961593</v>
      </c>
      <c r="D28">
        <v>37.242517146034011</v>
      </c>
      <c r="E28">
        <v>43.683477487265719</v>
      </c>
      <c r="F28">
        <v>38.85079953809457</v>
      </c>
      <c r="G28">
        <v>41.047270364512009</v>
      </c>
      <c r="H28">
        <v>41.951246119450225</v>
      </c>
      <c r="I28">
        <v>45.509764511904685</v>
      </c>
      <c r="J28">
        <v>36.120536758517382</v>
      </c>
      <c r="K28">
        <v>44.020757240723349</v>
      </c>
      <c r="L28">
        <v>36.500395995415793</v>
      </c>
      <c r="M28">
        <v>43.060394153733142</v>
      </c>
      <c r="N28">
        <v>38.381173875176053</v>
      </c>
      <c r="O28">
        <v>40.346391698747787</v>
      </c>
      <c r="P28">
        <v>44.853981815948451</v>
      </c>
      <c r="Q28">
        <v>43.770107665278495</v>
      </c>
      <c r="R28">
        <v>40.713082635617319</v>
      </c>
      <c r="S28">
        <v>39.098357088976485</v>
      </c>
    </row>
  </sheetData>
  <mergeCells count="4">
    <mergeCell ref="A1:E1"/>
    <mergeCell ref="G1:K1"/>
    <mergeCell ref="A12:D12"/>
    <mergeCell ref="G12:J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D724-B707-43A0-A86B-444A72745155}">
  <dimension ref="A1:O28"/>
  <sheetViews>
    <sheetView tabSelected="1" topLeftCell="E1" workbookViewId="0">
      <selection activeCell="E1" sqref="E1:O28"/>
    </sheetView>
  </sheetViews>
  <sheetFormatPr defaultRowHeight="16.5" x14ac:dyDescent="0.25"/>
  <sheetData>
    <row r="1" spans="1:15" x14ac:dyDescent="0.25">
      <c r="A1" t="s">
        <v>40</v>
      </c>
      <c r="B1" t="s">
        <v>8</v>
      </c>
      <c r="C1" t="s">
        <v>9</v>
      </c>
      <c r="E1" t="s">
        <v>40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5">
      <c r="A2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2</v>
      </c>
      <c r="B3">
        <v>1</v>
      </c>
      <c r="C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25">
      <c r="A4">
        <v>3</v>
      </c>
      <c r="B4">
        <v>2</v>
      </c>
      <c r="C4">
        <v>1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5" x14ac:dyDescent="0.25">
      <c r="A5">
        <v>4</v>
      </c>
      <c r="B5">
        <v>2</v>
      </c>
      <c r="C5">
        <v>2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2</v>
      </c>
      <c r="O5">
        <v>2</v>
      </c>
    </row>
    <row r="6" spans="1:15" x14ac:dyDescent="0.25">
      <c r="E6">
        <v>5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3</v>
      </c>
      <c r="N6">
        <v>3</v>
      </c>
      <c r="O6">
        <v>3</v>
      </c>
    </row>
    <row r="7" spans="1:15" x14ac:dyDescent="0.25">
      <c r="E7">
        <v>6</v>
      </c>
      <c r="F7">
        <v>1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1</v>
      </c>
      <c r="N7">
        <v>1</v>
      </c>
      <c r="O7">
        <v>1</v>
      </c>
    </row>
    <row r="8" spans="1:15" x14ac:dyDescent="0.25">
      <c r="E8">
        <v>7</v>
      </c>
      <c r="F8">
        <v>1</v>
      </c>
      <c r="G8">
        <v>3</v>
      </c>
      <c r="H8">
        <v>3</v>
      </c>
      <c r="I8">
        <v>3</v>
      </c>
      <c r="J8">
        <v>1</v>
      </c>
      <c r="K8">
        <v>1</v>
      </c>
      <c r="L8">
        <v>1</v>
      </c>
      <c r="M8">
        <v>3</v>
      </c>
      <c r="N8">
        <v>3</v>
      </c>
      <c r="O8">
        <v>3</v>
      </c>
    </row>
    <row r="9" spans="1:15" x14ac:dyDescent="0.25">
      <c r="E9">
        <v>8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  <c r="M9">
        <v>1</v>
      </c>
      <c r="N9">
        <v>1</v>
      </c>
      <c r="O9">
        <v>1</v>
      </c>
    </row>
    <row r="10" spans="1:15" x14ac:dyDescent="0.25">
      <c r="E10">
        <v>9</v>
      </c>
      <c r="F10">
        <v>1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2</v>
      </c>
      <c r="O10">
        <v>2</v>
      </c>
    </row>
    <row r="11" spans="1:15" x14ac:dyDescent="0.25">
      <c r="E11">
        <v>10</v>
      </c>
      <c r="F11">
        <v>2</v>
      </c>
      <c r="G11">
        <v>1</v>
      </c>
      <c r="H11">
        <v>2</v>
      </c>
      <c r="I11">
        <v>3</v>
      </c>
      <c r="J11">
        <v>1</v>
      </c>
      <c r="K11">
        <v>2</v>
      </c>
      <c r="L11">
        <v>3</v>
      </c>
      <c r="M11">
        <v>1</v>
      </c>
      <c r="N11">
        <v>2</v>
      </c>
      <c r="O11">
        <v>3</v>
      </c>
    </row>
    <row r="12" spans="1:15" x14ac:dyDescent="0.25">
      <c r="E12">
        <v>11</v>
      </c>
      <c r="F12">
        <v>2</v>
      </c>
      <c r="G12">
        <v>1</v>
      </c>
      <c r="H12">
        <v>2</v>
      </c>
      <c r="I12">
        <v>3</v>
      </c>
      <c r="J12">
        <v>2</v>
      </c>
      <c r="K12">
        <v>3</v>
      </c>
      <c r="L12">
        <v>1</v>
      </c>
      <c r="M12">
        <v>2</v>
      </c>
      <c r="N12">
        <v>3</v>
      </c>
      <c r="O12">
        <v>1</v>
      </c>
    </row>
    <row r="13" spans="1:15" x14ac:dyDescent="0.25">
      <c r="E13">
        <v>12</v>
      </c>
      <c r="F13">
        <v>2</v>
      </c>
      <c r="G13">
        <v>1</v>
      </c>
      <c r="H13">
        <v>2</v>
      </c>
      <c r="I13">
        <v>3</v>
      </c>
      <c r="J13">
        <v>3</v>
      </c>
      <c r="K13">
        <v>1</v>
      </c>
      <c r="L13">
        <v>2</v>
      </c>
      <c r="M13">
        <v>3</v>
      </c>
      <c r="N13">
        <v>1</v>
      </c>
      <c r="O13">
        <v>2</v>
      </c>
    </row>
    <row r="14" spans="1:15" x14ac:dyDescent="0.25">
      <c r="E14">
        <v>13</v>
      </c>
      <c r="F14">
        <v>2</v>
      </c>
      <c r="G14">
        <v>2</v>
      </c>
      <c r="H14">
        <v>3</v>
      </c>
      <c r="I14">
        <v>1</v>
      </c>
      <c r="J14">
        <v>1</v>
      </c>
      <c r="K14">
        <v>2</v>
      </c>
      <c r="L14">
        <v>3</v>
      </c>
      <c r="M14">
        <v>2</v>
      </c>
      <c r="N14">
        <v>3</v>
      </c>
      <c r="O14">
        <v>1</v>
      </c>
    </row>
    <row r="15" spans="1:15" x14ac:dyDescent="0.25">
      <c r="E15">
        <v>14</v>
      </c>
      <c r="F15">
        <v>2</v>
      </c>
      <c r="G15">
        <v>2</v>
      </c>
      <c r="H15">
        <v>3</v>
      </c>
      <c r="I15">
        <v>1</v>
      </c>
      <c r="J15">
        <v>2</v>
      </c>
      <c r="K15">
        <v>3</v>
      </c>
      <c r="L15">
        <v>1</v>
      </c>
      <c r="M15">
        <v>3</v>
      </c>
      <c r="N15">
        <v>1</v>
      </c>
      <c r="O15">
        <v>2</v>
      </c>
    </row>
    <row r="16" spans="1:15" x14ac:dyDescent="0.25">
      <c r="E16">
        <v>15</v>
      </c>
      <c r="F16">
        <v>2</v>
      </c>
      <c r="G16">
        <v>2</v>
      </c>
      <c r="H16">
        <v>3</v>
      </c>
      <c r="I16">
        <v>1</v>
      </c>
      <c r="J16">
        <v>3</v>
      </c>
      <c r="K16">
        <v>1</v>
      </c>
      <c r="L16">
        <v>2</v>
      </c>
      <c r="M16">
        <v>1</v>
      </c>
      <c r="N16">
        <v>2</v>
      </c>
      <c r="O16">
        <v>3</v>
      </c>
    </row>
    <row r="17" spans="5:15" x14ac:dyDescent="0.25">
      <c r="E17">
        <v>16</v>
      </c>
      <c r="F17">
        <v>2</v>
      </c>
      <c r="G17">
        <v>3</v>
      </c>
      <c r="H17">
        <v>1</v>
      </c>
      <c r="I17">
        <v>2</v>
      </c>
      <c r="J17">
        <v>1</v>
      </c>
      <c r="K17">
        <v>2</v>
      </c>
      <c r="L17">
        <v>3</v>
      </c>
      <c r="M17">
        <v>3</v>
      </c>
      <c r="N17">
        <v>1</v>
      </c>
      <c r="O17">
        <v>2</v>
      </c>
    </row>
    <row r="18" spans="5:15" x14ac:dyDescent="0.25">
      <c r="E18">
        <v>17</v>
      </c>
      <c r="F18">
        <v>2</v>
      </c>
      <c r="G18">
        <v>3</v>
      </c>
      <c r="H18">
        <v>1</v>
      </c>
      <c r="I18">
        <v>2</v>
      </c>
      <c r="J18">
        <v>2</v>
      </c>
      <c r="K18">
        <v>3</v>
      </c>
      <c r="L18">
        <v>1</v>
      </c>
      <c r="M18">
        <v>1</v>
      </c>
      <c r="N18">
        <v>2</v>
      </c>
      <c r="O18">
        <v>3</v>
      </c>
    </row>
    <row r="19" spans="5:15" x14ac:dyDescent="0.25">
      <c r="E19">
        <v>18</v>
      </c>
      <c r="F19">
        <v>2</v>
      </c>
      <c r="G19">
        <v>3</v>
      </c>
      <c r="H19">
        <v>1</v>
      </c>
      <c r="I19">
        <v>2</v>
      </c>
      <c r="J19">
        <v>3</v>
      </c>
      <c r="K19">
        <v>1</v>
      </c>
      <c r="L19">
        <v>2</v>
      </c>
      <c r="M19">
        <v>2</v>
      </c>
      <c r="N19">
        <v>3</v>
      </c>
      <c r="O19">
        <v>1</v>
      </c>
    </row>
    <row r="20" spans="5:15" x14ac:dyDescent="0.25">
      <c r="E20">
        <v>19</v>
      </c>
      <c r="F20">
        <v>3</v>
      </c>
      <c r="G20">
        <v>1</v>
      </c>
      <c r="H20">
        <v>3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>
        <v>2</v>
      </c>
    </row>
    <row r="21" spans="5:15" x14ac:dyDescent="0.25">
      <c r="E21">
        <v>20</v>
      </c>
      <c r="F21">
        <v>3</v>
      </c>
      <c r="G21">
        <v>1</v>
      </c>
      <c r="H21">
        <v>3</v>
      </c>
      <c r="I21">
        <v>2</v>
      </c>
      <c r="J21">
        <v>2</v>
      </c>
      <c r="K21">
        <v>1</v>
      </c>
      <c r="L21">
        <v>3</v>
      </c>
      <c r="M21">
        <v>2</v>
      </c>
      <c r="N21">
        <v>1</v>
      </c>
      <c r="O21">
        <v>3</v>
      </c>
    </row>
    <row r="22" spans="5:15" x14ac:dyDescent="0.25">
      <c r="E22">
        <v>21</v>
      </c>
      <c r="F22">
        <v>3</v>
      </c>
      <c r="G22">
        <v>1</v>
      </c>
      <c r="H22">
        <v>3</v>
      </c>
      <c r="I22">
        <v>2</v>
      </c>
      <c r="J22">
        <v>3</v>
      </c>
      <c r="K22">
        <v>2</v>
      </c>
      <c r="L22">
        <v>1</v>
      </c>
      <c r="M22">
        <v>3</v>
      </c>
      <c r="N22">
        <v>2</v>
      </c>
      <c r="O22">
        <v>1</v>
      </c>
    </row>
    <row r="23" spans="5:15" x14ac:dyDescent="0.25">
      <c r="E23">
        <v>22</v>
      </c>
      <c r="F23">
        <v>3</v>
      </c>
      <c r="G23">
        <v>2</v>
      </c>
      <c r="H23">
        <v>1</v>
      </c>
      <c r="I23">
        <v>3</v>
      </c>
      <c r="J23">
        <v>1</v>
      </c>
      <c r="K23">
        <v>3</v>
      </c>
      <c r="L23">
        <v>2</v>
      </c>
      <c r="M23">
        <v>2</v>
      </c>
      <c r="N23">
        <v>1</v>
      </c>
      <c r="O23">
        <v>3</v>
      </c>
    </row>
    <row r="24" spans="5:15" x14ac:dyDescent="0.25">
      <c r="E24">
        <v>23</v>
      </c>
      <c r="F24">
        <v>3</v>
      </c>
      <c r="G24">
        <v>2</v>
      </c>
      <c r="H24">
        <v>1</v>
      </c>
      <c r="I24">
        <v>3</v>
      </c>
      <c r="J24">
        <v>2</v>
      </c>
      <c r="K24">
        <v>1</v>
      </c>
      <c r="L24">
        <v>3</v>
      </c>
      <c r="M24">
        <v>3</v>
      </c>
      <c r="N24">
        <v>2</v>
      </c>
      <c r="O24">
        <v>1</v>
      </c>
    </row>
    <row r="25" spans="5:15" x14ac:dyDescent="0.25">
      <c r="E25">
        <v>24</v>
      </c>
      <c r="F25">
        <v>3</v>
      </c>
      <c r="G25">
        <v>2</v>
      </c>
      <c r="H25">
        <v>1</v>
      </c>
      <c r="I25">
        <v>3</v>
      </c>
      <c r="J25">
        <v>3</v>
      </c>
      <c r="K25">
        <v>2</v>
      </c>
      <c r="L25">
        <v>1</v>
      </c>
      <c r="M25">
        <v>1</v>
      </c>
      <c r="N25">
        <v>3</v>
      </c>
      <c r="O25">
        <v>2</v>
      </c>
    </row>
    <row r="26" spans="5:15" x14ac:dyDescent="0.25">
      <c r="E26">
        <v>25</v>
      </c>
      <c r="F26">
        <v>3</v>
      </c>
      <c r="G26">
        <v>3</v>
      </c>
      <c r="H26">
        <v>2</v>
      </c>
      <c r="I26">
        <v>1</v>
      </c>
      <c r="J26">
        <v>1</v>
      </c>
      <c r="K26">
        <v>3</v>
      </c>
      <c r="L26">
        <v>2</v>
      </c>
      <c r="M26">
        <v>3</v>
      </c>
      <c r="N26">
        <v>2</v>
      </c>
      <c r="O26">
        <v>1</v>
      </c>
    </row>
    <row r="27" spans="5:15" x14ac:dyDescent="0.25">
      <c r="E27">
        <v>26</v>
      </c>
      <c r="F27">
        <v>3</v>
      </c>
      <c r="G27">
        <v>3</v>
      </c>
      <c r="H27">
        <v>2</v>
      </c>
      <c r="I27">
        <v>1</v>
      </c>
      <c r="J27">
        <v>2</v>
      </c>
      <c r="K27">
        <v>1</v>
      </c>
      <c r="L27">
        <v>3</v>
      </c>
      <c r="M27">
        <v>1</v>
      </c>
      <c r="N27">
        <v>3</v>
      </c>
      <c r="O27">
        <v>2</v>
      </c>
    </row>
    <row r="28" spans="5:15" x14ac:dyDescent="0.25">
      <c r="E28">
        <v>27</v>
      </c>
      <c r="F28">
        <v>3</v>
      </c>
      <c r="G28">
        <v>3</v>
      </c>
      <c r="H28">
        <v>2</v>
      </c>
      <c r="I28">
        <v>1</v>
      </c>
      <c r="J28">
        <v>3</v>
      </c>
      <c r="K28">
        <v>2</v>
      </c>
      <c r="L28">
        <v>1</v>
      </c>
      <c r="M28">
        <v>2</v>
      </c>
      <c r="N28">
        <v>1</v>
      </c>
      <c r="O2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工作表4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2024-05-07T01:57:49Z</dcterms:created>
  <dcterms:modified xsi:type="dcterms:W3CDTF">2024-05-07T06:04:27Z</dcterms:modified>
</cp:coreProperties>
</file>