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9\"/>
    </mc:Choice>
  </mc:AlternateContent>
  <xr:revisionPtr revIDLastSave="0" documentId="13_ncr:1_{D6ACA9E3-D0CB-4F50-8FFA-C3FD4EE9A874}" xr6:coauthVersionLast="47" xr6:coauthVersionMax="47" xr10:uidLastSave="{00000000-0000-0000-0000-000000000000}"/>
  <bookViews>
    <workbookView xWindow="-120" yWindow="-120" windowWidth="29040" windowHeight="15720" activeTab="1" xr2:uid="{72666EC5-6C4B-40E6-8982-245031BE4D0B}"/>
  </bookViews>
  <sheets>
    <sheet name="1" sheetId="2" r:id="rId1"/>
    <sheet name="2" sheetId="1" r:id="rId2"/>
    <sheet name="2-1改" sheetId="6" r:id="rId3"/>
    <sheet name="3" sheetId="3" r:id="rId4"/>
    <sheet name="3-改" sheetId="5" r:id="rId5"/>
    <sheet name="工作表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C4" i="5" l="1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C3" i="5"/>
  <c r="AB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 s="1"/>
  <c r="AA30" i="5" s="1"/>
  <c r="AA31" i="5" s="1"/>
  <c r="AA32" i="5" s="1"/>
  <c r="AA33" i="5" s="1"/>
  <c r="AA34" i="5" s="1"/>
  <c r="AA35" i="5" s="1"/>
  <c r="AA36" i="5" s="1"/>
  <c r="AA37" i="5"/>
  <c r="AA38" i="5"/>
  <c r="AA39" i="5"/>
  <c r="AA40" i="5"/>
  <c r="AA41" i="5"/>
  <c r="AA42" i="5"/>
  <c r="AA4" i="5"/>
  <c r="AA3" i="5"/>
  <c r="Z5" i="5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" i="5"/>
  <c r="Z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3" i="5"/>
  <c r="X5" i="5"/>
  <c r="X6" i="5"/>
  <c r="X7" i="5"/>
  <c r="X8" i="5"/>
  <c r="X9" i="5" s="1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" i="5"/>
  <c r="X3" i="5"/>
  <c r="W5" i="5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" i="5"/>
  <c r="W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J16" i="5"/>
  <c r="N16" i="5" s="1"/>
  <c r="G16" i="5"/>
  <c r="J15" i="5"/>
  <c r="N15" i="5" s="1"/>
  <c r="G15" i="5"/>
  <c r="N14" i="5"/>
  <c r="J14" i="5"/>
  <c r="G14" i="5"/>
  <c r="N13" i="5"/>
  <c r="J13" i="5"/>
  <c r="G13" i="5"/>
  <c r="G12" i="5"/>
  <c r="G11" i="5"/>
  <c r="I2" i="5" s="1"/>
  <c r="G10" i="5"/>
  <c r="I9" i="5"/>
  <c r="G9" i="5"/>
  <c r="G8" i="5"/>
  <c r="G7" i="5"/>
  <c r="I6" i="5"/>
  <c r="I7" i="5" s="1"/>
  <c r="I10" i="5" s="1"/>
  <c r="G6" i="5"/>
  <c r="G5" i="5"/>
  <c r="G4" i="5"/>
  <c r="G3" i="5"/>
  <c r="I3" i="5" s="1"/>
  <c r="I4" i="5" s="1"/>
  <c r="I6" i="3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3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 s="1"/>
  <c r="AK30" i="6" s="1"/>
  <c r="AK31" i="6"/>
  <c r="AK32" i="6"/>
  <c r="AK33" i="6"/>
  <c r="AK34" i="6"/>
  <c r="AK35" i="6"/>
  <c r="AK36" i="6"/>
  <c r="AK37" i="6"/>
  <c r="AK38" i="6"/>
  <c r="AK39" i="6"/>
  <c r="AK40" i="6"/>
  <c r="AK41" i="6"/>
  <c r="AK42" i="6"/>
  <c r="AK3" i="6"/>
  <c r="AK4" i="6"/>
  <c r="AH5" i="6"/>
  <c r="AH6" i="6"/>
  <c r="AH7" i="6" s="1"/>
  <c r="AH8" i="6" s="1"/>
  <c r="AH9" i="6" s="1"/>
  <c r="AH10" i="6" s="1"/>
  <c r="AH11" i="6" s="1"/>
  <c r="AH12" i="6" s="1"/>
  <c r="AH13" i="6" s="1"/>
  <c r="AH14" i="6" s="1"/>
  <c r="AH15" i="6" s="1"/>
  <c r="AH16" i="6" s="1"/>
  <c r="AH17" i="6" s="1"/>
  <c r="AH18" i="6" s="1"/>
  <c r="AH19" i="6" s="1"/>
  <c r="AH20" i="6" s="1"/>
  <c r="AH21" i="6" s="1"/>
  <c r="AH22" i="6" s="1"/>
  <c r="AH23" i="6" s="1"/>
  <c r="AH24" i="6" s="1"/>
  <c r="AH25" i="6" s="1"/>
  <c r="AH26" i="6" s="1"/>
  <c r="AH27" i="6" s="1"/>
  <c r="AH28" i="6" s="1"/>
  <c r="AH29" i="6" s="1"/>
  <c r="AH30" i="6" s="1"/>
  <c r="AH31" i="6" s="1"/>
  <c r="AH32" i="6" s="1"/>
  <c r="AH33" i="6" s="1"/>
  <c r="AH34" i="6" s="1"/>
  <c r="AH35" i="6" s="1"/>
  <c r="AH36" i="6" s="1"/>
  <c r="AH37" i="6" s="1"/>
  <c r="AH38" i="6" s="1"/>
  <c r="AH39" i="6" s="1"/>
  <c r="AH40" i="6" s="1"/>
  <c r="AH41" i="6" s="1"/>
  <c r="AH42" i="6" s="1"/>
  <c r="AH4" i="6"/>
  <c r="AH3" i="6"/>
  <c r="AJ5" i="6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AJ31" i="6" s="1"/>
  <c r="AJ32" i="6" s="1"/>
  <c r="AJ33" i="6" s="1"/>
  <c r="AJ34" i="6" s="1"/>
  <c r="AJ35" i="6" s="1"/>
  <c r="AJ36" i="6" s="1"/>
  <c r="AJ37" i="6" s="1"/>
  <c r="AJ38" i="6" s="1"/>
  <c r="AJ39" i="6" s="1"/>
  <c r="AJ40" i="6" s="1"/>
  <c r="AJ41" i="6" s="1"/>
  <c r="AJ42" i="6" s="1"/>
  <c r="AJ4" i="6"/>
  <c r="AJ3" i="6"/>
  <c r="AG5" i="6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" i="6"/>
  <c r="AG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3" i="6"/>
  <c r="AE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" i="3"/>
  <c r="AB3" i="3"/>
  <c r="Y5" i="3"/>
  <c r="Y6" i="3"/>
  <c r="Y7" i="3"/>
  <c r="Y8" i="3"/>
  <c r="Y9" i="3"/>
  <c r="Y10" i="3" s="1"/>
  <c r="Y11" i="3" s="1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" i="3"/>
  <c r="Y3" i="3"/>
  <c r="I15" i="5" l="1"/>
  <c r="K15" i="5" s="1"/>
  <c r="L15" i="5" s="1"/>
  <c r="I16" i="5"/>
  <c r="K16" i="5" s="1"/>
  <c r="L16" i="5" s="1"/>
  <c r="M13" i="5"/>
  <c r="M14" i="5"/>
  <c r="M15" i="5"/>
  <c r="M16" i="5"/>
  <c r="I13" i="5"/>
  <c r="K13" i="5" s="1"/>
  <c r="L13" i="5" s="1"/>
  <c r="I14" i="5"/>
  <c r="K14" i="5" s="1"/>
  <c r="L14" i="5" s="1"/>
  <c r="I11" i="5"/>
  <c r="I16" i="6"/>
  <c r="I17" i="6" s="1"/>
  <c r="I15" i="6"/>
  <c r="I2" i="6"/>
  <c r="I3" i="6"/>
  <c r="I4" i="6" s="1"/>
  <c r="I10" i="6" l="1"/>
  <c r="I11" i="6"/>
  <c r="I22" i="6"/>
  <c r="I21" i="6"/>
  <c r="W47" i="6" l="1"/>
  <c r="V40" i="6"/>
  <c r="W31" i="6"/>
  <c r="V26" i="6"/>
  <c r="W14" i="6"/>
  <c r="W4" i="6"/>
  <c r="V47" i="6"/>
  <c r="W38" i="6"/>
  <c r="V31" i="6"/>
  <c r="W24" i="6"/>
  <c r="W19" i="6"/>
  <c r="V14" i="6"/>
  <c r="W9" i="6"/>
  <c r="V4" i="6"/>
  <c r="W45" i="6"/>
  <c r="V38" i="6"/>
  <c r="W29" i="6"/>
  <c r="V24" i="6"/>
  <c r="V19" i="6"/>
  <c r="V9" i="6"/>
  <c r="V45" i="6"/>
  <c r="W36" i="6"/>
  <c r="V29" i="6"/>
  <c r="W43" i="6"/>
  <c r="V36" i="6"/>
  <c r="W22" i="6"/>
  <c r="W17" i="6"/>
  <c r="W12" i="6"/>
  <c r="V43" i="6"/>
  <c r="W34" i="6"/>
  <c r="W27" i="6"/>
  <c r="V22" i="6"/>
  <c r="V17" i="6"/>
  <c r="V12" i="6"/>
  <c r="W7" i="6"/>
  <c r="W41" i="6"/>
  <c r="V34" i="6"/>
  <c r="V27" i="6"/>
  <c r="V7" i="6"/>
  <c r="V41" i="6"/>
  <c r="W32" i="6"/>
  <c r="W15" i="6"/>
  <c r="W5" i="6"/>
  <c r="W39" i="6"/>
  <c r="V32" i="6"/>
  <c r="W25" i="6"/>
  <c r="W20" i="6"/>
  <c r="V15" i="6"/>
  <c r="W10" i="6"/>
  <c r="V5" i="6"/>
  <c r="W40" i="6"/>
  <c r="W46" i="6"/>
  <c r="V39" i="6"/>
  <c r="W30" i="6"/>
  <c r="V25" i="6"/>
  <c r="V20" i="6"/>
  <c r="V10" i="6"/>
  <c r="V46" i="6"/>
  <c r="W37" i="6"/>
  <c r="V30" i="6"/>
  <c r="W23" i="6"/>
  <c r="W18" i="6"/>
  <c r="W13" i="6"/>
  <c r="W3" i="6"/>
  <c r="V33" i="6"/>
  <c r="W44" i="6"/>
  <c r="V37" i="6"/>
  <c r="W28" i="6"/>
  <c r="V23" i="6"/>
  <c r="V18" i="6"/>
  <c r="V13" i="6"/>
  <c r="W8" i="6"/>
  <c r="V3" i="6"/>
  <c r="V16" i="6"/>
  <c r="V44" i="6"/>
  <c r="W35" i="6"/>
  <c r="V28" i="6"/>
  <c r="V8" i="6"/>
  <c r="W26" i="6"/>
  <c r="V6" i="6"/>
  <c r="W42" i="6"/>
  <c r="V35" i="6"/>
  <c r="V42" i="6"/>
  <c r="W33" i="6"/>
  <c r="W21" i="6"/>
  <c r="W16" i="6"/>
  <c r="W11" i="6"/>
  <c r="W6" i="6"/>
  <c r="V21" i="6"/>
  <c r="V11" i="6"/>
  <c r="J37" i="6"/>
  <c r="J23" i="6"/>
  <c r="J33" i="6"/>
  <c r="J31" i="6"/>
  <c r="J14" i="6"/>
  <c r="J4" i="6"/>
  <c r="M28" i="6"/>
  <c r="J20" i="6"/>
  <c r="M8" i="6"/>
  <c r="J25" i="6"/>
  <c r="J39" i="6"/>
  <c r="J43" i="6"/>
  <c r="M39" i="6"/>
  <c r="M25" i="6"/>
  <c r="M20" i="6"/>
  <c r="M10" i="6"/>
  <c r="M44" i="6"/>
  <c r="M46" i="6"/>
  <c r="M30" i="6"/>
  <c r="N3" i="6"/>
  <c r="O3" i="6" s="1"/>
  <c r="J10" i="6"/>
  <c r="M37" i="6"/>
  <c r="M23" i="6"/>
  <c r="M18" i="6"/>
  <c r="M13" i="6"/>
  <c r="M3" i="6"/>
  <c r="J6" i="6"/>
  <c r="J42" i="6"/>
  <c r="J13" i="6"/>
  <c r="M22" i="6"/>
  <c r="M31" i="6"/>
  <c r="J36" i="6"/>
  <c r="J38" i="6"/>
  <c r="M9" i="6"/>
  <c r="M47" i="6"/>
  <c r="J18" i="6"/>
  <c r="J3" i="6"/>
  <c r="J27" i="6"/>
  <c r="M41" i="6"/>
  <c r="M43" i="6"/>
  <c r="J11" i="6"/>
  <c r="M26" i="6"/>
  <c r="M42" i="6"/>
  <c r="J30" i="6"/>
  <c r="J34" i="6"/>
  <c r="J16" i="6"/>
  <c r="J35" i="6"/>
  <c r="J24" i="6"/>
  <c r="J46" i="6"/>
  <c r="M7" i="6"/>
  <c r="M36" i="6"/>
  <c r="M19" i="6"/>
  <c r="M40" i="6"/>
  <c r="J44" i="6"/>
  <c r="K3" i="6"/>
  <c r="L3" i="6" s="1"/>
  <c r="M5" i="6"/>
  <c r="M27" i="6"/>
  <c r="J47" i="6"/>
  <c r="J21" i="6"/>
  <c r="J29" i="6"/>
  <c r="M24" i="6"/>
  <c r="J41" i="6"/>
  <c r="M35" i="6"/>
  <c r="J12" i="6"/>
  <c r="M34" i="6"/>
  <c r="M6" i="6"/>
  <c r="J5" i="6"/>
  <c r="M15" i="6"/>
  <c r="M38" i="6"/>
  <c r="J8" i="6"/>
  <c r="M45" i="6"/>
  <c r="J15" i="6"/>
  <c r="J17" i="6"/>
  <c r="J45" i="6"/>
  <c r="M11" i="6"/>
  <c r="J7" i="6"/>
  <c r="J32" i="6"/>
  <c r="J22" i="6"/>
  <c r="J9" i="6"/>
  <c r="J26" i="6"/>
  <c r="M16" i="6"/>
  <c r="M12" i="6"/>
  <c r="M29" i="6"/>
  <c r="M4" i="6"/>
  <c r="M21" i="6"/>
  <c r="M32" i="6"/>
  <c r="M17" i="6"/>
  <c r="J28" i="6"/>
  <c r="J19" i="6"/>
  <c r="J40" i="6"/>
  <c r="M14" i="6"/>
  <c r="M33" i="6"/>
  <c r="N4" i="6" l="1"/>
  <c r="O4" i="6" s="1"/>
  <c r="K4" i="6"/>
  <c r="L4" i="6" s="1"/>
  <c r="N5" i="6" l="1"/>
  <c r="O5" i="6" s="1"/>
  <c r="K5" i="6"/>
  <c r="L5" i="6" s="1"/>
  <c r="N6" i="6"/>
  <c r="O6" i="6" s="1"/>
  <c r="N7" i="6" l="1"/>
  <c r="O7" i="6" s="1"/>
  <c r="K6" i="6"/>
  <c r="L6" i="6" s="1"/>
  <c r="K7" i="6" l="1"/>
  <c r="L7" i="6" s="1"/>
  <c r="N8" i="6"/>
  <c r="O8" i="6" s="1"/>
  <c r="K8" i="6" l="1"/>
  <c r="L8" i="6" s="1"/>
  <c r="N9" i="6"/>
  <c r="O9" i="6" s="1"/>
  <c r="K9" i="6" l="1"/>
  <c r="L9" i="6" s="1"/>
  <c r="N10" i="6"/>
  <c r="O10" i="6" s="1"/>
  <c r="K10" i="6" l="1"/>
  <c r="L10" i="6" s="1"/>
  <c r="N11" i="6"/>
  <c r="O11" i="6" s="1"/>
  <c r="N12" i="6" l="1"/>
  <c r="O12" i="6" s="1"/>
  <c r="K11" i="6"/>
  <c r="L11" i="6" s="1"/>
  <c r="K12" i="6" l="1"/>
  <c r="L12" i="6" s="1"/>
  <c r="N13" i="6"/>
  <c r="O13" i="6" s="1"/>
  <c r="K13" i="6" l="1"/>
  <c r="L13" i="6" s="1"/>
  <c r="N14" i="6"/>
  <c r="O14" i="6" s="1"/>
  <c r="K14" i="6" l="1"/>
  <c r="L14" i="6" s="1"/>
  <c r="N15" i="6"/>
  <c r="O15" i="6" s="1"/>
  <c r="K15" i="6" l="1"/>
  <c r="L15" i="6" s="1"/>
  <c r="N16" i="6"/>
  <c r="O16" i="6" s="1"/>
  <c r="K16" i="6" l="1"/>
  <c r="L16" i="6" s="1"/>
  <c r="N17" i="6"/>
  <c r="O17" i="6" s="1"/>
  <c r="N18" i="6" l="1"/>
  <c r="O18" i="6" s="1"/>
  <c r="K17" i="6"/>
  <c r="L17" i="6" s="1"/>
  <c r="K18" i="6" l="1"/>
  <c r="L18" i="6" s="1"/>
  <c r="N19" i="6"/>
  <c r="O19" i="6" s="1"/>
  <c r="N20" i="6" l="1"/>
  <c r="O20" i="6" s="1"/>
  <c r="K19" i="6"/>
  <c r="L19" i="6" s="1"/>
  <c r="K20" i="6" l="1"/>
  <c r="L20" i="6" s="1"/>
  <c r="N21" i="6"/>
  <c r="O21" i="6" s="1"/>
  <c r="N22" i="6" l="1"/>
  <c r="O22" i="6" s="1"/>
  <c r="K21" i="6"/>
  <c r="L21" i="6" s="1"/>
  <c r="K22" i="6" l="1"/>
  <c r="L22" i="6" s="1"/>
  <c r="N23" i="6"/>
  <c r="O23" i="6" s="1"/>
  <c r="K23" i="6" l="1"/>
  <c r="L23" i="6" s="1"/>
  <c r="N24" i="6"/>
  <c r="O24" i="6" s="1"/>
  <c r="K24" i="6" l="1"/>
  <c r="L24" i="6" s="1"/>
  <c r="N25" i="6"/>
  <c r="O25" i="6" s="1"/>
  <c r="N26" i="6" l="1"/>
  <c r="O26" i="6" s="1"/>
  <c r="K25" i="6"/>
  <c r="L25" i="6" s="1"/>
  <c r="K26" i="6" l="1"/>
  <c r="L26" i="6" s="1"/>
  <c r="N27" i="6"/>
  <c r="O27" i="6" s="1"/>
  <c r="N28" i="6" l="1"/>
  <c r="K27" i="6"/>
  <c r="L27" i="6" s="1"/>
  <c r="O28" i="6" l="1"/>
  <c r="I6" i="6"/>
  <c r="K28" i="6"/>
  <c r="L28" i="6" s="1"/>
  <c r="N29" i="6"/>
  <c r="O29" i="6" s="1"/>
  <c r="P35" i="6" l="1"/>
  <c r="S43" i="6"/>
  <c r="P43" i="6"/>
  <c r="P44" i="6"/>
  <c r="S35" i="6"/>
  <c r="P34" i="6"/>
  <c r="S39" i="6"/>
  <c r="P30" i="6"/>
  <c r="P39" i="6"/>
  <c r="P46" i="6"/>
  <c r="S30" i="6"/>
  <c r="S33" i="6"/>
  <c r="S46" i="6"/>
  <c r="P45" i="6"/>
  <c r="S40" i="6"/>
  <c r="S28" i="6"/>
  <c r="P29" i="6"/>
  <c r="P38" i="6"/>
  <c r="S34" i="6"/>
  <c r="S31" i="6"/>
  <c r="P28" i="6"/>
  <c r="S41" i="6"/>
  <c r="S47" i="6"/>
  <c r="P37" i="6"/>
  <c r="S36" i="6"/>
  <c r="P42" i="6"/>
  <c r="P33" i="6"/>
  <c r="S32" i="6"/>
  <c r="S42" i="6"/>
  <c r="P36" i="6"/>
  <c r="S37" i="6"/>
  <c r="S44" i="6"/>
  <c r="P32" i="6"/>
  <c r="P41" i="6"/>
  <c r="S29" i="6"/>
  <c r="P47" i="6"/>
  <c r="S38" i="6"/>
  <c r="S45" i="6"/>
  <c r="P31" i="6"/>
  <c r="P40" i="6"/>
  <c r="N30" i="6"/>
  <c r="O30" i="6" s="1"/>
  <c r="K29" i="6"/>
  <c r="L29" i="6" s="1"/>
  <c r="N31" i="6" l="1"/>
  <c r="O31" i="6" s="1"/>
  <c r="K30" i="6"/>
  <c r="L30" i="6" s="1"/>
  <c r="K31" i="6" l="1"/>
  <c r="L31" i="6" s="1"/>
  <c r="N32" i="6"/>
  <c r="O32" i="6" s="1"/>
  <c r="K32" i="6" l="1"/>
  <c r="L32" i="6" s="1"/>
  <c r="N33" i="6"/>
  <c r="O33" i="6" s="1"/>
  <c r="Q28" i="6" l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N34" i="6"/>
  <c r="O34" i="6" s="1"/>
  <c r="K33" i="6"/>
  <c r="L33" i="6" s="1"/>
  <c r="R28" i="6" l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K34" i="6"/>
  <c r="L34" i="6" s="1"/>
  <c r="N35" i="6"/>
  <c r="O35" i="6" s="1"/>
  <c r="N36" i="6" l="1"/>
  <c r="O36" i="6" s="1"/>
  <c r="K35" i="6"/>
  <c r="L35" i="6" s="1"/>
  <c r="K36" i="6" l="1"/>
  <c r="L36" i="6" s="1"/>
  <c r="N37" i="6"/>
  <c r="O37" i="6" s="1"/>
  <c r="K37" i="6" l="1"/>
  <c r="L37" i="6" s="1"/>
  <c r="N38" i="6"/>
  <c r="O38" i="6" s="1"/>
  <c r="N39" i="6" l="1"/>
  <c r="O39" i="6" s="1"/>
  <c r="K38" i="6"/>
  <c r="L38" i="6" s="1"/>
  <c r="K39" i="6" l="1"/>
  <c r="L39" i="6" s="1"/>
  <c r="N40" i="6"/>
  <c r="O40" i="6" s="1"/>
  <c r="K40" i="6" l="1"/>
  <c r="L40" i="6" s="1"/>
  <c r="N41" i="6"/>
  <c r="O41" i="6" s="1"/>
  <c r="N42" i="6" l="1"/>
  <c r="O42" i="6" s="1"/>
  <c r="K41" i="6"/>
  <c r="L41" i="6" s="1"/>
  <c r="K42" i="6" l="1"/>
  <c r="L42" i="6" s="1"/>
  <c r="N43" i="6"/>
  <c r="O43" i="6" s="1"/>
  <c r="N44" i="6" l="1"/>
  <c r="O44" i="6" s="1"/>
  <c r="K43" i="6"/>
  <c r="L43" i="6" s="1"/>
  <c r="K44" i="6" l="1"/>
  <c r="L44" i="6" s="1"/>
  <c r="N45" i="6"/>
  <c r="O45" i="6" s="1"/>
  <c r="N46" i="6" l="1"/>
  <c r="O46" i="6" s="1"/>
  <c r="K45" i="6"/>
  <c r="L45" i="6" s="1"/>
  <c r="K46" i="6" l="1"/>
  <c r="L46" i="6" s="1"/>
  <c r="N47" i="6"/>
  <c r="O47" i="6" s="1"/>
  <c r="K47" i="6" l="1"/>
  <c r="L47" i="6" s="1"/>
  <c r="T28" i="6" l="1"/>
  <c r="T29" i="6" l="1"/>
  <c r="T30" i="6" s="1"/>
  <c r="T31" i="6" s="1"/>
  <c r="T32" i="6" s="1"/>
  <c r="U28" i="6"/>
  <c r="U29" i="6" s="1"/>
  <c r="U30" i="6" s="1"/>
  <c r="U31" i="6" s="1"/>
  <c r="T33" i="6" l="1"/>
  <c r="U32" i="6"/>
  <c r="T34" i="6" l="1"/>
  <c r="U33" i="6"/>
  <c r="T35" i="6" l="1"/>
  <c r="U34" i="6"/>
  <c r="T36" i="6" l="1"/>
  <c r="U35" i="6"/>
  <c r="T37" i="6" l="1"/>
  <c r="U36" i="6"/>
  <c r="T38" i="6" l="1"/>
  <c r="U37" i="6"/>
  <c r="T39" i="6" l="1"/>
  <c r="U38" i="6"/>
  <c r="T40" i="6" l="1"/>
  <c r="U39" i="6"/>
  <c r="T41" i="6" l="1"/>
  <c r="U40" i="6"/>
  <c r="T42" i="6" l="1"/>
  <c r="U41" i="6"/>
  <c r="T43" i="6" l="1"/>
  <c r="U42" i="6"/>
  <c r="T44" i="6" l="1"/>
  <c r="U43" i="6"/>
  <c r="T45" i="6" l="1"/>
  <c r="U44" i="6"/>
  <c r="T46" i="6" l="1"/>
  <c r="U45" i="6"/>
  <c r="T47" i="6" l="1"/>
  <c r="U46" i="6"/>
  <c r="U47" i="6" l="1"/>
  <c r="I14" i="1" l="1"/>
  <c r="I12" i="1"/>
  <c r="I1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7" i="3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3" i="1" l="1"/>
  <c r="I21" i="1"/>
  <c r="I22" i="1"/>
  <c r="I23" i="1" s="1"/>
  <c r="I6" i="2"/>
  <c r="I3" i="1"/>
  <c r="I2" i="1"/>
  <c r="I18" i="1" l="1"/>
  <c r="I17" i="1"/>
  <c r="I28" i="1"/>
  <c r="I2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Q3" i="1" s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B3" i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<sst xmlns="http://schemas.openxmlformats.org/spreadsheetml/2006/main" count="268" uniqueCount="68">
  <si>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</si>
  <si>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</si>
  <si>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</si>
  <si>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</si>
  <si>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</si>
  <si>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</si>
  <si>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</si>
  <si>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</si>
  <si>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</si>
  <si>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</si>
  <si>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</si>
  <si>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</si>
  <si>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</si>
  <si>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</si>
  <si>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</si>
  <si>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</si>
  <si>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</si>
  <si>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</si>
  <si>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</si>
  <si>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</si>
  <si>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</si>
  <si>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</si>
  <si>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</si>
  <si>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</si>
  <si>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</si>
  <si>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</si>
  <si>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</si>
  <si>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</si>
  <si>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</si>
  <si>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</si>
  <si>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</si>
  <si>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</si>
  <si>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</si>
  <si>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</si>
  <si>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</si>
  <si>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</si>
  <si>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</si>
  <si>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</si>
  <si>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</si>
  <si>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</si>
  <si>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</si>
  <si>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</si>
  <si>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</si>
  <si>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</si>
  <si>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</si>
  <si>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</si>
  <si>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</si>
  <si>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</si>
  <si>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</si>
  <si>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</si>
  <si>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</si>
  <si>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</si>
  <si>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</si>
  <si>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</si>
  <si>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</si>
  <si>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</si>
  <si>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</si>
  <si>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</si>
  <si>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</si>
  <si>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</si>
  <si>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</si>
  <si>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</si>
  <si>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</si>
  <si>
    <t>(0.5,5)_1</t>
    <phoneticPr fontId="3" type="noConversion"/>
  </si>
  <si>
    <t>(0.5,5)_2</t>
    <phoneticPr fontId="3" type="noConversion"/>
  </si>
  <si>
    <t>mu_0_new1</t>
    <phoneticPr fontId="3" type="noConversion"/>
  </si>
  <si>
    <t>mu_0_new2</t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</si>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</sst>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B-428E-820F-31834F8782F9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CB-428E-820F-31834F8782F9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'2-1改'!$Q$2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'2-1改'!$Q$28:$Q$47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1.4420527339267437</c:v>
                </c:pt>
                <c:pt idx="7">
                  <c:v>3.2841054678534647</c:v>
                </c:pt>
                <c:pt idx="8">
                  <c:v>3.5261582017802198</c:v>
                </c:pt>
                <c:pt idx="9">
                  <c:v>3.7682109357069749</c:v>
                </c:pt>
                <c:pt idx="10">
                  <c:v>11.01026366963373</c:v>
                </c:pt>
                <c:pt idx="11">
                  <c:v>7.8523164035604509</c:v>
                </c:pt>
                <c:pt idx="12">
                  <c:v>12.094369137487206</c:v>
                </c:pt>
                <c:pt idx="13">
                  <c:v>6.936421871413927</c:v>
                </c:pt>
                <c:pt idx="14">
                  <c:v>8.5784746053406593</c:v>
                </c:pt>
                <c:pt idx="15">
                  <c:v>9.6205273392673689</c:v>
                </c:pt>
                <c:pt idx="16">
                  <c:v>11.062580073194113</c:v>
                </c:pt>
                <c:pt idx="17">
                  <c:v>11.504632807120856</c:v>
                </c:pt>
                <c:pt idx="18">
                  <c:v>12.746685541047611</c:v>
                </c:pt>
                <c:pt idx="19">
                  <c:v>5.3887382749743438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0-4FD9-B71D-9A584BA3918B}"/>
            </c:ext>
          </c:extLst>
        </c:ser>
        <c:ser>
          <c:idx val="1"/>
          <c:order val="1"/>
          <c:tx>
            <c:strRef>
              <c:f>'2-1改'!$T$2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'2-1改'!$T$28:$T$47</c:f>
              <c:numCache>
                <c:formatCode>General</c:formatCode>
                <c:ptCount val="20"/>
                <c:pt idx="0">
                  <c:v>0</c:v>
                </c:pt>
                <c:pt idx="1">
                  <c:v>-5.7753860672600581</c:v>
                </c:pt>
                <c:pt idx="2">
                  <c:v>-4.3507721345200707</c:v>
                </c:pt>
                <c:pt idx="3">
                  <c:v>-1.7261582017800947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-0.97538606726004673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-3.1753860672600354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5213696"/>
        <c:axId val="1275209536"/>
      </c:barChart>
      <c:scatterChart>
        <c:scatterStyle val="lineMarker"/>
        <c:varyColors val="0"/>
        <c:ser>
          <c:idx val="2"/>
          <c:order val="2"/>
          <c:tx>
            <c:strRef>
              <c:f>'2-1改'!$V$2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'2-1改'!$V$28:$V$47</c:f>
              <c:numCache>
                <c:formatCode>General</c:formatCode>
                <c:ptCount val="2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0-4FD9-B71D-9A584BA3918B}"/>
            </c:ext>
          </c:extLst>
        </c:ser>
        <c:ser>
          <c:idx val="3"/>
          <c:order val="3"/>
          <c:tx>
            <c:strRef>
              <c:f>'2-1改'!$W$2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'2-1改'!$W$28:$W$47</c:f>
              <c:numCache>
                <c:formatCode>General</c:formatCode>
                <c:ptCount val="2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13696"/>
        <c:axId val="1275209536"/>
      </c:scatterChart>
      <c:scatterChart>
        <c:scatterStyle val="lineMarker"/>
        <c:varyColors val="0"/>
        <c:ser>
          <c:idx val="4"/>
          <c:order val="4"/>
          <c:tx>
            <c:strRef>
              <c:f>'2-1改'!$G$2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'2-1改'!$G$28:$G$47</c:f>
              <c:numCache>
                <c:formatCode>General</c:formatCode>
                <c:ptCount val="20"/>
                <c:pt idx="0">
                  <c:v>344.4</c:v>
                </c:pt>
                <c:pt idx="1">
                  <c:v>337.4</c:v>
                </c:pt>
                <c:pt idx="2">
                  <c:v>344.6</c:v>
                </c:pt>
                <c:pt idx="3">
                  <c:v>345.8</c:v>
                </c:pt>
                <c:pt idx="4">
                  <c:v>345</c:v>
                </c:pt>
                <c:pt idx="5">
                  <c:v>345.2</c:v>
                </c:pt>
                <c:pt idx="6">
                  <c:v>348.8</c:v>
                </c:pt>
                <c:pt idx="7">
                  <c:v>349.2</c:v>
                </c:pt>
                <c:pt idx="8">
                  <c:v>347.6</c:v>
                </c:pt>
                <c:pt idx="9">
                  <c:v>347.6</c:v>
                </c:pt>
                <c:pt idx="10">
                  <c:v>354.6</c:v>
                </c:pt>
                <c:pt idx="11">
                  <c:v>344.2</c:v>
                </c:pt>
                <c:pt idx="12">
                  <c:v>351.6</c:v>
                </c:pt>
                <c:pt idx="13">
                  <c:v>342.2</c:v>
                </c:pt>
                <c:pt idx="14">
                  <c:v>349</c:v>
                </c:pt>
                <c:pt idx="15">
                  <c:v>348.4</c:v>
                </c:pt>
                <c:pt idx="16">
                  <c:v>348.8</c:v>
                </c:pt>
                <c:pt idx="17">
                  <c:v>347.8</c:v>
                </c:pt>
                <c:pt idx="18">
                  <c:v>348.6</c:v>
                </c:pt>
                <c:pt idx="19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6400"/>
        <c:axId val="1144905152"/>
      </c:scatterChart>
      <c:catAx>
        <c:axId val="12752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09536"/>
        <c:crosses val="autoZero"/>
        <c:auto val="1"/>
        <c:lblAlgn val="ctr"/>
        <c:lblOffset val="100"/>
        <c:noMultiLvlLbl val="0"/>
      </c:catAx>
      <c:valAx>
        <c:axId val="12752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13696"/>
        <c:crosses val="autoZero"/>
        <c:crossBetween val="between"/>
      </c:valAx>
      <c:valAx>
        <c:axId val="1144905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4906400"/>
        <c:crosses val="max"/>
        <c:crossBetween val="midCat"/>
      </c:valAx>
      <c:valAx>
        <c:axId val="114490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49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'2-1改'!$AG$2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'2-1改'!$AG$3:$AG$42</c:f>
              <c:numCache>
                <c:formatCode>General</c:formatCode>
                <c:ptCount val="40"/>
                <c:pt idx="0">
                  <c:v>1.842052733926721</c:v>
                </c:pt>
                <c:pt idx="1">
                  <c:v>4.0841054678534761</c:v>
                </c:pt>
                <c:pt idx="2">
                  <c:v>0</c:v>
                </c:pt>
                <c:pt idx="3">
                  <c:v>0</c:v>
                </c:pt>
                <c:pt idx="4">
                  <c:v>1.842052733926721</c:v>
                </c:pt>
                <c:pt idx="5">
                  <c:v>3.8841054678534306</c:v>
                </c:pt>
                <c:pt idx="6">
                  <c:v>11.126158201780186</c:v>
                </c:pt>
                <c:pt idx="7">
                  <c:v>12.768210935706918</c:v>
                </c:pt>
                <c:pt idx="8">
                  <c:v>15.810263669633628</c:v>
                </c:pt>
                <c:pt idx="9">
                  <c:v>18.252316403560371</c:v>
                </c:pt>
                <c:pt idx="10">
                  <c:v>20.294369137487081</c:v>
                </c:pt>
                <c:pt idx="11">
                  <c:v>22.136421871413802</c:v>
                </c:pt>
                <c:pt idx="12">
                  <c:v>21.778474605340534</c:v>
                </c:pt>
                <c:pt idx="13">
                  <c:v>22.220527339267278</c:v>
                </c:pt>
                <c:pt idx="14">
                  <c:v>25.262580073193988</c:v>
                </c:pt>
                <c:pt idx="15">
                  <c:v>27.704632807120731</c:v>
                </c:pt>
                <c:pt idx="16">
                  <c:v>30.146685541047475</c:v>
                </c:pt>
                <c:pt idx="17">
                  <c:v>29.38873827497423</c:v>
                </c:pt>
                <c:pt idx="18">
                  <c:v>30.630791008900985</c:v>
                </c:pt>
                <c:pt idx="19">
                  <c:v>33.87284374282774</c:v>
                </c:pt>
                <c:pt idx="20">
                  <c:v>34.314896476754484</c:v>
                </c:pt>
                <c:pt idx="21">
                  <c:v>35.356949210681194</c:v>
                </c:pt>
                <c:pt idx="22">
                  <c:v>35.399001944607903</c:v>
                </c:pt>
                <c:pt idx="23">
                  <c:v>34.841054678534647</c:v>
                </c:pt>
                <c:pt idx="24">
                  <c:v>34.483107412461379</c:v>
                </c:pt>
                <c:pt idx="25">
                  <c:v>35.925160146388123</c:v>
                </c:pt>
                <c:pt idx="26">
                  <c:v>26.967212880314833</c:v>
                </c:pt>
                <c:pt idx="27">
                  <c:v>27.409265614241576</c:v>
                </c:pt>
                <c:pt idx="28">
                  <c:v>27.651318348168331</c:v>
                </c:pt>
                <c:pt idx="29">
                  <c:v>26.293371082095064</c:v>
                </c:pt>
                <c:pt idx="30">
                  <c:v>26.535423816021819</c:v>
                </c:pt>
                <c:pt idx="31">
                  <c:v>25.777476549948574</c:v>
                </c:pt>
                <c:pt idx="32">
                  <c:v>27.419529283875306</c:v>
                </c:pt>
                <c:pt idx="33">
                  <c:v>29.86158201780205</c:v>
                </c:pt>
                <c:pt idx="34">
                  <c:v>32.103634751728805</c:v>
                </c:pt>
                <c:pt idx="35">
                  <c:v>32.745687485655537</c:v>
                </c:pt>
                <c:pt idx="36">
                  <c:v>34.38774021958227</c:v>
                </c:pt>
                <c:pt idx="37">
                  <c:v>33.629792953509025</c:v>
                </c:pt>
                <c:pt idx="38">
                  <c:v>36.671845687435734</c:v>
                </c:pt>
                <c:pt idx="39">
                  <c:v>37.913898421362489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3-4FFF-A08B-30442EC5F890}"/>
            </c:ext>
          </c:extLst>
        </c:ser>
        <c:ser>
          <c:idx val="1"/>
          <c:order val="1"/>
          <c:tx>
            <c:strRef>
              <c:f>'2-1改'!$AJ$2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-4.7753860672600581</c:v>
                </c:pt>
                <c:pt idx="27">
                  <c:v>-0.15077213452008209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114096"/>
        <c:axId val="1318108272"/>
      </c:barChart>
      <c:scatterChart>
        <c:scatterStyle val="lineMarker"/>
        <c:varyColors val="0"/>
        <c:ser>
          <c:idx val="2"/>
          <c:order val="2"/>
          <c:tx>
            <c:strRef>
              <c:f>'2-1改'!$AL$2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'2-1改'!$AL$3:$AL$42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43-4FFF-A08B-30442EC5F890}"/>
            </c:ext>
          </c:extLst>
        </c:ser>
        <c:ser>
          <c:idx val="3"/>
          <c:order val="3"/>
          <c:tx>
            <c:strRef>
              <c:f>'2-1改'!$AM$2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'2-1改'!$AM$3:$AM$42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14096"/>
        <c:axId val="1318108272"/>
      </c:scatterChart>
      <c:scatterChart>
        <c:scatterStyle val="lineMarker"/>
        <c:varyColors val="0"/>
        <c:ser>
          <c:idx val="4"/>
          <c:order val="4"/>
          <c:tx>
            <c:strRef>
              <c:f>'2-1改'!$AE$2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'2-1改'!$AE$3:$AE$42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157120"/>
        <c:axId val="1275175008"/>
      </c:scatterChart>
      <c:catAx>
        <c:axId val="13181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08272"/>
        <c:crosses val="autoZero"/>
        <c:auto val="1"/>
        <c:lblAlgn val="ctr"/>
        <c:lblOffset val="100"/>
        <c:noMultiLvlLbl val="0"/>
      </c:catAx>
      <c:valAx>
        <c:axId val="13181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14096"/>
        <c:crosses val="autoZero"/>
        <c:crossBetween val="between"/>
      </c:valAx>
      <c:valAx>
        <c:axId val="127517500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157120"/>
        <c:crosses val="max"/>
        <c:crossBetween val="midCat"/>
      </c:valAx>
      <c:valAx>
        <c:axId val="127515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7517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optimal</a:t>
            </a:r>
            <a:r>
              <a:rPr lang="en-US" altLang="zh-TW" baseline="0"/>
              <a:t> CUSUM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'3-改'!$W$2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'3-改'!$W$3:$W$42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3-4977-B580-19907DCBF057}"/>
            </c:ext>
          </c:extLst>
        </c:ser>
        <c:ser>
          <c:idx val="1"/>
          <c:order val="1"/>
          <c:tx>
            <c:strRef>
              <c:f>'3-改'!$Z$2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5142703"/>
        <c:axId val="1515128975"/>
      </c:barChart>
      <c:scatterChart>
        <c:scatterStyle val="lineMarker"/>
        <c:varyColors val="0"/>
        <c:ser>
          <c:idx val="2"/>
          <c:order val="2"/>
          <c:tx>
            <c:strRef>
              <c:f>'3-改'!$AB$2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'3-改'!$AB$3:$AB$42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93-4977-B580-19907DCBF057}"/>
            </c:ext>
          </c:extLst>
        </c:ser>
        <c:ser>
          <c:idx val="3"/>
          <c:order val="3"/>
          <c:tx>
            <c:strRef>
              <c:f>'3-改'!$AC$2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'3-改'!$AC$3:$AC$42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42703"/>
        <c:axId val="1515128975"/>
      </c:scatterChart>
      <c:scatterChart>
        <c:scatterStyle val="lineMarker"/>
        <c:varyColors val="0"/>
        <c:ser>
          <c:idx val="4"/>
          <c:order val="4"/>
          <c:tx>
            <c:strRef>
              <c:f>'3-改'!$U$2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'3-改'!$U$3:$U$42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32303"/>
        <c:axId val="1515146863"/>
      </c:scatterChart>
      <c:catAx>
        <c:axId val="15151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28975"/>
        <c:crosses val="autoZero"/>
        <c:auto val="1"/>
        <c:lblAlgn val="ctr"/>
        <c:lblOffset val="100"/>
        <c:noMultiLvlLbl val="0"/>
      </c:catAx>
      <c:valAx>
        <c:axId val="15151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42703"/>
        <c:crosses val="autoZero"/>
        <c:crossBetween val="between"/>
      </c:valAx>
      <c:valAx>
        <c:axId val="15151468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32303"/>
        <c:crosses val="max"/>
        <c:crossBetween val="midCat"/>
      </c:valAx>
      <c:valAx>
        <c:axId val="1515132303"/>
        <c:scaling>
          <c:orientation val="minMax"/>
        </c:scaling>
        <c:delete val="1"/>
        <c:axPos val="b"/>
        <c:majorTickMark val="out"/>
        <c:minorTickMark val="none"/>
        <c:tickLblPos val="nextTo"/>
        <c:crossAx val="15151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2399</xdr:colOff>
      <xdr:row>45</xdr:row>
      <xdr:rowOff>104055</xdr:rowOff>
    </xdr:from>
    <xdr:to>
      <xdr:col>27</xdr:col>
      <xdr:colOff>33618</xdr:colOff>
      <xdr:row>77</xdr:row>
      <xdr:rowOff>36019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164087</xdr:colOff>
      <xdr:row>44</xdr:row>
      <xdr:rowOff>109978</xdr:rowOff>
    </xdr:from>
    <xdr:to>
      <xdr:col>35</xdr:col>
      <xdr:colOff>336178</xdr:colOff>
      <xdr:row>76</xdr:row>
      <xdr:rowOff>12007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156881</xdr:colOff>
      <xdr:row>19</xdr:row>
      <xdr:rowOff>163605</xdr:rowOff>
    </xdr:from>
    <xdr:to>
      <xdr:col>25</xdr:col>
      <xdr:colOff>300957</xdr:colOff>
      <xdr:row>45</xdr:row>
      <xdr:rowOff>133669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324757</xdr:colOff>
      <xdr:row>48</xdr:row>
      <xdr:rowOff>6350</xdr:rowOff>
    </xdr:from>
    <xdr:to>
      <xdr:col>34</xdr:col>
      <xdr:colOff>545513</xdr:colOff>
      <xdr:row>74</xdr:row>
      <xdr:rowOff>7631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190A76-E3E7-4623-B373-6D1AD94A8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24</xdr:row>
      <xdr:rowOff>73025</xdr:rowOff>
    </xdr:from>
    <xdr:to>
      <xdr:col>21</xdr:col>
      <xdr:colOff>584200</xdr:colOff>
      <xdr:row>37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BD63DE2-E3F0-479E-9611-E7F45251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526141</xdr:colOff>
      <xdr:row>6</xdr:row>
      <xdr:rowOff>152398</xdr:rowOff>
    </xdr:from>
    <xdr:to>
      <xdr:col>44</xdr:col>
      <xdr:colOff>54430</xdr:colOff>
      <xdr:row>35</xdr:row>
      <xdr:rowOff>27214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16A2A1B-287C-4416-8FE6-0D2427611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582836</xdr:colOff>
      <xdr:row>45</xdr:row>
      <xdr:rowOff>167822</xdr:rowOff>
    </xdr:from>
    <xdr:to>
      <xdr:col>26</xdr:col>
      <xdr:colOff>290283</xdr:colOff>
      <xdr:row>67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458106</xdr:colOff>
      <xdr:row>45</xdr:row>
      <xdr:rowOff>117928</xdr:rowOff>
    </xdr:from>
    <xdr:to>
      <xdr:col>36</xdr:col>
      <xdr:colOff>188232</xdr:colOff>
      <xdr:row>67</xdr:row>
      <xdr:rowOff>115206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18</xdr:row>
      <xdr:rowOff>66675</xdr:rowOff>
    </xdr:from>
    <xdr:to>
      <xdr:col>13</xdr:col>
      <xdr:colOff>581024</xdr:colOff>
      <xdr:row>36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33B08E-25B7-4B0C-9B98-8C8839BBC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zoomScale="70" zoomScaleNormal="70" workbookViewId="0">
      <selection activeCell="T6" sqref="T6"/>
    </sheetView>
  </sheetViews>
  <sheetFormatPr defaultRowHeight="16.5" x14ac:dyDescent="0.25"/>
  <cols>
    <col min="8" max="8" width="14.625" customWidth="1"/>
    <col min="14" max="18" width="9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abSelected="1" topLeftCell="G19" zoomScale="85" zoomScaleNormal="85" workbookViewId="0">
      <selection activeCell="AC11" sqref="AC11"/>
    </sheetView>
  </sheetViews>
  <sheetFormatPr defaultRowHeight="16.5" x14ac:dyDescent="0.25"/>
  <cols>
    <col min="2" max="6" width="0" hidden="1" customWidth="1"/>
    <col min="8" max="8" width="14.625" customWidth="1"/>
    <col min="9" max="9" width="9" customWidth="1"/>
    <col min="10" max="10" width="13.125" customWidth="1"/>
    <col min="11" max="12" width="9" customWidth="1"/>
    <col min="13" max="13" width="12.25" customWidth="1"/>
    <col min="14" max="17" width="9" customWidth="1"/>
    <col min="19" max="23" width="9" hidden="1" customWidth="1"/>
    <col min="24" max="24" width="10.375" customWidth="1"/>
    <col min="27" max="27" width="12.25" customWidth="1"/>
    <col min="30" max="30" width="11.625" customWidth="1"/>
    <col min="37" max="37" width="11.5" customWidth="1"/>
    <col min="40" max="40" width="11.5" customWidth="1"/>
  </cols>
  <sheetData>
    <row r="1" spans="1:52" x14ac:dyDescent="0.25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X3-($I$24+$I$27)</f>
        <v>-2.0547683596440152</v>
      </c>
      <c r="AL3">
        <f>MAX(0,AK3)</f>
        <v>0</v>
      </c>
      <c r="AM3">
        <v>0</v>
      </c>
      <c r="AN3">
        <f>X3-($I$24-$I$27)</f>
        <v>0.45476835964399243</v>
      </c>
      <c r="AO3">
        <f>MIN(0,AN3)</f>
        <v>0</v>
      </c>
      <c r="AP3">
        <v>0</v>
      </c>
      <c r="AQ3">
        <f>$I$28</f>
        <v>29.277928391692811</v>
      </c>
      <c r="AR3">
        <f>-$I$28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X4-($I$24+$I$27)</f>
        <v>-1.6547683596439811</v>
      </c>
      <c r="AL4">
        <f>MAX(0,AL3+AK4)</f>
        <v>0</v>
      </c>
      <c r="AM4">
        <v>0</v>
      </c>
      <c r="AN4">
        <f t="shared" ref="AN4:AN42" si="14">X4-($I$24-$I$27)</f>
        <v>0.85476835964402653</v>
      </c>
      <c r="AO4">
        <f>MIN(0,AO3+AN4)</f>
        <v>0</v>
      </c>
      <c r="AP4">
        <v>0</v>
      </c>
      <c r="AQ4">
        <f t="shared" ref="AQ4:AQ42" si="15">$I$28</f>
        <v>29.277928391692811</v>
      </c>
      <c r="AR4">
        <f t="shared" ref="AR4:AR42" si="16">-$I$28</f>
        <v>-29.277928391692811</v>
      </c>
    </row>
    <row r="5" spans="1:52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TRANSPOSE(H21:I28)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/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7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7">
        <f>I5-I8+N28/O28</f>
        <v>345.26666666666665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7">
        <v>0.5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7">
        <v>5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s="8" t="s">
        <v>22</v>
      </c>
      <c r="I17" s="7">
        <f>I15*I13</f>
        <v>2.0912805994066295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s="8" t="s">
        <v>23</v>
      </c>
      <c r="I18">
        <f>I16*I13</f>
        <v>20.912805994066296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s="8"/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7</v>
      </c>
      <c r="I21">
        <f>AVERAGE(G3:G47)</f>
        <v>348.50666666666672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8</v>
      </c>
      <c r="I22">
        <f>_xlfn.VAR.S(G3:G47)</f>
        <v>17.493818181818209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H23" t="s">
        <v>9</v>
      </c>
      <c r="I23">
        <f>I22^0.5</f>
        <v>4.1825611988132589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H24" t="s">
        <v>10</v>
      </c>
      <c r="I24" s="1">
        <v>350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H25" t="s">
        <v>20</v>
      </c>
      <c r="I25" s="1">
        <v>0.3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H26" t="s">
        <v>21</v>
      </c>
      <c r="I26" s="1">
        <v>7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H27" t="s">
        <v>22</v>
      </c>
      <c r="I27">
        <f>I25*I23</f>
        <v>1.2547683596439776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H28" t="s">
        <v>23</v>
      </c>
      <c r="I28">
        <f>I26*I23</f>
        <v>29.277928391692811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conditionalFormatting sqref="N3:N47">
    <cfRule type="cellIs" dxfId="2" priority="1" operator="lessThan">
      <formula>-$I$9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9E8-2B3D-40EB-A7C0-217D3C6BCDAF}">
  <dimension ref="A1:AM47"/>
  <sheetViews>
    <sheetView topLeftCell="G1" zoomScale="70" zoomScaleNormal="70" workbookViewId="0">
      <selection activeCell="AM3" sqref="AM3"/>
    </sheetView>
  </sheetViews>
  <sheetFormatPr defaultRowHeight="16.5" x14ac:dyDescent="0.25"/>
  <cols>
    <col min="2" max="6" width="0" hidden="1" customWidth="1"/>
    <col min="8" max="8" width="10.5" customWidth="1"/>
    <col min="16" max="16" width="12.5" customWidth="1"/>
    <col min="19" max="19" width="12.5" customWidth="1"/>
    <col min="26" max="30" width="0" hidden="1" customWidth="1"/>
    <col min="31" max="31" width="11.875" customWidth="1"/>
    <col min="32" max="32" width="12.875" customWidth="1"/>
    <col min="35" max="35" width="12.25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  <c r="J1" s="15" t="s">
        <v>63</v>
      </c>
      <c r="K1" s="15"/>
      <c r="L1" s="15"/>
      <c r="M1" s="15"/>
      <c r="N1" s="15"/>
      <c r="O1" s="15"/>
      <c r="P1" s="15" t="s">
        <v>64</v>
      </c>
      <c r="Q1" s="15"/>
      <c r="R1" s="15"/>
      <c r="S1" s="15"/>
      <c r="T1" s="15"/>
      <c r="U1" s="15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26</v>
      </c>
      <c r="Q2" s="7" t="s">
        <v>24</v>
      </c>
      <c r="R2" s="7" t="s">
        <v>28</v>
      </c>
      <c r="S2" s="7" t="s">
        <v>27</v>
      </c>
      <c r="T2" s="7" t="s">
        <v>25</v>
      </c>
      <c r="U2" s="7" t="s">
        <v>29</v>
      </c>
      <c r="V2" s="7" t="s">
        <v>34</v>
      </c>
      <c r="W2" s="7" t="s">
        <v>35</v>
      </c>
      <c r="Y2" s="7" t="s">
        <v>61</v>
      </c>
      <c r="Z2" s="2" t="s">
        <v>1</v>
      </c>
      <c r="AA2" s="3" t="s">
        <v>2</v>
      </c>
      <c r="AB2" s="3" t="s">
        <v>3</v>
      </c>
      <c r="AC2" s="3" t="s">
        <v>4</v>
      </c>
      <c r="AD2" s="4" t="s">
        <v>5</v>
      </c>
      <c r="AE2" s="3" t="s">
        <v>33</v>
      </c>
      <c r="AF2" s="7" t="s">
        <v>26</v>
      </c>
      <c r="AG2" s="7" t="s">
        <v>24</v>
      </c>
      <c r="AH2" s="7" t="s">
        <v>28</v>
      </c>
      <c r="AI2" s="7" t="s">
        <v>27</v>
      </c>
      <c r="AJ2" s="7" t="s">
        <v>25</v>
      </c>
      <c r="AK2" s="7" t="s">
        <v>29</v>
      </c>
      <c r="AL2" s="7" t="s">
        <v>31</v>
      </c>
      <c r="AM2" s="7" t="s">
        <v>30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 t="shared" ref="J3:J47" si="0">G3-($I$5+$I$10)</f>
        <v>0.30871940059336112</v>
      </c>
      <c r="K3">
        <f>MAX(0,G3-$I$5-$I$10+0)</f>
        <v>0.30871940059334779</v>
      </c>
      <c r="L3">
        <f>IF(K3&gt;0,1,0)</f>
        <v>1</v>
      </c>
      <c r="M3">
        <f t="shared" ref="M3:M47" si="1">G3-($I$5-$I$10)</f>
        <v>4.4912805994065934</v>
      </c>
      <c r="N3">
        <f>MIN(0,G3-($I$5-$I$10)+0)</f>
        <v>0</v>
      </c>
      <c r="O3">
        <f>IF(N3&lt;0,1,0)</f>
        <v>0</v>
      </c>
      <c r="V3">
        <f>$I$11</f>
        <v>20.912805994066296</v>
      </c>
      <c r="W3">
        <f>-$I$11</f>
        <v>-20.912805994066296</v>
      </c>
      <c r="Y3">
        <v>46</v>
      </c>
      <c r="Z3" s="1">
        <v>350</v>
      </c>
      <c r="AA3" s="1">
        <v>350</v>
      </c>
      <c r="AB3" s="1">
        <v>348</v>
      </c>
      <c r="AC3" s="1">
        <v>347</v>
      </c>
      <c r="AD3" s="1">
        <v>351</v>
      </c>
      <c r="AE3" s="1">
        <f>AVERAGE(Z3:AD3)</f>
        <v>349.2</v>
      </c>
      <c r="AF3">
        <f>AE3-($I$6+$I$10)</f>
        <v>1.842052733926721</v>
      </c>
      <c r="AG3">
        <f>MAX(0,AF3)</f>
        <v>1.842052733926721</v>
      </c>
      <c r="AH3">
        <f>IF(AG3&gt;0,1,0)</f>
        <v>1</v>
      </c>
      <c r="AI3">
        <f>AE3-($I$6-$I$10)</f>
        <v>6.0246139327399533</v>
      </c>
      <c r="AJ3">
        <f>MIN(0,AI3)</f>
        <v>0</v>
      </c>
      <c r="AK3">
        <f>IF(AJ3&lt;0,1,0)</f>
        <v>0</v>
      </c>
      <c r="AL3">
        <f>$I$11</f>
        <v>20.912805994066296</v>
      </c>
      <c r="AM3">
        <f>-$I$11</f>
        <v>-20.912805994066296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si="0"/>
        <v>1.3087194005933611</v>
      </c>
      <c r="K4">
        <f t="shared" ref="K4:K47" si="3">MAX(0,G4-$I$5-$I$10+K3)</f>
        <v>1.6174388011866956</v>
      </c>
      <c r="L4">
        <f>IF(K4&gt;0,L3+1,0)</f>
        <v>2</v>
      </c>
      <c r="M4">
        <f t="shared" si="1"/>
        <v>5.4912805994065934</v>
      </c>
      <c r="N4">
        <f t="shared" ref="N4:N47" si="4">MIN(0,G4-($I$5-$I$10)+N3)</f>
        <v>0</v>
      </c>
      <c r="O4">
        <f>IF(N4&lt;0,O3+1,0)</f>
        <v>0</v>
      </c>
      <c r="V4">
        <f t="shared" ref="V4:V47" si="5">$I$11</f>
        <v>20.912805994066296</v>
      </c>
      <c r="W4">
        <f t="shared" ref="W4:W47" si="6">-$I$11</f>
        <v>-20.912805994066296</v>
      </c>
      <c r="Y4">
        <v>47</v>
      </c>
      <c r="Z4" s="1">
        <v>349</v>
      </c>
      <c r="AA4" s="1">
        <v>350</v>
      </c>
      <c r="AB4" s="1">
        <v>349</v>
      </c>
      <c r="AC4" s="1">
        <v>349</v>
      </c>
      <c r="AD4" s="1">
        <v>351</v>
      </c>
      <c r="AE4" s="1">
        <f t="shared" ref="AE4:AE42" si="7">AVERAGE(Z4:AD4)</f>
        <v>349.6</v>
      </c>
      <c r="AF4">
        <f t="shared" ref="AF4:AF42" si="8">AE4-($I$6+$I$10)</f>
        <v>2.2420527339267551</v>
      </c>
      <c r="AG4">
        <f>MAX(0,AF4+AG3)</f>
        <v>4.0841054678534761</v>
      </c>
      <c r="AH4">
        <f>IF(AG4&gt;0,AH3+1,0)</f>
        <v>2</v>
      </c>
      <c r="AI4">
        <f t="shared" ref="AI4:AI42" si="9">AE4-($I$6-$I$10)</f>
        <v>6.4246139327399874</v>
      </c>
      <c r="AJ4">
        <f>MIN(0,AI4+AJ3)</f>
        <v>0</v>
      </c>
      <c r="AK4">
        <f>IF(AJ4&lt;0,AK3+1,0)</f>
        <v>0</v>
      </c>
      <c r="AL4">
        <f t="shared" ref="AL4:AL42" si="10">$I$11</f>
        <v>20.912805994066296</v>
      </c>
      <c r="AM4">
        <f t="shared" ref="AM4:AM42" si="11">-$I$11</f>
        <v>-20.912805994066296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0"/>
        <v>-0.49128059940659341</v>
      </c>
      <c r="K5">
        <f t="shared" si="3"/>
        <v>1.1261582017800889</v>
      </c>
      <c r="L5">
        <f t="shared" ref="L5:L47" si="12">IF(K5&gt;0,L4+1,0)</f>
        <v>3</v>
      </c>
      <c r="M5">
        <f t="shared" si="1"/>
        <v>3.6912805994066389</v>
      </c>
      <c r="N5">
        <f t="shared" si="4"/>
        <v>0</v>
      </c>
      <c r="O5">
        <f t="shared" ref="O5:O47" si="13">IF(N5&lt;0,O4+1,0)</f>
        <v>0</v>
      </c>
      <c r="V5">
        <f t="shared" si="5"/>
        <v>20.912805994066296</v>
      </c>
      <c r="W5">
        <f t="shared" si="6"/>
        <v>-20.912805994066296</v>
      </c>
      <c r="Y5">
        <v>48</v>
      </c>
      <c r="Z5" s="1">
        <v>343</v>
      </c>
      <c r="AA5" s="1">
        <v>343</v>
      </c>
      <c r="AB5" s="1">
        <v>343</v>
      </c>
      <c r="AC5" s="1">
        <v>342</v>
      </c>
      <c r="AD5" s="1">
        <v>345</v>
      </c>
      <c r="AE5" s="1">
        <f t="shared" si="7"/>
        <v>343.2</v>
      </c>
      <c r="AF5">
        <f t="shared" si="8"/>
        <v>-4.157947266073279</v>
      </c>
      <c r="AG5">
        <f t="shared" ref="AG5:AG42" si="14">MAX(0,AF5+AG4)</f>
        <v>0</v>
      </c>
      <c r="AH5">
        <f t="shared" ref="AH5:AH42" si="15">IF(AG5&gt;0,AH4+1,0)</f>
        <v>0</v>
      </c>
      <c r="AI5">
        <f t="shared" si="9"/>
        <v>2.461393273995327E-2</v>
      </c>
      <c r="AJ5">
        <f t="shared" ref="AJ5:AJ42" si="16">MIN(0,AI5+AJ4)</f>
        <v>0</v>
      </c>
      <c r="AK5">
        <f t="shared" ref="AK5:AK42" si="17">IF(AJ5&lt;0,AK4+1,0)</f>
        <v>0</v>
      </c>
      <c r="AL5">
        <f t="shared" si="10"/>
        <v>20.912805994066296</v>
      </c>
      <c r="AM5">
        <f t="shared" si="11"/>
        <v>-20.912805994066296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65</v>
      </c>
      <c r="I6" s="7">
        <f>I5-I10+N28/O28</f>
        <v>345.26666666666665</v>
      </c>
      <c r="J6">
        <f t="shared" si="0"/>
        <v>3.1087194005933725</v>
      </c>
      <c r="K6">
        <f t="shared" si="3"/>
        <v>4.234877602373448</v>
      </c>
      <c r="L6">
        <f t="shared" si="12"/>
        <v>4</v>
      </c>
      <c r="M6">
        <f t="shared" si="1"/>
        <v>7.2912805994066048</v>
      </c>
      <c r="N6">
        <f t="shared" si="4"/>
        <v>0</v>
      </c>
      <c r="O6">
        <f t="shared" si="13"/>
        <v>0</v>
      </c>
      <c r="V6">
        <f t="shared" si="5"/>
        <v>20.912805994066296</v>
      </c>
      <c r="W6">
        <f t="shared" si="6"/>
        <v>-20.912805994066296</v>
      </c>
      <c r="Y6">
        <v>49</v>
      </c>
      <c r="Z6" s="1">
        <v>342</v>
      </c>
      <c r="AA6" s="1">
        <v>344</v>
      </c>
      <c r="AB6" s="1">
        <v>345</v>
      </c>
      <c r="AC6" s="1">
        <v>342</v>
      </c>
      <c r="AD6" s="1">
        <v>345</v>
      </c>
      <c r="AE6" s="1">
        <f t="shared" si="7"/>
        <v>343.6</v>
      </c>
      <c r="AF6">
        <f t="shared" si="8"/>
        <v>-3.7579472660732449</v>
      </c>
      <c r="AG6">
        <f t="shared" si="14"/>
        <v>0</v>
      </c>
      <c r="AH6">
        <f t="shared" si="15"/>
        <v>0</v>
      </c>
      <c r="AI6">
        <f t="shared" si="9"/>
        <v>0.42461393273998738</v>
      </c>
      <c r="AJ6">
        <f t="shared" si="16"/>
        <v>0</v>
      </c>
      <c r="AK6">
        <f t="shared" si="17"/>
        <v>0</v>
      </c>
      <c r="AL6">
        <f t="shared" si="10"/>
        <v>20.912805994066296</v>
      </c>
      <c r="AM6">
        <f t="shared" si="11"/>
        <v>-20.912805994066296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66</v>
      </c>
      <c r="I7" s="7"/>
      <c r="J7">
        <f t="shared" si="0"/>
        <v>-0.69128059940663888</v>
      </c>
      <c r="K7">
        <f t="shared" si="3"/>
        <v>3.5435970029667958</v>
      </c>
      <c r="L7">
        <f t="shared" si="12"/>
        <v>5</v>
      </c>
      <c r="M7">
        <f t="shared" si="1"/>
        <v>3.4912805994065934</v>
      </c>
      <c r="N7">
        <f t="shared" si="4"/>
        <v>0</v>
      </c>
      <c r="O7">
        <f t="shared" si="13"/>
        <v>0</v>
      </c>
      <c r="V7">
        <f t="shared" si="5"/>
        <v>20.912805994066296</v>
      </c>
      <c r="W7">
        <f t="shared" si="6"/>
        <v>-20.912805994066296</v>
      </c>
      <c r="Y7">
        <v>50</v>
      </c>
      <c r="Z7" s="1">
        <v>350</v>
      </c>
      <c r="AA7" s="1">
        <v>350</v>
      </c>
      <c r="AB7" s="1">
        <v>349</v>
      </c>
      <c r="AC7" s="1">
        <v>347</v>
      </c>
      <c r="AD7" s="1">
        <v>350</v>
      </c>
      <c r="AE7" s="1">
        <f t="shared" si="7"/>
        <v>349.2</v>
      </c>
      <c r="AF7">
        <f t="shared" si="8"/>
        <v>1.842052733926721</v>
      </c>
      <c r="AG7">
        <f t="shared" si="14"/>
        <v>1.842052733926721</v>
      </c>
      <c r="AH7">
        <f t="shared" si="15"/>
        <v>1</v>
      </c>
      <c r="AI7">
        <f t="shared" si="9"/>
        <v>6.0246139327399533</v>
      </c>
      <c r="AJ7">
        <f t="shared" si="16"/>
        <v>0</v>
      </c>
      <c r="AK7">
        <f t="shared" si="17"/>
        <v>0</v>
      </c>
      <c r="AL7">
        <f t="shared" si="10"/>
        <v>20.912805994066296</v>
      </c>
      <c r="AM7">
        <f t="shared" si="11"/>
        <v>-20.912805994066296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t="s">
        <v>20</v>
      </c>
      <c r="I8" s="7">
        <v>0.5</v>
      </c>
      <c r="J8">
        <f t="shared" si="0"/>
        <v>-1.6912805994066389</v>
      </c>
      <c r="K8">
        <f t="shared" si="3"/>
        <v>1.8523164035601436</v>
      </c>
      <c r="L8">
        <f t="shared" si="12"/>
        <v>6</v>
      </c>
      <c r="M8">
        <f t="shared" si="1"/>
        <v>2.4912805994065934</v>
      </c>
      <c r="N8">
        <f t="shared" si="4"/>
        <v>0</v>
      </c>
      <c r="O8">
        <f t="shared" si="13"/>
        <v>0</v>
      </c>
      <c r="V8">
        <f t="shared" si="5"/>
        <v>20.912805994066296</v>
      </c>
      <c r="W8">
        <f t="shared" si="6"/>
        <v>-20.912805994066296</v>
      </c>
      <c r="Y8">
        <v>51</v>
      </c>
      <c r="Z8" s="1">
        <v>350</v>
      </c>
      <c r="AA8" s="1">
        <v>350</v>
      </c>
      <c r="AB8" s="1">
        <v>349</v>
      </c>
      <c r="AC8" s="1">
        <v>348</v>
      </c>
      <c r="AD8" s="1">
        <v>350</v>
      </c>
      <c r="AE8" s="1">
        <f t="shared" si="7"/>
        <v>349.4</v>
      </c>
      <c r="AF8">
        <f t="shared" si="8"/>
        <v>2.0420527339267096</v>
      </c>
      <c r="AG8">
        <f t="shared" si="14"/>
        <v>3.8841054678534306</v>
      </c>
      <c r="AH8">
        <f t="shared" si="15"/>
        <v>2</v>
      </c>
      <c r="AI8">
        <f t="shared" si="9"/>
        <v>6.2246139327399419</v>
      </c>
      <c r="AJ8">
        <f t="shared" si="16"/>
        <v>0</v>
      </c>
      <c r="AK8">
        <f t="shared" si="17"/>
        <v>0</v>
      </c>
      <c r="AL8">
        <f t="shared" si="10"/>
        <v>20.912805994066296</v>
      </c>
      <c r="AM8">
        <f t="shared" si="11"/>
        <v>-20.912805994066296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t="s">
        <v>21</v>
      </c>
      <c r="I9" s="7">
        <v>5</v>
      </c>
      <c r="J9">
        <f t="shared" si="0"/>
        <v>1.5087194005934066</v>
      </c>
      <c r="K9">
        <f t="shared" si="3"/>
        <v>3.3610358041535369</v>
      </c>
      <c r="L9">
        <f t="shared" si="12"/>
        <v>7</v>
      </c>
      <c r="M9">
        <f t="shared" si="1"/>
        <v>5.6912805994066389</v>
      </c>
      <c r="N9">
        <f t="shared" si="4"/>
        <v>0</v>
      </c>
      <c r="O9">
        <f t="shared" si="13"/>
        <v>0</v>
      </c>
      <c r="V9">
        <f t="shared" si="5"/>
        <v>20.912805994066296</v>
      </c>
      <c r="W9">
        <f t="shared" si="6"/>
        <v>-20.912805994066296</v>
      </c>
      <c r="Y9">
        <v>52</v>
      </c>
      <c r="Z9" s="1">
        <v>355</v>
      </c>
      <c r="AA9" s="1">
        <v>354</v>
      </c>
      <c r="AB9" s="1">
        <v>355</v>
      </c>
      <c r="AC9" s="1">
        <v>353</v>
      </c>
      <c r="AD9" s="1">
        <v>356</v>
      </c>
      <c r="AE9" s="1">
        <f t="shared" si="7"/>
        <v>354.6</v>
      </c>
      <c r="AF9">
        <f t="shared" si="8"/>
        <v>7.2420527339267551</v>
      </c>
      <c r="AG9">
        <f t="shared" si="14"/>
        <v>11.126158201780186</v>
      </c>
      <c r="AH9">
        <f t="shared" si="15"/>
        <v>3</v>
      </c>
      <c r="AI9">
        <f t="shared" si="9"/>
        <v>11.424613932739987</v>
      </c>
      <c r="AJ9">
        <f t="shared" si="16"/>
        <v>0</v>
      </c>
      <c r="AK9">
        <f t="shared" si="17"/>
        <v>0</v>
      </c>
      <c r="AL9">
        <f t="shared" si="10"/>
        <v>20.912805994066296</v>
      </c>
      <c r="AM9">
        <f t="shared" si="11"/>
        <v>-20.912805994066296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 t="s">
        <v>22</v>
      </c>
      <c r="I10" s="7">
        <f>I8*I4</f>
        <v>2.0912805994066295</v>
      </c>
      <c r="J10">
        <f t="shared" si="0"/>
        <v>-0.29128059940660478</v>
      </c>
      <c r="K10">
        <f t="shared" si="3"/>
        <v>3.0697552047469188</v>
      </c>
      <c r="L10">
        <f t="shared" si="12"/>
        <v>8</v>
      </c>
      <c r="M10">
        <f t="shared" si="1"/>
        <v>3.8912805994066275</v>
      </c>
      <c r="N10">
        <f t="shared" si="4"/>
        <v>0</v>
      </c>
      <c r="O10">
        <f t="shared" si="13"/>
        <v>0</v>
      </c>
      <c r="V10">
        <f t="shared" si="5"/>
        <v>20.912805994066296</v>
      </c>
      <c r="W10">
        <f t="shared" si="6"/>
        <v>-20.912805994066296</v>
      </c>
      <c r="Y10">
        <v>53</v>
      </c>
      <c r="Z10" s="1">
        <v>349</v>
      </c>
      <c r="AA10" s="1">
        <v>349</v>
      </c>
      <c r="AB10" s="1">
        <v>350</v>
      </c>
      <c r="AC10" s="1">
        <v>347</v>
      </c>
      <c r="AD10" s="1">
        <v>350</v>
      </c>
      <c r="AE10" s="1">
        <f t="shared" si="7"/>
        <v>349</v>
      </c>
      <c r="AF10">
        <f t="shared" si="8"/>
        <v>1.6420527339267323</v>
      </c>
      <c r="AG10">
        <f t="shared" si="14"/>
        <v>12.768210935706918</v>
      </c>
      <c r="AH10">
        <f t="shared" si="15"/>
        <v>4</v>
      </c>
      <c r="AI10">
        <f t="shared" si="9"/>
        <v>5.8246139327399646</v>
      </c>
      <c r="AJ10">
        <f t="shared" si="16"/>
        <v>0</v>
      </c>
      <c r="AK10">
        <f t="shared" si="17"/>
        <v>0</v>
      </c>
      <c r="AL10">
        <f t="shared" si="10"/>
        <v>20.912805994066296</v>
      </c>
      <c r="AM10">
        <f t="shared" si="11"/>
        <v>-20.912805994066296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8" t="s">
        <v>23</v>
      </c>
      <c r="I11">
        <f>I9*I4</f>
        <v>20.912805994066296</v>
      </c>
      <c r="J11">
        <f t="shared" si="0"/>
        <v>1.3087194005933611</v>
      </c>
      <c r="K11">
        <f t="shared" si="3"/>
        <v>4.3784746053402666</v>
      </c>
      <c r="L11">
        <f t="shared" si="12"/>
        <v>9</v>
      </c>
      <c r="M11">
        <f t="shared" si="1"/>
        <v>5.4912805994065934</v>
      </c>
      <c r="N11">
        <f t="shared" si="4"/>
        <v>0</v>
      </c>
      <c r="O11">
        <f t="shared" si="13"/>
        <v>0</v>
      </c>
      <c r="V11">
        <f t="shared" si="5"/>
        <v>20.912805994066296</v>
      </c>
      <c r="W11">
        <f t="shared" si="6"/>
        <v>-20.912805994066296</v>
      </c>
      <c r="Y11">
        <v>54</v>
      </c>
      <c r="Z11" s="1">
        <v>351</v>
      </c>
      <c r="AA11" s="1">
        <v>351</v>
      </c>
      <c r="AB11" s="1">
        <v>350</v>
      </c>
      <c r="AC11" s="1">
        <v>348</v>
      </c>
      <c r="AD11" s="1">
        <v>352</v>
      </c>
      <c r="AE11" s="1">
        <f t="shared" si="7"/>
        <v>350.4</v>
      </c>
      <c r="AF11">
        <f t="shared" si="8"/>
        <v>3.0420527339267096</v>
      </c>
      <c r="AG11">
        <f t="shared" si="14"/>
        <v>15.810263669633628</v>
      </c>
      <c r="AH11">
        <f t="shared" si="15"/>
        <v>5</v>
      </c>
      <c r="AI11">
        <f t="shared" si="9"/>
        <v>7.2246139327399419</v>
      </c>
      <c r="AJ11">
        <f t="shared" si="16"/>
        <v>0</v>
      </c>
      <c r="AK11">
        <f t="shared" si="17"/>
        <v>0</v>
      </c>
      <c r="AL11">
        <f t="shared" si="10"/>
        <v>20.912805994066296</v>
      </c>
      <c r="AM11">
        <f t="shared" si="11"/>
        <v>-20.912805994066296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s="8"/>
      <c r="J12">
        <f t="shared" si="0"/>
        <v>0.50871940059340659</v>
      </c>
      <c r="K12">
        <f t="shared" si="3"/>
        <v>4.8871940059336598</v>
      </c>
      <c r="L12">
        <f t="shared" si="12"/>
        <v>10</v>
      </c>
      <c r="M12">
        <f t="shared" si="1"/>
        <v>4.6912805994066389</v>
      </c>
      <c r="N12">
        <f t="shared" si="4"/>
        <v>0</v>
      </c>
      <c r="O12">
        <f t="shared" si="13"/>
        <v>0</v>
      </c>
      <c r="V12">
        <f t="shared" si="5"/>
        <v>20.912805994066296</v>
      </c>
      <c r="W12">
        <f t="shared" si="6"/>
        <v>-20.912805994066296</v>
      </c>
      <c r="Y12">
        <v>55</v>
      </c>
      <c r="Z12" s="1">
        <v>350</v>
      </c>
      <c r="AA12" s="1">
        <v>350</v>
      </c>
      <c r="AB12" s="1">
        <v>350</v>
      </c>
      <c r="AC12" s="1">
        <v>348</v>
      </c>
      <c r="AD12" s="1">
        <v>351</v>
      </c>
      <c r="AE12" s="1">
        <f t="shared" si="7"/>
        <v>349.8</v>
      </c>
      <c r="AF12">
        <f t="shared" si="8"/>
        <v>2.4420527339267437</v>
      </c>
      <c r="AG12">
        <f t="shared" si="14"/>
        <v>18.252316403560371</v>
      </c>
      <c r="AH12">
        <f t="shared" si="15"/>
        <v>6</v>
      </c>
      <c r="AI12">
        <f t="shared" si="9"/>
        <v>6.624613932739976</v>
      </c>
      <c r="AJ12">
        <f t="shared" si="16"/>
        <v>0</v>
      </c>
      <c r="AK12">
        <f t="shared" si="17"/>
        <v>0</v>
      </c>
      <c r="AL12">
        <f t="shared" si="10"/>
        <v>20.912805994066296</v>
      </c>
      <c r="AM12">
        <f t="shared" si="11"/>
        <v>-20.912805994066296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s="8"/>
      <c r="J13">
        <f t="shared" si="0"/>
        <v>0.30871940059336112</v>
      </c>
      <c r="K13">
        <f t="shared" si="3"/>
        <v>5.1959134065270076</v>
      </c>
      <c r="L13">
        <f t="shared" si="12"/>
        <v>11</v>
      </c>
      <c r="M13">
        <f t="shared" si="1"/>
        <v>4.4912805994065934</v>
      </c>
      <c r="N13">
        <f t="shared" si="4"/>
        <v>0</v>
      </c>
      <c r="O13">
        <f t="shared" si="13"/>
        <v>0</v>
      </c>
      <c r="V13">
        <f t="shared" si="5"/>
        <v>20.912805994066296</v>
      </c>
      <c r="W13">
        <f t="shared" si="6"/>
        <v>-20.912805994066296</v>
      </c>
      <c r="Y13">
        <v>56</v>
      </c>
      <c r="Z13" s="1">
        <v>345</v>
      </c>
      <c r="AA13" s="1">
        <v>346</v>
      </c>
      <c r="AB13" s="1">
        <v>355</v>
      </c>
      <c r="AC13" s="1">
        <v>345</v>
      </c>
      <c r="AD13" s="1">
        <v>356</v>
      </c>
      <c r="AE13" s="1">
        <f t="shared" si="7"/>
        <v>349.4</v>
      </c>
      <c r="AF13">
        <f t="shared" si="8"/>
        <v>2.0420527339267096</v>
      </c>
      <c r="AG13">
        <f t="shared" si="14"/>
        <v>20.294369137487081</v>
      </c>
      <c r="AH13">
        <f t="shared" si="15"/>
        <v>7</v>
      </c>
      <c r="AI13">
        <f t="shared" si="9"/>
        <v>6.2246139327399419</v>
      </c>
      <c r="AJ13">
        <f t="shared" si="16"/>
        <v>0</v>
      </c>
      <c r="AK13">
        <f t="shared" si="17"/>
        <v>0</v>
      </c>
      <c r="AL13">
        <f t="shared" si="10"/>
        <v>20.912805994066296</v>
      </c>
      <c r="AM13">
        <f t="shared" si="11"/>
        <v>-20.912805994066296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J14">
        <f t="shared" si="0"/>
        <v>-0.29128059940660478</v>
      </c>
      <c r="K14">
        <f t="shared" si="3"/>
        <v>4.9046328071203895</v>
      </c>
      <c r="L14">
        <f t="shared" si="12"/>
        <v>12</v>
      </c>
      <c r="M14">
        <f t="shared" si="1"/>
        <v>3.8912805994066275</v>
      </c>
      <c r="N14">
        <f t="shared" si="4"/>
        <v>0</v>
      </c>
      <c r="O14">
        <f t="shared" si="13"/>
        <v>0</v>
      </c>
      <c r="V14">
        <f t="shared" si="5"/>
        <v>20.912805994066296</v>
      </c>
      <c r="W14">
        <f t="shared" si="6"/>
        <v>-20.912805994066296</v>
      </c>
      <c r="Y14">
        <v>57</v>
      </c>
      <c r="Z14" s="1">
        <v>345</v>
      </c>
      <c r="AA14" s="1">
        <v>346</v>
      </c>
      <c r="AB14" s="1">
        <v>354</v>
      </c>
      <c r="AC14" s="1">
        <v>346</v>
      </c>
      <c r="AD14" s="1">
        <v>355</v>
      </c>
      <c r="AE14" s="1">
        <f t="shared" si="7"/>
        <v>349.2</v>
      </c>
      <c r="AF14">
        <f t="shared" si="8"/>
        <v>1.842052733926721</v>
      </c>
      <c r="AG14">
        <f t="shared" si="14"/>
        <v>22.136421871413802</v>
      </c>
      <c r="AH14">
        <f t="shared" si="15"/>
        <v>8</v>
      </c>
      <c r="AI14">
        <f t="shared" si="9"/>
        <v>6.0246139327399533</v>
      </c>
      <c r="AJ14">
        <f t="shared" si="16"/>
        <v>0</v>
      </c>
      <c r="AK14">
        <f t="shared" si="17"/>
        <v>0</v>
      </c>
      <c r="AL14">
        <f t="shared" si="10"/>
        <v>20.912805994066296</v>
      </c>
      <c r="AM14">
        <f t="shared" si="11"/>
        <v>-20.912805994066296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7</v>
      </c>
      <c r="I15">
        <f>AVERAGE(G3:G47)</f>
        <v>348.50666666666672</v>
      </c>
      <c r="J15">
        <f t="shared" si="0"/>
        <v>-1.2912805994066048</v>
      </c>
      <c r="K15">
        <f t="shared" si="3"/>
        <v>3.6133522077137714</v>
      </c>
      <c r="L15">
        <f t="shared" si="12"/>
        <v>13</v>
      </c>
      <c r="M15">
        <f t="shared" si="1"/>
        <v>2.8912805994066275</v>
      </c>
      <c r="N15">
        <f t="shared" si="4"/>
        <v>0</v>
      </c>
      <c r="O15">
        <f t="shared" si="13"/>
        <v>0</v>
      </c>
      <c r="V15">
        <f t="shared" si="5"/>
        <v>20.912805994066296</v>
      </c>
      <c r="W15">
        <f t="shared" si="6"/>
        <v>-20.912805994066296</v>
      </c>
      <c r="Y15">
        <v>58</v>
      </c>
      <c r="Z15" s="1">
        <v>348</v>
      </c>
      <c r="AA15" s="1">
        <v>345</v>
      </c>
      <c r="AB15" s="1">
        <v>348</v>
      </c>
      <c r="AC15" s="1">
        <v>346</v>
      </c>
      <c r="AD15" s="1">
        <v>348</v>
      </c>
      <c r="AE15" s="1">
        <f t="shared" si="7"/>
        <v>347</v>
      </c>
      <c r="AF15">
        <f t="shared" si="8"/>
        <v>-0.35794726607326766</v>
      </c>
      <c r="AG15">
        <f t="shared" si="14"/>
        <v>21.778474605340534</v>
      </c>
      <c r="AH15">
        <f t="shared" si="15"/>
        <v>9</v>
      </c>
      <c r="AI15">
        <f t="shared" si="9"/>
        <v>3.8246139327399646</v>
      </c>
      <c r="AJ15">
        <f t="shared" si="16"/>
        <v>0</v>
      </c>
      <c r="AK15">
        <f t="shared" si="17"/>
        <v>0</v>
      </c>
      <c r="AL15">
        <f t="shared" si="10"/>
        <v>20.912805994066296</v>
      </c>
      <c r="AM15">
        <f t="shared" si="11"/>
        <v>-20.912805994066296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8</v>
      </c>
      <c r="I16">
        <f>_xlfn.VAR.S(G3:G47)</f>
        <v>17.493818181818209</v>
      </c>
      <c r="J16">
        <f t="shared" si="0"/>
        <v>-0.29128059940660478</v>
      </c>
      <c r="K16">
        <f t="shared" si="3"/>
        <v>3.3220716083071533</v>
      </c>
      <c r="L16">
        <f t="shared" si="12"/>
        <v>14</v>
      </c>
      <c r="M16">
        <f t="shared" si="1"/>
        <v>3.8912805994066275</v>
      </c>
      <c r="N16">
        <f t="shared" si="4"/>
        <v>0</v>
      </c>
      <c r="O16">
        <f t="shared" si="13"/>
        <v>0</v>
      </c>
      <c r="V16">
        <f t="shared" si="5"/>
        <v>20.912805994066296</v>
      </c>
      <c r="W16">
        <f t="shared" si="6"/>
        <v>-20.912805994066296</v>
      </c>
      <c r="Y16">
        <v>59</v>
      </c>
      <c r="Z16" s="1">
        <v>348</v>
      </c>
      <c r="AA16" s="1">
        <v>348</v>
      </c>
      <c r="AB16" s="1">
        <v>348</v>
      </c>
      <c r="AC16" s="1">
        <v>346</v>
      </c>
      <c r="AD16" s="1">
        <v>349</v>
      </c>
      <c r="AE16" s="1">
        <f t="shared" si="7"/>
        <v>347.8</v>
      </c>
      <c r="AF16">
        <f t="shared" si="8"/>
        <v>0.44205273392674371</v>
      </c>
      <c r="AG16">
        <f t="shared" si="14"/>
        <v>22.220527339267278</v>
      </c>
      <c r="AH16">
        <f t="shared" si="15"/>
        <v>10</v>
      </c>
      <c r="AI16">
        <f t="shared" si="9"/>
        <v>4.624613932739976</v>
      </c>
      <c r="AJ16">
        <f t="shared" si="16"/>
        <v>0</v>
      </c>
      <c r="AK16">
        <f t="shared" si="17"/>
        <v>0</v>
      </c>
      <c r="AL16">
        <f t="shared" si="10"/>
        <v>20.912805994066296</v>
      </c>
      <c r="AM16">
        <f t="shared" si="11"/>
        <v>-20.912805994066296</v>
      </c>
    </row>
    <row r="17" spans="1:3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t="s">
        <v>9</v>
      </c>
      <c r="I17">
        <f>I16^0.5</f>
        <v>4.1825611988132589</v>
      </c>
      <c r="J17">
        <f t="shared" si="0"/>
        <v>0.50871940059340659</v>
      </c>
      <c r="K17">
        <f t="shared" si="3"/>
        <v>3.8307910089005466</v>
      </c>
      <c r="L17">
        <f t="shared" si="12"/>
        <v>15</v>
      </c>
      <c r="M17">
        <f t="shared" si="1"/>
        <v>4.6912805994066389</v>
      </c>
      <c r="N17">
        <f t="shared" si="4"/>
        <v>0</v>
      </c>
      <c r="O17">
        <f t="shared" si="13"/>
        <v>0</v>
      </c>
      <c r="V17">
        <f t="shared" si="5"/>
        <v>20.912805994066296</v>
      </c>
      <c r="W17">
        <f t="shared" si="6"/>
        <v>-20.912805994066296</v>
      </c>
      <c r="Y17">
        <v>60</v>
      </c>
      <c r="Z17" s="1">
        <v>352</v>
      </c>
      <c r="AA17" s="1">
        <v>348</v>
      </c>
      <c r="AB17" s="1">
        <v>349</v>
      </c>
      <c r="AC17" s="1">
        <v>350</v>
      </c>
      <c r="AD17" s="1">
        <v>353</v>
      </c>
      <c r="AE17" s="1">
        <f t="shared" si="7"/>
        <v>350.4</v>
      </c>
      <c r="AF17">
        <f t="shared" si="8"/>
        <v>3.0420527339267096</v>
      </c>
      <c r="AG17">
        <f t="shared" si="14"/>
        <v>25.262580073193988</v>
      </c>
      <c r="AH17">
        <f t="shared" si="15"/>
        <v>11</v>
      </c>
      <c r="AI17">
        <f t="shared" si="9"/>
        <v>7.2246139327399419</v>
      </c>
      <c r="AJ17">
        <f t="shared" si="16"/>
        <v>0</v>
      </c>
      <c r="AK17">
        <f t="shared" si="17"/>
        <v>0</v>
      </c>
      <c r="AL17">
        <f t="shared" si="10"/>
        <v>20.912805994066296</v>
      </c>
      <c r="AM17">
        <f t="shared" si="11"/>
        <v>-20.912805994066296</v>
      </c>
    </row>
    <row r="18" spans="1:3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t="s">
        <v>10</v>
      </c>
      <c r="I18" s="1">
        <v>350</v>
      </c>
      <c r="J18">
        <f t="shared" si="0"/>
        <v>-1.0912805994066161</v>
      </c>
      <c r="K18">
        <f t="shared" si="3"/>
        <v>2.7395104094939171</v>
      </c>
      <c r="L18">
        <f t="shared" si="12"/>
        <v>16</v>
      </c>
      <c r="M18">
        <f t="shared" si="1"/>
        <v>3.0912805994066161</v>
      </c>
      <c r="N18">
        <f t="shared" si="4"/>
        <v>0</v>
      </c>
      <c r="O18">
        <f t="shared" si="13"/>
        <v>0</v>
      </c>
      <c r="V18">
        <f t="shared" si="5"/>
        <v>20.912805994066296</v>
      </c>
      <c r="W18">
        <f t="shared" si="6"/>
        <v>-20.912805994066296</v>
      </c>
      <c r="Y18">
        <v>61</v>
      </c>
      <c r="Z18" s="1">
        <v>350</v>
      </c>
      <c r="AA18" s="1">
        <v>350</v>
      </c>
      <c r="AB18" s="1">
        <v>348</v>
      </c>
      <c r="AC18" s="1">
        <v>350</v>
      </c>
      <c r="AD18" s="1">
        <v>351</v>
      </c>
      <c r="AE18" s="1">
        <f t="shared" si="7"/>
        <v>349.8</v>
      </c>
      <c r="AF18">
        <f t="shared" si="8"/>
        <v>2.4420527339267437</v>
      </c>
      <c r="AG18">
        <f t="shared" si="14"/>
        <v>27.704632807120731</v>
      </c>
      <c r="AH18">
        <f t="shared" si="15"/>
        <v>12</v>
      </c>
      <c r="AI18">
        <f t="shared" si="9"/>
        <v>6.624613932739976</v>
      </c>
      <c r="AJ18">
        <f t="shared" si="16"/>
        <v>0</v>
      </c>
      <c r="AK18">
        <f t="shared" si="17"/>
        <v>0</v>
      </c>
      <c r="AL18">
        <f t="shared" si="10"/>
        <v>20.912805994066296</v>
      </c>
      <c r="AM18">
        <f t="shared" si="11"/>
        <v>-20.912805994066296</v>
      </c>
    </row>
    <row r="19" spans="1:3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t="s">
        <v>20</v>
      </c>
      <c r="I19" s="1">
        <v>0.3</v>
      </c>
      <c r="J19">
        <f t="shared" si="0"/>
        <v>0.70871940059339522</v>
      </c>
      <c r="K19">
        <f t="shared" si="3"/>
        <v>3.448229810087299</v>
      </c>
      <c r="L19">
        <f t="shared" si="12"/>
        <v>17</v>
      </c>
      <c r="M19">
        <f t="shared" si="1"/>
        <v>4.8912805994066275</v>
      </c>
      <c r="N19">
        <f t="shared" si="4"/>
        <v>0</v>
      </c>
      <c r="O19">
        <f t="shared" si="13"/>
        <v>0</v>
      </c>
      <c r="V19">
        <f t="shared" si="5"/>
        <v>20.912805994066296</v>
      </c>
      <c r="W19">
        <f t="shared" si="6"/>
        <v>-20.912805994066296</v>
      </c>
      <c r="Y19">
        <v>62</v>
      </c>
      <c r="Z19" s="1">
        <v>350</v>
      </c>
      <c r="AA19" s="1">
        <v>350</v>
      </c>
      <c r="AB19" s="1">
        <v>348</v>
      </c>
      <c r="AC19" s="1">
        <v>350</v>
      </c>
      <c r="AD19" s="1">
        <v>351</v>
      </c>
      <c r="AE19" s="1">
        <f t="shared" si="7"/>
        <v>349.8</v>
      </c>
      <c r="AF19">
        <f t="shared" si="8"/>
        <v>2.4420527339267437</v>
      </c>
      <c r="AG19">
        <f t="shared" si="14"/>
        <v>30.146685541047475</v>
      </c>
      <c r="AH19">
        <f t="shared" si="15"/>
        <v>13</v>
      </c>
      <c r="AI19">
        <f t="shared" si="9"/>
        <v>6.624613932739976</v>
      </c>
      <c r="AJ19">
        <f t="shared" si="16"/>
        <v>0</v>
      </c>
      <c r="AK19">
        <f t="shared" si="17"/>
        <v>0</v>
      </c>
      <c r="AL19">
        <f t="shared" si="10"/>
        <v>20.912805994066296</v>
      </c>
      <c r="AM19">
        <f t="shared" si="11"/>
        <v>-20.912805994066296</v>
      </c>
    </row>
    <row r="20" spans="1:3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H20" t="s">
        <v>21</v>
      </c>
      <c r="I20" s="1">
        <v>7</v>
      </c>
      <c r="J20">
        <f t="shared" si="0"/>
        <v>-12.691280599406639</v>
      </c>
      <c r="K20">
        <f t="shared" si="3"/>
        <v>0</v>
      </c>
      <c r="L20">
        <f t="shared" si="12"/>
        <v>0</v>
      </c>
      <c r="M20">
        <f t="shared" si="1"/>
        <v>-8.5087194005934066</v>
      </c>
      <c r="N20">
        <f t="shared" si="4"/>
        <v>-8.5087194005934066</v>
      </c>
      <c r="O20">
        <f t="shared" si="13"/>
        <v>1</v>
      </c>
      <c r="V20">
        <f t="shared" si="5"/>
        <v>20.912805994066296</v>
      </c>
      <c r="W20">
        <f t="shared" si="6"/>
        <v>-20.912805994066296</v>
      </c>
      <c r="Y20">
        <v>63</v>
      </c>
      <c r="Z20" s="1">
        <v>348</v>
      </c>
      <c r="AA20" s="1">
        <v>347</v>
      </c>
      <c r="AB20" s="1">
        <v>346</v>
      </c>
      <c r="AC20" s="1">
        <v>344</v>
      </c>
      <c r="AD20" s="1">
        <v>348</v>
      </c>
      <c r="AE20" s="1">
        <f t="shared" si="7"/>
        <v>346.6</v>
      </c>
      <c r="AF20">
        <f t="shared" si="8"/>
        <v>-0.75794726607324492</v>
      </c>
      <c r="AG20">
        <f t="shared" si="14"/>
        <v>29.38873827497423</v>
      </c>
      <c r="AH20">
        <f t="shared" si="15"/>
        <v>14</v>
      </c>
      <c r="AI20">
        <f t="shared" si="9"/>
        <v>3.4246139327399874</v>
      </c>
      <c r="AJ20">
        <f t="shared" si="16"/>
        <v>0</v>
      </c>
      <c r="AK20">
        <f t="shared" si="17"/>
        <v>0</v>
      </c>
      <c r="AL20">
        <f t="shared" si="10"/>
        <v>20.912805994066296</v>
      </c>
      <c r="AM20">
        <f t="shared" si="11"/>
        <v>-20.912805994066296</v>
      </c>
    </row>
    <row r="21" spans="1:3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22</v>
      </c>
      <c r="I21">
        <f>I19*I17</f>
        <v>1.2547683596439776</v>
      </c>
      <c r="J21">
        <f t="shared" si="0"/>
        <v>-6.6912805994066389</v>
      </c>
      <c r="K21">
        <f t="shared" si="3"/>
        <v>0</v>
      </c>
      <c r="L21">
        <f t="shared" si="12"/>
        <v>0</v>
      </c>
      <c r="M21">
        <f t="shared" si="1"/>
        <v>-2.5087194005934066</v>
      </c>
      <c r="N21">
        <f t="shared" si="4"/>
        <v>-11.017438801186813</v>
      </c>
      <c r="O21">
        <f t="shared" si="13"/>
        <v>2</v>
      </c>
      <c r="V21">
        <f t="shared" si="5"/>
        <v>20.912805994066296</v>
      </c>
      <c r="W21">
        <f t="shared" si="6"/>
        <v>-20.912805994066296</v>
      </c>
      <c r="Y21">
        <v>64</v>
      </c>
      <c r="Z21" s="1">
        <v>348</v>
      </c>
      <c r="AA21" s="1">
        <v>349</v>
      </c>
      <c r="AB21" s="1">
        <v>348</v>
      </c>
      <c r="AC21" s="1">
        <v>348</v>
      </c>
      <c r="AD21" s="1">
        <v>350</v>
      </c>
      <c r="AE21" s="1">
        <f t="shared" si="7"/>
        <v>348.6</v>
      </c>
      <c r="AF21">
        <f t="shared" si="8"/>
        <v>1.2420527339267551</v>
      </c>
      <c r="AG21">
        <f t="shared" si="14"/>
        <v>30.630791008900985</v>
      </c>
      <c r="AH21">
        <f t="shared" si="15"/>
        <v>15</v>
      </c>
      <c r="AI21">
        <f t="shared" si="9"/>
        <v>5.4246139327399874</v>
      </c>
      <c r="AJ21">
        <f t="shared" si="16"/>
        <v>0</v>
      </c>
      <c r="AK21">
        <f t="shared" si="17"/>
        <v>0</v>
      </c>
      <c r="AL21">
        <f t="shared" si="10"/>
        <v>20.912805994066296</v>
      </c>
      <c r="AM21">
        <f t="shared" si="11"/>
        <v>-20.912805994066296</v>
      </c>
    </row>
    <row r="22" spans="1:3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23</v>
      </c>
      <c r="I22">
        <f>I20*I17</f>
        <v>29.277928391692811</v>
      </c>
      <c r="J22">
        <f t="shared" si="0"/>
        <v>-8.4912805994065934</v>
      </c>
      <c r="K22">
        <f t="shared" si="3"/>
        <v>0</v>
      </c>
      <c r="L22">
        <f t="shared" si="12"/>
        <v>0</v>
      </c>
      <c r="M22">
        <f t="shared" si="1"/>
        <v>-4.3087194005933611</v>
      </c>
      <c r="N22">
        <f t="shared" si="4"/>
        <v>-15.326158201780174</v>
      </c>
      <c r="O22">
        <f t="shared" si="13"/>
        <v>3</v>
      </c>
      <c r="V22">
        <f t="shared" si="5"/>
        <v>20.912805994066296</v>
      </c>
      <c r="W22">
        <f t="shared" si="6"/>
        <v>-20.912805994066296</v>
      </c>
      <c r="Y22">
        <v>65</v>
      </c>
      <c r="Z22" s="1">
        <v>351</v>
      </c>
      <c r="AA22" s="1">
        <v>351</v>
      </c>
      <c r="AB22" s="1">
        <v>350</v>
      </c>
      <c r="AC22" s="1">
        <v>349</v>
      </c>
      <c r="AD22" s="1">
        <v>352</v>
      </c>
      <c r="AE22" s="1">
        <f t="shared" si="7"/>
        <v>350.6</v>
      </c>
      <c r="AF22">
        <f t="shared" si="8"/>
        <v>3.2420527339267551</v>
      </c>
      <c r="AG22">
        <f t="shared" si="14"/>
        <v>33.87284374282774</v>
      </c>
      <c r="AH22">
        <f t="shared" si="15"/>
        <v>16</v>
      </c>
      <c r="AI22">
        <f t="shared" si="9"/>
        <v>7.4246139327399874</v>
      </c>
      <c r="AJ22">
        <f t="shared" si="16"/>
        <v>0</v>
      </c>
      <c r="AK22">
        <f t="shared" si="17"/>
        <v>0</v>
      </c>
      <c r="AL22">
        <f t="shared" si="10"/>
        <v>20.912805994066296</v>
      </c>
      <c r="AM22">
        <f t="shared" si="11"/>
        <v>-20.912805994066296</v>
      </c>
    </row>
    <row r="23" spans="1:3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J23">
        <f t="shared" si="0"/>
        <v>-7.0912805994066161</v>
      </c>
      <c r="K23">
        <f t="shared" si="3"/>
        <v>0</v>
      </c>
      <c r="L23">
        <f t="shared" si="12"/>
        <v>0</v>
      </c>
      <c r="M23">
        <f t="shared" si="1"/>
        <v>-2.9087194005933839</v>
      </c>
      <c r="N23">
        <f t="shared" si="4"/>
        <v>-18.234877602373558</v>
      </c>
      <c r="O23">
        <f t="shared" si="13"/>
        <v>4</v>
      </c>
      <c r="V23">
        <f t="shared" si="5"/>
        <v>20.912805994066296</v>
      </c>
      <c r="W23">
        <f t="shared" si="6"/>
        <v>-20.912805994066296</v>
      </c>
      <c r="Y23">
        <v>66</v>
      </c>
      <c r="Z23" s="1">
        <v>347</v>
      </c>
      <c r="AA23" s="1">
        <v>348</v>
      </c>
      <c r="AB23" s="1">
        <v>349</v>
      </c>
      <c r="AC23" s="1">
        <v>346</v>
      </c>
      <c r="AD23" s="1">
        <v>349</v>
      </c>
      <c r="AE23" s="1">
        <f t="shared" si="7"/>
        <v>347.8</v>
      </c>
      <c r="AF23">
        <f t="shared" si="8"/>
        <v>0.44205273392674371</v>
      </c>
      <c r="AG23">
        <f t="shared" si="14"/>
        <v>34.314896476754484</v>
      </c>
      <c r="AH23">
        <f t="shared" si="15"/>
        <v>17</v>
      </c>
      <c r="AI23">
        <f t="shared" si="9"/>
        <v>4.624613932739976</v>
      </c>
      <c r="AJ23">
        <f t="shared" si="16"/>
        <v>0</v>
      </c>
      <c r="AK23">
        <f t="shared" si="17"/>
        <v>0</v>
      </c>
      <c r="AL23">
        <f t="shared" si="10"/>
        <v>20.912805994066296</v>
      </c>
      <c r="AM23">
        <f t="shared" si="11"/>
        <v>-20.912805994066296</v>
      </c>
    </row>
    <row r="24" spans="1:3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J24">
        <f t="shared" si="0"/>
        <v>-6.0912805994066161</v>
      </c>
      <c r="K24">
        <f t="shared" si="3"/>
        <v>0</v>
      </c>
      <c r="L24">
        <f t="shared" si="12"/>
        <v>0</v>
      </c>
      <c r="M24">
        <f t="shared" si="1"/>
        <v>-1.9087194005933839</v>
      </c>
      <c r="N24">
        <f t="shared" si="4"/>
        <v>-20.143597002966942</v>
      </c>
      <c r="O24">
        <f t="shared" si="13"/>
        <v>5</v>
      </c>
      <c r="V24">
        <f t="shared" si="5"/>
        <v>20.912805994066296</v>
      </c>
      <c r="W24">
        <f t="shared" si="6"/>
        <v>-20.912805994066296</v>
      </c>
      <c r="Y24">
        <v>67</v>
      </c>
      <c r="Z24" s="1">
        <v>349</v>
      </c>
      <c r="AA24" s="1">
        <v>349</v>
      </c>
      <c r="AB24" s="1">
        <v>348</v>
      </c>
      <c r="AC24" s="1">
        <v>347</v>
      </c>
      <c r="AD24" s="1">
        <v>349</v>
      </c>
      <c r="AE24" s="1">
        <f t="shared" si="7"/>
        <v>348.4</v>
      </c>
      <c r="AF24">
        <f t="shared" si="8"/>
        <v>1.0420527339267096</v>
      </c>
      <c r="AG24">
        <f t="shared" si="14"/>
        <v>35.356949210681194</v>
      </c>
      <c r="AH24">
        <f t="shared" si="15"/>
        <v>18</v>
      </c>
      <c r="AI24">
        <f t="shared" si="9"/>
        <v>5.2246139327399419</v>
      </c>
      <c r="AJ24">
        <f t="shared" si="16"/>
        <v>0</v>
      </c>
      <c r="AK24">
        <f t="shared" si="17"/>
        <v>0</v>
      </c>
      <c r="AL24">
        <f t="shared" si="10"/>
        <v>20.912805994066296</v>
      </c>
      <c r="AM24">
        <f t="shared" si="11"/>
        <v>-20.912805994066296</v>
      </c>
    </row>
    <row r="25" spans="1:3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J25">
        <f t="shared" si="0"/>
        <v>-4.0912805994066161</v>
      </c>
      <c r="K25">
        <f t="shared" si="3"/>
        <v>0</v>
      </c>
      <c r="L25">
        <f t="shared" si="12"/>
        <v>0</v>
      </c>
      <c r="M25">
        <f t="shared" si="1"/>
        <v>9.1280599406616147E-2</v>
      </c>
      <c r="N25">
        <f t="shared" si="4"/>
        <v>-20.052316403560326</v>
      </c>
      <c r="O25">
        <f t="shared" si="13"/>
        <v>6</v>
      </c>
      <c r="V25">
        <f t="shared" si="5"/>
        <v>20.912805994066296</v>
      </c>
      <c r="W25">
        <f t="shared" si="6"/>
        <v>-20.912805994066296</v>
      </c>
      <c r="Y25">
        <v>68</v>
      </c>
      <c r="Z25" s="1">
        <v>347</v>
      </c>
      <c r="AA25" s="1">
        <v>348</v>
      </c>
      <c r="AB25" s="1">
        <v>348</v>
      </c>
      <c r="AC25" s="1">
        <v>346</v>
      </c>
      <c r="AD25" s="1">
        <v>348</v>
      </c>
      <c r="AE25" s="1">
        <f t="shared" si="7"/>
        <v>347.4</v>
      </c>
      <c r="AF25">
        <f t="shared" si="8"/>
        <v>4.2052733926709607E-2</v>
      </c>
      <c r="AG25">
        <f t="shared" si="14"/>
        <v>35.399001944607903</v>
      </c>
      <c r="AH25">
        <f t="shared" si="15"/>
        <v>19</v>
      </c>
      <c r="AI25">
        <f t="shared" si="9"/>
        <v>4.2246139327399419</v>
      </c>
      <c r="AJ25">
        <f t="shared" si="16"/>
        <v>0</v>
      </c>
      <c r="AK25">
        <f t="shared" si="17"/>
        <v>0</v>
      </c>
      <c r="AL25">
        <f t="shared" si="10"/>
        <v>20.912805994066296</v>
      </c>
      <c r="AM25">
        <f t="shared" si="11"/>
        <v>-20.912805994066296</v>
      </c>
    </row>
    <row r="26" spans="1:3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J26">
        <f t="shared" si="0"/>
        <v>-3.8912805994066275</v>
      </c>
      <c r="K26">
        <f t="shared" si="3"/>
        <v>0</v>
      </c>
      <c r="L26">
        <f t="shared" si="12"/>
        <v>0</v>
      </c>
      <c r="M26">
        <f t="shared" si="1"/>
        <v>0.29128059940660478</v>
      </c>
      <c r="N26">
        <f t="shared" si="4"/>
        <v>-19.761035804153721</v>
      </c>
      <c r="O26">
        <f t="shared" si="13"/>
        <v>7</v>
      </c>
      <c r="V26">
        <f t="shared" si="5"/>
        <v>20.912805994066296</v>
      </c>
      <c r="W26">
        <f t="shared" si="6"/>
        <v>-20.912805994066296</v>
      </c>
      <c r="Y26">
        <v>69</v>
      </c>
      <c r="Z26" s="1">
        <v>347</v>
      </c>
      <c r="AA26" s="1">
        <v>347</v>
      </c>
      <c r="AB26" s="1">
        <v>347</v>
      </c>
      <c r="AC26" s="1">
        <v>345</v>
      </c>
      <c r="AD26" s="1">
        <v>348</v>
      </c>
      <c r="AE26" s="1">
        <f t="shared" si="7"/>
        <v>346.8</v>
      </c>
      <c r="AF26">
        <f t="shared" si="8"/>
        <v>-0.55794726607325629</v>
      </c>
      <c r="AG26">
        <f t="shared" si="14"/>
        <v>34.841054678534647</v>
      </c>
      <c r="AH26">
        <f t="shared" si="15"/>
        <v>20</v>
      </c>
      <c r="AI26">
        <f t="shared" si="9"/>
        <v>3.624613932739976</v>
      </c>
      <c r="AJ26">
        <f t="shared" si="16"/>
        <v>0</v>
      </c>
      <c r="AK26">
        <f t="shared" si="17"/>
        <v>0</v>
      </c>
      <c r="AL26">
        <f t="shared" si="10"/>
        <v>20.912805994066296</v>
      </c>
      <c r="AM26">
        <f t="shared" si="11"/>
        <v>-20.912805994066296</v>
      </c>
    </row>
    <row r="27" spans="1:3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J27">
        <f t="shared" si="0"/>
        <v>-4.6912805994066389</v>
      </c>
      <c r="K27">
        <f t="shared" si="3"/>
        <v>0</v>
      </c>
      <c r="L27">
        <f t="shared" si="12"/>
        <v>0</v>
      </c>
      <c r="M27">
        <f t="shared" si="1"/>
        <v>-0.50871940059340659</v>
      </c>
      <c r="N27">
        <f t="shared" si="4"/>
        <v>-20.269755204747128</v>
      </c>
      <c r="O27">
        <f t="shared" si="13"/>
        <v>8</v>
      </c>
      <c r="V27">
        <f t="shared" si="5"/>
        <v>20.912805994066296</v>
      </c>
      <c r="W27">
        <f t="shared" si="6"/>
        <v>-20.912805994066296</v>
      </c>
      <c r="Y27">
        <v>70</v>
      </c>
      <c r="Z27" s="1">
        <v>347</v>
      </c>
      <c r="AA27" s="1">
        <v>347</v>
      </c>
      <c r="AB27" s="1">
        <v>345</v>
      </c>
      <c r="AC27" s="1">
        <v>349</v>
      </c>
      <c r="AD27" s="1">
        <v>347</v>
      </c>
      <c r="AE27" s="1">
        <f t="shared" si="7"/>
        <v>347</v>
      </c>
      <c r="AF27">
        <f t="shared" si="8"/>
        <v>-0.35794726607326766</v>
      </c>
      <c r="AG27">
        <f t="shared" si="14"/>
        <v>34.483107412461379</v>
      </c>
      <c r="AH27">
        <f t="shared" si="15"/>
        <v>21</v>
      </c>
      <c r="AI27">
        <f t="shared" si="9"/>
        <v>3.8246139327399646</v>
      </c>
      <c r="AJ27">
        <f t="shared" si="16"/>
        <v>0</v>
      </c>
      <c r="AK27">
        <f t="shared" si="17"/>
        <v>0</v>
      </c>
      <c r="AL27">
        <f t="shared" si="10"/>
        <v>20.912805994066296</v>
      </c>
      <c r="AM27">
        <f t="shared" si="11"/>
        <v>-20.912805994066296</v>
      </c>
    </row>
    <row r="28" spans="1:3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J28">
        <f t="shared" si="0"/>
        <v>-7.6912805994066389</v>
      </c>
      <c r="K28">
        <f t="shared" si="3"/>
        <v>0</v>
      </c>
      <c r="L28">
        <f t="shared" si="12"/>
        <v>0</v>
      </c>
      <c r="M28">
        <f t="shared" si="1"/>
        <v>-3.5087194005934066</v>
      </c>
      <c r="N28">
        <f t="shared" si="4"/>
        <v>-23.778474605340534</v>
      </c>
      <c r="O28">
        <f t="shared" si="13"/>
        <v>9</v>
      </c>
      <c r="P28">
        <f t="shared" ref="P28:P47" si="18">G28-($I$6+$I$10)</f>
        <v>-2.9579472660732904</v>
      </c>
      <c r="Q28">
        <f t="shared" ref="Q28:Q47" si="19">MAX(0,P28+Q27)</f>
        <v>0</v>
      </c>
      <c r="R28">
        <f t="shared" ref="R28:R47" si="20">IF(Q28&gt;0,R27+1,0)</f>
        <v>0</v>
      </c>
      <c r="S28">
        <f t="shared" ref="S28:S47" si="21">G28-($I$6-$I$10)</f>
        <v>1.2246139327399419</v>
      </c>
      <c r="T28">
        <f t="shared" ref="T28:T47" si="22">MIN(0,S28+T27)</f>
        <v>0</v>
      </c>
      <c r="U28">
        <f t="shared" ref="U28:U47" si="23">IF(T28&lt;0,U27+1,0)</f>
        <v>0</v>
      </c>
      <c r="V28">
        <f t="shared" si="5"/>
        <v>20.912805994066296</v>
      </c>
      <c r="W28">
        <f t="shared" si="6"/>
        <v>-20.912805994066296</v>
      </c>
      <c r="Y28">
        <v>71</v>
      </c>
      <c r="Z28" s="1">
        <v>349</v>
      </c>
      <c r="AA28" s="1">
        <v>349</v>
      </c>
      <c r="AB28" s="1">
        <v>349</v>
      </c>
      <c r="AC28" s="1">
        <v>347</v>
      </c>
      <c r="AD28" s="1">
        <v>350</v>
      </c>
      <c r="AE28" s="1">
        <f t="shared" si="7"/>
        <v>348.8</v>
      </c>
      <c r="AF28">
        <f t="shared" si="8"/>
        <v>1.4420527339267437</v>
      </c>
      <c r="AG28">
        <f t="shared" si="14"/>
        <v>35.925160146388123</v>
      </c>
      <c r="AH28">
        <f t="shared" si="15"/>
        <v>22</v>
      </c>
      <c r="AI28">
        <f t="shared" si="9"/>
        <v>5.624613932739976</v>
      </c>
      <c r="AJ28">
        <f t="shared" si="16"/>
        <v>0</v>
      </c>
      <c r="AK28">
        <f t="shared" si="17"/>
        <v>0</v>
      </c>
      <c r="AL28">
        <f t="shared" si="10"/>
        <v>20.912805994066296</v>
      </c>
      <c r="AM28">
        <f t="shared" si="11"/>
        <v>-20.912805994066296</v>
      </c>
    </row>
    <row r="29" spans="1:3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0"/>
        <v>-14.691280599406639</v>
      </c>
      <c r="K29">
        <f t="shared" si="3"/>
        <v>0</v>
      </c>
      <c r="L29">
        <f t="shared" si="12"/>
        <v>0</v>
      </c>
      <c r="M29">
        <f t="shared" si="1"/>
        <v>-10.508719400593407</v>
      </c>
      <c r="N29">
        <f t="shared" si="4"/>
        <v>-34.287194005933941</v>
      </c>
      <c r="O29">
        <f t="shared" si="13"/>
        <v>10</v>
      </c>
      <c r="P29">
        <f t="shared" si="18"/>
        <v>-9.9579472660732904</v>
      </c>
      <c r="Q29">
        <f t="shared" si="19"/>
        <v>0</v>
      </c>
      <c r="R29">
        <f t="shared" si="20"/>
        <v>0</v>
      </c>
      <c r="S29">
        <f t="shared" si="21"/>
        <v>-5.7753860672600581</v>
      </c>
      <c r="T29">
        <f t="shared" si="22"/>
        <v>-5.7753860672600581</v>
      </c>
      <c r="U29">
        <f t="shared" si="23"/>
        <v>1</v>
      </c>
      <c r="V29">
        <f t="shared" si="5"/>
        <v>20.912805994066296</v>
      </c>
      <c r="W29">
        <f t="shared" si="6"/>
        <v>-20.912805994066296</v>
      </c>
      <c r="Y29">
        <v>72</v>
      </c>
      <c r="Z29" s="1">
        <v>338</v>
      </c>
      <c r="AA29" s="1">
        <v>338</v>
      </c>
      <c r="AB29" s="1">
        <v>340</v>
      </c>
      <c r="AC29" s="1">
        <v>336</v>
      </c>
      <c r="AD29" s="1">
        <v>340</v>
      </c>
      <c r="AE29" s="1">
        <f t="shared" si="7"/>
        <v>338.4</v>
      </c>
      <c r="AF29">
        <f t="shared" si="8"/>
        <v>-8.9579472660732904</v>
      </c>
      <c r="AG29">
        <f t="shared" si="14"/>
        <v>26.967212880314833</v>
      </c>
      <c r="AH29">
        <f t="shared" si="15"/>
        <v>23</v>
      </c>
      <c r="AI29">
        <f t="shared" si="9"/>
        <v>-4.7753860672600581</v>
      </c>
      <c r="AJ29">
        <f t="shared" si="16"/>
        <v>-4.7753860672600581</v>
      </c>
      <c r="AK29">
        <f t="shared" si="17"/>
        <v>1</v>
      </c>
      <c r="AL29">
        <f t="shared" si="10"/>
        <v>20.912805994066296</v>
      </c>
      <c r="AM29">
        <f t="shared" si="11"/>
        <v>-20.912805994066296</v>
      </c>
    </row>
    <row r="30" spans="1:3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0"/>
        <v>-7.4912805994065934</v>
      </c>
      <c r="K30">
        <f t="shared" si="3"/>
        <v>0</v>
      </c>
      <c r="L30">
        <f t="shared" si="12"/>
        <v>0</v>
      </c>
      <c r="M30">
        <f t="shared" si="1"/>
        <v>-3.3087194005933611</v>
      </c>
      <c r="N30">
        <f t="shared" si="4"/>
        <v>-37.595913406527302</v>
      </c>
      <c r="O30">
        <f t="shared" si="13"/>
        <v>11</v>
      </c>
      <c r="P30">
        <f t="shared" si="18"/>
        <v>-2.7579472660732449</v>
      </c>
      <c r="Q30">
        <f t="shared" si="19"/>
        <v>0</v>
      </c>
      <c r="R30">
        <f t="shared" si="20"/>
        <v>0</v>
      </c>
      <c r="S30">
        <f t="shared" si="21"/>
        <v>1.4246139327399874</v>
      </c>
      <c r="T30">
        <f t="shared" si="22"/>
        <v>-4.3507721345200707</v>
      </c>
      <c r="U30">
        <f t="shared" si="23"/>
        <v>2</v>
      </c>
      <c r="V30">
        <f t="shared" si="5"/>
        <v>20.912805994066296</v>
      </c>
      <c r="W30">
        <f t="shared" si="6"/>
        <v>-20.912805994066296</v>
      </c>
      <c r="Y30">
        <v>73</v>
      </c>
      <c r="Z30" s="1">
        <v>348</v>
      </c>
      <c r="AA30" s="1">
        <v>348</v>
      </c>
      <c r="AB30" s="1">
        <v>348</v>
      </c>
      <c r="AC30" s="1">
        <v>346</v>
      </c>
      <c r="AD30" s="1">
        <v>349</v>
      </c>
      <c r="AE30" s="1">
        <f t="shared" si="7"/>
        <v>347.8</v>
      </c>
      <c r="AF30">
        <f t="shared" si="8"/>
        <v>0.44205273392674371</v>
      </c>
      <c r="AG30">
        <f t="shared" si="14"/>
        <v>27.409265614241576</v>
      </c>
      <c r="AH30">
        <f t="shared" si="15"/>
        <v>24</v>
      </c>
      <c r="AI30">
        <f t="shared" si="9"/>
        <v>4.624613932739976</v>
      </c>
      <c r="AJ30">
        <f t="shared" si="16"/>
        <v>-0.15077213452008209</v>
      </c>
      <c r="AK30">
        <f t="shared" si="17"/>
        <v>2</v>
      </c>
      <c r="AL30">
        <f t="shared" si="10"/>
        <v>20.912805994066296</v>
      </c>
      <c r="AM30">
        <f t="shared" si="11"/>
        <v>-20.912805994066296</v>
      </c>
    </row>
    <row r="31" spans="1:3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0"/>
        <v>-6.2912805994066048</v>
      </c>
      <c r="K31">
        <f t="shared" si="3"/>
        <v>0</v>
      </c>
      <c r="L31">
        <f t="shared" si="12"/>
        <v>0</v>
      </c>
      <c r="M31">
        <f t="shared" si="1"/>
        <v>-2.1087194005933725</v>
      </c>
      <c r="N31">
        <f t="shared" si="4"/>
        <v>-39.704632807120674</v>
      </c>
      <c r="O31">
        <f t="shared" si="13"/>
        <v>12</v>
      </c>
      <c r="P31">
        <f t="shared" si="18"/>
        <v>-1.5579472660732563</v>
      </c>
      <c r="Q31">
        <f t="shared" si="19"/>
        <v>0</v>
      </c>
      <c r="R31">
        <f t="shared" si="20"/>
        <v>0</v>
      </c>
      <c r="S31">
        <f t="shared" si="21"/>
        <v>2.624613932739976</v>
      </c>
      <c r="T31">
        <f t="shared" si="22"/>
        <v>-1.7261582017800947</v>
      </c>
      <c r="U31">
        <f t="shared" si="23"/>
        <v>3</v>
      </c>
      <c r="V31">
        <f t="shared" si="5"/>
        <v>20.912805994066296</v>
      </c>
      <c r="W31">
        <f t="shared" si="6"/>
        <v>-20.912805994066296</v>
      </c>
      <c r="Y31">
        <v>74</v>
      </c>
      <c r="Z31" s="1">
        <v>348</v>
      </c>
      <c r="AA31" s="1">
        <v>348</v>
      </c>
      <c r="AB31" s="1">
        <v>348</v>
      </c>
      <c r="AC31" s="1">
        <v>346</v>
      </c>
      <c r="AD31" s="1">
        <v>348</v>
      </c>
      <c r="AE31" s="1">
        <f t="shared" si="7"/>
        <v>347.6</v>
      </c>
      <c r="AF31">
        <f t="shared" si="8"/>
        <v>0.24205273392675508</v>
      </c>
      <c r="AG31">
        <f t="shared" si="14"/>
        <v>27.651318348168331</v>
      </c>
      <c r="AH31">
        <f t="shared" si="15"/>
        <v>25</v>
      </c>
      <c r="AI31">
        <f t="shared" si="9"/>
        <v>4.4246139327399874</v>
      </c>
      <c r="AJ31">
        <f t="shared" si="16"/>
        <v>0</v>
      </c>
      <c r="AK31">
        <f t="shared" si="17"/>
        <v>0</v>
      </c>
      <c r="AL31">
        <f t="shared" si="10"/>
        <v>20.912805994066296</v>
      </c>
      <c r="AM31">
        <f t="shared" si="11"/>
        <v>-20.912805994066296</v>
      </c>
    </row>
    <row r="32" spans="1:3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0"/>
        <v>-7.0912805994066161</v>
      </c>
      <c r="K32">
        <f t="shared" si="3"/>
        <v>0</v>
      </c>
      <c r="L32">
        <f t="shared" si="12"/>
        <v>0</v>
      </c>
      <c r="M32">
        <f t="shared" si="1"/>
        <v>-2.9087194005933839</v>
      </c>
      <c r="N32">
        <f t="shared" si="4"/>
        <v>-42.613352207714058</v>
      </c>
      <c r="O32">
        <f t="shared" si="13"/>
        <v>13</v>
      </c>
      <c r="P32">
        <f t="shared" si="18"/>
        <v>-2.3579472660732677</v>
      </c>
      <c r="Q32">
        <f t="shared" si="19"/>
        <v>0</v>
      </c>
      <c r="R32">
        <f t="shared" si="20"/>
        <v>0</v>
      </c>
      <c r="S32">
        <f t="shared" si="21"/>
        <v>1.8246139327399646</v>
      </c>
      <c r="T32">
        <f t="shared" si="22"/>
        <v>0</v>
      </c>
      <c r="U32">
        <f t="shared" si="23"/>
        <v>0</v>
      </c>
      <c r="V32">
        <f t="shared" si="5"/>
        <v>20.912805994066296</v>
      </c>
      <c r="W32">
        <f t="shared" si="6"/>
        <v>-20.912805994066296</v>
      </c>
      <c r="Y32">
        <v>75</v>
      </c>
      <c r="Z32" s="1">
        <v>346</v>
      </c>
      <c r="AA32" s="1">
        <v>346</v>
      </c>
      <c r="AB32" s="1">
        <v>347</v>
      </c>
      <c r="AC32" s="1">
        <v>344</v>
      </c>
      <c r="AD32" s="1">
        <v>347</v>
      </c>
      <c r="AE32" s="1">
        <f t="shared" si="7"/>
        <v>346</v>
      </c>
      <c r="AF32">
        <f t="shared" si="8"/>
        <v>-1.3579472660732677</v>
      </c>
      <c r="AG32">
        <f t="shared" si="14"/>
        <v>26.293371082095064</v>
      </c>
      <c r="AH32">
        <f t="shared" si="15"/>
        <v>26</v>
      </c>
      <c r="AI32">
        <f t="shared" si="9"/>
        <v>2.8246139327399646</v>
      </c>
      <c r="AJ32">
        <f t="shared" si="16"/>
        <v>0</v>
      </c>
      <c r="AK32">
        <f t="shared" si="17"/>
        <v>0</v>
      </c>
      <c r="AL32">
        <f t="shared" si="10"/>
        <v>20.912805994066296</v>
      </c>
      <c r="AM32">
        <f t="shared" si="11"/>
        <v>-20.912805994066296</v>
      </c>
    </row>
    <row r="33" spans="1:3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0"/>
        <v>-6.8912805994066275</v>
      </c>
      <c r="K33">
        <f t="shared" si="3"/>
        <v>0</v>
      </c>
      <c r="L33">
        <f t="shared" si="12"/>
        <v>0</v>
      </c>
      <c r="M33">
        <f t="shared" si="1"/>
        <v>-2.7087194005933952</v>
      </c>
      <c r="N33">
        <f t="shared" si="4"/>
        <v>-45.322071608307454</v>
      </c>
      <c r="O33">
        <f t="shared" si="13"/>
        <v>14</v>
      </c>
      <c r="P33">
        <f t="shared" si="18"/>
        <v>-2.157947266073279</v>
      </c>
      <c r="Q33">
        <f t="shared" si="19"/>
        <v>0</v>
      </c>
      <c r="R33">
        <f t="shared" si="20"/>
        <v>0</v>
      </c>
      <c r="S33">
        <f t="shared" si="21"/>
        <v>2.0246139327399533</v>
      </c>
      <c r="T33">
        <f t="shared" si="22"/>
        <v>0</v>
      </c>
      <c r="U33">
        <f t="shared" si="23"/>
        <v>0</v>
      </c>
      <c r="V33">
        <f t="shared" si="5"/>
        <v>20.912805994066296</v>
      </c>
      <c r="W33">
        <f t="shared" si="6"/>
        <v>-20.912805994066296</v>
      </c>
      <c r="Y33">
        <v>76</v>
      </c>
      <c r="Z33" s="1">
        <v>348</v>
      </c>
      <c r="AA33" s="1">
        <v>348</v>
      </c>
      <c r="AB33" s="1">
        <v>347</v>
      </c>
      <c r="AC33" s="1">
        <v>346</v>
      </c>
      <c r="AD33" s="1">
        <v>349</v>
      </c>
      <c r="AE33" s="1">
        <f t="shared" si="7"/>
        <v>347.6</v>
      </c>
      <c r="AF33">
        <f t="shared" si="8"/>
        <v>0.24205273392675508</v>
      </c>
      <c r="AG33">
        <f t="shared" si="14"/>
        <v>26.535423816021819</v>
      </c>
      <c r="AH33">
        <f t="shared" si="15"/>
        <v>27</v>
      </c>
      <c r="AI33">
        <f t="shared" si="9"/>
        <v>4.4246139327399874</v>
      </c>
      <c r="AJ33">
        <f t="shared" si="16"/>
        <v>0</v>
      </c>
      <c r="AK33">
        <f t="shared" si="17"/>
        <v>0</v>
      </c>
      <c r="AL33">
        <f t="shared" si="10"/>
        <v>20.912805994066296</v>
      </c>
      <c r="AM33">
        <f t="shared" si="11"/>
        <v>-20.912805994066296</v>
      </c>
    </row>
    <row r="34" spans="1:3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0"/>
        <v>-3.2912805994066048</v>
      </c>
      <c r="K34">
        <f t="shared" si="3"/>
        <v>0</v>
      </c>
      <c r="L34">
        <f t="shared" si="12"/>
        <v>0</v>
      </c>
      <c r="M34">
        <f t="shared" si="1"/>
        <v>0.89128059940662752</v>
      </c>
      <c r="N34">
        <f t="shared" si="4"/>
        <v>-44.430791008900826</v>
      </c>
      <c r="O34">
        <f t="shared" si="13"/>
        <v>15</v>
      </c>
      <c r="P34">
        <f t="shared" si="18"/>
        <v>1.4420527339267437</v>
      </c>
      <c r="Q34">
        <f t="shared" si="19"/>
        <v>1.4420527339267437</v>
      </c>
      <c r="R34">
        <f t="shared" si="20"/>
        <v>1</v>
      </c>
      <c r="S34">
        <f t="shared" si="21"/>
        <v>5.624613932739976</v>
      </c>
      <c r="T34">
        <f t="shared" si="22"/>
        <v>0</v>
      </c>
      <c r="U34">
        <f t="shared" si="23"/>
        <v>0</v>
      </c>
      <c r="V34">
        <f t="shared" si="5"/>
        <v>20.912805994066296</v>
      </c>
      <c r="W34">
        <f t="shared" si="6"/>
        <v>-20.912805994066296</v>
      </c>
      <c r="Y34">
        <v>77</v>
      </c>
      <c r="Z34" s="1">
        <v>346</v>
      </c>
      <c r="AA34" s="1">
        <v>347</v>
      </c>
      <c r="AB34" s="1">
        <v>347</v>
      </c>
      <c r="AC34" s="1">
        <v>345</v>
      </c>
      <c r="AD34" s="1">
        <v>348</v>
      </c>
      <c r="AE34" s="1">
        <f t="shared" si="7"/>
        <v>346.6</v>
      </c>
      <c r="AF34">
        <f t="shared" si="8"/>
        <v>-0.75794726607324492</v>
      </c>
      <c r="AG34">
        <f t="shared" si="14"/>
        <v>25.777476549948574</v>
      </c>
      <c r="AH34">
        <f t="shared" si="15"/>
        <v>28</v>
      </c>
      <c r="AI34">
        <f t="shared" si="9"/>
        <v>3.4246139327399874</v>
      </c>
      <c r="AJ34">
        <f t="shared" si="16"/>
        <v>0</v>
      </c>
      <c r="AK34">
        <f t="shared" si="17"/>
        <v>0</v>
      </c>
      <c r="AL34">
        <f t="shared" si="10"/>
        <v>20.912805994066296</v>
      </c>
      <c r="AM34">
        <f t="shared" si="11"/>
        <v>-20.912805994066296</v>
      </c>
    </row>
    <row r="35" spans="1:3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0"/>
        <v>-2.8912805994066275</v>
      </c>
      <c r="K35">
        <f t="shared" si="3"/>
        <v>0</v>
      </c>
      <c r="L35">
        <f t="shared" si="12"/>
        <v>0</v>
      </c>
      <c r="M35">
        <f t="shared" si="1"/>
        <v>1.2912805994066048</v>
      </c>
      <c r="N35">
        <f t="shared" si="4"/>
        <v>-43.139510409494221</v>
      </c>
      <c r="O35">
        <f t="shared" si="13"/>
        <v>16</v>
      </c>
      <c r="P35">
        <f t="shared" si="18"/>
        <v>1.842052733926721</v>
      </c>
      <c r="Q35">
        <f t="shared" si="19"/>
        <v>3.2841054678534647</v>
      </c>
      <c r="R35">
        <f t="shared" si="20"/>
        <v>2</v>
      </c>
      <c r="S35">
        <f t="shared" si="21"/>
        <v>6.0246139327399533</v>
      </c>
      <c r="T35">
        <f t="shared" si="22"/>
        <v>0</v>
      </c>
      <c r="U35">
        <f t="shared" si="23"/>
        <v>0</v>
      </c>
      <c r="V35">
        <f t="shared" si="5"/>
        <v>20.912805994066296</v>
      </c>
      <c r="W35">
        <f t="shared" si="6"/>
        <v>-20.912805994066296</v>
      </c>
      <c r="Y35">
        <v>78</v>
      </c>
      <c r="Z35" s="1">
        <v>350</v>
      </c>
      <c r="AA35" s="1">
        <v>349</v>
      </c>
      <c r="AB35" s="1">
        <v>349</v>
      </c>
      <c r="AC35" s="1">
        <v>347</v>
      </c>
      <c r="AD35" s="1">
        <v>350</v>
      </c>
      <c r="AE35" s="1">
        <f t="shared" si="7"/>
        <v>349</v>
      </c>
      <c r="AF35">
        <f t="shared" si="8"/>
        <v>1.6420527339267323</v>
      </c>
      <c r="AG35">
        <f t="shared" si="14"/>
        <v>27.419529283875306</v>
      </c>
      <c r="AH35">
        <f t="shared" si="15"/>
        <v>29</v>
      </c>
      <c r="AI35">
        <f t="shared" si="9"/>
        <v>5.8246139327399646</v>
      </c>
      <c r="AJ35">
        <f t="shared" si="16"/>
        <v>0</v>
      </c>
      <c r="AK35">
        <f t="shared" si="17"/>
        <v>0</v>
      </c>
      <c r="AL35">
        <f t="shared" si="10"/>
        <v>20.912805994066296</v>
      </c>
      <c r="AM35">
        <f t="shared" si="11"/>
        <v>-20.912805994066296</v>
      </c>
    </row>
    <row r="36" spans="1:3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0"/>
        <v>-4.4912805994065934</v>
      </c>
      <c r="K36">
        <f t="shared" si="3"/>
        <v>0</v>
      </c>
      <c r="L36">
        <f t="shared" si="12"/>
        <v>0</v>
      </c>
      <c r="M36">
        <f t="shared" si="1"/>
        <v>-0.30871940059336112</v>
      </c>
      <c r="N36">
        <f t="shared" si="4"/>
        <v>-43.448229810087582</v>
      </c>
      <c r="O36">
        <f t="shared" si="13"/>
        <v>17</v>
      </c>
      <c r="P36">
        <f t="shared" si="18"/>
        <v>0.24205273392675508</v>
      </c>
      <c r="Q36">
        <f t="shared" si="19"/>
        <v>3.5261582017802198</v>
      </c>
      <c r="R36">
        <f t="shared" si="20"/>
        <v>3</v>
      </c>
      <c r="S36">
        <f t="shared" si="21"/>
        <v>4.4246139327399874</v>
      </c>
      <c r="T36">
        <f t="shared" si="22"/>
        <v>0</v>
      </c>
      <c r="U36">
        <f t="shared" si="23"/>
        <v>0</v>
      </c>
      <c r="V36">
        <f t="shared" si="5"/>
        <v>20.912805994066296</v>
      </c>
      <c r="W36">
        <f t="shared" si="6"/>
        <v>-20.912805994066296</v>
      </c>
      <c r="Y36">
        <v>79</v>
      </c>
      <c r="Z36" s="1">
        <v>350</v>
      </c>
      <c r="AA36" s="1">
        <v>350</v>
      </c>
      <c r="AB36" s="1">
        <v>350</v>
      </c>
      <c r="AC36" s="1">
        <v>348</v>
      </c>
      <c r="AD36" s="1">
        <v>351</v>
      </c>
      <c r="AE36" s="1">
        <f t="shared" si="7"/>
        <v>349.8</v>
      </c>
      <c r="AF36">
        <f t="shared" si="8"/>
        <v>2.4420527339267437</v>
      </c>
      <c r="AG36">
        <f t="shared" si="14"/>
        <v>29.86158201780205</v>
      </c>
      <c r="AH36">
        <f t="shared" si="15"/>
        <v>30</v>
      </c>
      <c r="AI36">
        <f t="shared" si="9"/>
        <v>6.624613932739976</v>
      </c>
      <c r="AJ36">
        <f t="shared" si="16"/>
        <v>0</v>
      </c>
      <c r="AK36">
        <f t="shared" si="17"/>
        <v>0</v>
      </c>
      <c r="AL36">
        <f t="shared" si="10"/>
        <v>20.912805994066296</v>
      </c>
      <c r="AM36">
        <f t="shared" si="11"/>
        <v>-20.912805994066296</v>
      </c>
    </row>
    <row r="37" spans="1:3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0"/>
        <v>-4.4912805994065934</v>
      </c>
      <c r="K37">
        <f t="shared" si="3"/>
        <v>0</v>
      </c>
      <c r="L37">
        <f t="shared" si="12"/>
        <v>0</v>
      </c>
      <c r="M37">
        <f t="shared" si="1"/>
        <v>-0.30871940059336112</v>
      </c>
      <c r="N37">
        <f t="shared" si="4"/>
        <v>-43.756949210680943</v>
      </c>
      <c r="O37">
        <f t="shared" si="13"/>
        <v>18</v>
      </c>
      <c r="P37">
        <f t="shared" si="18"/>
        <v>0.24205273392675508</v>
      </c>
      <c r="Q37">
        <f t="shared" si="19"/>
        <v>3.7682109357069749</v>
      </c>
      <c r="R37">
        <f t="shared" si="20"/>
        <v>4</v>
      </c>
      <c r="S37">
        <f t="shared" si="21"/>
        <v>4.4246139327399874</v>
      </c>
      <c r="T37">
        <f t="shared" si="22"/>
        <v>0</v>
      </c>
      <c r="U37">
        <f t="shared" si="23"/>
        <v>0</v>
      </c>
      <c r="V37">
        <f t="shared" si="5"/>
        <v>20.912805994066296</v>
      </c>
      <c r="W37">
        <f t="shared" si="6"/>
        <v>-20.912805994066296</v>
      </c>
      <c r="Y37">
        <v>80</v>
      </c>
      <c r="Z37" s="1">
        <v>350</v>
      </c>
      <c r="AA37" s="1">
        <v>350</v>
      </c>
      <c r="AB37" s="1">
        <v>349</v>
      </c>
      <c r="AC37" s="1">
        <v>348</v>
      </c>
      <c r="AD37" s="1">
        <v>351</v>
      </c>
      <c r="AE37" s="1">
        <f t="shared" si="7"/>
        <v>349.6</v>
      </c>
      <c r="AF37">
        <f t="shared" si="8"/>
        <v>2.2420527339267551</v>
      </c>
      <c r="AG37">
        <f t="shared" si="14"/>
        <v>32.103634751728805</v>
      </c>
      <c r="AH37">
        <f t="shared" si="15"/>
        <v>31</v>
      </c>
      <c r="AI37">
        <f t="shared" si="9"/>
        <v>6.4246139327399874</v>
      </c>
      <c r="AJ37">
        <f t="shared" si="16"/>
        <v>0</v>
      </c>
      <c r="AK37">
        <f t="shared" si="17"/>
        <v>0</v>
      </c>
      <c r="AL37">
        <f t="shared" si="10"/>
        <v>20.912805994066296</v>
      </c>
      <c r="AM37">
        <f t="shared" si="11"/>
        <v>-20.912805994066296</v>
      </c>
    </row>
    <row r="38" spans="1:3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0"/>
        <v>2.5087194005934066</v>
      </c>
      <c r="K38">
        <f t="shared" si="3"/>
        <v>2.5087194005933933</v>
      </c>
      <c r="L38">
        <f t="shared" si="12"/>
        <v>1</v>
      </c>
      <c r="M38">
        <f t="shared" si="1"/>
        <v>6.6912805994066389</v>
      </c>
      <c r="N38">
        <f t="shared" si="4"/>
        <v>-37.065668611274305</v>
      </c>
      <c r="O38">
        <f t="shared" si="13"/>
        <v>19</v>
      </c>
      <c r="P38">
        <f t="shared" si="18"/>
        <v>7.2420527339267551</v>
      </c>
      <c r="Q38">
        <f t="shared" si="19"/>
        <v>11.01026366963373</v>
      </c>
      <c r="R38">
        <f t="shared" si="20"/>
        <v>5</v>
      </c>
      <c r="S38">
        <f t="shared" si="21"/>
        <v>11.424613932739987</v>
      </c>
      <c r="T38">
        <f t="shared" si="22"/>
        <v>0</v>
      </c>
      <c r="U38">
        <f t="shared" si="23"/>
        <v>0</v>
      </c>
      <c r="V38">
        <f t="shared" si="5"/>
        <v>20.912805994066296</v>
      </c>
      <c r="W38">
        <f t="shared" si="6"/>
        <v>-20.912805994066296</v>
      </c>
      <c r="Y38">
        <v>81</v>
      </c>
      <c r="Z38" s="1">
        <v>348</v>
      </c>
      <c r="AA38" s="1">
        <v>348</v>
      </c>
      <c r="AB38" s="1">
        <v>348</v>
      </c>
      <c r="AC38" s="1">
        <v>346</v>
      </c>
      <c r="AD38" s="1">
        <v>350</v>
      </c>
      <c r="AE38" s="1">
        <f t="shared" si="7"/>
        <v>348</v>
      </c>
      <c r="AF38">
        <f t="shared" si="8"/>
        <v>0.64205273392673234</v>
      </c>
      <c r="AG38">
        <f t="shared" si="14"/>
        <v>32.745687485655537</v>
      </c>
      <c r="AH38">
        <f t="shared" si="15"/>
        <v>32</v>
      </c>
      <c r="AI38">
        <f t="shared" si="9"/>
        <v>4.8246139327399646</v>
      </c>
      <c r="AJ38">
        <f t="shared" si="16"/>
        <v>0</v>
      </c>
      <c r="AK38">
        <f t="shared" si="17"/>
        <v>0</v>
      </c>
      <c r="AL38">
        <f t="shared" si="10"/>
        <v>20.912805994066296</v>
      </c>
      <c r="AM38">
        <f t="shared" si="11"/>
        <v>-20.912805994066296</v>
      </c>
    </row>
    <row r="39" spans="1:3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0"/>
        <v>-7.8912805994066275</v>
      </c>
      <c r="K39">
        <f t="shared" si="3"/>
        <v>0</v>
      </c>
      <c r="L39">
        <f t="shared" si="12"/>
        <v>0</v>
      </c>
      <c r="M39">
        <f t="shared" si="1"/>
        <v>-3.7087194005933952</v>
      </c>
      <c r="N39">
        <f t="shared" si="4"/>
        <v>-40.7743880118677</v>
      </c>
      <c r="O39">
        <f t="shared" si="13"/>
        <v>20</v>
      </c>
      <c r="P39">
        <f t="shared" si="18"/>
        <v>-3.157947266073279</v>
      </c>
      <c r="Q39">
        <f t="shared" si="19"/>
        <v>7.8523164035604509</v>
      </c>
      <c r="R39">
        <f t="shared" si="20"/>
        <v>6</v>
      </c>
      <c r="S39">
        <f t="shared" si="21"/>
        <v>1.0246139327399533</v>
      </c>
      <c r="T39">
        <f t="shared" si="22"/>
        <v>0</v>
      </c>
      <c r="U39">
        <f t="shared" si="23"/>
        <v>0</v>
      </c>
      <c r="V39">
        <f t="shared" si="5"/>
        <v>20.912805994066296</v>
      </c>
      <c r="W39">
        <f t="shared" si="6"/>
        <v>-20.912805994066296</v>
      </c>
      <c r="Y39">
        <v>82</v>
      </c>
      <c r="Z39" s="1">
        <v>350</v>
      </c>
      <c r="AA39" s="1">
        <v>349</v>
      </c>
      <c r="AB39" s="1">
        <v>349</v>
      </c>
      <c r="AC39" s="1">
        <v>347</v>
      </c>
      <c r="AD39" s="1">
        <v>350</v>
      </c>
      <c r="AE39" s="1">
        <f t="shared" si="7"/>
        <v>349</v>
      </c>
      <c r="AF39">
        <f t="shared" si="8"/>
        <v>1.6420527339267323</v>
      </c>
      <c r="AG39">
        <f t="shared" si="14"/>
        <v>34.38774021958227</v>
      </c>
      <c r="AH39">
        <f t="shared" si="15"/>
        <v>33</v>
      </c>
      <c r="AI39">
        <f t="shared" si="9"/>
        <v>5.8246139327399646</v>
      </c>
      <c r="AJ39">
        <f t="shared" si="16"/>
        <v>0</v>
      </c>
      <c r="AK39">
        <f t="shared" si="17"/>
        <v>0</v>
      </c>
      <c r="AL39">
        <f t="shared" si="10"/>
        <v>20.912805994066296</v>
      </c>
      <c r="AM39">
        <f t="shared" si="11"/>
        <v>-20.912805994066296</v>
      </c>
    </row>
    <row r="40" spans="1:3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0"/>
        <v>-0.49128059940659341</v>
      </c>
      <c r="K40">
        <f t="shared" si="3"/>
        <v>0</v>
      </c>
      <c r="L40">
        <f t="shared" si="12"/>
        <v>0</v>
      </c>
      <c r="M40">
        <f t="shared" si="1"/>
        <v>3.6912805994066389</v>
      </c>
      <c r="N40">
        <f t="shared" si="4"/>
        <v>-37.083107412461061</v>
      </c>
      <c r="O40">
        <f t="shared" si="13"/>
        <v>21</v>
      </c>
      <c r="P40">
        <f t="shared" si="18"/>
        <v>4.2420527339267551</v>
      </c>
      <c r="Q40">
        <f t="shared" si="19"/>
        <v>12.094369137487206</v>
      </c>
      <c r="R40">
        <f t="shared" si="20"/>
        <v>7</v>
      </c>
      <c r="S40">
        <f t="shared" si="21"/>
        <v>8.4246139327399874</v>
      </c>
      <c r="T40">
        <f t="shared" si="22"/>
        <v>0</v>
      </c>
      <c r="U40">
        <f t="shared" si="23"/>
        <v>0</v>
      </c>
      <c r="V40">
        <f t="shared" si="5"/>
        <v>20.912805994066296</v>
      </c>
      <c r="W40">
        <f t="shared" si="6"/>
        <v>-20.912805994066296</v>
      </c>
      <c r="Y40">
        <v>83</v>
      </c>
      <c r="Z40" s="1">
        <v>345</v>
      </c>
      <c r="AA40" s="1">
        <v>347</v>
      </c>
      <c r="AB40" s="1">
        <v>346</v>
      </c>
      <c r="AC40" s="1">
        <v>348</v>
      </c>
      <c r="AD40" s="1">
        <v>347</v>
      </c>
      <c r="AE40" s="1">
        <f t="shared" si="7"/>
        <v>346.6</v>
      </c>
      <c r="AF40">
        <f t="shared" si="8"/>
        <v>-0.75794726607324492</v>
      </c>
      <c r="AG40">
        <f t="shared" si="14"/>
        <v>33.629792953509025</v>
      </c>
      <c r="AH40">
        <f t="shared" si="15"/>
        <v>34</v>
      </c>
      <c r="AI40">
        <f t="shared" si="9"/>
        <v>3.4246139327399874</v>
      </c>
      <c r="AJ40">
        <f t="shared" si="16"/>
        <v>0</v>
      </c>
      <c r="AK40">
        <f t="shared" si="17"/>
        <v>0</v>
      </c>
      <c r="AL40">
        <f t="shared" si="10"/>
        <v>20.912805994066296</v>
      </c>
      <c r="AM40">
        <f t="shared" si="11"/>
        <v>-20.912805994066296</v>
      </c>
    </row>
    <row r="41" spans="1:3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0"/>
        <v>-9.8912805994066275</v>
      </c>
      <c r="K41">
        <f t="shared" si="3"/>
        <v>0</v>
      </c>
      <c r="L41">
        <f t="shared" si="12"/>
        <v>0</v>
      </c>
      <c r="M41">
        <f t="shared" si="1"/>
        <v>-5.7087194005933952</v>
      </c>
      <c r="N41">
        <f t="shared" si="4"/>
        <v>-42.791826813054456</v>
      </c>
      <c r="O41">
        <f t="shared" si="13"/>
        <v>22</v>
      </c>
      <c r="P41">
        <f t="shared" si="18"/>
        <v>-5.157947266073279</v>
      </c>
      <c r="Q41">
        <f t="shared" si="19"/>
        <v>6.936421871413927</v>
      </c>
      <c r="R41">
        <f t="shared" si="20"/>
        <v>8</v>
      </c>
      <c r="S41">
        <f t="shared" si="21"/>
        <v>-0.97538606726004673</v>
      </c>
      <c r="T41">
        <f t="shared" si="22"/>
        <v>-0.97538606726004673</v>
      </c>
      <c r="U41">
        <f t="shared" si="23"/>
        <v>1</v>
      </c>
      <c r="V41">
        <f t="shared" si="5"/>
        <v>20.912805994066296</v>
      </c>
      <c r="W41">
        <f t="shared" si="6"/>
        <v>-20.912805994066296</v>
      </c>
      <c r="Y41">
        <v>84</v>
      </c>
      <c r="Z41" s="1">
        <v>351</v>
      </c>
      <c r="AA41" s="1">
        <v>351</v>
      </c>
      <c r="AB41" s="1">
        <v>350</v>
      </c>
      <c r="AC41" s="1">
        <v>348</v>
      </c>
      <c r="AD41" s="1">
        <v>352</v>
      </c>
      <c r="AE41" s="1">
        <f t="shared" si="7"/>
        <v>350.4</v>
      </c>
      <c r="AF41">
        <f t="shared" si="8"/>
        <v>3.0420527339267096</v>
      </c>
      <c r="AG41">
        <f t="shared" si="14"/>
        <v>36.671845687435734</v>
      </c>
      <c r="AH41">
        <f t="shared" si="15"/>
        <v>35</v>
      </c>
      <c r="AI41">
        <f t="shared" si="9"/>
        <v>7.2246139327399419</v>
      </c>
      <c r="AJ41">
        <f t="shared" si="16"/>
        <v>0</v>
      </c>
      <c r="AK41">
        <f t="shared" si="17"/>
        <v>0</v>
      </c>
      <c r="AL41">
        <f t="shared" si="10"/>
        <v>20.912805994066296</v>
      </c>
      <c r="AM41">
        <f t="shared" si="11"/>
        <v>-20.912805994066296</v>
      </c>
    </row>
    <row r="42" spans="1:3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0"/>
        <v>-3.0912805994066161</v>
      </c>
      <c r="K42">
        <f t="shared" si="3"/>
        <v>0</v>
      </c>
      <c r="L42">
        <f t="shared" si="12"/>
        <v>0</v>
      </c>
      <c r="M42">
        <f t="shared" si="1"/>
        <v>1.0912805994066161</v>
      </c>
      <c r="N42">
        <f t="shared" si="4"/>
        <v>-41.70054621364784</v>
      </c>
      <c r="O42">
        <f t="shared" si="13"/>
        <v>23</v>
      </c>
      <c r="P42">
        <f t="shared" si="18"/>
        <v>1.6420527339267323</v>
      </c>
      <c r="Q42">
        <f t="shared" si="19"/>
        <v>8.5784746053406593</v>
      </c>
      <c r="R42">
        <f t="shared" si="20"/>
        <v>9</v>
      </c>
      <c r="S42">
        <f t="shared" si="21"/>
        <v>5.8246139327399646</v>
      </c>
      <c r="T42">
        <f t="shared" si="22"/>
        <v>0</v>
      </c>
      <c r="U42">
        <f t="shared" si="23"/>
        <v>0</v>
      </c>
      <c r="V42">
        <f t="shared" si="5"/>
        <v>20.912805994066296</v>
      </c>
      <c r="W42">
        <f t="shared" si="6"/>
        <v>-20.912805994066296</v>
      </c>
      <c r="Y42">
        <v>85</v>
      </c>
      <c r="Z42" s="1">
        <v>349</v>
      </c>
      <c r="AA42" s="1">
        <v>348</v>
      </c>
      <c r="AB42" s="1">
        <v>349</v>
      </c>
      <c r="AC42" s="1">
        <v>346</v>
      </c>
      <c r="AD42" s="1">
        <v>351</v>
      </c>
      <c r="AE42" s="1">
        <f t="shared" si="7"/>
        <v>348.6</v>
      </c>
      <c r="AF42">
        <f t="shared" si="8"/>
        <v>1.2420527339267551</v>
      </c>
      <c r="AG42">
        <f t="shared" si="14"/>
        <v>37.913898421362489</v>
      </c>
      <c r="AH42">
        <f t="shared" si="15"/>
        <v>36</v>
      </c>
      <c r="AI42">
        <f t="shared" si="9"/>
        <v>5.4246139327399874</v>
      </c>
      <c r="AJ42">
        <f t="shared" si="16"/>
        <v>0</v>
      </c>
      <c r="AK42">
        <f t="shared" si="17"/>
        <v>0</v>
      </c>
      <c r="AL42">
        <f t="shared" si="10"/>
        <v>20.912805994066296</v>
      </c>
      <c r="AM42">
        <f t="shared" si="11"/>
        <v>-20.912805994066296</v>
      </c>
    </row>
    <row r="43" spans="1:3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0"/>
        <v>-3.6912805994066389</v>
      </c>
      <c r="K43">
        <f t="shared" si="3"/>
        <v>0</v>
      </c>
      <c r="L43">
        <f t="shared" si="12"/>
        <v>0</v>
      </c>
      <c r="M43">
        <f t="shared" si="1"/>
        <v>0.49128059940659341</v>
      </c>
      <c r="N43">
        <f t="shared" si="4"/>
        <v>-41.209265614241247</v>
      </c>
      <c r="O43">
        <f t="shared" si="13"/>
        <v>24</v>
      </c>
      <c r="P43">
        <f t="shared" si="18"/>
        <v>1.0420527339267096</v>
      </c>
      <c r="Q43">
        <f t="shared" si="19"/>
        <v>9.6205273392673689</v>
      </c>
      <c r="R43">
        <f t="shared" si="20"/>
        <v>10</v>
      </c>
      <c r="S43">
        <f t="shared" si="21"/>
        <v>5.2246139327399419</v>
      </c>
      <c r="T43">
        <f t="shared" si="22"/>
        <v>0</v>
      </c>
      <c r="U43">
        <f t="shared" si="23"/>
        <v>0</v>
      </c>
      <c r="V43">
        <f t="shared" si="5"/>
        <v>20.912805994066296</v>
      </c>
      <c r="W43">
        <f t="shared" si="6"/>
        <v>-20.912805994066296</v>
      </c>
    </row>
    <row r="44" spans="1:3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0"/>
        <v>-3.2912805994066048</v>
      </c>
      <c r="K44">
        <f t="shared" si="3"/>
        <v>0</v>
      </c>
      <c r="L44">
        <f t="shared" si="12"/>
        <v>0</v>
      </c>
      <c r="M44">
        <f t="shared" si="1"/>
        <v>0.89128059940662752</v>
      </c>
      <c r="N44">
        <f t="shared" si="4"/>
        <v>-40.317985014834619</v>
      </c>
      <c r="O44">
        <f t="shared" si="13"/>
        <v>25</v>
      </c>
      <c r="P44">
        <f t="shared" si="18"/>
        <v>1.4420527339267437</v>
      </c>
      <c r="Q44">
        <f t="shared" si="19"/>
        <v>11.062580073194113</v>
      </c>
      <c r="R44">
        <f t="shared" si="20"/>
        <v>11</v>
      </c>
      <c r="S44">
        <f t="shared" si="21"/>
        <v>5.624613932739976</v>
      </c>
      <c r="T44">
        <f t="shared" si="22"/>
        <v>0</v>
      </c>
      <c r="U44">
        <f t="shared" si="23"/>
        <v>0</v>
      </c>
      <c r="V44">
        <f t="shared" si="5"/>
        <v>20.912805994066296</v>
      </c>
      <c r="W44">
        <f t="shared" si="6"/>
        <v>-20.912805994066296</v>
      </c>
    </row>
    <row r="45" spans="1:3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0"/>
        <v>-4.2912805994066048</v>
      </c>
      <c r="K45">
        <f t="shared" si="3"/>
        <v>0</v>
      </c>
      <c r="L45">
        <f t="shared" si="12"/>
        <v>0</v>
      </c>
      <c r="M45">
        <f t="shared" si="1"/>
        <v>-0.10871940059337248</v>
      </c>
      <c r="N45">
        <f t="shared" si="4"/>
        <v>-40.426704415427992</v>
      </c>
      <c r="O45">
        <f t="shared" si="13"/>
        <v>26</v>
      </c>
      <c r="P45">
        <f t="shared" si="18"/>
        <v>0.44205273392674371</v>
      </c>
      <c r="Q45">
        <f t="shared" si="19"/>
        <v>11.504632807120856</v>
      </c>
      <c r="R45">
        <f t="shared" si="20"/>
        <v>12</v>
      </c>
      <c r="S45">
        <f t="shared" si="21"/>
        <v>4.624613932739976</v>
      </c>
      <c r="T45">
        <f t="shared" si="22"/>
        <v>0</v>
      </c>
      <c r="U45">
        <f t="shared" si="23"/>
        <v>0</v>
      </c>
      <c r="V45">
        <f t="shared" si="5"/>
        <v>20.912805994066296</v>
      </c>
      <c r="W45">
        <f t="shared" si="6"/>
        <v>-20.912805994066296</v>
      </c>
    </row>
    <row r="46" spans="1:3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0"/>
        <v>-3.4912805994065934</v>
      </c>
      <c r="K46">
        <f t="shared" si="3"/>
        <v>0</v>
      </c>
      <c r="L46">
        <f t="shared" si="12"/>
        <v>0</v>
      </c>
      <c r="M46">
        <f t="shared" si="1"/>
        <v>0.69128059940663888</v>
      </c>
      <c r="N46">
        <f t="shared" si="4"/>
        <v>-39.735423816021353</v>
      </c>
      <c r="O46">
        <f t="shared" si="13"/>
        <v>27</v>
      </c>
      <c r="P46">
        <f t="shared" si="18"/>
        <v>1.2420527339267551</v>
      </c>
      <c r="Q46">
        <f t="shared" si="19"/>
        <v>12.746685541047611</v>
      </c>
      <c r="R46">
        <f t="shared" si="20"/>
        <v>13</v>
      </c>
      <c r="S46">
        <f t="shared" si="21"/>
        <v>5.4246139327399874</v>
      </c>
      <c r="T46">
        <f t="shared" si="22"/>
        <v>0</v>
      </c>
      <c r="U46">
        <f t="shared" si="23"/>
        <v>0</v>
      </c>
      <c r="V46">
        <f t="shared" si="5"/>
        <v>20.912805994066296</v>
      </c>
      <c r="W46">
        <f t="shared" si="6"/>
        <v>-20.912805994066296</v>
      </c>
    </row>
    <row r="47" spans="1:3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0"/>
        <v>-12.091280599406616</v>
      </c>
      <c r="K47">
        <f t="shared" si="3"/>
        <v>0</v>
      </c>
      <c r="L47">
        <f t="shared" si="12"/>
        <v>0</v>
      </c>
      <c r="M47">
        <f t="shared" si="1"/>
        <v>-7.9087194005933839</v>
      </c>
      <c r="N47">
        <f t="shared" si="4"/>
        <v>-47.644143216614737</v>
      </c>
      <c r="O47">
        <f t="shared" si="13"/>
        <v>28</v>
      </c>
      <c r="P47">
        <f t="shared" si="18"/>
        <v>-7.3579472660732677</v>
      </c>
      <c r="Q47">
        <f t="shared" si="19"/>
        <v>5.3887382749743438</v>
      </c>
      <c r="R47">
        <f t="shared" si="20"/>
        <v>14</v>
      </c>
      <c r="S47">
        <f t="shared" si="21"/>
        <v>-3.1753860672600354</v>
      </c>
      <c r="T47">
        <f t="shared" si="22"/>
        <v>-3.1753860672600354</v>
      </c>
      <c r="U47">
        <f t="shared" si="23"/>
        <v>1</v>
      </c>
      <c r="V47">
        <f t="shared" si="5"/>
        <v>20.912805994066296</v>
      </c>
      <c r="W47">
        <f t="shared" si="6"/>
        <v>-20.912805994066296</v>
      </c>
    </row>
  </sheetData>
  <mergeCells count="3">
    <mergeCell ref="B1:F1"/>
    <mergeCell ref="J1:O1"/>
    <mergeCell ref="P1:U1"/>
  </mergeCells>
  <phoneticPr fontId="3" type="noConversion"/>
  <conditionalFormatting sqref="N3:N47">
    <cfRule type="cellIs" dxfId="1" priority="2" operator="lessThan">
      <formula>-$I$11</formula>
    </cfRule>
  </conditionalFormatting>
  <conditionalFormatting sqref="Q3:Q47">
    <cfRule type="cellIs" dxfId="0" priority="1" operator="greaterThan">
      <formula>$I$11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opLeftCell="A31" zoomScale="70" zoomScaleNormal="70" workbookViewId="0">
      <selection activeCell="AI3" sqref="AI3"/>
    </sheetView>
  </sheetViews>
  <sheetFormatPr defaultRowHeight="16.5" x14ac:dyDescent="0.25"/>
  <cols>
    <col min="2" max="6" width="0" hidden="1" customWidth="1"/>
    <col min="8" max="8" width="13.5" customWidth="1"/>
    <col min="16" max="20" width="0" hidden="1" customWidth="1"/>
    <col min="21" max="21" width="11.375" customWidth="1"/>
    <col min="23" max="23" width="13.25" customWidth="1"/>
    <col min="26" max="26" width="11.875" customWidth="1"/>
    <col min="29" max="29" width="12.375" customWidth="1"/>
    <col min="32" max="32" width="11.625" customWidth="1"/>
    <col min="35" max="35" width="11.5" customWidth="1"/>
    <col min="38" max="38" width="11.375" customWidth="1"/>
    <col min="41" max="41" width="11.75" customWidth="1"/>
    <col min="44" max="44" width="11.625" customWidth="1"/>
  </cols>
  <sheetData>
    <row r="1" spans="1:48" x14ac:dyDescent="0.25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f>IF(X3&gt;0,1,0)</f>
        <v>0</v>
      </c>
      <c r="Z3">
        <f>U3-($I$5-$K$13)</f>
        <v>0.24564029970332513</v>
      </c>
      <c r="AA3">
        <f>MIN(0,Z3+0)</f>
        <v>0</v>
      </c>
      <c r="AB3">
        <f>IF(AA3&lt;0,1,0)</f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13.319508169850653</v>
      </c>
      <c r="AV3">
        <f>-$I$11</f>
        <v>-13.319508169850653</v>
      </c>
    </row>
    <row r="4" spans="1:48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f>IF(X4&gt;0,Y3+1,0)</f>
        <v>0</v>
      </c>
      <c r="Z4">
        <f t="shared" ref="Z4:Z42" si="3">U4-($I$5-$K$13)</f>
        <v>0.64564029970335923</v>
      </c>
      <c r="AA4">
        <f>MIN(0,Z4+AA3)</f>
        <v>0</v>
      </c>
      <c r="AB4">
        <f>IF(AA4&lt;0,AB3+1,0)</f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13.319508169850653</v>
      </c>
      <c r="AV4">
        <f t="shared" ref="AV4:AV42" si="11">-$I$11</f>
        <v>-13.319508169850653</v>
      </c>
    </row>
    <row r="5" spans="1:48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f t="shared" ref="Y5:Y42" si="13">IF(X5&gt;0,Y4+1,0)</f>
        <v>0</v>
      </c>
      <c r="Z5">
        <f t="shared" si="3"/>
        <v>-5.7543597002966749</v>
      </c>
      <c r="AA5">
        <f t="shared" ref="AA5:AA42" si="14">MIN(0,Z5+AA4)</f>
        <v>-5.7543597002966749</v>
      </c>
      <c r="AB5">
        <f t="shared" ref="AB5:AB42" si="15">IF(AA5&lt;0,AB4+1,0)</f>
        <v>1</v>
      </c>
      <c r="AC5">
        <f t="shared" si="4"/>
        <v>-8.8912805994066275</v>
      </c>
      <c r="AD5">
        <f t="shared" ref="AD5:AD42" si="16">MAX(0,AC5+AD4)</f>
        <v>0</v>
      </c>
      <c r="AE5">
        <v>0</v>
      </c>
      <c r="AF5">
        <f t="shared" si="5"/>
        <v>-4.7087194005933952</v>
      </c>
      <c r="AG5">
        <f t="shared" ref="AG5:AG42" si="17">MIN(0,AF5+AG4)</f>
        <v>-4.7087194005933952</v>
      </c>
      <c r="AH5">
        <v>1</v>
      </c>
      <c r="AI5">
        <f t="shared" si="6"/>
        <v>-9.936920899109964</v>
      </c>
      <c r="AJ5">
        <f t="shared" ref="AJ5:AJ42" si="18">MAX(0,AI5+AJ4)</f>
        <v>0</v>
      </c>
      <c r="AK5">
        <v>0</v>
      </c>
      <c r="AL5">
        <f t="shared" si="7"/>
        <v>-3.6630791008900587</v>
      </c>
      <c r="AM5">
        <f t="shared" ref="AM5:AM42" si="19">MIN(0,AL5+AM4)</f>
        <v>-3.6630791008900587</v>
      </c>
      <c r="AN5">
        <v>1</v>
      </c>
      <c r="AO5">
        <f t="shared" si="8"/>
        <v>-10.982561198813244</v>
      </c>
      <c r="AP5">
        <f t="shared" ref="AP5:AP42" si="20">MAX(0,AO5+AP4)</f>
        <v>0</v>
      </c>
      <c r="AQ5">
        <v>0</v>
      </c>
      <c r="AR5">
        <f t="shared" si="9"/>
        <v>-2.6174388011867791</v>
      </c>
      <c r="AS5">
        <f t="shared" ref="AS5:AS42" si="21">MIN(0,AR5+AS4)</f>
        <v>-2.6174388011867791</v>
      </c>
      <c r="AT5">
        <v>1</v>
      </c>
      <c r="AU5">
        <f t="shared" si="10"/>
        <v>13.319508169850653</v>
      </c>
      <c r="AV5">
        <f t="shared" si="11"/>
        <v>-13.319508169850653</v>
      </c>
    </row>
    <row r="6" spans="1:48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f t="shared" si="13"/>
        <v>0</v>
      </c>
      <c r="Z6">
        <f t="shared" si="3"/>
        <v>-5.3543597002966408</v>
      </c>
      <c r="AA6">
        <f t="shared" si="14"/>
        <v>-11.108719400593316</v>
      </c>
      <c r="AB6">
        <f t="shared" si="15"/>
        <v>2</v>
      </c>
      <c r="AC6">
        <f t="shared" si="4"/>
        <v>-8.4912805994065934</v>
      </c>
      <c r="AD6">
        <f t="shared" si="16"/>
        <v>0</v>
      </c>
      <c r="AE6">
        <v>0</v>
      </c>
      <c r="AF6">
        <f t="shared" si="5"/>
        <v>-4.3087194005933611</v>
      </c>
      <c r="AG6">
        <f t="shared" si="17"/>
        <v>-9.0174388011867563</v>
      </c>
      <c r="AH6">
        <v>2</v>
      </c>
      <c r="AI6">
        <f t="shared" si="6"/>
        <v>-9.5369208991099299</v>
      </c>
      <c r="AJ6">
        <f t="shared" si="18"/>
        <v>0</v>
      </c>
      <c r="AK6">
        <v>0</v>
      </c>
      <c r="AL6">
        <f t="shared" si="7"/>
        <v>-3.2630791008900246</v>
      </c>
      <c r="AM6">
        <f t="shared" si="19"/>
        <v>-6.9261582017800833</v>
      </c>
      <c r="AN6">
        <v>2</v>
      </c>
      <c r="AO6">
        <f t="shared" si="8"/>
        <v>-10.58256119881321</v>
      </c>
      <c r="AP6">
        <f t="shared" si="20"/>
        <v>0</v>
      </c>
      <c r="AQ6">
        <v>0</v>
      </c>
      <c r="AR6">
        <f t="shared" si="9"/>
        <v>-2.217438801186745</v>
      </c>
      <c r="AS6">
        <f t="shared" si="21"/>
        <v>-4.834877602373524</v>
      </c>
      <c r="AT6">
        <v>2</v>
      </c>
      <c r="AU6">
        <f t="shared" si="10"/>
        <v>13.319508169850653</v>
      </c>
      <c r="AV6">
        <f t="shared" si="11"/>
        <v>-13.319508169850653</v>
      </c>
    </row>
    <row r="7" spans="1:48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f t="shared" si="13"/>
        <v>0</v>
      </c>
      <c r="Z7">
        <f t="shared" si="3"/>
        <v>0.24564029970332513</v>
      </c>
      <c r="AA7">
        <f t="shared" si="14"/>
        <v>-10.863079100889991</v>
      </c>
      <c r="AB7">
        <f t="shared" si="15"/>
        <v>3</v>
      </c>
      <c r="AC7">
        <f t="shared" si="4"/>
        <v>-2.8912805994066275</v>
      </c>
      <c r="AD7">
        <f t="shared" si="16"/>
        <v>0</v>
      </c>
      <c r="AE7">
        <v>0</v>
      </c>
      <c r="AF7">
        <f t="shared" si="5"/>
        <v>1.2912805994066048</v>
      </c>
      <c r="AG7">
        <f t="shared" si="17"/>
        <v>-7.7261582017801516</v>
      </c>
      <c r="AH7">
        <v>3</v>
      </c>
      <c r="AI7">
        <f t="shared" si="6"/>
        <v>-3.936920899109964</v>
      </c>
      <c r="AJ7">
        <f t="shared" si="18"/>
        <v>0</v>
      </c>
      <c r="AK7">
        <v>0</v>
      </c>
      <c r="AL7">
        <f t="shared" si="7"/>
        <v>2.3369208991099413</v>
      </c>
      <c r="AM7">
        <f t="shared" si="19"/>
        <v>-4.5892373026701421</v>
      </c>
      <c r="AN7">
        <v>3</v>
      </c>
      <c r="AO7">
        <f t="shared" si="8"/>
        <v>-4.9825611988132437</v>
      </c>
      <c r="AP7">
        <f t="shared" si="20"/>
        <v>0</v>
      </c>
      <c r="AQ7">
        <v>0</v>
      </c>
      <c r="AR7">
        <f t="shared" si="9"/>
        <v>3.3825611988132209</v>
      </c>
      <c r="AS7">
        <f t="shared" si="21"/>
        <v>-1.4523164035603031</v>
      </c>
      <c r="AT7">
        <v>3</v>
      </c>
      <c r="AU7">
        <f t="shared" si="10"/>
        <v>13.319508169850653</v>
      </c>
      <c r="AV7">
        <f t="shared" si="11"/>
        <v>-13.319508169850653</v>
      </c>
    </row>
    <row r="8" spans="1:48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f t="shared" si="13"/>
        <v>0</v>
      </c>
      <c r="Z8">
        <f t="shared" si="3"/>
        <v>0.44564029970331376</v>
      </c>
      <c r="AA8">
        <f t="shared" si="14"/>
        <v>-10.417438801186677</v>
      </c>
      <c r="AB8">
        <f t="shared" si="15"/>
        <v>4</v>
      </c>
      <c r="AC8">
        <f t="shared" si="4"/>
        <v>-2.6912805994066389</v>
      </c>
      <c r="AD8">
        <f t="shared" si="16"/>
        <v>0</v>
      </c>
      <c r="AE8">
        <v>0</v>
      </c>
      <c r="AF8">
        <f t="shared" si="5"/>
        <v>1.4912805994065934</v>
      </c>
      <c r="AG8">
        <f t="shared" si="17"/>
        <v>-6.2348776023735581</v>
      </c>
      <c r="AH8">
        <v>4</v>
      </c>
      <c r="AI8">
        <f t="shared" si="6"/>
        <v>-3.7369208991099754</v>
      </c>
      <c r="AJ8">
        <f t="shared" si="18"/>
        <v>0</v>
      </c>
      <c r="AK8">
        <v>0</v>
      </c>
      <c r="AL8">
        <f t="shared" si="7"/>
        <v>2.5369208991099299</v>
      </c>
      <c r="AM8">
        <f t="shared" si="19"/>
        <v>-2.0523164035602122</v>
      </c>
      <c r="AN8">
        <v>4</v>
      </c>
      <c r="AO8">
        <f t="shared" si="8"/>
        <v>-4.782561198813255</v>
      </c>
      <c r="AP8">
        <f t="shared" si="20"/>
        <v>0</v>
      </c>
      <c r="AQ8">
        <v>0</v>
      </c>
      <c r="AR8">
        <f t="shared" si="9"/>
        <v>3.5825611988132096</v>
      </c>
      <c r="AS8">
        <f t="shared" si="21"/>
        <v>0</v>
      </c>
      <c r="AT8">
        <v>0</v>
      </c>
      <c r="AU8">
        <f t="shared" si="10"/>
        <v>13.319508169850653</v>
      </c>
      <c r="AV8">
        <f t="shared" si="11"/>
        <v>-13.319508169850653</v>
      </c>
    </row>
    <row r="9" spans="1:48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f t="shared" si="13"/>
        <v>1</v>
      </c>
      <c r="Z9">
        <f t="shared" si="3"/>
        <v>5.6456402997033592</v>
      </c>
      <c r="AA9">
        <f t="shared" si="14"/>
        <v>-4.7717985014833175</v>
      </c>
      <c r="AB9">
        <f t="shared" si="15"/>
        <v>5</v>
      </c>
      <c r="AC9">
        <f t="shared" si="4"/>
        <v>2.5087194005934066</v>
      </c>
      <c r="AD9">
        <f t="shared" si="16"/>
        <v>2.5087194005934066</v>
      </c>
      <c r="AE9">
        <v>1</v>
      </c>
      <c r="AF9">
        <f t="shared" si="5"/>
        <v>6.6912805994066389</v>
      </c>
      <c r="AG9">
        <f t="shared" si="17"/>
        <v>0</v>
      </c>
      <c r="AH9">
        <v>0</v>
      </c>
      <c r="AI9">
        <f t="shared" si="6"/>
        <v>1.4630791008900701</v>
      </c>
      <c r="AJ9">
        <f t="shared" si="18"/>
        <v>1.4630791008900701</v>
      </c>
      <c r="AK9">
        <v>1</v>
      </c>
      <c r="AL9">
        <f t="shared" si="7"/>
        <v>7.7369208991099754</v>
      </c>
      <c r="AM9">
        <f t="shared" si="19"/>
        <v>0</v>
      </c>
      <c r="AN9">
        <v>0</v>
      </c>
      <c r="AO9">
        <f t="shared" si="8"/>
        <v>0.41743880118679044</v>
      </c>
      <c r="AP9">
        <f t="shared" si="20"/>
        <v>0.41743880118679044</v>
      </c>
      <c r="AQ9">
        <v>1</v>
      </c>
      <c r="AR9">
        <f t="shared" si="9"/>
        <v>8.782561198813255</v>
      </c>
      <c r="AS9">
        <f t="shared" si="21"/>
        <v>0</v>
      </c>
      <c r="AT9">
        <v>0</v>
      </c>
      <c r="AU9">
        <f t="shared" si="10"/>
        <v>13.319508169850653</v>
      </c>
      <c r="AV9">
        <f t="shared" si="11"/>
        <v>-13.319508169850653</v>
      </c>
    </row>
    <row r="10" spans="1:48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f t="shared" si="13"/>
        <v>2</v>
      </c>
      <c r="Z10">
        <f t="shared" si="3"/>
        <v>4.5640299703336495E-2</v>
      </c>
      <c r="AA10">
        <f t="shared" si="14"/>
        <v>-4.726158201779981</v>
      </c>
      <c r="AB10">
        <f t="shared" si="15"/>
        <v>6</v>
      </c>
      <c r="AC10">
        <f t="shared" si="4"/>
        <v>-3.0912805994066161</v>
      </c>
      <c r="AD10">
        <f t="shared" si="16"/>
        <v>0</v>
      </c>
      <c r="AE10">
        <v>0</v>
      </c>
      <c r="AF10">
        <f t="shared" si="5"/>
        <v>1.0912805994066161</v>
      </c>
      <c r="AG10">
        <f t="shared" si="17"/>
        <v>0</v>
      </c>
      <c r="AH10">
        <v>0</v>
      </c>
      <c r="AI10">
        <f t="shared" si="6"/>
        <v>-4.1369208991099526</v>
      </c>
      <c r="AJ10">
        <f t="shared" si="18"/>
        <v>0</v>
      </c>
      <c r="AK10">
        <v>0</v>
      </c>
      <c r="AL10">
        <f t="shared" si="7"/>
        <v>2.1369208991099526</v>
      </c>
      <c r="AM10">
        <f t="shared" si="19"/>
        <v>0</v>
      </c>
      <c r="AN10">
        <v>0</v>
      </c>
      <c r="AO10">
        <f t="shared" si="8"/>
        <v>-5.1825611988132323</v>
      </c>
      <c r="AP10">
        <f t="shared" si="20"/>
        <v>0</v>
      </c>
      <c r="AQ10">
        <v>0</v>
      </c>
      <c r="AR10">
        <f t="shared" si="9"/>
        <v>3.1825611988132323</v>
      </c>
      <c r="AS10">
        <f t="shared" si="21"/>
        <v>0</v>
      </c>
      <c r="AT10">
        <v>0</v>
      </c>
      <c r="AU10">
        <f t="shared" si="10"/>
        <v>13.319508169850653</v>
      </c>
      <c r="AV10">
        <f t="shared" si="11"/>
        <v>-13.319508169850653</v>
      </c>
    </row>
    <row r="11" spans="1:48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f t="shared" si="13"/>
        <v>3</v>
      </c>
      <c r="Z11">
        <f t="shared" si="3"/>
        <v>1.4456402997033138</v>
      </c>
      <c r="AA11">
        <f t="shared" si="14"/>
        <v>-3.2805179020766673</v>
      </c>
      <c r="AB11">
        <f t="shared" si="15"/>
        <v>7</v>
      </c>
      <c r="AC11">
        <f t="shared" si="4"/>
        <v>-1.6912805994066389</v>
      </c>
      <c r="AD11">
        <f t="shared" si="16"/>
        <v>0</v>
      </c>
      <c r="AE11">
        <v>0</v>
      </c>
      <c r="AF11">
        <f t="shared" si="5"/>
        <v>2.4912805994065934</v>
      </c>
      <c r="AG11">
        <f t="shared" si="17"/>
        <v>0</v>
      </c>
      <c r="AH11">
        <v>0</v>
      </c>
      <c r="AI11">
        <f t="shared" si="6"/>
        <v>-2.7369208991099754</v>
      </c>
      <c r="AJ11">
        <f t="shared" si="18"/>
        <v>0</v>
      </c>
      <c r="AK11">
        <v>0</v>
      </c>
      <c r="AL11">
        <f t="shared" si="7"/>
        <v>3.5369208991099299</v>
      </c>
      <c r="AM11">
        <f t="shared" si="19"/>
        <v>0</v>
      </c>
      <c r="AN11">
        <v>0</v>
      </c>
      <c r="AO11">
        <f t="shared" si="8"/>
        <v>-3.782561198813255</v>
      </c>
      <c r="AP11">
        <f t="shared" si="20"/>
        <v>0</v>
      </c>
      <c r="AQ11">
        <v>0</v>
      </c>
      <c r="AR11">
        <f t="shared" si="9"/>
        <v>4.5825611988132096</v>
      </c>
      <c r="AS11">
        <f t="shared" si="21"/>
        <v>0</v>
      </c>
      <c r="AT11">
        <v>0</v>
      </c>
      <c r="AU11">
        <f t="shared" si="10"/>
        <v>13.319508169850653</v>
      </c>
      <c r="AV11">
        <f t="shared" si="11"/>
        <v>-13.319508169850653</v>
      </c>
    </row>
    <row r="12" spans="1:48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f t="shared" si="13"/>
        <v>0</v>
      </c>
      <c r="Z12">
        <f t="shared" si="3"/>
        <v>0.84564029970334786</v>
      </c>
      <c r="AA12">
        <f t="shared" si="14"/>
        <v>-2.4348776023733194</v>
      </c>
      <c r="AB12">
        <f t="shared" si="15"/>
        <v>8</v>
      </c>
      <c r="AC12">
        <f t="shared" si="4"/>
        <v>-2.2912805994066048</v>
      </c>
      <c r="AD12">
        <f t="shared" si="16"/>
        <v>0</v>
      </c>
      <c r="AE12">
        <v>0</v>
      </c>
      <c r="AF12">
        <f t="shared" si="5"/>
        <v>1.8912805994066275</v>
      </c>
      <c r="AG12">
        <f t="shared" si="17"/>
        <v>0</v>
      </c>
      <c r="AH12">
        <v>0</v>
      </c>
      <c r="AI12">
        <f t="shared" si="6"/>
        <v>-3.3369208991099413</v>
      </c>
      <c r="AJ12">
        <f t="shared" si="18"/>
        <v>0</v>
      </c>
      <c r="AK12">
        <v>0</v>
      </c>
      <c r="AL12">
        <f t="shared" si="7"/>
        <v>2.936920899109964</v>
      </c>
      <c r="AM12">
        <f t="shared" si="19"/>
        <v>0</v>
      </c>
      <c r="AN12">
        <v>0</v>
      </c>
      <c r="AO12">
        <f t="shared" si="8"/>
        <v>-4.3825611988132209</v>
      </c>
      <c r="AP12">
        <f t="shared" si="20"/>
        <v>0</v>
      </c>
      <c r="AQ12">
        <v>0</v>
      </c>
      <c r="AR12">
        <f t="shared" si="9"/>
        <v>3.9825611988132437</v>
      </c>
      <c r="AS12">
        <f t="shared" si="21"/>
        <v>0</v>
      </c>
      <c r="AT12">
        <v>0</v>
      </c>
      <c r="AU12">
        <f t="shared" si="10"/>
        <v>13.319508169850653</v>
      </c>
      <c r="AV12">
        <f t="shared" si="11"/>
        <v>-13.319508169850653</v>
      </c>
    </row>
    <row r="13" spans="1:48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f t="shared" si="13"/>
        <v>0</v>
      </c>
      <c r="Z13">
        <f t="shared" si="3"/>
        <v>0.44564029970331376</v>
      </c>
      <c r="AA13">
        <f t="shared" si="14"/>
        <v>-1.9892373026700056</v>
      </c>
      <c r="AB13">
        <f t="shared" si="15"/>
        <v>9</v>
      </c>
      <c r="AC13">
        <f t="shared" si="4"/>
        <v>-2.6912805994066389</v>
      </c>
      <c r="AD13">
        <f t="shared" si="16"/>
        <v>0</v>
      </c>
      <c r="AE13">
        <v>0</v>
      </c>
      <c r="AF13">
        <f t="shared" si="5"/>
        <v>1.4912805994065934</v>
      </c>
      <c r="AG13">
        <f t="shared" si="17"/>
        <v>0</v>
      </c>
      <c r="AH13">
        <v>0</v>
      </c>
      <c r="AI13">
        <f t="shared" si="6"/>
        <v>-3.7369208991099754</v>
      </c>
      <c r="AJ13">
        <f t="shared" si="18"/>
        <v>0</v>
      </c>
      <c r="AK13">
        <v>0</v>
      </c>
      <c r="AL13">
        <f t="shared" si="7"/>
        <v>2.5369208991099299</v>
      </c>
      <c r="AM13">
        <f t="shared" si="19"/>
        <v>0</v>
      </c>
      <c r="AN13">
        <v>0</v>
      </c>
      <c r="AO13">
        <f t="shared" si="8"/>
        <v>-4.782561198813255</v>
      </c>
      <c r="AP13">
        <f t="shared" si="20"/>
        <v>0</v>
      </c>
      <c r="AQ13">
        <v>0</v>
      </c>
      <c r="AR13">
        <f t="shared" si="9"/>
        <v>3.5825611988132096</v>
      </c>
      <c r="AS13">
        <f t="shared" si="21"/>
        <v>0</v>
      </c>
      <c r="AT13">
        <v>0</v>
      </c>
      <c r="AU13">
        <f t="shared" si="10"/>
        <v>13.319508169850653</v>
      </c>
      <c r="AV13">
        <f t="shared" si="11"/>
        <v>-13.319508169850653</v>
      </c>
    </row>
    <row r="14" spans="1:48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2">K14/$I$4</f>
        <v>0.5</v>
      </c>
      <c r="M14" s="8">
        <f t="shared" ref="M14:M16" si="23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f t="shared" si="13"/>
        <v>0</v>
      </c>
      <c r="Z14">
        <f t="shared" si="3"/>
        <v>0.24564029970332513</v>
      </c>
      <c r="AA14">
        <f t="shared" si="14"/>
        <v>-1.7435970029666805</v>
      </c>
      <c r="AB14">
        <f t="shared" si="15"/>
        <v>10</v>
      </c>
      <c r="AC14">
        <f t="shared" si="4"/>
        <v>-2.8912805994066275</v>
      </c>
      <c r="AD14">
        <f t="shared" si="16"/>
        <v>0</v>
      </c>
      <c r="AE14">
        <v>0</v>
      </c>
      <c r="AF14">
        <f t="shared" si="5"/>
        <v>1.2912805994066048</v>
      </c>
      <c r="AG14">
        <f t="shared" si="17"/>
        <v>0</v>
      </c>
      <c r="AH14">
        <v>0</v>
      </c>
      <c r="AI14">
        <f t="shared" si="6"/>
        <v>-3.936920899109964</v>
      </c>
      <c r="AJ14">
        <f t="shared" si="18"/>
        <v>0</v>
      </c>
      <c r="AK14">
        <v>0</v>
      </c>
      <c r="AL14">
        <f t="shared" si="7"/>
        <v>2.3369208991099413</v>
      </c>
      <c r="AM14">
        <f t="shared" si="19"/>
        <v>0</v>
      </c>
      <c r="AN14">
        <v>0</v>
      </c>
      <c r="AO14">
        <f t="shared" si="8"/>
        <v>-4.9825611988132437</v>
      </c>
      <c r="AP14">
        <f t="shared" si="20"/>
        <v>0</v>
      </c>
      <c r="AQ14">
        <v>0</v>
      </c>
      <c r="AR14">
        <f t="shared" si="9"/>
        <v>3.3825611988132209</v>
      </c>
      <c r="AS14">
        <f t="shared" si="21"/>
        <v>0</v>
      </c>
      <c r="AT14">
        <v>0</v>
      </c>
      <c r="AU14">
        <f t="shared" si="10"/>
        <v>13.319508169850653</v>
      </c>
      <c r="AV14">
        <f t="shared" si="11"/>
        <v>-13.319508169850653</v>
      </c>
    </row>
    <row r="15" spans="1:48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2"/>
        <v>0.75</v>
      </c>
      <c r="M15" s="8">
        <f t="shared" si="23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f t="shared" si="13"/>
        <v>0</v>
      </c>
      <c r="Z15">
        <f t="shared" si="3"/>
        <v>-1.9543597002966635</v>
      </c>
      <c r="AA15">
        <f t="shared" si="14"/>
        <v>-3.697956703263344</v>
      </c>
      <c r="AB15">
        <f t="shared" si="15"/>
        <v>11</v>
      </c>
      <c r="AC15">
        <f t="shared" si="4"/>
        <v>-5.0912805994066161</v>
      </c>
      <c r="AD15">
        <f t="shared" si="16"/>
        <v>0</v>
      </c>
      <c r="AE15">
        <v>0</v>
      </c>
      <c r="AF15">
        <f t="shared" si="5"/>
        <v>-0.90871940059338385</v>
      </c>
      <c r="AG15">
        <f t="shared" si="17"/>
        <v>-0.90871940059338385</v>
      </c>
      <c r="AH15">
        <v>1</v>
      </c>
      <c r="AI15">
        <f t="shared" si="6"/>
        <v>-6.1369208991099526</v>
      </c>
      <c r="AJ15">
        <f t="shared" si="18"/>
        <v>0</v>
      </c>
      <c r="AK15">
        <v>0</v>
      </c>
      <c r="AL15">
        <f t="shared" si="7"/>
        <v>0.13692089910995264</v>
      </c>
      <c r="AM15">
        <f t="shared" si="19"/>
        <v>0</v>
      </c>
      <c r="AN15">
        <v>0</v>
      </c>
      <c r="AO15">
        <f t="shared" si="8"/>
        <v>-7.1825611988132323</v>
      </c>
      <c r="AP15">
        <f t="shared" si="20"/>
        <v>0</v>
      </c>
      <c r="AQ15">
        <v>0</v>
      </c>
      <c r="AR15">
        <f t="shared" si="9"/>
        <v>1.1825611988132323</v>
      </c>
      <c r="AS15">
        <f t="shared" si="21"/>
        <v>0</v>
      </c>
      <c r="AT15">
        <v>0</v>
      </c>
      <c r="AU15">
        <f t="shared" si="10"/>
        <v>13.319508169850653</v>
      </c>
      <c r="AV15">
        <f t="shared" si="11"/>
        <v>-13.319508169850653</v>
      </c>
    </row>
    <row r="16" spans="1:48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2"/>
        <v>1</v>
      </c>
      <c r="M16" s="8">
        <f t="shared" si="23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f t="shared" si="13"/>
        <v>0</v>
      </c>
      <c r="Z16">
        <f t="shared" si="3"/>
        <v>-1.1543597002966521</v>
      </c>
      <c r="AA16">
        <f t="shared" si="14"/>
        <v>-4.8523164035599962</v>
      </c>
      <c r="AB16">
        <f t="shared" si="15"/>
        <v>12</v>
      </c>
      <c r="AC16">
        <f t="shared" si="4"/>
        <v>-4.2912805994066048</v>
      </c>
      <c r="AD16">
        <f t="shared" si="16"/>
        <v>0</v>
      </c>
      <c r="AE16">
        <v>0</v>
      </c>
      <c r="AF16">
        <f t="shared" si="5"/>
        <v>-0.10871940059337248</v>
      </c>
      <c r="AG16">
        <f t="shared" si="17"/>
        <v>-1.0174388011867563</v>
      </c>
      <c r="AH16">
        <v>2</v>
      </c>
      <c r="AI16">
        <f t="shared" si="6"/>
        <v>-5.3369208991099413</v>
      </c>
      <c r="AJ16">
        <f t="shared" si="18"/>
        <v>0</v>
      </c>
      <c r="AK16">
        <v>0</v>
      </c>
      <c r="AL16">
        <f t="shared" si="7"/>
        <v>0.93692089910996401</v>
      </c>
      <c r="AM16">
        <f t="shared" si="19"/>
        <v>0</v>
      </c>
      <c r="AN16">
        <v>0</v>
      </c>
      <c r="AO16">
        <f t="shared" si="8"/>
        <v>-6.3825611988132209</v>
      </c>
      <c r="AP16">
        <f t="shared" si="20"/>
        <v>0</v>
      </c>
      <c r="AQ16">
        <v>0</v>
      </c>
      <c r="AR16">
        <f t="shared" si="9"/>
        <v>1.9825611988132437</v>
      </c>
      <c r="AS16">
        <f t="shared" si="21"/>
        <v>0</v>
      </c>
      <c r="AT16">
        <v>0</v>
      </c>
      <c r="AU16">
        <f t="shared" si="10"/>
        <v>13.319508169850653</v>
      </c>
      <c r="AV16">
        <f t="shared" si="11"/>
        <v>-13.319508169850653</v>
      </c>
    </row>
    <row r="17" spans="1:4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f t="shared" si="13"/>
        <v>0</v>
      </c>
      <c r="Z17">
        <f t="shared" si="3"/>
        <v>1.4456402997033138</v>
      </c>
      <c r="AA17">
        <f t="shared" si="14"/>
        <v>-3.4066761038566824</v>
      </c>
      <c r="AB17">
        <f t="shared" si="15"/>
        <v>13</v>
      </c>
      <c r="AC17">
        <f t="shared" si="4"/>
        <v>-1.6912805994066389</v>
      </c>
      <c r="AD17">
        <f t="shared" si="16"/>
        <v>0</v>
      </c>
      <c r="AE17">
        <v>0</v>
      </c>
      <c r="AF17">
        <f t="shared" si="5"/>
        <v>2.4912805994065934</v>
      </c>
      <c r="AG17">
        <f t="shared" si="17"/>
        <v>0</v>
      </c>
      <c r="AH17">
        <v>0</v>
      </c>
      <c r="AI17">
        <f t="shared" si="6"/>
        <v>-2.7369208991099754</v>
      </c>
      <c r="AJ17">
        <f t="shared" si="18"/>
        <v>0</v>
      </c>
      <c r="AK17">
        <v>0</v>
      </c>
      <c r="AL17">
        <f t="shared" si="7"/>
        <v>3.5369208991099299</v>
      </c>
      <c r="AM17">
        <f t="shared" si="19"/>
        <v>0</v>
      </c>
      <c r="AN17">
        <v>0</v>
      </c>
      <c r="AO17">
        <f t="shared" si="8"/>
        <v>-3.782561198813255</v>
      </c>
      <c r="AP17">
        <f t="shared" si="20"/>
        <v>0</v>
      </c>
      <c r="AQ17">
        <v>0</v>
      </c>
      <c r="AR17">
        <f t="shared" si="9"/>
        <v>4.5825611988132096</v>
      </c>
      <c r="AS17">
        <f t="shared" si="21"/>
        <v>0</v>
      </c>
      <c r="AT17">
        <v>0</v>
      </c>
      <c r="AU17">
        <f t="shared" si="10"/>
        <v>13.319508169850653</v>
      </c>
      <c r="AV17">
        <f t="shared" si="11"/>
        <v>-13.319508169850653</v>
      </c>
    </row>
    <row r="18" spans="1:4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f t="shared" si="13"/>
        <v>0</v>
      </c>
      <c r="Z18">
        <f t="shared" si="3"/>
        <v>0.84564029970334786</v>
      </c>
      <c r="AA18">
        <f t="shared" si="14"/>
        <v>-2.5610358041533345</v>
      </c>
      <c r="AB18">
        <f t="shared" si="15"/>
        <v>14</v>
      </c>
      <c r="AC18">
        <f t="shared" si="4"/>
        <v>-2.2912805994066048</v>
      </c>
      <c r="AD18">
        <f t="shared" si="16"/>
        <v>0</v>
      </c>
      <c r="AE18">
        <v>0</v>
      </c>
      <c r="AF18">
        <f t="shared" si="5"/>
        <v>1.8912805994066275</v>
      </c>
      <c r="AG18">
        <f t="shared" si="17"/>
        <v>0</v>
      </c>
      <c r="AH18">
        <v>0</v>
      </c>
      <c r="AI18">
        <f t="shared" si="6"/>
        <v>-3.3369208991099413</v>
      </c>
      <c r="AJ18">
        <f t="shared" si="18"/>
        <v>0</v>
      </c>
      <c r="AK18">
        <v>0</v>
      </c>
      <c r="AL18">
        <f t="shared" si="7"/>
        <v>2.936920899109964</v>
      </c>
      <c r="AM18">
        <f t="shared" si="19"/>
        <v>0</v>
      </c>
      <c r="AN18">
        <v>0</v>
      </c>
      <c r="AO18">
        <f t="shared" si="8"/>
        <v>-4.3825611988132209</v>
      </c>
      <c r="AP18">
        <f t="shared" si="20"/>
        <v>0</v>
      </c>
      <c r="AQ18">
        <v>0</v>
      </c>
      <c r="AR18">
        <f t="shared" si="9"/>
        <v>3.9825611988132437</v>
      </c>
      <c r="AS18">
        <f t="shared" si="21"/>
        <v>0</v>
      </c>
      <c r="AT18">
        <v>0</v>
      </c>
      <c r="AU18">
        <f t="shared" si="10"/>
        <v>13.319508169850653</v>
      </c>
      <c r="AV18">
        <f t="shared" si="11"/>
        <v>-13.319508169850653</v>
      </c>
    </row>
    <row r="19" spans="1:4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f t="shared" si="13"/>
        <v>0</v>
      </c>
      <c r="Z19">
        <f t="shared" si="3"/>
        <v>0.84564029970334786</v>
      </c>
      <c r="AA19">
        <f t="shared" si="14"/>
        <v>-1.7153955044499867</v>
      </c>
      <c r="AB19">
        <f t="shared" si="15"/>
        <v>15</v>
      </c>
      <c r="AC19">
        <f t="shared" si="4"/>
        <v>-2.2912805994066048</v>
      </c>
      <c r="AD19">
        <f t="shared" si="16"/>
        <v>0</v>
      </c>
      <c r="AE19">
        <v>0</v>
      </c>
      <c r="AF19">
        <f t="shared" si="5"/>
        <v>1.8912805994066275</v>
      </c>
      <c r="AG19">
        <f t="shared" si="17"/>
        <v>0</v>
      </c>
      <c r="AH19">
        <v>0</v>
      </c>
      <c r="AI19">
        <f t="shared" si="6"/>
        <v>-3.3369208991099413</v>
      </c>
      <c r="AJ19">
        <f t="shared" si="18"/>
        <v>0</v>
      </c>
      <c r="AK19">
        <v>0</v>
      </c>
      <c r="AL19">
        <f t="shared" si="7"/>
        <v>2.936920899109964</v>
      </c>
      <c r="AM19">
        <f t="shared" si="19"/>
        <v>0</v>
      </c>
      <c r="AN19">
        <v>0</v>
      </c>
      <c r="AO19">
        <f t="shared" si="8"/>
        <v>-4.3825611988132209</v>
      </c>
      <c r="AP19">
        <f t="shared" si="20"/>
        <v>0</v>
      </c>
      <c r="AQ19">
        <v>0</v>
      </c>
      <c r="AR19">
        <f t="shared" si="9"/>
        <v>3.9825611988132437</v>
      </c>
      <c r="AS19">
        <f t="shared" si="21"/>
        <v>0</v>
      </c>
      <c r="AT19">
        <v>0</v>
      </c>
      <c r="AU19">
        <f t="shared" si="10"/>
        <v>13.319508169850653</v>
      </c>
      <c r="AV19">
        <f t="shared" si="11"/>
        <v>-13.319508169850653</v>
      </c>
    </row>
    <row r="20" spans="1:4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f t="shared" si="13"/>
        <v>0</v>
      </c>
      <c r="Z20">
        <f t="shared" si="3"/>
        <v>-2.3543597002966408</v>
      </c>
      <c r="AA20">
        <f t="shared" si="14"/>
        <v>-4.0697552047466274</v>
      </c>
      <c r="AB20">
        <f t="shared" si="15"/>
        <v>16</v>
      </c>
      <c r="AC20">
        <f t="shared" si="4"/>
        <v>-5.4912805994065934</v>
      </c>
      <c r="AD20">
        <f t="shared" si="16"/>
        <v>0</v>
      </c>
      <c r="AE20">
        <v>0</v>
      </c>
      <c r="AF20">
        <f t="shared" si="5"/>
        <v>-1.3087194005933611</v>
      </c>
      <c r="AG20">
        <f t="shared" si="17"/>
        <v>-1.3087194005933611</v>
      </c>
      <c r="AH20">
        <v>1</v>
      </c>
      <c r="AI20">
        <f t="shared" si="6"/>
        <v>-6.5369208991099299</v>
      </c>
      <c r="AJ20">
        <f t="shared" si="18"/>
        <v>0</v>
      </c>
      <c r="AK20">
        <v>0</v>
      </c>
      <c r="AL20">
        <f t="shared" si="7"/>
        <v>-0.26307910089002462</v>
      </c>
      <c r="AM20">
        <f t="shared" si="19"/>
        <v>-0.26307910089002462</v>
      </c>
      <c r="AN20">
        <v>1</v>
      </c>
      <c r="AO20">
        <f t="shared" si="8"/>
        <v>-7.5825611988132096</v>
      </c>
      <c r="AP20">
        <f t="shared" si="20"/>
        <v>0</v>
      </c>
      <c r="AQ20">
        <v>0</v>
      </c>
      <c r="AR20">
        <f t="shared" si="9"/>
        <v>0.78256119881325503</v>
      </c>
      <c r="AS20">
        <f t="shared" si="21"/>
        <v>0</v>
      </c>
      <c r="AT20">
        <v>0</v>
      </c>
      <c r="AU20">
        <f t="shared" si="10"/>
        <v>13.319508169850653</v>
      </c>
      <c r="AV20">
        <f t="shared" si="11"/>
        <v>-13.319508169850653</v>
      </c>
    </row>
    <row r="21" spans="1:4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f t="shared" si="13"/>
        <v>0</v>
      </c>
      <c r="Z21">
        <f t="shared" si="3"/>
        <v>-0.35435970029664077</v>
      </c>
      <c r="AA21">
        <f t="shared" si="14"/>
        <v>-4.4241149050432682</v>
      </c>
      <c r="AB21">
        <f t="shared" si="15"/>
        <v>17</v>
      </c>
      <c r="AC21">
        <f t="shared" si="4"/>
        <v>-3.4912805994065934</v>
      </c>
      <c r="AD21">
        <f t="shared" si="16"/>
        <v>0</v>
      </c>
      <c r="AE21">
        <v>0</v>
      </c>
      <c r="AF21">
        <f t="shared" si="5"/>
        <v>0.69128059940663888</v>
      </c>
      <c r="AG21">
        <f t="shared" si="17"/>
        <v>-0.61743880118672223</v>
      </c>
      <c r="AH21">
        <v>2</v>
      </c>
      <c r="AI21">
        <f t="shared" si="6"/>
        <v>-4.5369208991099299</v>
      </c>
      <c r="AJ21">
        <f t="shared" si="18"/>
        <v>0</v>
      </c>
      <c r="AK21">
        <v>0</v>
      </c>
      <c r="AL21">
        <f t="shared" si="7"/>
        <v>1.7369208991099754</v>
      </c>
      <c r="AM21">
        <f t="shared" si="19"/>
        <v>0</v>
      </c>
      <c r="AN21">
        <v>0</v>
      </c>
      <c r="AO21">
        <f t="shared" si="8"/>
        <v>-5.5825611988132096</v>
      </c>
      <c r="AP21">
        <f t="shared" si="20"/>
        <v>0</v>
      </c>
      <c r="AQ21">
        <v>0</v>
      </c>
      <c r="AR21">
        <f t="shared" si="9"/>
        <v>2.782561198813255</v>
      </c>
      <c r="AS21">
        <f t="shared" si="21"/>
        <v>0</v>
      </c>
      <c r="AT21">
        <v>0</v>
      </c>
      <c r="AU21">
        <f t="shared" si="10"/>
        <v>13.319508169850653</v>
      </c>
      <c r="AV21">
        <f t="shared" si="11"/>
        <v>-13.319508169850653</v>
      </c>
    </row>
    <row r="22" spans="1:4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f t="shared" si="13"/>
        <v>0</v>
      </c>
      <c r="Z22">
        <f t="shared" si="3"/>
        <v>1.6456402997033592</v>
      </c>
      <c r="AA22">
        <f t="shared" si="14"/>
        <v>-2.778474605339909</v>
      </c>
      <c r="AB22">
        <f t="shared" si="15"/>
        <v>18</v>
      </c>
      <c r="AC22">
        <f t="shared" si="4"/>
        <v>-1.4912805994065934</v>
      </c>
      <c r="AD22">
        <f t="shared" si="16"/>
        <v>0</v>
      </c>
      <c r="AE22">
        <v>0</v>
      </c>
      <c r="AF22">
        <f t="shared" si="5"/>
        <v>2.6912805994066389</v>
      </c>
      <c r="AG22">
        <f t="shared" si="17"/>
        <v>0</v>
      </c>
      <c r="AH22">
        <v>0</v>
      </c>
      <c r="AI22">
        <f t="shared" si="6"/>
        <v>-2.5369208991099299</v>
      </c>
      <c r="AJ22">
        <f t="shared" si="18"/>
        <v>0</v>
      </c>
      <c r="AK22">
        <v>0</v>
      </c>
      <c r="AL22">
        <f t="shared" si="7"/>
        <v>3.7369208991099754</v>
      </c>
      <c r="AM22">
        <f t="shared" si="19"/>
        <v>0</v>
      </c>
      <c r="AN22">
        <v>0</v>
      </c>
      <c r="AO22">
        <f t="shared" si="8"/>
        <v>-3.5825611988132096</v>
      </c>
      <c r="AP22">
        <f t="shared" si="20"/>
        <v>0</v>
      </c>
      <c r="AQ22">
        <v>0</v>
      </c>
      <c r="AR22">
        <f t="shared" si="9"/>
        <v>4.782561198813255</v>
      </c>
      <c r="AS22">
        <f t="shared" si="21"/>
        <v>0</v>
      </c>
      <c r="AT22">
        <v>0</v>
      </c>
      <c r="AU22">
        <f t="shared" si="10"/>
        <v>13.319508169850653</v>
      </c>
      <c r="AV22">
        <f t="shared" si="11"/>
        <v>-13.319508169850653</v>
      </c>
    </row>
    <row r="23" spans="1:4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f t="shared" si="13"/>
        <v>0</v>
      </c>
      <c r="Z23">
        <f t="shared" si="3"/>
        <v>-1.1543597002966521</v>
      </c>
      <c r="AA23">
        <f t="shared" si="14"/>
        <v>-3.9328343056365611</v>
      </c>
      <c r="AB23">
        <f t="shared" si="15"/>
        <v>19</v>
      </c>
      <c r="AC23">
        <f t="shared" si="4"/>
        <v>-4.2912805994066048</v>
      </c>
      <c r="AD23">
        <f t="shared" si="16"/>
        <v>0</v>
      </c>
      <c r="AE23">
        <v>0</v>
      </c>
      <c r="AF23">
        <f t="shared" si="5"/>
        <v>-0.10871940059337248</v>
      </c>
      <c r="AG23">
        <f t="shared" si="17"/>
        <v>-0.10871940059337248</v>
      </c>
      <c r="AH23">
        <v>1</v>
      </c>
      <c r="AI23">
        <f t="shared" si="6"/>
        <v>-5.3369208991099413</v>
      </c>
      <c r="AJ23">
        <f t="shared" si="18"/>
        <v>0</v>
      </c>
      <c r="AK23">
        <v>0</v>
      </c>
      <c r="AL23">
        <f t="shared" si="7"/>
        <v>0.93692089910996401</v>
      </c>
      <c r="AM23">
        <f t="shared" si="19"/>
        <v>0</v>
      </c>
      <c r="AN23">
        <v>0</v>
      </c>
      <c r="AO23">
        <f t="shared" si="8"/>
        <v>-6.3825611988132209</v>
      </c>
      <c r="AP23">
        <f t="shared" si="20"/>
        <v>0</v>
      </c>
      <c r="AQ23">
        <v>0</v>
      </c>
      <c r="AR23">
        <f t="shared" si="9"/>
        <v>1.9825611988132437</v>
      </c>
      <c r="AS23">
        <f t="shared" si="21"/>
        <v>0</v>
      </c>
      <c r="AT23">
        <v>0</v>
      </c>
      <c r="AU23">
        <f t="shared" si="10"/>
        <v>13.319508169850653</v>
      </c>
      <c r="AV23">
        <f t="shared" si="11"/>
        <v>-13.319508169850653</v>
      </c>
    </row>
    <row r="24" spans="1:4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f t="shared" si="13"/>
        <v>0</v>
      </c>
      <c r="Z24">
        <f t="shared" si="3"/>
        <v>-0.55435970029668624</v>
      </c>
      <c r="AA24">
        <f t="shared" si="14"/>
        <v>-4.4871940059332474</v>
      </c>
      <c r="AB24">
        <f t="shared" si="15"/>
        <v>20</v>
      </c>
      <c r="AC24">
        <f t="shared" si="4"/>
        <v>-3.6912805994066389</v>
      </c>
      <c r="AD24">
        <f t="shared" si="16"/>
        <v>0</v>
      </c>
      <c r="AE24">
        <v>0</v>
      </c>
      <c r="AF24">
        <f t="shared" si="5"/>
        <v>0.49128059940659341</v>
      </c>
      <c r="AG24">
        <f t="shared" si="17"/>
        <v>0</v>
      </c>
      <c r="AH24">
        <v>0</v>
      </c>
      <c r="AI24">
        <f t="shared" si="6"/>
        <v>-4.7369208991099754</v>
      </c>
      <c r="AJ24">
        <f t="shared" si="18"/>
        <v>0</v>
      </c>
      <c r="AK24">
        <v>0</v>
      </c>
      <c r="AL24">
        <f t="shared" si="7"/>
        <v>1.5369208991099299</v>
      </c>
      <c r="AM24">
        <f t="shared" si="19"/>
        <v>0</v>
      </c>
      <c r="AN24">
        <v>0</v>
      </c>
      <c r="AO24">
        <f t="shared" si="8"/>
        <v>-5.782561198813255</v>
      </c>
      <c r="AP24">
        <f t="shared" si="20"/>
        <v>0</v>
      </c>
      <c r="AQ24">
        <v>0</v>
      </c>
      <c r="AR24">
        <f t="shared" si="9"/>
        <v>2.5825611988132096</v>
      </c>
      <c r="AS24">
        <f t="shared" si="21"/>
        <v>0</v>
      </c>
      <c r="AT24">
        <v>0</v>
      </c>
      <c r="AU24">
        <f t="shared" si="10"/>
        <v>13.319508169850653</v>
      </c>
      <c r="AV24">
        <f t="shared" si="11"/>
        <v>-13.319508169850653</v>
      </c>
    </row>
    <row r="25" spans="1:4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f t="shared" si="13"/>
        <v>0</v>
      </c>
      <c r="Z25">
        <f t="shared" si="3"/>
        <v>-1.5543597002966862</v>
      </c>
      <c r="AA25">
        <f t="shared" si="14"/>
        <v>-6.0415537062299336</v>
      </c>
      <c r="AB25">
        <f t="shared" si="15"/>
        <v>21</v>
      </c>
      <c r="AC25">
        <f t="shared" si="4"/>
        <v>-4.6912805994066389</v>
      </c>
      <c r="AD25">
        <f t="shared" si="16"/>
        <v>0</v>
      </c>
      <c r="AE25">
        <v>0</v>
      </c>
      <c r="AF25">
        <f t="shared" si="5"/>
        <v>-0.50871940059340659</v>
      </c>
      <c r="AG25">
        <f t="shared" si="17"/>
        <v>-0.50871940059340659</v>
      </c>
      <c r="AH25">
        <v>1</v>
      </c>
      <c r="AI25">
        <f t="shared" si="6"/>
        <v>-5.7369208991099754</v>
      </c>
      <c r="AJ25">
        <f t="shared" si="18"/>
        <v>0</v>
      </c>
      <c r="AK25">
        <v>0</v>
      </c>
      <c r="AL25">
        <f t="shared" si="7"/>
        <v>0.53692089910992991</v>
      </c>
      <c r="AM25">
        <f t="shared" si="19"/>
        <v>0</v>
      </c>
      <c r="AN25">
        <v>0</v>
      </c>
      <c r="AO25">
        <f t="shared" si="8"/>
        <v>-6.782561198813255</v>
      </c>
      <c r="AP25">
        <f t="shared" si="20"/>
        <v>0</v>
      </c>
      <c r="AQ25">
        <v>0</v>
      </c>
      <c r="AR25">
        <f t="shared" si="9"/>
        <v>1.5825611988132096</v>
      </c>
      <c r="AS25">
        <f t="shared" si="21"/>
        <v>0</v>
      </c>
      <c r="AT25">
        <v>0</v>
      </c>
      <c r="AU25">
        <f t="shared" si="10"/>
        <v>13.319508169850653</v>
      </c>
      <c r="AV25">
        <f t="shared" si="11"/>
        <v>-13.319508169850653</v>
      </c>
    </row>
    <row r="26" spans="1:4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f t="shared" si="13"/>
        <v>0</v>
      </c>
      <c r="Z26">
        <f t="shared" si="3"/>
        <v>-2.1543597002966521</v>
      </c>
      <c r="AA26">
        <f t="shared" si="14"/>
        <v>-8.1959134065265857</v>
      </c>
      <c r="AB26">
        <f t="shared" si="15"/>
        <v>22</v>
      </c>
      <c r="AC26">
        <f t="shared" si="4"/>
        <v>-5.2912805994066048</v>
      </c>
      <c r="AD26">
        <f t="shared" si="16"/>
        <v>0</v>
      </c>
      <c r="AE26">
        <v>0</v>
      </c>
      <c r="AF26">
        <f t="shared" si="5"/>
        <v>-1.1087194005933725</v>
      </c>
      <c r="AG26">
        <f t="shared" si="17"/>
        <v>-1.6174388011867791</v>
      </c>
      <c r="AH26">
        <v>2</v>
      </c>
      <c r="AI26">
        <f t="shared" si="6"/>
        <v>-6.3369208991099413</v>
      </c>
      <c r="AJ26">
        <f t="shared" si="18"/>
        <v>0</v>
      </c>
      <c r="AK26">
        <v>0</v>
      </c>
      <c r="AL26">
        <f t="shared" si="7"/>
        <v>-6.3079100890035988E-2</v>
      </c>
      <c r="AM26">
        <f t="shared" si="19"/>
        <v>-6.3079100890035988E-2</v>
      </c>
      <c r="AN26">
        <v>1</v>
      </c>
      <c r="AO26">
        <f t="shared" si="8"/>
        <v>-7.3825611988132209</v>
      </c>
      <c r="AP26">
        <f t="shared" si="20"/>
        <v>0</v>
      </c>
      <c r="AQ26">
        <v>0</v>
      </c>
      <c r="AR26">
        <f t="shared" si="9"/>
        <v>0.98256119881324366</v>
      </c>
      <c r="AS26">
        <f t="shared" si="21"/>
        <v>0</v>
      </c>
      <c r="AT26">
        <v>0</v>
      </c>
      <c r="AU26">
        <f t="shared" si="10"/>
        <v>13.319508169850653</v>
      </c>
      <c r="AV26">
        <f t="shared" si="11"/>
        <v>-13.319508169850653</v>
      </c>
    </row>
    <row r="27" spans="1:4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f t="shared" si="13"/>
        <v>0</v>
      </c>
      <c r="Z27">
        <f t="shared" si="3"/>
        <v>-1.9543597002966635</v>
      </c>
      <c r="AA27">
        <f t="shared" si="14"/>
        <v>-10.150273106823249</v>
      </c>
      <c r="AB27">
        <f t="shared" si="15"/>
        <v>23</v>
      </c>
      <c r="AC27">
        <f t="shared" si="4"/>
        <v>-5.0912805994066161</v>
      </c>
      <c r="AD27">
        <f t="shared" si="16"/>
        <v>0</v>
      </c>
      <c r="AE27">
        <v>0</v>
      </c>
      <c r="AF27">
        <f t="shared" si="5"/>
        <v>-0.90871940059338385</v>
      </c>
      <c r="AG27">
        <f t="shared" si="17"/>
        <v>-2.5261582017801629</v>
      </c>
      <c r="AH27">
        <v>3</v>
      </c>
      <c r="AI27">
        <f t="shared" si="6"/>
        <v>-6.1369208991099526</v>
      </c>
      <c r="AJ27">
        <f t="shared" si="18"/>
        <v>0</v>
      </c>
      <c r="AK27">
        <v>0</v>
      </c>
      <c r="AL27">
        <f t="shared" si="7"/>
        <v>0.13692089910995264</v>
      </c>
      <c r="AM27">
        <f t="shared" si="19"/>
        <v>0</v>
      </c>
      <c r="AN27">
        <v>0</v>
      </c>
      <c r="AO27">
        <f t="shared" si="8"/>
        <v>-7.1825611988132323</v>
      </c>
      <c r="AP27">
        <f t="shared" si="20"/>
        <v>0</v>
      </c>
      <c r="AQ27">
        <v>0</v>
      </c>
      <c r="AR27">
        <f t="shared" si="9"/>
        <v>1.1825611988132323</v>
      </c>
      <c r="AS27">
        <f t="shared" si="21"/>
        <v>0</v>
      </c>
      <c r="AT27">
        <v>0</v>
      </c>
      <c r="AU27">
        <f t="shared" si="10"/>
        <v>13.319508169850653</v>
      </c>
      <c r="AV27">
        <f t="shared" si="11"/>
        <v>-13.319508169850653</v>
      </c>
    </row>
    <row r="28" spans="1:4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f t="shared" si="13"/>
        <v>0</v>
      </c>
      <c r="Z28">
        <f t="shared" si="3"/>
        <v>-0.15435970029665214</v>
      </c>
      <c r="AA28">
        <f t="shared" si="14"/>
        <v>-10.304632807119901</v>
      </c>
      <c r="AB28">
        <f t="shared" si="15"/>
        <v>24</v>
      </c>
      <c r="AC28">
        <f t="shared" si="4"/>
        <v>-3.2912805994066048</v>
      </c>
      <c r="AD28">
        <f t="shared" si="16"/>
        <v>0</v>
      </c>
      <c r="AE28">
        <v>0</v>
      </c>
      <c r="AF28">
        <f t="shared" si="5"/>
        <v>0.89128059940662752</v>
      </c>
      <c r="AG28">
        <f t="shared" si="17"/>
        <v>-1.6348776023735354</v>
      </c>
      <c r="AH28">
        <v>4</v>
      </c>
      <c r="AI28">
        <f t="shared" si="6"/>
        <v>-4.3369208991099413</v>
      </c>
      <c r="AJ28">
        <f t="shared" si="18"/>
        <v>0</v>
      </c>
      <c r="AK28">
        <v>0</v>
      </c>
      <c r="AL28">
        <f t="shared" si="7"/>
        <v>1.936920899109964</v>
      </c>
      <c r="AM28">
        <f t="shared" si="19"/>
        <v>0</v>
      </c>
      <c r="AN28">
        <v>0</v>
      </c>
      <c r="AO28">
        <f t="shared" si="8"/>
        <v>-5.3825611988132209</v>
      </c>
      <c r="AP28">
        <f t="shared" si="20"/>
        <v>0</v>
      </c>
      <c r="AQ28">
        <v>0</v>
      </c>
      <c r="AR28">
        <f t="shared" si="9"/>
        <v>2.9825611988132437</v>
      </c>
      <c r="AS28">
        <f t="shared" si="21"/>
        <v>0</v>
      </c>
      <c r="AT28">
        <v>0</v>
      </c>
      <c r="AU28">
        <f t="shared" si="10"/>
        <v>13.319508169850653</v>
      </c>
      <c r="AV28">
        <f t="shared" si="11"/>
        <v>-13.319508169850653</v>
      </c>
    </row>
    <row r="29" spans="1:4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f t="shared" si="13"/>
        <v>0</v>
      </c>
      <c r="Z29">
        <f t="shared" si="3"/>
        <v>-10.554359700296686</v>
      </c>
      <c r="AA29">
        <f t="shared" si="14"/>
        <v>-20.858992507416588</v>
      </c>
      <c r="AB29">
        <f t="shared" si="15"/>
        <v>25</v>
      </c>
      <c r="AC29">
        <f t="shared" si="4"/>
        <v>-13.691280599406639</v>
      </c>
      <c r="AD29">
        <f t="shared" si="16"/>
        <v>0</v>
      </c>
      <c r="AE29">
        <v>0</v>
      </c>
      <c r="AF29">
        <f t="shared" si="5"/>
        <v>-9.5087194005934066</v>
      </c>
      <c r="AG29">
        <f t="shared" si="17"/>
        <v>-11.143597002966942</v>
      </c>
      <c r="AH29">
        <v>5</v>
      </c>
      <c r="AI29">
        <f t="shared" si="6"/>
        <v>-14.736920899109975</v>
      </c>
      <c r="AJ29">
        <f t="shared" si="18"/>
        <v>0</v>
      </c>
      <c r="AK29">
        <v>0</v>
      </c>
      <c r="AL29">
        <f t="shared" si="7"/>
        <v>-8.4630791008900701</v>
      </c>
      <c r="AM29">
        <f t="shared" si="19"/>
        <v>-8.4630791008900701</v>
      </c>
      <c r="AN29">
        <v>1</v>
      </c>
      <c r="AO29">
        <f t="shared" si="8"/>
        <v>-15.782561198813255</v>
      </c>
      <c r="AP29">
        <f t="shared" si="20"/>
        <v>0</v>
      </c>
      <c r="AQ29">
        <v>0</v>
      </c>
      <c r="AR29">
        <f t="shared" si="9"/>
        <v>-7.4174388011867904</v>
      </c>
      <c r="AS29">
        <f t="shared" si="21"/>
        <v>-7.4174388011867904</v>
      </c>
      <c r="AT29">
        <v>1</v>
      </c>
      <c r="AU29">
        <f t="shared" si="10"/>
        <v>13.319508169850653</v>
      </c>
      <c r="AV29">
        <f t="shared" si="11"/>
        <v>-13.319508169850653</v>
      </c>
    </row>
    <row r="30" spans="1:4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f t="shared" si="13"/>
        <v>0</v>
      </c>
      <c r="Z30">
        <f t="shared" si="3"/>
        <v>-1.1543597002966521</v>
      </c>
      <c r="AA30">
        <f t="shared" si="14"/>
        <v>-22.01335220771324</v>
      </c>
      <c r="AB30">
        <f t="shared" si="15"/>
        <v>26</v>
      </c>
      <c r="AC30">
        <f t="shared" si="4"/>
        <v>-4.2912805994066048</v>
      </c>
      <c r="AD30">
        <f t="shared" si="16"/>
        <v>0</v>
      </c>
      <c r="AE30">
        <v>0</v>
      </c>
      <c r="AF30">
        <f t="shared" si="5"/>
        <v>-0.10871940059337248</v>
      </c>
      <c r="AG30">
        <f t="shared" si="17"/>
        <v>-11.252316403560314</v>
      </c>
      <c r="AH30">
        <v>6</v>
      </c>
      <c r="AI30">
        <f t="shared" si="6"/>
        <v>-5.3369208991099413</v>
      </c>
      <c r="AJ30">
        <f t="shared" si="18"/>
        <v>0</v>
      </c>
      <c r="AK30">
        <v>0</v>
      </c>
      <c r="AL30">
        <f t="shared" si="7"/>
        <v>0.93692089910996401</v>
      </c>
      <c r="AM30">
        <f t="shared" si="19"/>
        <v>-7.5261582017801061</v>
      </c>
      <c r="AN30">
        <v>2</v>
      </c>
      <c r="AO30">
        <f t="shared" si="8"/>
        <v>-6.3825611988132209</v>
      </c>
      <c r="AP30">
        <f t="shared" si="20"/>
        <v>0</v>
      </c>
      <c r="AQ30">
        <v>0</v>
      </c>
      <c r="AR30">
        <f t="shared" si="9"/>
        <v>1.9825611988132437</v>
      </c>
      <c r="AS30">
        <f t="shared" si="21"/>
        <v>-5.4348776023735468</v>
      </c>
      <c r="AT30">
        <v>2</v>
      </c>
      <c r="AU30">
        <f t="shared" si="10"/>
        <v>13.319508169850653</v>
      </c>
      <c r="AV30">
        <f t="shared" si="11"/>
        <v>-13.319508169850653</v>
      </c>
    </row>
    <row r="31" spans="1:4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f t="shared" si="13"/>
        <v>0</v>
      </c>
      <c r="Z31">
        <f t="shared" si="3"/>
        <v>-1.3543597002966408</v>
      </c>
      <c r="AA31">
        <f t="shared" si="14"/>
        <v>-23.367711908009881</v>
      </c>
      <c r="AB31">
        <f t="shared" si="15"/>
        <v>27</v>
      </c>
      <c r="AC31">
        <f t="shared" si="4"/>
        <v>-4.4912805994065934</v>
      </c>
      <c r="AD31">
        <f t="shared" si="16"/>
        <v>0</v>
      </c>
      <c r="AE31">
        <v>0</v>
      </c>
      <c r="AF31">
        <f t="shared" si="5"/>
        <v>-0.30871940059336112</v>
      </c>
      <c r="AG31">
        <f t="shared" si="17"/>
        <v>-11.561035804153676</v>
      </c>
      <c r="AH31">
        <v>7</v>
      </c>
      <c r="AI31">
        <f t="shared" si="6"/>
        <v>-5.5369208991099299</v>
      </c>
      <c r="AJ31">
        <f t="shared" si="18"/>
        <v>0</v>
      </c>
      <c r="AK31">
        <v>0</v>
      </c>
      <c r="AL31">
        <f t="shared" si="7"/>
        <v>0.73692089910997538</v>
      </c>
      <c r="AM31">
        <f t="shared" si="19"/>
        <v>-6.7892373026701307</v>
      </c>
      <c r="AN31">
        <v>3</v>
      </c>
      <c r="AO31">
        <f t="shared" si="8"/>
        <v>-6.5825611988132096</v>
      </c>
      <c r="AP31">
        <f t="shared" si="20"/>
        <v>0</v>
      </c>
      <c r="AQ31">
        <v>0</v>
      </c>
      <c r="AR31">
        <f t="shared" si="9"/>
        <v>1.782561198813255</v>
      </c>
      <c r="AS31">
        <f t="shared" si="21"/>
        <v>-3.6523164035602917</v>
      </c>
      <c r="AT31">
        <v>3</v>
      </c>
      <c r="AU31">
        <f t="shared" si="10"/>
        <v>13.319508169850653</v>
      </c>
      <c r="AV31">
        <f t="shared" si="11"/>
        <v>-13.319508169850653</v>
      </c>
    </row>
    <row r="32" spans="1:4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f t="shared" si="13"/>
        <v>0</v>
      </c>
      <c r="Z32">
        <f t="shared" si="3"/>
        <v>-2.9543597002966635</v>
      </c>
      <c r="AA32">
        <f t="shared" si="14"/>
        <v>-26.322071608306544</v>
      </c>
      <c r="AB32">
        <f t="shared" si="15"/>
        <v>28</v>
      </c>
      <c r="AC32">
        <f t="shared" si="4"/>
        <v>-6.0912805994066161</v>
      </c>
      <c r="AD32">
        <f t="shared" si="16"/>
        <v>0</v>
      </c>
      <c r="AE32">
        <v>0</v>
      </c>
      <c r="AF32">
        <f t="shared" si="5"/>
        <v>-1.9087194005933839</v>
      </c>
      <c r="AG32">
        <f t="shared" si="17"/>
        <v>-13.469755204747059</v>
      </c>
      <c r="AH32">
        <v>8</v>
      </c>
      <c r="AI32">
        <f t="shared" si="6"/>
        <v>-7.1369208991099526</v>
      </c>
      <c r="AJ32">
        <f t="shared" si="18"/>
        <v>0</v>
      </c>
      <c r="AK32">
        <v>0</v>
      </c>
      <c r="AL32">
        <f t="shared" si="7"/>
        <v>-0.86307910089004736</v>
      </c>
      <c r="AM32">
        <f t="shared" si="19"/>
        <v>-7.6523164035601781</v>
      </c>
      <c r="AN32">
        <v>4</v>
      </c>
      <c r="AO32">
        <f t="shared" si="8"/>
        <v>-8.1825611988132323</v>
      </c>
      <c r="AP32">
        <f t="shared" si="20"/>
        <v>0</v>
      </c>
      <c r="AQ32">
        <v>0</v>
      </c>
      <c r="AR32">
        <f t="shared" si="9"/>
        <v>0.18256119881323229</v>
      </c>
      <c r="AS32">
        <f t="shared" si="21"/>
        <v>-3.4697552047470595</v>
      </c>
      <c r="AT32">
        <v>4</v>
      </c>
      <c r="AU32">
        <f t="shared" si="10"/>
        <v>13.319508169850653</v>
      </c>
      <c r="AV32">
        <f t="shared" si="11"/>
        <v>-13.319508169850653</v>
      </c>
    </row>
    <row r="33" spans="1:4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f t="shared" si="13"/>
        <v>0</v>
      </c>
      <c r="Z33">
        <f t="shared" si="3"/>
        <v>-1.3543597002966408</v>
      </c>
      <c r="AA33">
        <f t="shared" si="14"/>
        <v>-27.676431308603185</v>
      </c>
      <c r="AB33">
        <f t="shared" si="15"/>
        <v>29</v>
      </c>
      <c r="AC33">
        <f t="shared" si="4"/>
        <v>-4.4912805994065934</v>
      </c>
      <c r="AD33">
        <f t="shared" si="16"/>
        <v>0</v>
      </c>
      <c r="AE33">
        <v>0</v>
      </c>
      <c r="AF33">
        <f t="shared" si="5"/>
        <v>-0.30871940059336112</v>
      </c>
      <c r="AG33">
        <f t="shared" si="17"/>
        <v>-13.778474605340421</v>
      </c>
      <c r="AH33">
        <v>9</v>
      </c>
      <c r="AI33">
        <f t="shared" si="6"/>
        <v>-5.5369208991099299</v>
      </c>
      <c r="AJ33">
        <f t="shared" si="18"/>
        <v>0</v>
      </c>
      <c r="AK33">
        <v>0</v>
      </c>
      <c r="AL33">
        <f t="shared" si="7"/>
        <v>0.73692089910997538</v>
      </c>
      <c r="AM33">
        <f t="shared" si="19"/>
        <v>-6.9153955044502027</v>
      </c>
      <c r="AN33">
        <v>5</v>
      </c>
      <c r="AO33">
        <f t="shared" si="8"/>
        <v>-6.5825611988132096</v>
      </c>
      <c r="AP33">
        <f t="shared" si="20"/>
        <v>0</v>
      </c>
      <c r="AQ33">
        <v>0</v>
      </c>
      <c r="AR33">
        <f t="shared" si="9"/>
        <v>1.782561198813255</v>
      </c>
      <c r="AS33">
        <f t="shared" si="21"/>
        <v>-1.6871940059338044</v>
      </c>
      <c r="AT33">
        <v>5</v>
      </c>
      <c r="AU33">
        <f t="shared" si="10"/>
        <v>13.319508169850653</v>
      </c>
      <c r="AV33">
        <f t="shared" si="11"/>
        <v>-13.319508169850653</v>
      </c>
    </row>
    <row r="34" spans="1:4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f t="shared" si="13"/>
        <v>0</v>
      </c>
      <c r="Z34">
        <f t="shared" si="3"/>
        <v>-2.3543597002966408</v>
      </c>
      <c r="AA34">
        <f t="shared" si="14"/>
        <v>-30.030791008899826</v>
      </c>
      <c r="AB34">
        <f t="shared" si="15"/>
        <v>30</v>
      </c>
      <c r="AC34">
        <f t="shared" si="4"/>
        <v>-5.4912805994065934</v>
      </c>
      <c r="AD34">
        <f t="shared" si="16"/>
        <v>0</v>
      </c>
      <c r="AE34">
        <v>0</v>
      </c>
      <c r="AF34">
        <f t="shared" si="5"/>
        <v>-1.3087194005933611</v>
      </c>
      <c r="AG34">
        <f t="shared" si="17"/>
        <v>-15.087194005933782</v>
      </c>
      <c r="AH34">
        <v>10</v>
      </c>
      <c r="AI34">
        <f t="shared" si="6"/>
        <v>-6.5369208991099299</v>
      </c>
      <c r="AJ34">
        <f t="shared" si="18"/>
        <v>0</v>
      </c>
      <c r="AK34">
        <v>0</v>
      </c>
      <c r="AL34">
        <f t="shared" si="7"/>
        <v>-0.26307910089002462</v>
      </c>
      <c r="AM34">
        <f t="shared" si="19"/>
        <v>-7.1784746053402273</v>
      </c>
      <c r="AN34">
        <v>6</v>
      </c>
      <c r="AO34">
        <f t="shared" si="8"/>
        <v>-7.5825611988132096</v>
      </c>
      <c r="AP34">
        <f t="shared" si="20"/>
        <v>0</v>
      </c>
      <c r="AQ34">
        <v>0</v>
      </c>
      <c r="AR34">
        <f t="shared" si="9"/>
        <v>0.78256119881325503</v>
      </c>
      <c r="AS34">
        <f t="shared" si="21"/>
        <v>-0.90463280712054939</v>
      </c>
      <c r="AT34">
        <v>6</v>
      </c>
      <c r="AU34">
        <f t="shared" si="10"/>
        <v>13.319508169850653</v>
      </c>
      <c r="AV34">
        <f t="shared" si="11"/>
        <v>-13.319508169850653</v>
      </c>
    </row>
    <row r="35" spans="1:4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f t="shared" si="13"/>
        <v>0</v>
      </c>
      <c r="Z35">
        <f t="shared" si="3"/>
        <v>4.5640299703336495E-2</v>
      </c>
      <c r="AA35">
        <f t="shared" si="14"/>
        <v>-29.985150709196489</v>
      </c>
      <c r="AB35">
        <f t="shared" si="15"/>
        <v>31</v>
      </c>
      <c r="AC35">
        <f t="shared" si="4"/>
        <v>-3.0912805994066161</v>
      </c>
      <c r="AD35">
        <f t="shared" si="16"/>
        <v>0</v>
      </c>
      <c r="AE35">
        <v>0</v>
      </c>
      <c r="AF35">
        <f t="shared" si="5"/>
        <v>1.0912805994066161</v>
      </c>
      <c r="AG35">
        <f t="shared" si="17"/>
        <v>-13.995913406527166</v>
      </c>
      <c r="AH35">
        <v>11</v>
      </c>
      <c r="AI35">
        <f t="shared" si="6"/>
        <v>-4.1369208991099526</v>
      </c>
      <c r="AJ35">
        <f t="shared" si="18"/>
        <v>0</v>
      </c>
      <c r="AK35">
        <v>0</v>
      </c>
      <c r="AL35">
        <f t="shared" si="7"/>
        <v>2.1369208991099526</v>
      </c>
      <c r="AM35">
        <f t="shared" si="19"/>
        <v>-5.0415537062302747</v>
      </c>
      <c r="AN35">
        <v>7</v>
      </c>
      <c r="AO35">
        <f t="shared" si="8"/>
        <v>-5.1825611988132323</v>
      </c>
      <c r="AP35">
        <f t="shared" si="20"/>
        <v>0</v>
      </c>
      <c r="AQ35">
        <v>0</v>
      </c>
      <c r="AR35">
        <f t="shared" si="9"/>
        <v>3.1825611988132323</v>
      </c>
      <c r="AS35">
        <f t="shared" si="21"/>
        <v>0</v>
      </c>
      <c r="AT35">
        <v>0</v>
      </c>
      <c r="AU35">
        <f t="shared" si="10"/>
        <v>13.319508169850653</v>
      </c>
      <c r="AV35">
        <f t="shared" si="11"/>
        <v>-13.319508169850653</v>
      </c>
    </row>
    <row r="36" spans="1:4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f t="shared" si="13"/>
        <v>0</v>
      </c>
      <c r="Z36">
        <f t="shared" si="3"/>
        <v>0.84564029970334786</v>
      </c>
      <c r="AA36">
        <f t="shared" si="14"/>
        <v>-29.139510409493141</v>
      </c>
      <c r="AB36">
        <f t="shared" si="15"/>
        <v>32</v>
      </c>
      <c r="AC36">
        <f t="shared" si="4"/>
        <v>-2.2912805994066048</v>
      </c>
      <c r="AD36">
        <f t="shared" si="16"/>
        <v>0</v>
      </c>
      <c r="AE36">
        <v>0</v>
      </c>
      <c r="AF36">
        <f t="shared" si="5"/>
        <v>1.8912805994066275</v>
      </c>
      <c r="AG36">
        <f t="shared" si="17"/>
        <v>-12.104632807120538</v>
      </c>
      <c r="AH36">
        <v>12</v>
      </c>
      <c r="AI36">
        <f t="shared" si="6"/>
        <v>-3.3369208991099413</v>
      </c>
      <c r="AJ36">
        <f t="shared" si="18"/>
        <v>0</v>
      </c>
      <c r="AK36">
        <v>0</v>
      </c>
      <c r="AL36">
        <f t="shared" si="7"/>
        <v>2.936920899109964</v>
      </c>
      <c r="AM36">
        <f t="shared" si="19"/>
        <v>-2.1046328071203106</v>
      </c>
      <c r="AN36">
        <v>8</v>
      </c>
      <c r="AO36">
        <f t="shared" si="8"/>
        <v>-4.3825611988132209</v>
      </c>
      <c r="AP36">
        <f t="shared" si="20"/>
        <v>0</v>
      </c>
      <c r="AQ36">
        <v>0</v>
      </c>
      <c r="AR36">
        <f t="shared" si="9"/>
        <v>3.9825611988132437</v>
      </c>
      <c r="AS36">
        <f t="shared" si="21"/>
        <v>0</v>
      </c>
      <c r="AT36">
        <v>0</v>
      </c>
      <c r="AU36">
        <f t="shared" si="10"/>
        <v>13.319508169850653</v>
      </c>
      <c r="AV36">
        <f t="shared" si="11"/>
        <v>-13.319508169850653</v>
      </c>
    </row>
    <row r="37" spans="1:4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f t="shared" si="13"/>
        <v>0</v>
      </c>
      <c r="Z37">
        <f t="shared" si="3"/>
        <v>0.64564029970335923</v>
      </c>
      <c r="AA37">
        <f t="shared" si="14"/>
        <v>-28.493870109789782</v>
      </c>
      <c r="AB37">
        <f t="shared" si="15"/>
        <v>33</v>
      </c>
      <c r="AC37">
        <f t="shared" si="4"/>
        <v>-2.4912805994065934</v>
      </c>
      <c r="AD37">
        <f t="shared" si="16"/>
        <v>0</v>
      </c>
      <c r="AE37">
        <v>0</v>
      </c>
      <c r="AF37">
        <f t="shared" si="5"/>
        <v>1.6912805994066389</v>
      </c>
      <c r="AG37">
        <f t="shared" si="17"/>
        <v>-10.413352207713899</v>
      </c>
      <c r="AH37">
        <v>13</v>
      </c>
      <c r="AI37">
        <f t="shared" si="6"/>
        <v>-3.5369208991099299</v>
      </c>
      <c r="AJ37">
        <f t="shared" si="18"/>
        <v>0</v>
      </c>
      <c r="AK37">
        <v>0</v>
      </c>
      <c r="AL37">
        <f t="shared" si="7"/>
        <v>2.7369208991099754</v>
      </c>
      <c r="AM37">
        <f t="shared" si="19"/>
        <v>0</v>
      </c>
      <c r="AN37">
        <v>0</v>
      </c>
      <c r="AO37">
        <f t="shared" si="8"/>
        <v>-4.5825611988132096</v>
      </c>
      <c r="AP37">
        <f t="shared" si="20"/>
        <v>0</v>
      </c>
      <c r="AQ37">
        <v>0</v>
      </c>
      <c r="AR37">
        <f t="shared" si="9"/>
        <v>3.782561198813255</v>
      </c>
      <c r="AS37">
        <f t="shared" si="21"/>
        <v>0</v>
      </c>
      <c r="AT37">
        <v>0</v>
      </c>
      <c r="AU37">
        <f t="shared" si="10"/>
        <v>13.319508169850653</v>
      </c>
      <c r="AV37">
        <f t="shared" si="11"/>
        <v>-13.319508169850653</v>
      </c>
    </row>
    <row r="38" spans="1:4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f t="shared" si="13"/>
        <v>0</v>
      </c>
      <c r="Z38">
        <f t="shared" si="3"/>
        <v>-0.9543597002966635</v>
      </c>
      <c r="AA38">
        <f t="shared" si="14"/>
        <v>-29.448229810086445</v>
      </c>
      <c r="AB38">
        <f t="shared" si="15"/>
        <v>34</v>
      </c>
      <c r="AC38">
        <f t="shared" si="4"/>
        <v>-4.0912805994066161</v>
      </c>
      <c r="AD38">
        <f t="shared" si="16"/>
        <v>0</v>
      </c>
      <c r="AE38">
        <v>0</v>
      </c>
      <c r="AF38">
        <f t="shared" si="5"/>
        <v>9.1280599406616147E-2</v>
      </c>
      <c r="AG38">
        <f t="shared" si="17"/>
        <v>-10.322071608307283</v>
      </c>
      <c r="AH38">
        <v>14</v>
      </c>
      <c r="AI38">
        <f t="shared" si="6"/>
        <v>-5.1369208991099526</v>
      </c>
      <c r="AJ38">
        <f t="shared" si="18"/>
        <v>0</v>
      </c>
      <c r="AK38">
        <v>0</v>
      </c>
      <c r="AL38">
        <f t="shared" si="7"/>
        <v>1.1369208991099526</v>
      </c>
      <c r="AM38">
        <f t="shared" si="19"/>
        <v>0</v>
      </c>
      <c r="AN38">
        <v>0</v>
      </c>
      <c r="AO38">
        <f t="shared" si="8"/>
        <v>-6.1825611988132323</v>
      </c>
      <c r="AP38">
        <f t="shared" si="20"/>
        <v>0</v>
      </c>
      <c r="AQ38">
        <v>0</v>
      </c>
      <c r="AR38">
        <f t="shared" si="9"/>
        <v>2.1825611988132323</v>
      </c>
      <c r="AS38">
        <f t="shared" si="21"/>
        <v>0</v>
      </c>
      <c r="AT38">
        <v>0</v>
      </c>
      <c r="AU38">
        <f t="shared" si="10"/>
        <v>13.319508169850653</v>
      </c>
      <c r="AV38">
        <f t="shared" si="11"/>
        <v>-13.319508169850653</v>
      </c>
    </row>
    <row r="39" spans="1:4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f t="shared" si="13"/>
        <v>0</v>
      </c>
      <c r="Z39">
        <f t="shared" si="3"/>
        <v>4.5640299703336495E-2</v>
      </c>
      <c r="AA39">
        <f t="shared" si="14"/>
        <v>-29.402589510383109</v>
      </c>
      <c r="AB39">
        <f t="shared" si="15"/>
        <v>35</v>
      </c>
      <c r="AC39">
        <f t="shared" si="4"/>
        <v>-3.0912805994066161</v>
      </c>
      <c r="AD39">
        <f t="shared" si="16"/>
        <v>0</v>
      </c>
      <c r="AE39">
        <v>0</v>
      </c>
      <c r="AF39">
        <f t="shared" si="5"/>
        <v>1.0912805994066161</v>
      </c>
      <c r="AG39">
        <f t="shared" si="17"/>
        <v>-9.2307910089006668</v>
      </c>
      <c r="AH39">
        <v>15</v>
      </c>
      <c r="AI39">
        <f t="shared" si="6"/>
        <v>-4.1369208991099526</v>
      </c>
      <c r="AJ39">
        <f t="shared" si="18"/>
        <v>0</v>
      </c>
      <c r="AK39">
        <v>0</v>
      </c>
      <c r="AL39">
        <f t="shared" si="7"/>
        <v>2.1369208991099526</v>
      </c>
      <c r="AM39">
        <f t="shared" si="19"/>
        <v>0</v>
      </c>
      <c r="AN39">
        <v>0</v>
      </c>
      <c r="AO39">
        <f t="shared" si="8"/>
        <v>-5.1825611988132323</v>
      </c>
      <c r="AP39">
        <f t="shared" si="20"/>
        <v>0</v>
      </c>
      <c r="AQ39">
        <v>0</v>
      </c>
      <c r="AR39">
        <f t="shared" si="9"/>
        <v>3.1825611988132323</v>
      </c>
      <c r="AS39">
        <f t="shared" si="21"/>
        <v>0</v>
      </c>
      <c r="AT39">
        <v>0</v>
      </c>
      <c r="AU39">
        <f t="shared" si="10"/>
        <v>13.319508169850653</v>
      </c>
      <c r="AV39">
        <f t="shared" si="11"/>
        <v>-13.319508169850653</v>
      </c>
    </row>
    <row r="40" spans="1:4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f t="shared" si="13"/>
        <v>0</v>
      </c>
      <c r="Z40">
        <f t="shared" si="3"/>
        <v>-2.3543597002966408</v>
      </c>
      <c r="AA40">
        <f t="shared" si="14"/>
        <v>-31.75694921067975</v>
      </c>
      <c r="AB40">
        <f t="shared" si="15"/>
        <v>36</v>
      </c>
      <c r="AC40">
        <f t="shared" si="4"/>
        <v>-5.4912805994065934</v>
      </c>
      <c r="AD40">
        <f t="shared" si="16"/>
        <v>0</v>
      </c>
      <c r="AE40">
        <v>0</v>
      </c>
      <c r="AF40">
        <f t="shared" si="5"/>
        <v>-1.3087194005933611</v>
      </c>
      <c r="AG40">
        <f t="shared" si="17"/>
        <v>-10.539510409494028</v>
      </c>
      <c r="AH40">
        <v>16</v>
      </c>
      <c r="AI40">
        <f t="shared" si="6"/>
        <v>-6.5369208991099299</v>
      </c>
      <c r="AJ40">
        <f t="shared" si="18"/>
        <v>0</v>
      </c>
      <c r="AK40">
        <v>0</v>
      </c>
      <c r="AL40">
        <f t="shared" si="7"/>
        <v>-0.26307910089002462</v>
      </c>
      <c r="AM40">
        <f t="shared" si="19"/>
        <v>-0.26307910089002462</v>
      </c>
      <c r="AN40">
        <v>1</v>
      </c>
      <c r="AO40">
        <f t="shared" si="8"/>
        <v>-7.5825611988132096</v>
      </c>
      <c r="AP40">
        <f t="shared" si="20"/>
        <v>0</v>
      </c>
      <c r="AQ40">
        <v>0</v>
      </c>
      <c r="AR40">
        <f t="shared" si="9"/>
        <v>0.78256119881325503</v>
      </c>
      <c r="AS40">
        <f t="shared" si="21"/>
        <v>0</v>
      </c>
      <c r="AT40">
        <v>0</v>
      </c>
      <c r="AU40">
        <f t="shared" si="10"/>
        <v>13.319508169850653</v>
      </c>
      <c r="AV40">
        <f t="shared" si="11"/>
        <v>-13.319508169850653</v>
      </c>
    </row>
    <row r="41" spans="1:4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f t="shared" si="13"/>
        <v>0</v>
      </c>
      <c r="Z41">
        <f t="shared" si="3"/>
        <v>1.4456402997033138</v>
      </c>
      <c r="AA41">
        <f t="shared" si="14"/>
        <v>-30.311308910976436</v>
      </c>
      <c r="AB41">
        <f t="shared" si="15"/>
        <v>37</v>
      </c>
      <c r="AC41">
        <f t="shared" si="4"/>
        <v>-1.6912805994066389</v>
      </c>
      <c r="AD41">
        <f t="shared" si="16"/>
        <v>0</v>
      </c>
      <c r="AE41">
        <v>0</v>
      </c>
      <c r="AF41">
        <f t="shared" si="5"/>
        <v>2.4912805994065934</v>
      </c>
      <c r="AG41">
        <f t="shared" si="17"/>
        <v>-8.0482298100874345</v>
      </c>
      <c r="AH41">
        <v>17</v>
      </c>
      <c r="AI41">
        <f t="shared" si="6"/>
        <v>-2.7369208991099754</v>
      </c>
      <c r="AJ41">
        <f t="shared" si="18"/>
        <v>0</v>
      </c>
      <c r="AK41">
        <v>0</v>
      </c>
      <c r="AL41">
        <f t="shared" si="7"/>
        <v>3.5369208991099299</v>
      </c>
      <c r="AM41">
        <f t="shared" si="19"/>
        <v>0</v>
      </c>
      <c r="AN41">
        <v>0</v>
      </c>
      <c r="AO41">
        <f t="shared" si="8"/>
        <v>-3.782561198813255</v>
      </c>
      <c r="AP41">
        <f t="shared" si="20"/>
        <v>0</v>
      </c>
      <c r="AQ41">
        <v>0</v>
      </c>
      <c r="AR41">
        <f t="shared" si="9"/>
        <v>4.5825611988132096</v>
      </c>
      <c r="AS41">
        <f t="shared" si="21"/>
        <v>0</v>
      </c>
      <c r="AT41">
        <v>0</v>
      </c>
      <c r="AU41">
        <f t="shared" si="10"/>
        <v>13.319508169850653</v>
      </c>
      <c r="AV41">
        <f t="shared" si="11"/>
        <v>-13.319508169850653</v>
      </c>
    </row>
    <row r="42" spans="1:4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f t="shared" si="13"/>
        <v>0</v>
      </c>
      <c r="Z42">
        <f t="shared" si="3"/>
        <v>-0.35435970029664077</v>
      </c>
      <c r="AA42">
        <f t="shared" si="14"/>
        <v>-30.665668611273077</v>
      </c>
      <c r="AB42">
        <f t="shared" si="15"/>
        <v>38</v>
      </c>
      <c r="AC42">
        <f t="shared" si="4"/>
        <v>-3.4912805994065934</v>
      </c>
      <c r="AD42">
        <f t="shared" si="16"/>
        <v>0</v>
      </c>
      <c r="AE42">
        <v>0</v>
      </c>
      <c r="AF42">
        <f t="shared" si="5"/>
        <v>0.69128059940663888</v>
      </c>
      <c r="AG42">
        <f t="shared" si="17"/>
        <v>-7.3569492106807957</v>
      </c>
      <c r="AH42">
        <v>18</v>
      </c>
      <c r="AI42">
        <f t="shared" si="6"/>
        <v>-4.5369208991099299</v>
      </c>
      <c r="AJ42">
        <f t="shared" si="18"/>
        <v>0</v>
      </c>
      <c r="AK42">
        <v>0</v>
      </c>
      <c r="AL42">
        <f t="shared" si="7"/>
        <v>1.7369208991099754</v>
      </c>
      <c r="AM42">
        <f t="shared" si="19"/>
        <v>0</v>
      </c>
      <c r="AN42">
        <v>0</v>
      </c>
      <c r="AO42">
        <f t="shared" si="8"/>
        <v>-5.5825611988132096</v>
      </c>
      <c r="AP42">
        <f t="shared" si="20"/>
        <v>0</v>
      </c>
      <c r="AQ42">
        <v>0</v>
      </c>
      <c r="AR42">
        <f t="shared" si="9"/>
        <v>2.782561198813255</v>
      </c>
      <c r="AS42">
        <f t="shared" si="21"/>
        <v>0</v>
      </c>
      <c r="AT42">
        <v>0</v>
      </c>
      <c r="AU42">
        <f t="shared" si="10"/>
        <v>13.319508169850653</v>
      </c>
      <c r="AV42">
        <f t="shared" si="11"/>
        <v>-13.319508169850653</v>
      </c>
    </row>
    <row r="43" spans="1:4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CE98-421A-4BFA-9135-BAF72D2C820D}">
  <dimension ref="A1:AC47"/>
  <sheetViews>
    <sheetView workbookViewId="0">
      <selection activeCell="O2" sqref="O2:AC42"/>
    </sheetView>
  </sheetViews>
  <sheetFormatPr defaultRowHeight="16.5" x14ac:dyDescent="0.25"/>
  <cols>
    <col min="2" max="6" width="0" hidden="1" customWidth="1"/>
    <col min="16" max="20" width="0" hidden="1" customWidth="1"/>
    <col min="21" max="21" width="11.375" customWidth="1"/>
    <col min="22" max="22" width="12.125" customWidth="1"/>
    <col min="25" max="25" width="12" customWidth="1"/>
  </cols>
  <sheetData>
    <row r="1" spans="1:29" x14ac:dyDescent="0.25">
      <c r="B1" s="12" t="s">
        <v>0</v>
      </c>
      <c r="C1" s="13"/>
      <c r="D1" s="13"/>
      <c r="E1" s="13"/>
      <c r="F1" s="14"/>
      <c r="G1" s="1"/>
    </row>
    <row r="2" spans="1:2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O2" t="s">
        <v>61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V2" s="7" t="s">
        <v>26</v>
      </c>
      <c r="W2" s="7" t="s">
        <v>24</v>
      </c>
      <c r="X2" s="7" t="s">
        <v>28</v>
      </c>
      <c r="Y2" s="7" t="s">
        <v>27</v>
      </c>
      <c r="Z2" s="7" t="s">
        <v>25</v>
      </c>
      <c r="AA2" s="7" t="s">
        <v>29</v>
      </c>
      <c r="AB2" s="7" t="s">
        <v>31</v>
      </c>
      <c r="AC2" s="7" t="s">
        <v>30</v>
      </c>
    </row>
    <row r="3" spans="1:2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>
        <f>U3-($I$5+$I$7*$I$4)</f>
        <v>-3.936920899109964</v>
      </c>
      <c r="W3">
        <f>MAX(0,V3)</f>
        <v>0</v>
      </c>
      <c r="X3">
        <f>IF(W3&gt;0,1,0)</f>
        <v>0</v>
      </c>
      <c r="Y3">
        <f>U3-($I$5-$I$7*$I$4)</f>
        <v>2.3369208991099413</v>
      </c>
      <c r="Z3">
        <f>MIN(0,Y3)</f>
        <v>0</v>
      </c>
      <c r="AA3">
        <f>IF(Z3&lt;0,1,0)</f>
        <v>0</v>
      </c>
      <c r="AB3">
        <f>$I$11</f>
        <v>13.319508169850653</v>
      </c>
      <c r="AC3">
        <f>-$I$11</f>
        <v>-13.319508169850653</v>
      </c>
    </row>
    <row r="4" spans="1:2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>
        <f t="shared" ref="V4:V42" si="2">U4-($I$5+$I$7*$I$4)</f>
        <v>-3.5369208991099299</v>
      </c>
      <c r="W4">
        <f>MAX(0,V4+W3)</f>
        <v>0</v>
      </c>
      <c r="X4">
        <f>IF(W4&gt;0,X3+1,0)</f>
        <v>0</v>
      </c>
      <c r="Y4">
        <f t="shared" ref="Y4:Y42" si="3">U4-($I$5-$I$7*$I$4)</f>
        <v>2.7369208991099754</v>
      </c>
      <c r="Z4">
        <f>MIN(0,Y4+Z3)</f>
        <v>0</v>
      </c>
      <c r="AA4">
        <f>IF(Z4&lt;0,AA3+1,0)</f>
        <v>0</v>
      </c>
      <c r="AB4">
        <f t="shared" ref="AB4:AB42" si="4">$I$11</f>
        <v>13.319508169850653</v>
      </c>
      <c r="AC4">
        <f t="shared" ref="AC4:AC42" si="5">-$I$11</f>
        <v>-13.319508169850653</v>
      </c>
    </row>
    <row r="5" spans="1:2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>
        <f t="shared" si="2"/>
        <v>-9.936920899109964</v>
      </c>
      <c r="W5">
        <f t="shared" ref="W5:W42" si="6">MAX(0,V5+W4)</f>
        <v>0</v>
      </c>
      <c r="X5">
        <f t="shared" ref="X5:X42" si="7">IF(W5&gt;0,X4+1,0)</f>
        <v>0</v>
      </c>
      <c r="Y5">
        <f t="shared" si="3"/>
        <v>-3.6630791008900587</v>
      </c>
      <c r="Z5">
        <f t="shared" ref="Z5:Z42" si="8">MIN(0,Y5+Z4)</f>
        <v>-3.6630791008900587</v>
      </c>
      <c r="AA5">
        <f t="shared" ref="AA5:AA42" si="9">IF(Z5&lt;0,AA4+1,0)</f>
        <v>1</v>
      </c>
      <c r="AB5">
        <f t="shared" si="4"/>
        <v>13.319508169850653</v>
      </c>
      <c r="AC5">
        <f t="shared" si="5"/>
        <v>-13.319508169850653</v>
      </c>
    </row>
    <row r="6" spans="1:2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0" t="s">
        <v>67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>
        <f t="shared" si="2"/>
        <v>-9.5369208991099299</v>
      </c>
      <c r="W6">
        <f t="shared" si="6"/>
        <v>0</v>
      </c>
      <c r="X6">
        <f t="shared" si="7"/>
        <v>0</v>
      </c>
      <c r="Y6">
        <f t="shared" si="3"/>
        <v>-3.2630791008900246</v>
      </c>
      <c r="Z6">
        <f t="shared" si="8"/>
        <v>-6.9261582017800833</v>
      </c>
      <c r="AA6">
        <f t="shared" si="9"/>
        <v>2</v>
      </c>
      <c r="AB6">
        <f t="shared" si="4"/>
        <v>13.319508169850653</v>
      </c>
      <c r="AC6">
        <f t="shared" si="5"/>
        <v>-13.319508169850653</v>
      </c>
    </row>
    <row r="7" spans="1:2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>
        <f t="shared" si="2"/>
        <v>-3.936920899109964</v>
      </c>
      <c r="W7">
        <f t="shared" si="6"/>
        <v>0</v>
      </c>
      <c r="X7">
        <f t="shared" si="7"/>
        <v>0</v>
      </c>
      <c r="Y7">
        <f t="shared" si="3"/>
        <v>2.3369208991099413</v>
      </c>
      <c r="Z7">
        <f t="shared" si="8"/>
        <v>-4.5892373026701421</v>
      </c>
      <c r="AA7">
        <f t="shared" si="9"/>
        <v>3</v>
      </c>
      <c r="AB7">
        <f t="shared" si="4"/>
        <v>13.319508169850653</v>
      </c>
      <c r="AC7">
        <f t="shared" si="5"/>
        <v>-13.319508169850653</v>
      </c>
    </row>
    <row r="8" spans="1:2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>
        <f t="shared" si="2"/>
        <v>-3.7369208991099754</v>
      </c>
      <c r="W8">
        <f t="shared" si="6"/>
        <v>0</v>
      </c>
      <c r="X8">
        <f t="shared" si="7"/>
        <v>0</v>
      </c>
      <c r="Y8">
        <f t="shared" si="3"/>
        <v>2.5369208991099299</v>
      </c>
      <c r="Z8">
        <f t="shared" si="8"/>
        <v>-2.0523164035602122</v>
      </c>
      <c r="AA8">
        <f t="shared" si="9"/>
        <v>4</v>
      </c>
      <c r="AB8">
        <f t="shared" si="4"/>
        <v>13.319508169850653</v>
      </c>
      <c r="AC8">
        <f t="shared" si="5"/>
        <v>-13.319508169850653</v>
      </c>
    </row>
    <row r="9" spans="1:2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>
        <f t="shared" si="2"/>
        <v>1.4630791008900701</v>
      </c>
      <c r="W9">
        <f t="shared" si="6"/>
        <v>1.4630791008900701</v>
      </c>
      <c r="X9">
        <f t="shared" si="7"/>
        <v>1</v>
      </c>
      <c r="Y9">
        <f t="shared" si="3"/>
        <v>7.7369208991099754</v>
      </c>
      <c r="Z9">
        <f t="shared" si="8"/>
        <v>0</v>
      </c>
      <c r="AA9">
        <f t="shared" si="9"/>
        <v>0</v>
      </c>
      <c r="AB9">
        <f t="shared" si="4"/>
        <v>13.319508169850653</v>
      </c>
      <c r="AC9">
        <f t="shared" si="5"/>
        <v>-13.319508169850653</v>
      </c>
    </row>
    <row r="10" spans="1:2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>
        <f t="shared" si="2"/>
        <v>-4.1369208991099526</v>
      </c>
      <c r="W10">
        <f t="shared" si="6"/>
        <v>0</v>
      </c>
      <c r="X10">
        <f t="shared" si="7"/>
        <v>0</v>
      </c>
      <c r="Y10">
        <f t="shared" si="3"/>
        <v>2.1369208991099526</v>
      </c>
      <c r="Z10">
        <f t="shared" si="8"/>
        <v>0</v>
      </c>
      <c r="AA10">
        <f t="shared" si="9"/>
        <v>0</v>
      </c>
      <c r="AB10">
        <f t="shared" si="4"/>
        <v>13.319508169850653</v>
      </c>
      <c r="AC10">
        <f t="shared" si="5"/>
        <v>-13.319508169850653</v>
      </c>
    </row>
    <row r="11" spans="1:2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>
        <f t="shared" si="2"/>
        <v>-2.7369208991099754</v>
      </c>
      <c r="W11">
        <f t="shared" si="6"/>
        <v>0</v>
      </c>
      <c r="X11">
        <f t="shared" si="7"/>
        <v>0</v>
      </c>
      <c r="Y11">
        <f t="shared" si="3"/>
        <v>3.5369208991099299</v>
      </c>
      <c r="Z11">
        <f t="shared" si="8"/>
        <v>0</v>
      </c>
      <c r="AA11">
        <f t="shared" si="9"/>
        <v>0</v>
      </c>
      <c r="AB11">
        <f t="shared" si="4"/>
        <v>13.319508169850653</v>
      </c>
      <c r="AC11">
        <f t="shared" si="5"/>
        <v>-13.319508169850653</v>
      </c>
    </row>
    <row r="12" spans="1:2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>
        <f t="shared" si="2"/>
        <v>-3.3369208991099413</v>
      </c>
      <c r="W12">
        <f t="shared" si="6"/>
        <v>0</v>
      </c>
      <c r="X12">
        <f t="shared" si="7"/>
        <v>0</v>
      </c>
      <c r="Y12">
        <f t="shared" si="3"/>
        <v>2.936920899109964</v>
      </c>
      <c r="Z12">
        <f t="shared" si="8"/>
        <v>0</v>
      </c>
      <c r="AA12">
        <f t="shared" si="9"/>
        <v>0</v>
      </c>
      <c r="AB12">
        <f t="shared" si="4"/>
        <v>13.319508169850653</v>
      </c>
      <c r="AC12">
        <f t="shared" si="5"/>
        <v>-13.319508169850653</v>
      </c>
    </row>
    <row r="13" spans="1:2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>
        <f t="shared" si="2"/>
        <v>-3.7369208991099754</v>
      </c>
      <c r="W13">
        <f t="shared" si="6"/>
        <v>0</v>
      </c>
      <c r="X13">
        <f t="shared" si="7"/>
        <v>0</v>
      </c>
      <c r="Y13">
        <f t="shared" si="3"/>
        <v>2.5369208991099299</v>
      </c>
      <c r="Z13">
        <f t="shared" si="8"/>
        <v>0</v>
      </c>
      <c r="AA13">
        <f t="shared" si="9"/>
        <v>0</v>
      </c>
      <c r="AB13">
        <f t="shared" si="4"/>
        <v>13.319508169850653</v>
      </c>
      <c r="AC13">
        <f t="shared" si="5"/>
        <v>-13.319508169850653</v>
      </c>
    </row>
    <row r="14" spans="1:2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10">K14/$I$4</f>
        <v>0.5</v>
      </c>
      <c r="M14" s="8">
        <f t="shared" ref="M14:M16" si="11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>
        <f t="shared" si="2"/>
        <v>-3.936920899109964</v>
      </c>
      <c r="W14">
        <f t="shared" si="6"/>
        <v>0</v>
      </c>
      <c r="X14">
        <f t="shared" si="7"/>
        <v>0</v>
      </c>
      <c r="Y14">
        <f t="shared" si="3"/>
        <v>2.3369208991099413</v>
      </c>
      <c r="Z14">
        <f t="shared" si="8"/>
        <v>0</v>
      </c>
      <c r="AA14">
        <f t="shared" si="9"/>
        <v>0</v>
      </c>
      <c r="AB14">
        <f t="shared" si="4"/>
        <v>13.319508169850653</v>
      </c>
      <c r="AC14">
        <f t="shared" si="5"/>
        <v>-13.319508169850653</v>
      </c>
    </row>
    <row r="15" spans="1:2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10"/>
        <v>0.75</v>
      </c>
      <c r="M15" s="8">
        <f t="shared" si="11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>
        <f t="shared" si="2"/>
        <v>-6.1369208991099526</v>
      </c>
      <c r="W15">
        <f t="shared" si="6"/>
        <v>0</v>
      </c>
      <c r="X15">
        <f t="shared" si="7"/>
        <v>0</v>
      </c>
      <c r="Y15">
        <f t="shared" si="3"/>
        <v>0.13692089910995264</v>
      </c>
      <c r="Z15">
        <f t="shared" si="8"/>
        <v>0</v>
      </c>
      <c r="AA15">
        <f t="shared" si="9"/>
        <v>0</v>
      </c>
      <c r="AB15">
        <f t="shared" si="4"/>
        <v>13.319508169850653</v>
      </c>
      <c r="AC15">
        <f t="shared" si="5"/>
        <v>-13.319508169850653</v>
      </c>
    </row>
    <row r="16" spans="1:2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10"/>
        <v>1</v>
      </c>
      <c r="M16" s="8">
        <f t="shared" si="11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>
        <f t="shared" si="2"/>
        <v>-5.3369208991099413</v>
      </c>
      <c r="W16">
        <f t="shared" si="6"/>
        <v>0</v>
      </c>
      <c r="X16">
        <f t="shared" si="7"/>
        <v>0</v>
      </c>
      <c r="Y16">
        <f t="shared" si="3"/>
        <v>0.93692089910996401</v>
      </c>
      <c r="Z16">
        <f t="shared" si="8"/>
        <v>0</v>
      </c>
      <c r="AA16">
        <f t="shared" si="9"/>
        <v>0</v>
      </c>
      <c r="AB16">
        <f t="shared" si="4"/>
        <v>13.319508169850653</v>
      </c>
      <c r="AC16">
        <f t="shared" si="5"/>
        <v>-13.319508169850653</v>
      </c>
    </row>
    <row r="17" spans="1:2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>
        <f t="shared" si="2"/>
        <v>-2.7369208991099754</v>
      </c>
      <c r="W17">
        <f t="shared" si="6"/>
        <v>0</v>
      </c>
      <c r="X17">
        <f t="shared" si="7"/>
        <v>0</v>
      </c>
      <c r="Y17">
        <f t="shared" si="3"/>
        <v>3.5369208991099299</v>
      </c>
      <c r="Z17">
        <f t="shared" si="8"/>
        <v>0</v>
      </c>
      <c r="AA17">
        <f t="shared" si="9"/>
        <v>0</v>
      </c>
      <c r="AB17">
        <f t="shared" si="4"/>
        <v>13.319508169850653</v>
      </c>
      <c r="AC17">
        <f t="shared" si="5"/>
        <v>-13.319508169850653</v>
      </c>
    </row>
    <row r="18" spans="1:2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>
        <f t="shared" si="2"/>
        <v>-3.3369208991099413</v>
      </c>
      <c r="W18">
        <f t="shared" si="6"/>
        <v>0</v>
      </c>
      <c r="X18">
        <f t="shared" si="7"/>
        <v>0</v>
      </c>
      <c r="Y18">
        <f t="shared" si="3"/>
        <v>2.936920899109964</v>
      </c>
      <c r="Z18">
        <f t="shared" si="8"/>
        <v>0</v>
      </c>
      <c r="AA18">
        <f t="shared" si="9"/>
        <v>0</v>
      </c>
      <c r="AB18">
        <f t="shared" si="4"/>
        <v>13.319508169850653</v>
      </c>
      <c r="AC18">
        <f t="shared" si="5"/>
        <v>-13.319508169850653</v>
      </c>
    </row>
    <row r="19" spans="1:2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>
        <f t="shared" si="2"/>
        <v>-3.3369208991099413</v>
      </c>
      <c r="W19">
        <f t="shared" si="6"/>
        <v>0</v>
      </c>
      <c r="X19">
        <f t="shared" si="7"/>
        <v>0</v>
      </c>
      <c r="Y19">
        <f t="shared" si="3"/>
        <v>2.936920899109964</v>
      </c>
      <c r="Z19">
        <f t="shared" si="8"/>
        <v>0</v>
      </c>
      <c r="AA19">
        <f t="shared" si="9"/>
        <v>0</v>
      </c>
      <c r="AB19">
        <f t="shared" si="4"/>
        <v>13.319508169850653</v>
      </c>
      <c r="AC19">
        <f t="shared" si="5"/>
        <v>-13.319508169850653</v>
      </c>
    </row>
    <row r="20" spans="1:2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>
        <f t="shared" si="2"/>
        <v>-6.5369208991099299</v>
      </c>
      <c r="W20">
        <f t="shared" si="6"/>
        <v>0</v>
      </c>
      <c r="X20">
        <f t="shared" si="7"/>
        <v>0</v>
      </c>
      <c r="Y20">
        <f t="shared" si="3"/>
        <v>-0.26307910089002462</v>
      </c>
      <c r="Z20">
        <f t="shared" si="8"/>
        <v>-0.26307910089002462</v>
      </c>
      <c r="AA20">
        <f t="shared" si="9"/>
        <v>1</v>
      </c>
      <c r="AB20">
        <f t="shared" si="4"/>
        <v>13.319508169850653</v>
      </c>
      <c r="AC20">
        <f t="shared" si="5"/>
        <v>-13.319508169850653</v>
      </c>
    </row>
    <row r="21" spans="1:2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>
        <f t="shared" si="2"/>
        <v>-4.5369208991099299</v>
      </c>
      <c r="W21">
        <f t="shared" si="6"/>
        <v>0</v>
      </c>
      <c r="X21">
        <f t="shared" si="7"/>
        <v>0</v>
      </c>
      <c r="Y21">
        <f t="shared" si="3"/>
        <v>1.7369208991099754</v>
      </c>
      <c r="Z21">
        <f t="shared" si="8"/>
        <v>0</v>
      </c>
      <c r="AA21">
        <f t="shared" si="9"/>
        <v>0</v>
      </c>
      <c r="AB21">
        <f t="shared" si="4"/>
        <v>13.319508169850653</v>
      </c>
      <c r="AC21">
        <f t="shared" si="5"/>
        <v>-13.319508169850653</v>
      </c>
    </row>
    <row r="22" spans="1:2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>
        <f t="shared" si="2"/>
        <v>-2.5369208991099299</v>
      </c>
      <c r="W22">
        <f t="shared" si="6"/>
        <v>0</v>
      </c>
      <c r="X22">
        <f t="shared" si="7"/>
        <v>0</v>
      </c>
      <c r="Y22">
        <f t="shared" si="3"/>
        <v>3.7369208991099754</v>
      </c>
      <c r="Z22">
        <f t="shared" si="8"/>
        <v>0</v>
      </c>
      <c r="AA22">
        <f t="shared" si="9"/>
        <v>0</v>
      </c>
      <c r="AB22">
        <f t="shared" si="4"/>
        <v>13.319508169850653</v>
      </c>
      <c r="AC22">
        <f t="shared" si="5"/>
        <v>-13.319508169850653</v>
      </c>
    </row>
    <row r="23" spans="1:2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>
        <f t="shared" si="2"/>
        <v>-5.3369208991099413</v>
      </c>
      <c r="W23">
        <f t="shared" si="6"/>
        <v>0</v>
      </c>
      <c r="X23">
        <f t="shared" si="7"/>
        <v>0</v>
      </c>
      <c r="Y23">
        <f t="shared" si="3"/>
        <v>0.93692089910996401</v>
      </c>
      <c r="Z23">
        <f t="shared" si="8"/>
        <v>0</v>
      </c>
      <c r="AA23">
        <f t="shared" si="9"/>
        <v>0</v>
      </c>
      <c r="AB23">
        <f t="shared" si="4"/>
        <v>13.319508169850653</v>
      </c>
      <c r="AC23">
        <f t="shared" si="5"/>
        <v>-13.319508169850653</v>
      </c>
    </row>
    <row r="24" spans="1:2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>
        <f t="shared" si="2"/>
        <v>-4.7369208991099754</v>
      </c>
      <c r="W24">
        <f t="shared" si="6"/>
        <v>0</v>
      </c>
      <c r="X24">
        <f t="shared" si="7"/>
        <v>0</v>
      </c>
      <c r="Y24">
        <f t="shared" si="3"/>
        <v>1.5369208991099299</v>
      </c>
      <c r="Z24">
        <f t="shared" si="8"/>
        <v>0</v>
      </c>
      <c r="AA24">
        <f t="shared" si="9"/>
        <v>0</v>
      </c>
      <c r="AB24">
        <f t="shared" si="4"/>
        <v>13.319508169850653</v>
      </c>
      <c r="AC24">
        <f t="shared" si="5"/>
        <v>-13.319508169850653</v>
      </c>
    </row>
    <row r="25" spans="1:2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>
        <f t="shared" si="2"/>
        <v>-5.7369208991099754</v>
      </c>
      <c r="W25">
        <f t="shared" si="6"/>
        <v>0</v>
      </c>
      <c r="X25">
        <f t="shared" si="7"/>
        <v>0</v>
      </c>
      <c r="Y25">
        <f t="shared" si="3"/>
        <v>0.53692089910992991</v>
      </c>
      <c r="Z25">
        <f t="shared" si="8"/>
        <v>0</v>
      </c>
      <c r="AA25">
        <f t="shared" si="9"/>
        <v>0</v>
      </c>
      <c r="AB25">
        <f t="shared" si="4"/>
        <v>13.319508169850653</v>
      </c>
      <c r="AC25">
        <f t="shared" si="5"/>
        <v>-13.319508169850653</v>
      </c>
    </row>
    <row r="26" spans="1:2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>
        <f t="shared" si="2"/>
        <v>-6.3369208991099413</v>
      </c>
      <c r="W26">
        <f t="shared" si="6"/>
        <v>0</v>
      </c>
      <c r="X26">
        <f t="shared" si="7"/>
        <v>0</v>
      </c>
      <c r="Y26">
        <f t="shared" si="3"/>
        <v>-6.3079100890035988E-2</v>
      </c>
      <c r="Z26">
        <f t="shared" si="8"/>
        <v>-6.3079100890035988E-2</v>
      </c>
      <c r="AA26">
        <f t="shared" si="9"/>
        <v>1</v>
      </c>
      <c r="AB26">
        <f t="shared" si="4"/>
        <v>13.319508169850653</v>
      </c>
      <c r="AC26">
        <f t="shared" si="5"/>
        <v>-13.319508169850653</v>
      </c>
    </row>
    <row r="27" spans="1:2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>
        <f t="shared" si="2"/>
        <v>-6.1369208991099526</v>
      </c>
      <c r="W27">
        <f t="shared" si="6"/>
        <v>0</v>
      </c>
      <c r="X27">
        <f t="shared" si="7"/>
        <v>0</v>
      </c>
      <c r="Y27">
        <f t="shared" si="3"/>
        <v>0.13692089910995264</v>
      </c>
      <c r="Z27">
        <f t="shared" si="8"/>
        <v>0</v>
      </c>
      <c r="AA27">
        <f t="shared" si="9"/>
        <v>0</v>
      </c>
      <c r="AB27">
        <f t="shared" si="4"/>
        <v>13.319508169850653</v>
      </c>
      <c r="AC27">
        <f t="shared" si="5"/>
        <v>-13.319508169850653</v>
      </c>
    </row>
    <row r="28" spans="1:2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>
        <f t="shared" si="2"/>
        <v>-4.3369208991099413</v>
      </c>
      <c r="W28">
        <f t="shared" si="6"/>
        <v>0</v>
      </c>
      <c r="X28">
        <f t="shared" si="7"/>
        <v>0</v>
      </c>
      <c r="Y28">
        <f t="shared" si="3"/>
        <v>1.936920899109964</v>
      </c>
      <c r="Z28">
        <f t="shared" si="8"/>
        <v>0</v>
      </c>
      <c r="AA28">
        <f t="shared" si="9"/>
        <v>0</v>
      </c>
      <c r="AB28">
        <f t="shared" si="4"/>
        <v>13.319508169850653</v>
      </c>
      <c r="AC28">
        <f t="shared" si="5"/>
        <v>-13.319508169850653</v>
      </c>
    </row>
    <row r="29" spans="1:2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>
        <f t="shared" si="2"/>
        <v>-14.736920899109975</v>
      </c>
      <c r="W29">
        <f t="shared" si="6"/>
        <v>0</v>
      </c>
      <c r="X29">
        <f t="shared" si="7"/>
        <v>0</v>
      </c>
      <c r="Y29">
        <f t="shared" si="3"/>
        <v>-8.4630791008900701</v>
      </c>
      <c r="Z29">
        <f t="shared" si="8"/>
        <v>-8.4630791008900701</v>
      </c>
      <c r="AA29">
        <f t="shared" si="9"/>
        <v>1</v>
      </c>
      <c r="AB29">
        <f t="shared" si="4"/>
        <v>13.319508169850653</v>
      </c>
      <c r="AC29">
        <f t="shared" si="5"/>
        <v>-13.319508169850653</v>
      </c>
    </row>
    <row r="30" spans="1:2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>
        <f t="shared" si="2"/>
        <v>-5.3369208991099413</v>
      </c>
      <c r="W30">
        <f t="shared" si="6"/>
        <v>0</v>
      </c>
      <c r="X30">
        <f t="shared" si="7"/>
        <v>0</v>
      </c>
      <c r="Y30">
        <f t="shared" si="3"/>
        <v>0.93692089910996401</v>
      </c>
      <c r="Z30">
        <f t="shared" si="8"/>
        <v>-7.5261582017801061</v>
      </c>
      <c r="AA30">
        <f t="shared" si="9"/>
        <v>2</v>
      </c>
      <c r="AB30">
        <f t="shared" si="4"/>
        <v>13.319508169850653</v>
      </c>
      <c r="AC30">
        <f t="shared" si="5"/>
        <v>-13.319508169850653</v>
      </c>
    </row>
    <row r="31" spans="1:2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>
        <f t="shared" si="2"/>
        <v>-5.5369208991099299</v>
      </c>
      <c r="W31">
        <f t="shared" si="6"/>
        <v>0</v>
      </c>
      <c r="X31">
        <f t="shared" si="7"/>
        <v>0</v>
      </c>
      <c r="Y31">
        <f t="shared" si="3"/>
        <v>0.73692089910997538</v>
      </c>
      <c r="Z31">
        <f t="shared" si="8"/>
        <v>-6.7892373026701307</v>
      </c>
      <c r="AA31">
        <f t="shared" si="9"/>
        <v>3</v>
      </c>
      <c r="AB31">
        <f t="shared" si="4"/>
        <v>13.319508169850653</v>
      </c>
      <c r="AC31">
        <f t="shared" si="5"/>
        <v>-13.319508169850653</v>
      </c>
    </row>
    <row r="32" spans="1:2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>
        <f t="shared" si="2"/>
        <v>-7.1369208991099526</v>
      </c>
      <c r="W32">
        <f t="shared" si="6"/>
        <v>0</v>
      </c>
      <c r="X32">
        <f t="shared" si="7"/>
        <v>0</v>
      </c>
      <c r="Y32">
        <f t="shared" si="3"/>
        <v>-0.86307910089004736</v>
      </c>
      <c r="Z32">
        <f t="shared" si="8"/>
        <v>-7.6523164035601781</v>
      </c>
      <c r="AA32">
        <f t="shared" si="9"/>
        <v>4</v>
      </c>
      <c r="AB32">
        <f t="shared" si="4"/>
        <v>13.319508169850653</v>
      </c>
      <c r="AC32">
        <f t="shared" si="5"/>
        <v>-13.319508169850653</v>
      </c>
    </row>
    <row r="33" spans="1:2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>
        <f t="shared" si="2"/>
        <v>-5.5369208991099299</v>
      </c>
      <c r="W33">
        <f t="shared" si="6"/>
        <v>0</v>
      </c>
      <c r="X33">
        <f t="shared" si="7"/>
        <v>0</v>
      </c>
      <c r="Y33">
        <f t="shared" si="3"/>
        <v>0.73692089910997538</v>
      </c>
      <c r="Z33">
        <f t="shared" si="8"/>
        <v>-6.9153955044502027</v>
      </c>
      <c r="AA33">
        <f t="shared" si="9"/>
        <v>5</v>
      </c>
      <c r="AB33">
        <f t="shared" si="4"/>
        <v>13.319508169850653</v>
      </c>
      <c r="AC33">
        <f t="shared" si="5"/>
        <v>-13.319508169850653</v>
      </c>
    </row>
    <row r="34" spans="1:2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>
        <f t="shared" si="2"/>
        <v>-6.5369208991099299</v>
      </c>
      <c r="W34">
        <f t="shared" si="6"/>
        <v>0</v>
      </c>
      <c r="X34">
        <f t="shared" si="7"/>
        <v>0</v>
      </c>
      <c r="Y34">
        <f t="shared" si="3"/>
        <v>-0.26307910089002462</v>
      </c>
      <c r="Z34">
        <f t="shared" si="8"/>
        <v>-7.1784746053402273</v>
      </c>
      <c r="AA34">
        <f t="shared" si="9"/>
        <v>6</v>
      </c>
      <c r="AB34">
        <f t="shared" si="4"/>
        <v>13.319508169850653</v>
      </c>
      <c r="AC34">
        <f t="shared" si="5"/>
        <v>-13.319508169850653</v>
      </c>
    </row>
    <row r="35" spans="1:2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>
        <f t="shared" si="2"/>
        <v>-4.1369208991099526</v>
      </c>
      <c r="W35">
        <f t="shared" si="6"/>
        <v>0</v>
      </c>
      <c r="X35">
        <f t="shared" si="7"/>
        <v>0</v>
      </c>
      <c r="Y35">
        <f t="shared" si="3"/>
        <v>2.1369208991099526</v>
      </c>
      <c r="Z35">
        <f t="shared" si="8"/>
        <v>-5.0415537062302747</v>
      </c>
      <c r="AA35">
        <f t="shared" si="9"/>
        <v>7</v>
      </c>
      <c r="AB35">
        <f t="shared" si="4"/>
        <v>13.319508169850653</v>
      </c>
      <c r="AC35">
        <f t="shared" si="5"/>
        <v>-13.319508169850653</v>
      </c>
    </row>
    <row r="36" spans="1:2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>
        <f t="shared" si="2"/>
        <v>-3.3369208991099413</v>
      </c>
      <c r="W36">
        <f t="shared" si="6"/>
        <v>0</v>
      </c>
      <c r="X36">
        <f t="shared" si="7"/>
        <v>0</v>
      </c>
      <c r="Y36">
        <f t="shared" si="3"/>
        <v>2.936920899109964</v>
      </c>
      <c r="Z36">
        <f t="shared" si="8"/>
        <v>-2.1046328071203106</v>
      </c>
      <c r="AA36">
        <f t="shared" si="9"/>
        <v>8</v>
      </c>
      <c r="AB36">
        <f t="shared" si="4"/>
        <v>13.319508169850653</v>
      </c>
      <c r="AC36">
        <f t="shared" si="5"/>
        <v>-13.319508169850653</v>
      </c>
    </row>
    <row r="37" spans="1:2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>
        <f t="shared" si="2"/>
        <v>-3.5369208991099299</v>
      </c>
      <c r="W37">
        <f t="shared" si="6"/>
        <v>0</v>
      </c>
      <c r="X37">
        <f t="shared" si="7"/>
        <v>0</v>
      </c>
      <c r="Y37">
        <f t="shared" si="3"/>
        <v>2.7369208991099754</v>
      </c>
      <c r="Z37">
        <f t="shared" si="8"/>
        <v>0</v>
      </c>
      <c r="AA37">
        <f t="shared" si="9"/>
        <v>0</v>
      </c>
      <c r="AB37">
        <f t="shared" si="4"/>
        <v>13.319508169850653</v>
      </c>
      <c r="AC37">
        <f t="shared" si="5"/>
        <v>-13.319508169850653</v>
      </c>
    </row>
    <row r="38" spans="1:2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>
        <f t="shared" si="2"/>
        <v>-5.1369208991099526</v>
      </c>
      <c r="W38">
        <f t="shared" si="6"/>
        <v>0</v>
      </c>
      <c r="X38">
        <f t="shared" si="7"/>
        <v>0</v>
      </c>
      <c r="Y38">
        <f t="shared" si="3"/>
        <v>1.1369208991099526</v>
      </c>
      <c r="Z38">
        <f t="shared" si="8"/>
        <v>0</v>
      </c>
      <c r="AA38">
        <f t="shared" si="9"/>
        <v>0</v>
      </c>
      <c r="AB38">
        <f t="shared" si="4"/>
        <v>13.319508169850653</v>
      </c>
      <c r="AC38">
        <f t="shared" si="5"/>
        <v>-13.319508169850653</v>
      </c>
    </row>
    <row r="39" spans="1:2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>
        <f t="shared" si="2"/>
        <v>-4.1369208991099526</v>
      </c>
      <c r="W39">
        <f t="shared" si="6"/>
        <v>0</v>
      </c>
      <c r="X39">
        <f t="shared" si="7"/>
        <v>0</v>
      </c>
      <c r="Y39">
        <f t="shared" si="3"/>
        <v>2.1369208991099526</v>
      </c>
      <c r="Z39">
        <f t="shared" si="8"/>
        <v>0</v>
      </c>
      <c r="AA39">
        <f t="shared" si="9"/>
        <v>0</v>
      </c>
      <c r="AB39">
        <f t="shared" si="4"/>
        <v>13.319508169850653</v>
      </c>
      <c r="AC39">
        <f t="shared" si="5"/>
        <v>-13.319508169850653</v>
      </c>
    </row>
    <row r="40" spans="1:2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>
        <f t="shared" si="2"/>
        <v>-6.5369208991099299</v>
      </c>
      <c r="W40">
        <f t="shared" si="6"/>
        <v>0</v>
      </c>
      <c r="X40">
        <f t="shared" si="7"/>
        <v>0</v>
      </c>
      <c r="Y40">
        <f t="shared" si="3"/>
        <v>-0.26307910089002462</v>
      </c>
      <c r="Z40">
        <f t="shared" si="8"/>
        <v>-0.26307910089002462</v>
      </c>
      <c r="AA40">
        <f t="shared" si="9"/>
        <v>1</v>
      </c>
      <c r="AB40">
        <f t="shared" si="4"/>
        <v>13.319508169850653</v>
      </c>
      <c r="AC40">
        <f t="shared" si="5"/>
        <v>-13.319508169850653</v>
      </c>
    </row>
    <row r="41" spans="1:2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>
        <f t="shared" si="2"/>
        <v>-2.7369208991099754</v>
      </c>
      <c r="W41">
        <f t="shared" si="6"/>
        <v>0</v>
      </c>
      <c r="X41">
        <f t="shared" si="7"/>
        <v>0</v>
      </c>
      <c r="Y41">
        <f t="shared" si="3"/>
        <v>3.5369208991099299</v>
      </c>
      <c r="Z41">
        <f t="shared" si="8"/>
        <v>0</v>
      </c>
      <c r="AA41">
        <f t="shared" si="9"/>
        <v>0</v>
      </c>
      <c r="AB41">
        <f t="shared" si="4"/>
        <v>13.319508169850653</v>
      </c>
      <c r="AC41">
        <f t="shared" si="5"/>
        <v>-13.319508169850653</v>
      </c>
    </row>
    <row r="42" spans="1:2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>
        <f t="shared" si="2"/>
        <v>-4.5369208991099299</v>
      </c>
      <c r="W42">
        <f t="shared" si="6"/>
        <v>0</v>
      </c>
      <c r="X42">
        <f t="shared" si="7"/>
        <v>0</v>
      </c>
      <c r="Y42">
        <f t="shared" si="3"/>
        <v>1.7369208991099754</v>
      </c>
      <c r="Z42">
        <f t="shared" si="8"/>
        <v>0</v>
      </c>
      <c r="AA42">
        <f t="shared" si="9"/>
        <v>0</v>
      </c>
      <c r="AB42">
        <f t="shared" si="4"/>
        <v>13.319508169850653</v>
      </c>
      <c r="AC42">
        <f t="shared" si="5"/>
        <v>-13.319508169850653</v>
      </c>
    </row>
    <row r="43" spans="1:2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2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2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2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2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6.5" x14ac:dyDescent="0.25"/>
  <cols>
    <col min="2" max="2" width="10.125" bestFit="1" customWidth="1"/>
    <col min="6" max="6" width="30" customWidth="1"/>
  </cols>
  <sheetData>
    <row r="1" spans="1:6" x14ac:dyDescent="0.25">
      <c r="A1" t="s">
        <v>36</v>
      </c>
      <c r="B1">
        <v>1000000</v>
      </c>
      <c r="D1" t="s">
        <v>40</v>
      </c>
      <c r="E1">
        <v>0.75</v>
      </c>
    </row>
    <row r="2" spans="1:6" x14ac:dyDescent="0.25">
      <c r="A2" t="s">
        <v>37</v>
      </c>
      <c r="B2">
        <v>180</v>
      </c>
      <c r="D2" t="s">
        <v>41</v>
      </c>
      <c r="E2">
        <v>4.8092838867208458</v>
      </c>
    </row>
    <row r="3" spans="1:6" x14ac:dyDescent="0.25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25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2-1改</vt:lpstr>
      <vt:lpstr>3</vt:lpstr>
      <vt:lpstr>3-改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2024-04-17T03:40:21Z</dcterms:created>
  <dcterms:modified xsi:type="dcterms:W3CDTF">2024-04-29T07:50:41Z</dcterms:modified>
</cp:coreProperties>
</file>