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institute_information\統計管制與最佳化方法概論\homework\my_homework\HW14\"/>
    </mc:Choice>
  </mc:AlternateContent>
  <xr:revisionPtr revIDLastSave="0" documentId="13_ncr:40009_{60A4612D-5DC3-440F-966A-0F4210CBDA63}" xr6:coauthVersionLast="47" xr6:coauthVersionMax="47" xr10:uidLastSave="{00000000-0000-0000-0000-000000000000}"/>
  <bookViews>
    <workbookView xWindow="14640" yWindow="2490" windowWidth="19200" windowHeight="11460" activeTab="5"/>
  </bookViews>
  <sheets>
    <sheet name="工作表1" sheetId="2" r:id="rId1"/>
    <sheet name="工作表3" sheetId="4" r:id="rId2"/>
    <sheet name="工作表4" sheetId="5" r:id="rId3"/>
    <sheet name="工作表6" sheetId="7" r:id="rId4"/>
    <sheet name="XM18-01" sheetId="1" r:id="rId5"/>
    <sheet name="工作表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" i="6" l="1"/>
  <c r="N14" i="6"/>
  <c r="N15" i="6"/>
  <c r="N16" i="6"/>
  <c r="N17" i="6"/>
  <c r="N18" i="6"/>
  <c r="N19" i="6"/>
  <c r="N12" i="6"/>
  <c r="P13" i="6"/>
  <c r="P14" i="6"/>
  <c r="P15" i="6"/>
  <c r="P16" i="6"/>
  <c r="P17" i="6"/>
  <c r="P18" i="6"/>
  <c r="P19" i="6"/>
  <c r="P12" i="6"/>
  <c r="O13" i="6"/>
  <c r="O14" i="6"/>
  <c r="O15" i="6"/>
  <c r="O16" i="6"/>
  <c r="O17" i="6"/>
  <c r="O18" i="6"/>
  <c r="O19" i="6"/>
  <c r="O12" i="6"/>
  <c r="O2" i="6"/>
  <c r="L19" i="6"/>
  <c r="L18" i="6"/>
  <c r="L17" i="6"/>
  <c r="L16" i="6"/>
  <c r="L15" i="6"/>
  <c r="L14" i="6"/>
  <c r="L13" i="6"/>
  <c r="L12" i="6"/>
  <c r="M3" i="6"/>
  <c r="M4" i="6"/>
  <c r="M5" i="6"/>
  <c r="M6" i="6"/>
  <c r="M7" i="6"/>
  <c r="M8" i="6"/>
  <c r="M9" i="6"/>
  <c r="M2" i="6"/>
  <c r="L3" i="6"/>
  <c r="L4" i="6"/>
  <c r="L5" i="6"/>
  <c r="L6" i="6"/>
  <c r="L7" i="6"/>
  <c r="L8" i="6"/>
  <c r="L9" i="6"/>
  <c r="L2" i="6"/>
  <c r="N6" i="6" l="1"/>
  <c r="N8" i="6" s="1"/>
  <c r="N10" i="6" s="1"/>
  <c r="Q12" i="6" s="1"/>
  <c r="Q17" i="6" l="1"/>
  <c r="Q13" i="6"/>
  <c r="Q16" i="6"/>
  <c r="Q18" i="6"/>
  <c r="Q14" i="6"/>
  <c r="Q15" i="6"/>
  <c r="Q19" i="6"/>
  <c r="B21" i="6" l="1"/>
  <c r="B22" i="6"/>
  <c r="B23" i="6"/>
  <c r="B24" i="6"/>
  <c r="B25" i="6"/>
  <c r="B26" i="6"/>
  <c r="B27" i="6"/>
  <c r="B20" i="6"/>
  <c r="B12" i="6"/>
  <c r="B13" i="6"/>
  <c r="B14" i="6"/>
  <c r="B15" i="6"/>
  <c r="B16" i="6"/>
  <c r="B17" i="6"/>
  <c r="B18" i="6"/>
  <c r="B19" i="6"/>
  <c r="B11" i="6"/>
  <c r="J21" i="6"/>
  <c r="J22" i="6"/>
  <c r="J23" i="6"/>
  <c r="J24" i="6"/>
  <c r="J25" i="6"/>
  <c r="J26" i="6"/>
  <c r="J27" i="6"/>
  <c r="J20" i="6"/>
  <c r="A20" i="6"/>
  <c r="C20" i="6"/>
  <c r="D20" i="6"/>
  <c r="E20" i="6"/>
  <c r="A21" i="6"/>
  <c r="C21" i="6"/>
  <c r="D21" i="6"/>
  <c r="E21" i="6"/>
  <c r="A22" i="6"/>
  <c r="C22" i="6"/>
  <c r="D22" i="6"/>
  <c r="E22" i="6"/>
  <c r="A23" i="6"/>
  <c r="C23" i="6"/>
  <c r="D23" i="6"/>
  <c r="E23" i="6"/>
  <c r="A24" i="6"/>
  <c r="C24" i="6"/>
  <c r="D24" i="6"/>
  <c r="E24" i="6"/>
  <c r="A25" i="6"/>
  <c r="C25" i="6"/>
  <c r="D25" i="6"/>
  <c r="E25" i="6"/>
  <c r="A26" i="6"/>
  <c r="C26" i="6"/>
  <c r="D26" i="6"/>
  <c r="E26" i="6"/>
  <c r="A27" i="6"/>
  <c r="C27" i="6"/>
  <c r="D27" i="6"/>
  <c r="E27" i="6"/>
  <c r="A12" i="6"/>
  <c r="C12" i="6"/>
  <c r="D12" i="6"/>
  <c r="E12" i="6"/>
  <c r="J12" i="6"/>
  <c r="A13" i="6"/>
  <c r="C13" i="6"/>
  <c r="D13" i="6"/>
  <c r="E13" i="6"/>
  <c r="J13" i="6"/>
  <c r="A14" i="6"/>
  <c r="C14" i="6"/>
  <c r="D14" i="6"/>
  <c r="E14" i="6"/>
  <c r="J14" i="6"/>
  <c r="A15" i="6"/>
  <c r="C15" i="6"/>
  <c r="D15" i="6"/>
  <c r="E15" i="6"/>
  <c r="J15" i="6"/>
  <c r="A16" i="6"/>
  <c r="C16" i="6"/>
  <c r="D16" i="6"/>
  <c r="E16" i="6"/>
  <c r="J16" i="6"/>
  <c r="A17" i="6"/>
  <c r="C17" i="6"/>
  <c r="D17" i="6"/>
  <c r="E17" i="6"/>
  <c r="J17" i="6"/>
  <c r="A18" i="6"/>
  <c r="C18" i="6"/>
  <c r="D18" i="6"/>
  <c r="E18" i="6"/>
  <c r="J18" i="6"/>
  <c r="A19" i="6"/>
  <c r="C19" i="6"/>
  <c r="D19" i="6"/>
  <c r="E19" i="6"/>
  <c r="J19" i="6"/>
  <c r="C11" i="6"/>
  <c r="D11" i="6"/>
  <c r="E11" i="6"/>
  <c r="F11" i="6"/>
  <c r="G11" i="6"/>
  <c r="H11" i="6"/>
  <c r="I11" i="6"/>
  <c r="A11" i="6"/>
  <c r="G3" i="6"/>
  <c r="G21" i="6" s="1"/>
  <c r="H3" i="6"/>
  <c r="H21" i="6" s="1"/>
  <c r="I3" i="6"/>
  <c r="I13" i="6" s="1"/>
  <c r="G4" i="6"/>
  <c r="G22" i="6" s="1"/>
  <c r="H4" i="6"/>
  <c r="H22" i="6" s="1"/>
  <c r="I4" i="6"/>
  <c r="I22" i="6" s="1"/>
  <c r="G5" i="6"/>
  <c r="G15" i="6" s="1"/>
  <c r="H5" i="6"/>
  <c r="H15" i="6" s="1"/>
  <c r="I5" i="6"/>
  <c r="I15" i="6" s="1"/>
  <c r="G6" i="6"/>
  <c r="G16" i="6" s="1"/>
  <c r="H6" i="6"/>
  <c r="H24" i="6" s="1"/>
  <c r="I6" i="6"/>
  <c r="I16" i="6" s="1"/>
  <c r="G7" i="6"/>
  <c r="G17" i="6" s="1"/>
  <c r="H7" i="6"/>
  <c r="H17" i="6" s="1"/>
  <c r="I7" i="6"/>
  <c r="I25" i="6" s="1"/>
  <c r="G8" i="6"/>
  <c r="G26" i="6" s="1"/>
  <c r="H8" i="6"/>
  <c r="H26" i="6" s="1"/>
  <c r="I8" i="6"/>
  <c r="I18" i="6" s="1"/>
  <c r="G9" i="6"/>
  <c r="G27" i="6" s="1"/>
  <c r="H9" i="6"/>
  <c r="H19" i="6" s="1"/>
  <c r="I9" i="6"/>
  <c r="I27" i="6" s="1"/>
  <c r="I2" i="6"/>
  <c r="I20" i="6" s="1"/>
  <c r="H2" i="6"/>
  <c r="H20" i="6" s="1"/>
  <c r="G2" i="6"/>
  <c r="G20" i="6" s="1"/>
  <c r="F3" i="6"/>
  <c r="F21" i="6" s="1"/>
  <c r="F4" i="6"/>
  <c r="F22" i="6" s="1"/>
  <c r="F5" i="6"/>
  <c r="F15" i="6" s="1"/>
  <c r="F6" i="6"/>
  <c r="F16" i="6" s="1"/>
  <c r="F7" i="6"/>
  <c r="F17" i="6" s="1"/>
  <c r="F8" i="6"/>
  <c r="F26" i="6" s="1"/>
  <c r="F9" i="6"/>
  <c r="F19" i="6" s="1"/>
  <c r="F2" i="6"/>
  <c r="F20" i="6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B102" i="1"/>
  <c r="H14" i="6" l="1"/>
  <c r="C29" i="6"/>
  <c r="F23" i="6"/>
  <c r="I19" i="6"/>
  <c r="G19" i="6"/>
  <c r="I23" i="6"/>
  <c r="H23" i="6"/>
  <c r="G23" i="6"/>
  <c r="H13" i="6"/>
  <c r="I26" i="6"/>
  <c r="B29" i="6"/>
  <c r="F13" i="6"/>
  <c r="H18" i="6"/>
  <c r="G13" i="6"/>
  <c r="M13" i="6"/>
  <c r="C31" i="6"/>
  <c r="E29" i="6"/>
  <c r="I14" i="6"/>
  <c r="D29" i="6"/>
  <c r="G18" i="6"/>
  <c r="G14" i="6"/>
  <c r="I21" i="6"/>
  <c r="H27" i="6"/>
  <c r="H25" i="6"/>
  <c r="H16" i="6"/>
  <c r="F18" i="6"/>
  <c r="I12" i="6"/>
  <c r="I24" i="6"/>
  <c r="F25" i="6"/>
  <c r="F14" i="6"/>
  <c r="H12" i="6"/>
  <c r="H29" i="6" s="1"/>
  <c r="G12" i="6"/>
  <c r="G24" i="6"/>
  <c r="F27" i="6"/>
  <c r="I17" i="6"/>
  <c r="F12" i="6"/>
  <c r="F24" i="6"/>
  <c r="G25" i="6"/>
  <c r="F29" i="6" l="1"/>
  <c r="F31" i="6" s="1"/>
  <c r="D31" i="6"/>
  <c r="M14" i="6"/>
  <c r="M12" i="6"/>
  <c r="B31" i="6"/>
  <c r="G29" i="6"/>
  <c r="H31" i="6"/>
  <c r="M18" i="6"/>
  <c r="I29" i="6"/>
  <c r="E31" i="6"/>
  <c r="M15" i="6"/>
  <c r="M16" i="6" l="1"/>
  <c r="G31" i="6"/>
  <c r="M17" i="6"/>
  <c r="I31" i="6"/>
  <c r="M19" i="6"/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O101" i="1"/>
  <c r="AM3" i="1"/>
  <c r="AN3" i="1"/>
  <c r="AO3" i="1"/>
  <c r="AM4" i="1"/>
  <c r="AN4" i="1"/>
  <c r="AO4" i="1"/>
  <c r="AM5" i="1"/>
  <c r="AN5" i="1"/>
  <c r="AO5" i="1"/>
  <c r="AM6" i="1"/>
  <c r="AN6" i="1"/>
  <c r="AO6" i="1"/>
  <c r="AM7" i="1"/>
  <c r="AN7" i="1"/>
  <c r="AO7" i="1"/>
  <c r="AM8" i="1"/>
  <c r="AN8" i="1"/>
  <c r="AO8" i="1"/>
  <c r="AM9" i="1"/>
  <c r="AN9" i="1"/>
  <c r="AO9" i="1"/>
  <c r="AM10" i="1"/>
  <c r="AN10" i="1"/>
  <c r="AO10" i="1"/>
  <c r="AM11" i="1"/>
  <c r="AN11" i="1"/>
  <c r="AO11" i="1"/>
  <c r="AM12" i="1"/>
  <c r="AN12" i="1"/>
  <c r="AO12" i="1"/>
  <c r="AM13" i="1"/>
  <c r="AN13" i="1"/>
  <c r="AO13" i="1"/>
  <c r="AM14" i="1"/>
  <c r="AN14" i="1"/>
  <c r="AO14" i="1"/>
  <c r="AM15" i="1"/>
  <c r="AN15" i="1"/>
  <c r="AO15" i="1"/>
  <c r="AM16" i="1"/>
  <c r="AN16" i="1"/>
  <c r="AO16" i="1"/>
  <c r="AM17" i="1"/>
  <c r="AN17" i="1"/>
  <c r="AO17" i="1"/>
  <c r="AM18" i="1"/>
  <c r="AN18" i="1"/>
  <c r="AO18" i="1"/>
  <c r="AM19" i="1"/>
  <c r="AN19" i="1"/>
  <c r="AO19" i="1"/>
  <c r="AM20" i="1"/>
  <c r="AN20" i="1"/>
  <c r="AO20" i="1"/>
  <c r="AM21" i="1"/>
  <c r="AN21" i="1"/>
  <c r="AO21" i="1"/>
  <c r="AM22" i="1"/>
  <c r="AN22" i="1"/>
  <c r="AO22" i="1"/>
  <c r="AM23" i="1"/>
  <c r="AN23" i="1"/>
  <c r="AO23" i="1"/>
  <c r="AM24" i="1"/>
  <c r="AN24" i="1"/>
  <c r="AO24" i="1"/>
  <c r="AM25" i="1"/>
  <c r="AN25" i="1"/>
  <c r="AO25" i="1"/>
  <c r="AM26" i="1"/>
  <c r="AN26" i="1"/>
  <c r="AO26" i="1"/>
  <c r="AM27" i="1"/>
  <c r="AN27" i="1"/>
  <c r="AO27" i="1"/>
  <c r="AM28" i="1"/>
  <c r="AN28" i="1"/>
  <c r="AO28" i="1"/>
  <c r="AM29" i="1"/>
  <c r="AN29" i="1"/>
  <c r="AO29" i="1"/>
  <c r="AM30" i="1"/>
  <c r="AN30" i="1"/>
  <c r="AO30" i="1"/>
  <c r="AM31" i="1"/>
  <c r="AN31" i="1"/>
  <c r="AO31" i="1"/>
  <c r="AM32" i="1"/>
  <c r="AN32" i="1"/>
  <c r="AO32" i="1"/>
  <c r="AM33" i="1"/>
  <c r="AN33" i="1"/>
  <c r="AO33" i="1"/>
  <c r="AM34" i="1"/>
  <c r="AN34" i="1"/>
  <c r="AO34" i="1"/>
  <c r="AM35" i="1"/>
  <c r="AN35" i="1"/>
  <c r="AO35" i="1"/>
  <c r="AM36" i="1"/>
  <c r="AN36" i="1"/>
  <c r="AO36" i="1"/>
  <c r="AM37" i="1"/>
  <c r="AN37" i="1"/>
  <c r="AO37" i="1"/>
  <c r="AM38" i="1"/>
  <c r="AN38" i="1"/>
  <c r="AO38" i="1"/>
  <c r="AM39" i="1"/>
  <c r="AN39" i="1"/>
  <c r="AO39" i="1"/>
  <c r="AM40" i="1"/>
  <c r="AN40" i="1"/>
  <c r="AO40" i="1"/>
  <c r="AM41" i="1"/>
  <c r="AN41" i="1"/>
  <c r="AO41" i="1"/>
  <c r="AM42" i="1"/>
  <c r="AN42" i="1"/>
  <c r="AO42" i="1"/>
  <c r="AM43" i="1"/>
  <c r="AN43" i="1"/>
  <c r="AO43" i="1"/>
  <c r="AM44" i="1"/>
  <c r="AN44" i="1"/>
  <c r="AO44" i="1"/>
  <c r="AM45" i="1"/>
  <c r="AN45" i="1"/>
  <c r="AO45" i="1"/>
  <c r="AM46" i="1"/>
  <c r="AN46" i="1"/>
  <c r="AO46" i="1"/>
  <c r="AM47" i="1"/>
  <c r="AN47" i="1"/>
  <c r="AO47" i="1"/>
  <c r="AM48" i="1"/>
  <c r="AN48" i="1"/>
  <c r="AO48" i="1"/>
  <c r="AM49" i="1"/>
  <c r="AN49" i="1"/>
  <c r="AO49" i="1"/>
  <c r="AM50" i="1"/>
  <c r="AN50" i="1"/>
  <c r="AO50" i="1"/>
  <c r="AM51" i="1"/>
  <c r="AN51" i="1"/>
  <c r="AO51" i="1"/>
  <c r="AM52" i="1"/>
  <c r="AN52" i="1"/>
  <c r="AO52" i="1"/>
  <c r="AM53" i="1"/>
  <c r="AN53" i="1"/>
  <c r="AO53" i="1"/>
  <c r="AM54" i="1"/>
  <c r="AN54" i="1"/>
  <c r="AO54" i="1"/>
  <c r="AM55" i="1"/>
  <c r="AN55" i="1"/>
  <c r="AO55" i="1"/>
  <c r="AM56" i="1"/>
  <c r="AN56" i="1"/>
  <c r="AO56" i="1"/>
  <c r="AM57" i="1"/>
  <c r="AN57" i="1"/>
  <c r="AO57" i="1"/>
  <c r="AM58" i="1"/>
  <c r="AN58" i="1"/>
  <c r="AO58" i="1"/>
  <c r="AM59" i="1"/>
  <c r="AN59" i="1"/>
  <c r="AO59" i="1"/>
  <c r="AM60" i="1"/>
  <c r="AN60" i="1"/>
  <c r="AO60" i="1"/>
  <c r="AM61" i="1"/>
  <c r="AN61" i="1"/>
  <c r="AO61" i="1"/>
  <c r="AM62" i="1"/>
  <c r="AN62" i="1"/>
  <c r="AO62" i="1"/>
  <c r="AM63" i="1"/>
  <c r="AN63" i="1"/>
  <c r="AO63" i="1"/>
  <c r="AM64" i="1"/>
  <c r="AN64" i="1"/>
  <c r="AO64" i="1"/>
  <c r="AM65" i="1"/>
  <c r="AN65" i="1"/>
  <c r="AO65" i="1"/>
  <c r="AM66" i="1"/>
  <c r="AN66" i="1"/>
  <c r="AO66" i="1"/>
  <c r="AM67" i="1"/>
  <c r="AN67" i="1"/>
  <c r="AO67" i="1"/>
  <c r="AM68" i="1"/>
  <c r="AN68" i="1"/>
  <c r="AO68" i="1"/>
  <c r="AM69" i="1"/>
  <c r="AN69" i="1"/>
  <c r="AO69" i="1"/>
  <c r="AM70" i="1"/>
  <c r="AN70" i="1"/>
  <c r="AO70" i="1"/>
  <c r="AM71" i="1"/>
  <c r="AN71" i="1"/>
  <c r="AO71" i="1"/>
  <c r="AM72" i="1"/>
  <c r="AN72" i="1"/>
  <c r="AO72" i="1"/>
  <c r="AM73" i="1"/>
  <c r="AN73" i="1"/>
  <c r="AO73" i="1"/>
  <c r="AM74" i="1"/>
  <c r="AN74" i="1"/>
  <c r="AO74" i="1"/>
  <c r="AM75" i="1"/>
  <c r="AN75" i="1"/>
  <c r="AO75" i="1"/>
  <c r="AM76" i="1"/>
  <c r="AN76" i="1"/>
  <c r="AO76" i="1"/>
  <c r="AM77" i="1"/>
  <c r="AN77" i="1"/>
  <c r="AO77" i="1"/>
  <c r="AM78" i="1"/>
  <c r="AN78" i="1"/>
  <c r="AO78" i="1"/>
  <c r="AM79" i="1"/>
  <c r="AN79" i="1"/>
  <c r="AO79" i="1"/>
  <c r="AM80" i="1"/>
  <c r="AN80" i="1"/>
  <c r="AO80" i="1"/>
  <c r="AM81" i="1"/>
  <c r="AN81" i="1"/>
  <c r="AO81" i="1"/>
  <c r="AM82" i="1"/>
  <c r="AN82" i="1"/>
  <c r="AO82" i="1"/>
  <c r="AM83" i="1"/>
  <c r="AN83" i="1"/>
  <c r="AO83" i="1"/>
  <c r="AM84" i="1"/>
  <c r="AN84" i="1"/>
  <c r="AO84" i="1"/>
  <c r="AM85" i="1"/>
  <c r="AN85" i="1"/>
  <c r="AO85" i="1"/>
  <c r="AM86" i="1"/>
  <c r="AN86" i="1"/>
  <c r="AO86" i="1"/>
  <c r="AM87" i="1"/>
  <c r="AN87" i="1"/>
  <c r="AO87" i="1"/>
  <c r="AM88" i="1"/>
  <c r="AN88" i="1"/>
  <c r="AO88" i="1"/>
  <c r="AM89" i="1"/>
  <c r="AN89" i="1"/>
  <c r="AO89" i="1"/>
  <c r="AM90" i="1"/>
  <c r="AN90" i="1"/>
  <c r="AO90" i="1"/>
  <c r="AM91" i="1"/>
  <c r="AN91" i="1"/>
  <c r="AO91" i="1"/>
  <c r="AM92" i="1"/>
  <c r="AN92" i="1"/>
  <c r="AO92" i="1"/>
  <c r="AM93" i="1"/>
  <c r="AN93" i="1"/>
  <c r="AO93" i="1"/>
  <c r="AM94" i="1"/>
  <c r="AN94" i="1"/>
  <c r="AO94" i="1"/>
  <c r="AM95" i="1"/>
  <c r="AN95" i="1"/>
  <c r="AO95" i="1"/>
  <c r="AM96" i="1"/>
  <c r="AN96" i="1"/>
  <c r="AO96" i="1"/>
  <c r="AM97" i="1"/>
  <c r="AN97" i="1"/>
  <c r="AO97" i="1"/>
  <c r="AM98" i="1"/>
  <c r="AN98" i="1"/>
  <c r="AO98" i="1"/>
  <c r="AM99" i="1"/>
  <c r="AN99" i="1"/>
  <c r="AO99" i="1"/>
  <c r="AM100" i="1"/>
  <c r="AN100" i="1"/>
  <c r="AO100" i="1"/>
  <c r="AM101" i="1"/>
  <c r="AN101" i="1"/>
  <c r="AN2" i="1"/>
  <c r="AO2" i="1"/>
  <c r="AM2" i="1"/>
  <c r="AP2" i="1"/>
  <c r="AP1" i="1"/>
  <c r="AM1" i="1" a="1"/>
  <c r="AM1" i="1" s="1"/>
  <c r="P3" i="1"/>
  <c r="Q3" i="1"/>
  <c r="R3" i="1"/>
  <c r="S3" i="1"/>
  <c r="T3" i="1"/>
  <c r="U3" i="1"/>
  <c r="P4" i="1"/>
  <c r="Q4" i="1"/>
  <c r="R4" i="1"/>
  <c r="S4" i="1"/>
  <c r="T4" i="1"/>
  <c r="U4" i="1"/>
  <c r="P5" i="1"/>
  <c r="Q5" i="1"/>
  <c r="R5" i="1"/>
  <c r="S5" i="1"/>
  <c r="T5" i="1"/>
  <c r="U5" i="1"/>
  <c r="P6" i="1"/>
  <c r="Q6" i="1"/>
  <c r="R6" i="1"/>
  <c r="S6" i="1"/>
  <c r="T6" i="1"/>
  <c r="U6" i="1"/>
  <c r="P7" i="1"/>
  <c r="Q7" i="1"/>
  <c r="R7" i="1"/>
  <c r="S7" i="1"/>
  <c r="T7" i="1"/>
  <c r="U7" i="1"/>
  <c r="P8" i="1"/>
  <c r="Q8" i="1"/>
  <c r="R8" i="1"/>
  <c r="S8" i="1"/>
  <c r="T8" i="1"/>
  <c r="U8" i="1"/>
  <c r="P9" i="1"/>
  <c r="Q9" i="1"/>
  <c r="R9" i="1"/>
  <c r="S9" i="1"/>
  <c r="T9" i="1"/>
  <c r="U9" i="1"/>
  <c r="P10" i="1"/>
  <c r="Q10" i="1"/>
  <c r="R10" i="1"/>
  <c r="S10" i="1"/>
  <c r="T10" i="1"/>
  <c r="U10" i="1"/>
  <c r="P11" i="1"/>
  <c r="Q11" i="1"/>
  <c r="R11" i="1"/>
  <c r="S11" i="1"/>
  <c r="T11" i="1"/>
  <c r="U11" i="1"/>
  <c r="P12" i="1"/>
  <c r="Q12" i="1"/>
  <c r="R12" i="1"/>
  <c r="S12" i="1"/>
  <c r="T12" i="1"/>
  <c r="U12" i="1"/>
  <c r="P13" i="1"/>
  <c r="Q13" i="1"/>
  <c r="R13" i="1"/>
  <c r="S13" i="1"/>
  <c r="T13" i="1"/>
  <c r="U13" i="1"/>
  <c r="P14" i="1"/>
  <c r="Q14" i="1"/>
  <c r="R14" i="1"/>
  <c r="S14" i="1"/>
  <c r="T14" i="1"/>
  <c r="U14" i="1"/>
  <c r="P15" i="1"/>
  <c r="Q15" i="1"/>
  <c r="R15" i="1"/>
  <c r="S15" i="1"/>
  <c r="T15" i="1"/>
  <c r="U15" i="1"/>
  <c r="P16" i="1"/>
  <c r="Q16" i="1"/>
  <c r="R16" i="1"/>
  <c r="S16" i="1"/>
  <c r="T16" i="1"/>
  <c r="U16" i="1"/>
  <c r="P17" i="1"/>
  <c r="Q17" i="1"/>
  <c r="R17" i="1"/>
  <c r="S17" i="1"/>
  <c r="T17" i="1"/>
  <c r="U17" i="1"/>
  <c r="P18" i="1"/>
  <c r="Q18" i="1"/>
  <c r="R18" i="1"/>
  <c r="S18" i="1"/>
  <c r="T18" i="1"/>
  <c r="U18" i="1"/>
  <c r="P19" i="1"/>
  <c r="Q19" i="1"/>
  <c r="R19" i="1"/>
  <c r="S19" i="1"/>
  <c r="T19" i="1"/>
  <c r="U19" i="1"/>
  <c r="P20" i="1"/>
  <c r="Q20" i="1"/>
  <c r="R20" i="1"/>
  <c r="S20" i="1"/>
  <c r="T20" i="1"/>
  <c r="U20" i="1"/>
  <c r="P21" i="1"/>
  <c r="Q21" i="1"/>
  <c r="R21" i="1"/>
  <c r="S21" i="1"/>
  <c r="T21" i="1"/>
  <c r="U21" i="1"/>
  <c r="P22" i="1"/>
  <c r="Q22" i="1"/>
  <c r="R22" i="1"/>
  <c r="S22" i="1"/>
  <c r="T22" i="1"/>
  <c r="U22" i="1"/>
  <c r="P23" i="1"/>
  <c r="Q23" i="1"/>
  <c r="R23" i="1"/>
  <c r="S23" i="1"/>
  <c r="T23" i="1"/>
  <c r="U23" i="1"/>
  <c r="P24" i="1"/>
  <c r="Q24" i="1"/>
  <c r="R24" i="1"/>
  <c r="S24" i="1"/>
  <c r="T24" i="1"/>
  <c r="U24" i="1"/>
  <c r="P25" i="1"/>
  <c r="Q25" i="1"/>
  <c r="R25" i="1"/>
  <c r="S25" i="1"/>
  <c r="T25" i="1"/>
  <c r="U25" i="1"/>
  <c r="P26" i="1"/>
  <c r="Q26" i="1"/>
  <c r="R26" i="1"/>
  <c r="S26" i="1"/>
  <c r="T26" i="1"/>
  <c r="U26" i="1"/>
  <c r="P27" i="1"/>
  <c r="Q27" i="1"/>
  <c r="R27" i="1"/>
  <c r="S27" i="1"/>
  <c r="T27" i="1"/>
  <c r="U27" i="1"/>
  <c r="P28" i="1"/>
  <c r="Q28" i="1"/>
  <c r="R28" i="1"/>
  <c r="S28" i="1"/>
  <c r="T28" i="1"/>
  <c r="U28" i="1"/>
  <c r="P29" i="1"/>
  <c r="Q29" i="1"/>
  <c r="R29" i="1"/>
  <c r="S29" i="1"/>
  <c r="T29" i="1"/>
  <c r="U29" i="1"/>
  <c r="P30" i="1"/>
  <c r="Q30" i="1"/>
  <c r="R30" i="1"/>
  <c r="S30" i="1"/>
  <c r="T30" i="1"/>
  <c r="U30" i="1"/>
  <c r="P31" i="1"/>
  <c r="Q31" i="1"/>
  <c r="R31" i="1"/>
  <c r="S31" i="1"/>
  <c r="T31" i="1"/>
  <c r="U31" i="1"/>
  <c r="P32" i="1"/>
  <c r="Q32" i="1"/>
  <c r="R32" i="1"/>
  <c r="S32" i="1"/>
  <c r="T32" i="1"/>
  <c r="U32" i="1"/>
  <c r="P33" i="1"/>
  <c r="Q33" i="1"/>
  <c r="R33" i="1"/>
  <c r="S33" i="1"/>
  <c r="T33" i="1"/>
  <c r="U33" i="1"/>
  <c r="P34" i="1"/>
  <c r="Q34" i="1"/>
  <c r="R34" i="1"/>
  <c r="S34" i="1"/>
  <c r="T34" i="1"/>
  <c r="U34" i="1"/>
  <c r="P35" i="1"/>
  <c r="Q35" i="1"/>
  <c r="R35" i="1"/>
  <c r="S35" i="1"/>
  <c r="T35" i="1"/>
  <c r="U35" i="1"/>
  <c r="P36" i="1"/>
  <c r="Q36" i="1"/>
  <c r="R36" i="1"/>
  <c r="S36" i="1"/>
  <c r="T36" i="1"/>
  <c r="U36" i="1"/>
  <c r="P37" i="1"/>
  <c r="Q37" i="1"/>
  <c r="R37" i="1"/>
  <c r="S37" i="1"/>
  <c r="T37" i="1"/>
  <c r="U37" i="1"/>
  <c r="P38" i="1"/>
  <c r="Q38" i="1"/>
  <c r="R38" i="1"/>
  <c r="S38" i="1"/>
  <c r="T38" i="1"/>
  <c r="U38" i="1"/>
  <c r="P39" i="1"/>
  <c r="Q39" i="1"/>
  <c r="R39" i="1"/>
  <c r="S39" i="1"/>
  <c r="T39" i="1"/>
  <c r="U39" i="1"/>
  <c r="P40" i="1"/>
  <c r="Q40" i="1"/>
  <c r="R40" i="1"/>
  <c r="S40" i="1"/>
  <c r="T40" i="1"/>
  <c r="U40" i="1"/>
  <c r="P41" i="1"/>
  <c r="Q41" i="1"/>
  <c r="R41" i="1"/>
  <c r="S41" i="1"/>
  <c r="T41" i="1"/>
  <c r="U41" i="1"/>
  <c r="P42" i="1"/>
  <c r="Q42" i="1"/>
  <c r="R42" i="1"/>
  <c r="S42" i="1"/>
  <c r="T42" i="1"/>
  <c r="U42" i="1"/>
  <c r="P43" i="1"/>
  <c r="Q43" i="1"/>
  <c r="R43" i="1"/>
  <c r="S43" i="1"/>
  <c r="T43" i="1"/>
  <c r="U43" i="1"/>
  <c r="P44" i="1"/>
  <c r="Q44" i="1"/>
  <c r="R44" i="1"/>
  <c r="S44" i="1"/>
  <c r="T44" i="1"/>
  <c r="U44" i="1"/>
  <c r="P45" i="1"/>
  <c r="Q45" i="1"/>
  <c r="R45" i="1"/>
  <c r="S45" i="1"/>
  <c r="T45" i="1"/>
  <c r="U45" i="1"/>
  <c r="P46" i="1"/>
  <c r="Q46" i="1"/>
  <c r="R46" i="1"/>
  <c r="S46" i="1"/>
  <c r="T46" i="1"/>
  <c r="U46" i="1"/>
  <c r="P47" i="1"/>
  <c r="Q47" i="1"/>
  <c r="R47" i="1"/>
  <c r="S47" i="1"/>
  <c r="T47" i="1"/>
  <c r="U47" i="1"/>
  <c r="P48" i="1"/>
  <c r="Q48" i="1"/>
  <c r="R48" i="1"/>
  <c r="S48" i="1"/>
  <c r="T48" i="1"/>
  <c r="U48" i="1"/>
  <c r="P49" i="1"/>
  <c r="Q49" i="1"/>
  <c r="R49" i="1"/>
  <c r="S49" i="1"/>
  <c r="T49" i="1"/>
  <c r="U49" i="1"/>
  <c r="P50" i="1"/>
  <c r="Q50" i="1"/>
  <c r="R50" i="1"/>
  <c r="S50" i="1"/>
  <c r="T50" i="1"/>
  <c r="U50" i="1"/>
  <c r="P51" i="1"/>
  <c r="Q51" i="1"/>
  <c r="R51" i="1"/>
  <c r="S51" i="1"/>
  <c r="T51" i="1"/>
  <c r="U51" i="1"/>
  <c r="P52" i="1"/>
  <c r="Q52" i="1"/>
  <c r="R52" i="1"/>
  <c r="S52" i="1"/>
  <c r="T52" i="1"/>
  <c r="U52" i="1"/>
  <c r="P53" i="1"/>
  <c r="Q53" i="1"/>
  <c r="R53" i="1"/>
  <c r="S53" i="1"/>
  <c r="T53" i="1"/>
  <c r="U53" i="1"/>
  <c r="P54" i="1"/>
  <c r="Q54" i="1"/>
  <c r="R54" i="1"/>
  <c r="S54" i="1"/>
  <c r="T54" i="1"/>
  <c r="U54" i="1"/>
  <c r="P55" i="1"/>
  <c r="Q55" i="1"/>
  <c r="R55" i="1"/>
  <c r="S55" i="1"/>
  <c r="T55" i="1"/>
  <c r="U55" i="1"/>
  <c r="P56" i="1"/>
  <c r="Q56" i="1"/>
  <c r="R56" i="1"/>
  <c r="S56" i="1"/>
  <c r="T56" i="1"/>
  <c r="U56" i="1"/>
  <c r="P57" i="1"/>
  <c r="Q57" i="1"/>
  <c r="R57" i="1"/>
  <c r="S57" i="1"/>
  <c r="T57" i="1"/>
  <c r="U57" i="1"/>
  <c r="P58" i="1"/>
  <c r="Q58" i="1"/>
  <c r="R58" i="1"/>
  <c r="S58" i="1"/>
  <c r="T58" i="1"/>
  <c r="U58" i="1"/>
  <c r="P59" i="1"/>
  <c r="Q59" i="1"/>
  <c r="R59" i="1"/>
  <c r="S59" i="1"/>
  <c r="T59" i="1"/>
  <c r="U59" i="1"/>
  <c r="P60" i="1"/>
  <c r="Q60" i="1"/>
  <c r="R60" i="1"/>
  <c r="S60" i="1"/>
  <c r="T60" i="1"/>
  <c r="U60" i="1"/>
  <c r="P61" i="1"/>
  <c r="Q61" i="1"/>
  <c r="R61" i="1"/>
  <c r="S61" i="1"/>
  <c r="T61" i="1"/>
  <c r="U61" i="1"/>
  <c r="P62" i="1"/>
  <c r="Q62" i="1"/>
  <c r="R62" i="1"/>
  <c r="S62" i="1"/>
  <c r="T62" i="1"/>
  <c r="U62" i="1"/>
  <c r="P63" i="1"/>
  <c r="Q63" i="1"/>
  <c r="R63" i="1"/>
  <c r="S63" i="1"/>
  <c r="T63" i="1"/>
  <c r="U63" i="1"/>
  <c r="P64" i="1"/>
  <c r="Q64" i="1"/>
  <c r="R64" i="1"/>
  <c r="S64" i="1"/>
  <c r="T64" i="1"/>
  <c r="U64" i="1"/>
  <c r="P65" i="1"/>
  <c r="Q65" i="1"/>
  <c r="R65" i="1"/>
  <c r="S65" i="1"/>
  <c r="T65" i="1"/>
  <c r="U65" i="1"/>
  <c r="P66" i="1"/>
  <c r="Q66" i="1"/>
  <c r="R66" i="1"/>
  <c r="S66" i="1"/>
  <c r="T66" i="1"/>
  <c r="U66" i="1"/>
  <c r="P67" i="1"/>
  <c r="Q67" i="1"/>
  <c r="R67" i="1"/>
  <c r="S67" i="1"/>
  <c r="T67" i="1"/>
  <c r="U67" i="1"/>
  <c r="P68" i="1"/>
  <c r="Q68" i="1"/>
  <c r="R68" i="1"/>
  <c r="S68" i="1"/>
  <c r="T68" i="1"/>
  <c r="U68" i="1"/>
  <c r="P69" i="1"/>
  <c r="Q69" i="1"/>
  <c r="R69" i="1"/>
  <c r="S69" i="1"/>
  <c r="T69" i="1"/>
  <c r="U69" i="1"/>
  <c r="P70" i="1"/>
  <c r="Q70" i="1"/>
  <c r="R70" i="1"/>
  <c r="S70" i="1"/>
  <c r="T70" i="1"/>
  <c r="U70" i="1"/>
  <c r="P71" i="1"/>
  <c r="Q71" i="1"/>
  <c r="R71" i="1"/>
  <c r="S71" i="1"/>
  <c r="T71" i="1"/>
  <c r="U71" i="1"/>
  <c r="P72" i="1"/>
  <c r="Q72" i="1"/>
  <c r="R72" i="1"/>
  <c r="S72" i="1"/>
  <c r="T72" i="1"/>
  <c r="U72" i="1"/>
  <c r="P73" i="1"/>
  <c r="Q73" i="1"/>
  <c r="R73" i="1"/>
  <c r="S73" i="1"/>
  <c r="T73" i="1"/>
  <c r="U73" i="1"/>
  <c r="P74" i="1"/>
  <c r="Q74" i="1"/>
  <c r="R74" i="1"/>
  <c r="S74" i="1"/>
  <c r="T74" i="1"/>
  <c r="U74" i="1"/>
  <c r="P75" i="1"/>
  <c r="Q75" i="1"/>
  <c r="R75" i="1"/>
  <c r="S75" i="1"/>
  <c r="T75" i="1"/>
  <c r="U75" i="1"/>
  <c r="P76" i="1"/>
  <c r="Q76" i="1"/>
  <c r="R76" i="1"/>
  <c r="S76" i="1"/>
  <c r="T76" i="1"/>
  <c r="U76" i="1"/>
  <c r="P77" i="1"/>
  <c r="Q77" i="1"/>
  <c r="R77" i="1"/>
  <c r="S77" i="1"/>
  <c r="T77" i="1"/>
  <c r="U77" i="1"/>
  <c r="P78" i="1"/>
  <c r="Q78" i="1"/>
  <c r="R78" i="1"/>
  <c r="S78" i="1"/>
  <c r="T78" i="1"/>
  <c r="U78" i="1"/>
  <c r="P79" i="1"/>
  <c r="Q79" i="1"/>
  <c r="R79" i="1"/>
  <c r="S79" i="1"/>
  <c r="T79" i="1"/>
  <c r="U79" i="1"/>
  <c r="P80" i="1"/>
  <c r="Q80" i="1"/>
  <c r="R80" i="1"/>
  <c r="S80" i="1"/>
  <c r="T80" i="1"/>
  <c r="U80" i="1"/>
  <c r="P81" i="1"/>
  <c r="Q81" i="1"/>
  <c r="R81" i="1"/>
  <c r="S81" i="1"/>
  <c r="T81" i="1"/>
  <c r="U81" i="1"/>
  <c r="P82" i="1"/>
  <c r="Q82" i="1"/>
  <c r="R82" i="1"/>
  <c r="S82" i="1"/>
  <c r="T82" i="1"/>
  <c r="U82" i="1"/>
  <c r="P83" i="1"/>
  <c r="Q83" i="1"/>
  <c r="R83" i="1"/>
  <c r="S83" i="1"/>
  <c r="T83" i="1"/>
  <c r="U83" i="1"/>
  <c r="P84" i="1"/>
  <c r="Q84" i="1"/>
  <c r="R84" i="1"/>
  <c r="S84" i="1"/>
  <c r="T84" i="1"/>
  <c r="U84" i="1"/>
  <c r="P85" i="1"/>
  <c r="Q85" i="1"/>
  <c r="R85" i="1"/>
  <c r="S85" i="1"/>
  <c r="T85" i="1"/>
  <c r="U85" i="1"/>
  <c r="P86" i="1"/>
  <c r="Q86" i="1"/>
  <c r="R86" i="1"/>
  <c r="S86" i="1"/>
  <c r="T86" i="1"/>
  <c r="U86" i="1"/>
  <c r="P87" i="1"/>
  <c r="Q87" i="1"/>
  <c r="R87" i="1"/>
  <c r="S87" i="1"/>
  <c r="T87" i="1"/>
  <c r="U87" i="1"/>
  <c r="P88" i="1"/>
  <c r="Q88" i="1"/>
  <c r="R88" i="1"/>
  <c r="S88" i="1"/>
  <c r="T88" i="1"/>
  <c r="U88" i="1"/>
  <c r="P89" i="1"/>
  <c r="Q89" i="1"/>
  <c r="R89" i="1"/>
  <c r="S89" i="1"/>
  <c r="T89" i="1"/>
  <c r="U89" i="1"/>
  <c r="P90" i="1"/>
  <c r="Q90" i="1"/>
  <c r="R90" i="1"/>
  <c r="S90" i="1"/>
  <c r="T90" i="1"/>
  <c r="U90" i="1"/>
  <c r="P91" i="1"/>
  <c r="Q91" i="1"/>
  <c r="R91" i="1"/>
  <c r="S91" i="1"/>
  <c r="T91" i="1"/>
  <c r="U91" i="1"/>
  <c r="P92" i="1"/>
  <c r="Q92" i="1"/>
  <c r="R92" i="1"/>
  <c r="S92" i="1"/>
  <c r="T92" i="1"/>
  <c r="U92" i="1"/>
  <c r="P93" i="1"/>
  <c r="Q93" i="1"/>
  <c r="R93" i="1"/>
  <c r="S93" i="1"/>
  <c r="T93" i="1"/>
  <c r="U93" i="1"/>
  <c r="P94" i="1"/>
  <c r="Q94" i="1"/>
  <c r="R94" i="1"/>
  <c r="S94" i="1"/>
  <c r="T94" i="1"/>
  <c r="U94" i="1"/>
  <c r="P95" i="1"/>
  <c r="Q95" i="1"/>
  <c r="R95" i="1"/>
  <c r="S95" i="1"/>
  <c r="T95" i="1"/>
  <c r="U95" i="1"/>
  <c r="P96" i="1"/>
  <c r="Q96" i="1"/>
  <c r="R96" i="1"/>
  <c r="S96" i="1"/>
  <c r="T96" i="1"/>
  <c r="U96" i="1"/>
  <c r="P97" i="1"/>
  <c r="Q97" i="1"/>
  <c r="R97" i="1"/>
  <c r="S97" i="1"/>
  <c r="T97" i="1"/>
  <c r="U97" i="1"/>
  <c r="P98" i="1"/>
  <c r="Q98" i="1"/>
  <c r="R98" i="1"/>
  <c r="S98" i="1"/>
  <c r="T98" i="1"/>
  <c r="U98" i="1"/>
  <c r="P99" i="1"/>
  <c r="Q99" i="1"/>
  <c r="R99" i="1"/>
  <c r="S99" i="1"/>
  <c r="T99" i="1"/>
  <c r="U99" i="1"/>
  <c r="P100" i="1"/>
  <c r="Q100" i="1"/>
  <c r="R100" i="1"/>
  <c r="S100" i="1"/>
  <c r="T100" i="1"/>
  <c r="U100" i="1"/>
  <c r="P101" i="1"/>
  <c r="Q101" i="1"/>
  <c r="R101" i="1"/>
  <c r="S101" i="1"/>
  <c r="T101" i="1"/>
  <c r="U101" i="1"/>
  <c r="Q2" i="1"/>
  <c r="R2" i="1"/>
  <c r="S2" i="1"/>
  <c r="T2" i="1"/>
  <c r="U2" i="1"/>
  <c r="P2" i="1"/>
  <c r="D102" i="1" l="1"/>
  <c r="K3" i="1" s="1"/>
  <c r="E102" i="1"/>
  <c r="L37" i="1" s="1"/>
  <c r="F102" i="1"/>
  <c r="M42" i="1" s="1"/>
  <c r="G102" i="1"/>
  <c r="N26" i="1" s="1"/>
  <c r="H102" i="1"/>
  <c r="O5" i="1" s="1"/>
  <c r="C102" i="1"/>
  <c r="J3" i="1" s="1"/>
  <c r="O26" i="1" l="1"/>
  <c r="J8" i="1"/>
  <c r="K8" i="1"/>
  <c r="O7" i="1"/>
  <c r="O89" i="1"/>
  <c r="K88" i="1"/>
  <c r="J88" i="1"/>
  <c r="K71" i="1"/>
  <c r="K69" i="1"/>
  <c r="O66" i="1"/>
  <c r="O49" i="1"/>
  <c r="K48" i="1"/>
  <c r="AJ26" i="1"/>
  <c r="J48" i="1"/>
  <c r="O31" i="1"/>
  <c r="K29" i="1"/>
  <c r="AA29" i="1" s="1"/>
  <c r="O87" i="1"/>
  <c r="O65" i="1"/>
  <c r="O47" i="1"/>
  <c r="O25" i="1"/>
  <c r="K5" i="1"/>
  <c r="K85" i="1"/>
  <c r="K64" i="1"/>
  <c r="L45" i="1"/>
  <c r="K24" i="1"/>
  <c r="O82" i="1"/>
  <c r="J64" i="1"/>
  <c r="K45" i="1"/>
  <c r="J24" i="1"/>
  <c r="V24" i="1" s="1"/>
  <c r="O81" i="1"/>
  <c r="O63" i="1"/>
  <c r="O42" i="1"/>
  <c r="AI42" i="1" s="1"/>
  <c r="O23" i="1"/>
  <c r="K80" i="1"/>
  <c r="K61" i="1"/>
  <c r="O41" i="1"/>
  <c r="K21" i="1"/>
  <c r="K101" i="1"/>
  <c r="J80" i="1"/>
  <c r="O58" i="1"/>
  <c r="K40" i="1"/>
  <c r="O18" i="1"/>
  <c r="O98" i="1"/>
  <c r="O79" i="1"/>
  <c r="M58" i="1"/>
  <c r="AI58" i="1" s="1"/>
  <c r="J40" i="1"/>
  <c r="V40" i="1" s="1"/>
  <c r="O17" i="1"/>
  <c r="O97" i="1"/>
  <c r="K77" i="1"/>
  <c r="O57" i="1"/>
  <c r="O39" i="1"/>
  <c r="K16" i="1"/>
  <c r="K96" i="1"/>
  <c r="O74" i="1"/>
  <c r="K56" i="1"/>
  <c r="K37" i="1"/>
  <c r="J16" i="1"/>
  <c r="J96" i="1"/>
  <c r="O73" i="1"/>
  <c r="J56" i="1"/>
  <c r="V56" i="1" s="1"/>
  <c r="O34" i="1"/>
  <c r="O15" i="1"/>
  <c r="O95" i="1"/>
  <c r="K72" i="1"/>
  <c r="V72" i="1" s="1"/>
  <c r="O55" i="1"/>
  <c r="O33" i="1"/>
  <c r="K13" i="1"/>
  <c r="K93" i="1"/>
  <c r="J72" i="1"/>
  <c r="K53" i="1"/>
  <c r="K32" i="1"/>
  <c r="O10" i="1"/>
  <c r="O90" i="1"/>
  <c r="O71" i="1"/>
  <c r="O50" i="1"/>
  <c r="J32" i="1"/>
  <c r="O9" i="1"/>
  <c r="M93" i="1"/>
  <c r="AB93" i="1" s="1"/>
  <c r="L93" i="1"/>
  <c r="AA93" i="1" s="1"/>
  <c r="N42" i="1"/>
  <c r="M29" i="1"/>
  <c r="AD5" i="1"/>
  <c r="M69" i="1"/>
  <c r="L29" i="1"/>
  <c r="N82" i="1"/>
  <c r="M8" i="1"/>
  <c r="M16" i="1"/>
  <c r="M24" i="1"/>
  <c r="M32" i="1"/>
  <c r="M40" i="1"/>
  <c r="AB40" i="1" s="1"/>
  <c r="M48" i="1"/>
  <c r="AB48" i="1" s="1"/>
  <c r="M56" i="1"/>
  <c r="M64" i="1"/>
  <c r="M72" i="1"/>
  <c r="X72" i="1" s="1"/>
  <c r="M80" i="1"/>
  <c r="AB80" i="1" s="1"/>
  <c r="M88" i="1"/>
  <c r="X88" i="1" s="1"/>
  <c r="M96" i="1"/>
  <c r="M12" i="1"/>
  <c r="M44" i="1"/>
  <c r="M20" i="1"/>
  <c r="M3" i="1"/>
  <c r="AB3" i="1" s="1"/>
  <c r="M11" i="1"/>
  <c r="M19" i="1"/>
  <c r="M27" i="1"/>
  <c r="M35" i="1"/>
  <c r="M43" i="1"/>
  <c r="M51" i="1"/>
  <c r="M59" i="1"/>
  <c r="M67" i="1"/>
  <c r="M75" i="1"/>
  <c r="M83" i="1"/>
  <c r="M91" i="1"/>
  <c r="M99" i="1"/>
  <c r="M92" i="1"/>
  <c r="M2" i="1"/>
  <c r="M60" i="1"/>
  <c r="M76" i="1"/>
  <c r="M84" i="1"/>
  <c r="M6" i="1"/>
  <c r="M14" i="1"/>
  <c r="M22" i="1"/>
  <c r="M30" i="1"/>
  <c r="M38" i="1"/>
  <c r="M46" i="1"/>
  <c r="M54" i="1"/>
  <c r="M62" i="1"/>
  <c r="M70" i="1"/>
  <c r="M78" i="1"/>
  <c r="M86" i="1"/>
  <c r="M94" i="1"/>
  <c r="M4" i="1"/>
  <c r="M28" i="1"/>
  <c r="M68" i="1"/>
  <c r="M9" i="1"/>
  <c r="M17" i="1"/>
  <c r="M25" i="1"/>
  <c r="M33" i="1"/>
  <c r="M41" i="1"/>
  <c r="M49" i="1"/>
  <c r="M57" i="1"/>
  <c r="M65" i="1"/>
  <c r="M73" i="1"/>
  <c r="M81" i="1"/>
  <c r="M89" i="1"/>
  <c r="M97" i="1"/>
  <c r="M36" i="1"/>
  <c r="M52" i="1"/>
  <c r="M100" i="1"/>
  <c r="M7" i="1"/>
  <c r="M15" i="1"/>
  <c r="M23" i="1"/>
  <c r="M31" i="1"/>
  <c r="M39" i="1"/>
  <c r="M47" i="1"/>
  <c r="M55" i="1"/>
  <c r="M63" i="1"/>
  <c r="M71" i="1"/>
  <c r="AB71" i="1" s="1"/>
  <c r="M79" i="1"/>
  <c r="M87" i="1"/>
  <c r="M95" i="1"/>
  <c r="M82" i="1"/>
  <c r="N66" i="1"/>
  <c r="AJ66" i="1" s="1"/>
  <c r="M53" i="1"/>
  <c r="AB53" i="1" s="1"/>
  <c r="V16" i="1"/>
  <c r="N90" i="1"/>
  <c r="AJ90" i="1" s="1"/>
  <c r="M77" i="1"/>
  <c r="M66" i="1"/>
  <c r="L53" i="1"/>
  <c r="AA53" i="1" s="1"/>
  <c r="L77" i="1"/>
  <c r="M13" i="1"/>
  <c r="AB13" i="1" s="1"/>
  <c r="N5" i="1"/>
  <c r="AJ5" i="1" s="1"/>
  <c r="N13" i="1"/>
  <c r="AC13" i="1" s="1"/>
  <c r="N21" i="1"/>
  <c r="AC21" i="1" s="1"/>
  <c r="N29" i="1"/>
  <c r="N37" i="1"/>
  <c r="AC37" i="1" s="1"/>
  <c r="N45" i="1"/>
  <c r="AC45" i="1" s="1"/>
  <c r="N53" i="1"/>
  <c r="N61" i="1"/>
  <c r="N69" i="1"/>
  <c r="AC69" i="1" s="1"/>
  <c r="N77" i="1"/>
  <c r="N85" i="1"/>
  <c r="N93" i="1"/>
  <c r="AC93" i="1" s="1"/>
  <c r="N101" i="1"/>
  <c r="N8" i="1"/>
  <c r="N16" i="1"/>
  <c r="N24" i="1"/>
  <c r="AC24" i="1" s="1"/>
  <c r="N32" i="1"/>
  <c r="AC32" i="1" s="1"/>
  <c r="N40" i="1"/>
  <c r="N48" i="1"/>
  <c r="AC48" i="1" s="1"/>
  <c r="N56" i="1"/>
  <c r="N64" i="1"/>
  <c r="Y64" i="1" s="1"/>
  <c r="N72" i="1"/>
  <c r="Y72" i="1" s="1"/>
  <c r="N80" i="1"/>
  <c r="N88" i="1"/>
  <c r="N96" i="1"/>
  <c r="N3" i="1"/>
  <c r="AC3" i="1" s="1"/>
  <c r="N11" i="1"/>
  <c r="N19" i="1"/>
  <c r="N27" i="1"/>
  <c r="N35" i="1"/>
  <c r="N43" i="1"/>
  <c r="N51" i="1"/>
  <c r="N59" i="1"/>
  <c r="N67" i="1"/>
  <c r="N75" i="1"/>
  <c r="N83" i="1"/>
  <c r="N91" i="1"/>
  <c r="N99" i="1"/>
  <c r="N2" i="1"/>
  <c r="N6" i="1"/>
  <c r="N14" i="1"/>
  <c r="N22" i="1"/>
  <c r="N30" i="1"/>
  <c r="N38" i="1"/>
  <c r="N46" i="1"/>
  <c r="N54" i="1"/>
  <c r="N62" i="1"/>
  <c r="N70" i="1"/>
  <c r="N78" i="1"/>
  <c r="N86" i="1"/>
  <c r="N94" i="1"/>
  <c r="N9" i="1"/>
  <c r="AJ9" i="1" s="1"/>
  <c r="N17" i="1"/>
  <c r="N25" i="1"/>
  <c r="AJ25" i="1" s="1"/>
  <c r="N33" i="1"/>
  <c r="AJ33" i="1" s="1"/>
  <c r="N41" i="1"/>
  <c r="AJ41" i="1" s="1"/>
  <c r="N49" i="1"/>
  <c r="AJ49" i="1" s="1"/>
  <c r="N57" i="1"/>
  <c r="AJ57" i="1" s="1"/>
  <c r="N65" i="1"/>
  <c r="AJ65" i="1" s="1"/>
  <c r="N73" i="1"/>
  <c r="AJ73" i="1" s="1"/>
  <c r="N81" i="1"/>
  <c r="N89" i="1"/>
  <c r="AJ89" i="1" s="1"/>
  <c r="N97" i="1"/>
  <c r="N4" i="1"/>
  <c r="N12" i="1"/>
  <c r="N20" i="1"/>
  <c r="N28" i="1"/>
  <c r="N36" i="1"/>
  <c r="N44" i="1"/>
  <c r="N52" i="1"/>
  <c r="N60" i="1"/>
  <c r="N68" i="1"/>
  <c r="N76" i="1"/>
  <c r="N84" i="1"/>
  <c r="N92" i="1"/>
  <c r="N100" i="1"/>
  <c r="N7" i="1"/>
  <c r="AJ7" i="1" s="1"/>
  <c r="N15" i="1"/>
  <c r="N23" i="1"/>
  <c r="N31" i="1"/>
  <c r="N39" i="1"/>
  <c r="AJ39" i="1" s="1"/>
  <c r="N47" i="1"/>
  <c r="AJ47" i="1" s="1"/>
  <c r="N55" i="1"/>
  <c r="N63" i="1"/>
  <c r="N71" i="1"/>
  <c r="AJ71" i="1" s="1"/>
  <c r="N79" i="1"/>
  <c r="AJ79" i="1" s="1"/>
  <c r="N87" i="1"/>
  <c r="N95" i="1"/>
  <c r="V32" i="1"/>
  <c r="M90" i="1"/>
  <c r="M101" i="1"/>
  <c r="AB101" i="1" s="1"/>
  <c r="M26" i="1"/>
  <c r="L13" i="1"/>
  <c r="AA13" i="1" s="1"/>
  <c r="AA45" i="1"/>
  <c r="L101" i="1"/>
  <c r="AA101" i="1" s="1"/>
  <c r="N50" i="1"/>
  <c r="AJ50" i="1" s="1"/>
  <c r="M37" i="1"/>
  <c r="Y96" i="1"/>
  <c r="AC101" i="1"/>
  <c r="V88" i="1"/>
  <c r="N74" i="1"/>
  <c r="AJ74" i="1" s="1"/>
  <c r="M50" i="1"/>
  <c r="AB24" i="1"/>
  <c r="X96" i="1"/>
  <c r="V64" i="1"/>
  <c r="X16" i="1"/>
  <c r="L8" i="1"/>
  <c r="L16" i="1"/>
  <c r="L24" i="1"/>
  <c r="L32" i="1"/>
  <c r="AA32" i="1" s="1"/>
  <c r="L40" i="1"/>
  <c r="L48" i="1"/>
  <c r="L56" i="1"/>
  <c r="AA56" i="1" s="1"/>
  <c r="L64" i="1"/>
  <c r="AA64" i="1" s="1"/>
  <c r="L72" i="1"/>
  <c r="W72" i="1" s="1"/>
  <c r="L80" i="1"/>
  <c r="AA80" i="1" s="1"/>
  <c r="L88" i="1"/>
  <c r="AA88" i="1" s="1"/>
  <c r="L96" i="1"/>
  <c r="L3" i="1"/>
  <c r="L11" i="1"/>
  <c r="L19" i="1"/>
  <c r="L27" i="1"/>
  <c r="L35" i="1"/>
  <c r="L43" i="1"/>
  <c r="L51" i="1"/>
  <c r="L59" i="1"/>
  <c r="L67" i="1"/>
  <c r="L75" i="1"/>
  <c r="L83" i="1"/>
  <c r="L91" i="1"/>
  <c r="L99" i="1"/>
  <c r="L2" i="1"/>
  <c r="L6" i="1"/>
  <c r="L14" i="1"/>
  <c r="L22" i="1"/>
  <c r="L30" i="1"/>
  <c r="L38" i="1"/>
  <c r="L46" i="1"/>
  <c r="L54" i="1"/>
  <c r="L62" i="1"/>
  <c r="L70" i="1"/>
  <c r="L78" i="1"/>
  <c r="L86" i="1"/>
  <c r="L94" i="1"/>
  <c r="L9" i="1"/>
  <c r="L17" i="1"/>
  <c r="L25" i="1"/>
  <c r="L33" i="1"/>
  <c r="L41" i="1"/>
  <c r="L49" i="1"/>
  <c r="L57" i="1"/>
  <c r="L65" i="1"/>
  <c r="L73" i="1"/>
  <c r="L81" i="1"/>
  <c r="L89" i="1"/>
  <c r="L97" i="1"/>
  <c r="L4" i="1"/>
  <c r="L12" i="1"/>
  <c r="L20" i="1"/>
  <c r="L28" i="1"/>
  <c r="L36" i="1"/>
  <c r="L44" i="1"/>
  <c r="L52" i="1"/>
  <c r="L60" i="1"/>
  <c r="L68" i="1"/>
  <c r="L76" i="1"/>
  <c r="L84" i="1"/>
  <c r="L92" i="1"/>
  <c r="L100" i="1"/>
  <c r="L7" i="1"/>
  <c r="L15" i="1"/>
  <c r="L23" i="1"/>
  <c r="L31" i="1"/>
  <c r="L39" i="1"/>
  <c r="L47" i="1"/>
  <c r="L55" i="1"/>
  <c r="L63" i="1"/>
  <c r="L71" i="1"/>
  <c r="AA71" i="1" s="1"/>
  <c r="L79" i="1"/>
  <c r="L87" i="1"/>
  <c r="L95" i="1"/>
  <c r="L10" i="1"/>
  <c r="L18" i="1"/>
  <c r="L26" i="1"/>
  <c r="L34" i="1"/>
  <c r="L42" i="1"/>
  <c r="L50" i="1"/>
  <c r="L58" i="1"/>
  <c r="L66" i="1"/>
  <c r="L74" i="1"/>
  <c r="L82" i="1"/>
  <c r="L90" i="1"/>
  <c r="L98" i="1"/>
  <c r="L69" i="1"/>
  <c r="L5" i="1"/>
  <c r="AA5" i="1" s="1"/>
  <c r="M74" i="1"/>
  <c r="M61" i="1"/>
  <c r="AB61" i="1" s="1"/>
  <c r="AA37" i="1"/>
  <c r="N10" i="1"/>
  <c r="AJ10" i="1" s="1"/>
  <c r="V80" i="1"/>
  <c r="N18" i="1"/>
  <c r="AJ18" i="1" s="1"/>
  <c r="N98" i="1"/>
  <c r="AJ98" i="1" s="1"/>
  <c r="M85" i="1"/>
  <c r="L61" i="1"/>
  <c r="AA61" i="1" s="1"/>
  <c r="AA48" i="1"/>
  <c r="M10" i="1"/>
  <c r="V96" i="1"/>
  <c r="M98" i="1"/>
  <c r="L85" i="1"/>
  <c r="AA85" i="1" s="1"/>
  <c r="N34" i="1"/>
  <c r="AJ34" i="1" s="1"/>
  <c r="M21" i="1"/>
  <c r="V3" i="1"/>
  <c r="AC85" i="1"/>
  <c r="M34" i="1"/>
  <c r="L21" i="1"/>
  <c r="AA21" i="1" s="1"/>
  <c r="AC8" i="1"/>
  <c r="AB8" i="1"/>
  <c r="M5" i="1"/>
  <c r="AB5" i="1" s="1"/>
  <c r="M18" i="1"/>
  <c r="AC96" i="1"/>
  <c r="N58" i="1"/>
  <c r="AJ58" i="1" s="1"/>
  <c r="M45" i="1"/>
  <c r="AE45" i="1" s="1"/>
  <c r="AB21" i="1"/>
  <c r="V8" i="1"/>
  <c r="X8" i="1"/>
  <c r="Y8" i="1"/>
  <c r="J101" i="1"/>
  <c r="J93" i="1"/>
  <c r="J85" i="1"/>
  <c r="J77" i="1"/>
  <c r="J69" i="1"/>
  <c r="J61" i="1"/>
  <c r="J53" i="1"/>
  <c r="J45" i="1"/>
  <c r="J37" i="1"/>
  <c r="J29" i="1"/>
  <c r="J21" i="1"/>
  <c r="J13" i="1"/>
  <c r="J5" i="1"/>
  <c r="O100" i="1"/>
  <c r="K98" i="1"/>
  <c r="O92" i="1"/>
  <c r="K90" i="1"/>
  <c r="O84" i="1"/>
  <c r="K82" i="1"/>
  <c r="O76" i="1"/>
  <c r="K74" i="1"/>
  <c r="O68" i="1"/>
  <c r="K66" i="1"/>
  <c r="O60" i="1"/>
  <c r="K58" i="1"/>
  <c r="O52" i="1"/>
  <c r="K50" i="1"/>
  <c r="O44" i="1"/>
  <c r="K42" i="1"/>
  <c r="O36" i="1"/>
  <c r="K34" i="1"/>
  <c r="O28" i="1"/>
  <c r="K26" i="1"/>
  <c r="O20" i="1"/>
  <c r="K18" i="1"/>
  <c r="O12" i="1"/>
  <c r="K10" i="1"/>
  <c r="O4" i="1"/>
  <c r="J98" i="1"/>
  <c r="J90" i="1"/>
  <c r="J82" i="1"/>
  <c r="J74" i="1"/>
  <c r="J66" i="1"/>
  <c r="J58" i="1"/>
  <c r="J50" i="1"/>
  <c r="J42" i="1"/>
  <c r="J34" i="1"/>
  <c r="J26" i="1"/>
  <c r="J18" i="1"/>
  <c r="J10" i="1"/>
  <c r="K95" i="1"/>
  <c r="K55" i="1"/>
  <c r="J95" i="1"/>
  <c r="J87" i="1"/>
  <c r="J79" i="1"/>
  <c r="J71" i="1"/>
  <c r="J63" i="1"/>
  <c r="J55" i="1"/>
  <c r="J47" i="1"/>
  <c r="J39" i="1"/>
  <c r="J31" i="1"/>
  <c r="J23" i="1"/>
  <c r="J15" i="1"/>
  <c r="J7" i="1"/>
  <c r="K79" i="1"/>
  <c r="K15" i="1"/>
  <c r="J2" i="1"/>
  <c r="K100" i="1"/>
  <c r="O94" i="1"/>
  <c r="K92" i="1"/>
  <c r="O86" i="1"/>
  <c r="K84" i="1"/>
  <c r="O78" i="1"/>
  <c r="K76" i="1"/>
  <c r="O70" i="1"/>
  <c r="K68" i="1"/>
  <c r="O62" i="1"/>
  <c r="K60" i="1"/>
  <c r="O54" i="1"/>
  <c r="K52" i="1"/>
  <c r="O46" i="1"/>
  <c r="K44" i="1"/>
  <c r="O38" i="1"/>
  <c r="K36" i="1"/>
  <c r="O30" i="1"/>
  <c r="K28" i="1"/>
  <c r="O22" i="1"/>
  <c r="K20" i="1"/>
  <c r="O14" i="1"/>
  <c r="K12" i="1"/>
  <c r="O6" i="1"/>
  <c r="K4" i="1"/>
  <c r="K7" i="1"/>
  <c r="O2" i="1"/>
  <c r="J100" i="1"/>
  <c r="J92" i="1"/>
  <c r="J84" i="1"/>
  <c r="J76" i="1"/>
  <c r="J68" i="1"/>
  <c r="J60" i="1"/>
  <c r="J52" i="1"/>
  <c r="J44" i="1"/>
  <c r="J36" i="1"/>
  <c r="J28" i="1"/>
  <c r="J20" i="1"/>
  <c r="J12" i="1"/>
  <c r="J4" i="1"/>
  <c r="K87" i="1"/>
  <c r="K47" i="1"/>
  <c r="O99" i="1"/>
  <c r="K97" i="1"/>
  <c r="O91" i="1"/>
  <c r="K89" i="1"/>
  <c r="O83" i="1"/>
  <c r="K81" i="1"/>
  <c r="O75" i="1"/>
  <c r="K73" i="1"/>
  <c r="O67" i="1"/>
  <c r="K65" i="1"/>
  <c r="O59" i="1"/>
  <c r="K57" i="1"/>
  <c r="O51" i="1"/>
  <c r="K49" i="1"/>
  <c r="O43" i="1"/>
  <c r="K41" i="1"/>
  <c r="O35" i="1"/>
  <c r="K33" i="1"/>
  <c r="O27" i="1"/>
  <c r="K25" i="1"/>
  <c r="O19" i="1"/>
  <c r="K17" i="1"/>
  <c r="O11" i="1"/>
  <c r="K9" i="1"/>
  <c r="O3" i="1"/>
  <c r="Z3" i="1" s="1"/>
  <c r="K23" i="1"/>
  <c r="J97" i="1"/>
  <c r="J89" i="1"/>
  <c r="J81" i="1"/>
  <c r="J73" i="1"/>
  <c r="J65" i="1"/>
  <c r="J57" i="1"/>
  <c r="J49" i="1"/>
  <c r="J41" i="1"/>
  <c r="J33" i="1"/>
  <c r="J25" i="1"/>
  <c r="J17" i="1"/>
  <c r="J9" i="1"/>
  <c r="K39" i="1"/>
  <c r="O96" i="1"/>
  <c r="Z96" i="1" s="1"/>
  <c r="K94" i="1"/>
  <c r="O88" i="1"/>
  <c r="AD88" i="1" s="1"/>
  <c r="K86" i="1"/>
  <c r="O80" i="1"/>
  <c r="Z80" i="1" s="1"/>
  <c r="K78" i="1"/>
  <c r="O72" i="1"/>
  <c r="K70" i="1"/>
  <c r="O64" i="1"/>
  <c r="Z64" i="1" s="1"/>
  <c r="K62" i="1"/>
  <c r="O56" i="1"/>
  <c r="Z56" i="1" s="1"/>
  <c r="K54" i="1"/>
  <c r="O48" i="1"/>
  <c r="AD48" i="1" s="1"/>
  <c r="K46" i="1"/>
  <c r="O40" i="1"/>
  <c r="K38" i="1"/>
  <c r="O32" i="1"/>
  <c r="Z32" i="1" s="1"/>
  <c r="K30" i="1"/>
  <c r="O24" i="1"/>
  <c r="K22" i="1"/>
  <c r="O16" i="1"/>
  <c r="AD16" i="1" s="1"/>
  <c r="K14" i="1"/>
  <c r="O8" i="1"/>
  <c r="AD8" i="1" s="1"/>
  <c r="K6" i="1"/>
  <c r="K2" i="1"/>
  <c r="J94" i="1"/>
  <c r="J86" i="1"/>
  <c r="J78" i="1"/>
  <c r="J70" i="1"/>
  <c r="J62" i="1"/>
  <c r="J54" i="1"/>
  <c r="J46" i="1"/>
  <c r="J38" i="1"/>
  <c r="J30" i="1"/>
  <c r="J22" i="1"/>
  <c r="J14" i="1"/>
  <c r="J6" i="1"/>
  <c r="K63" i="1"/>
  <c r="K31" i="1"/>
  <c r="O101" i="1"/>
  <c r="AD101" i="1" s="1"/>
  <c r="K99" i="1"/>
  <c r="O93" i="1"/>
  <c r="AD93" i="1" s="1"/>
  <c r="K91" i="1"/>
  <c r="O85" i="1"/>
  <c r="AD85" i="1" s="1"/>
  <c r="K83" i="1"/>
  <c r="O77" i="1"/>
  <c r="K75" i="1"/>
  <c r="O69" i="1"/>
  <c r="AD69" i="1" s="1"/>
  <c r="K67" i="1"/>
  <c r="O61" i="1"/>
  <c r="AD61" i="1" s="1"/>
  <c r="K59" i="1"/>
  <c r="O53" i="1"/>
  <c r="AD53" i="1" s="1"/>
  <c r="K51" i="1"/>
  <c r="O45" i="1"/>
  <c r="AG45" i="1" s="1"/>
  <c r="K43" i="1"/>
  <c r="O37" i="1"/>
  <c r="AG37" i="1" s="1"/>
  <c r="K35" i="1"/>
  <c r="O29" i="1"/>
  <c r="K27" i="1"/>
  <c r="O21" i="1"/>
  <c r="AD21" i="1" s="1"/>
  <c r="K19" i="1"/>
  <c r="O13" i="1"/>
  <c r="AD13" i="1" s="1"/>
  <c r="K11" i="1"/>
  <c r="AD71" i="1"/>
  <c r="J99" i="1"/>
  <c r="J91" i="1"/>
  <c r="J83" i="1"/>
  <c r="J75" i="1"/>
  <c r="J67" i="1"/>
  <c r="J59" i="1"/>
  <c r="J51" i="1"/>
  <c r="J43" i="1"/>
  <c r="J35" i="1"/>
  <c r="J27" i="1"/>
  <c r="J19" i="1"/>
  <c r="J11" i="1"/>
  <c r="W40" i="1" l="1"/>
  <c r="W24" i="1"/>
  <c r="Z24" i="1"/>
  <c r="Y24" i="1"/>
  <c r="X24" i="1"/>
  <c r="Y48" i="1"/>
  <c r="AB96" i="1"/>
  <c r="AB88" i="1"/>
  <c r="X80" i="1"/>
  <c r="AJ31" i="1"/>
  <c r="V48" i="1"/>
  <c r="AC71" i="1"/>
  <c r="AA77" i="1"/>
  <c r="AJ55" i="1"/>
  <c r="AJ23" i="1"/>
  <c r="W88" i="1"/>
  <c r="AC77" i="1"/>
  <c r="AD77" i="1"/>
  <c r="X32" i="1"/>
  <c r="AB77" i="1"/>
  <c r="W64" i="1"/>
  <c r="AD29" i="1"/>
  <c r="AB29" i="1"/>
  <c r="AJ82" i="1"/>
  <c r="AJ87" i="1"/>
  <c r="AJ60" i="1"/>
  <c r="AJ2" i="1"/>
  <c r="AJ80" i="1"/>
  <c r="AJ53" i="1"/>
  <c r="Z40" i="1"/>
  <c r="AC72" i="1"/>
  <c r="AJ63" i="1"/>
  <c r="AJ36" i="1"/>
  <c r="AA72" i="1"/>
  <c r="AB72" i="1"/>
  <c r="AB32" i="1"/>
  <c r="AD64" i="1"/>
  <c r="AC64" i="1"/>
  <c r="AF45" i="1"/>
  <c r="AJ97" i="1"/>
  <c r="AJ15" i="1"/>
  <c r="AJ81" i="1"/>
  <c r="AJ17" i="1"/>
  <c r="AD72" i="1"/>
  <c r="AJ42" i="1"/>
  <c r="AA40" i="1"/>
  <c r="AC80" i="1"/>
  <c r="AB64" i="1"/>
  <c r="AD96" i="1"/>
  <c r="AJ95" i="1"/>
  <c r="AJ68" i="1"/>
  <c r="AJ88" i="1"/>
  <c r="AJ61" i="1"/>
  <c r="AB56" i="1"/>
  <c r="V75" i="1"/>
  <c r="W75" i="1"/>
  <c r="X75" i="1"/>
  <c r="Y75" i="1"/>
  <c r="Z75" i="1"/>
  <c r="V21" i="1"/>
  <c r="W21" i="1"/>
  <c r="X21" i="1"/>
  <c r="Z21" i="1"/>
  <c r="Y21" i="1"/>
  <c r="AH54" i="1"/>
  <c r="AI54" i="1"/>
  <c r="V12" i="1"/>
  <c r="W12" i="1"/>
  <c r="X12" i="1"/>
  <c r="Z12" i="1"/>
  <c r="Y12" i="1"/>
  <c r="AG16" i="1"/>
  <c r="AE16" i="1"/>
  <c r="AF16" i="1"/>
  <c r="V91" i="1"/>
  <c r="W91" i="1"/>
  <c r="X91" i="1"/>
  <c r="Y91" i="1"/>
  <c r="Z91" i="1"/>
  <c r="AA51" i="1"/>
  <c r="AB51" i="1"/>
  <c r="AC51" i="1"/>
  <c r="AD51" i="1"/>
  <c r="V89" i="1"/>
  <c r="W89" i="1"/>
  <c r="X89" i="1"/>
  <c r="Y89" i="1"/>
  <c r="Z89" i="1"/>
  <c r="AA57" i="1"/>
  <c r="AB57" i="1"/>
  <c r="AC57" i="1"/>
  <c r="AD57" i="1"/>
  <c r="V20" i="1"/>
  <c r="W20" i="1"/>
  <c r="X20" i="1"/>
  <c r="Y20" i="1"/>
  <c r="Z20" i="1"/>
  <c r="W63" i="1"/>
  <c r="V63" i="1"/>
  <c r="X63" i="1"/>
  <c r="Y63" i="1"/>
  <c r="Z63" i="1"/>
  <c r="V82" i="1"/>
  <c r="W82" i="1"/>
  <c r="X82" i="1"/>
  <c r="Y82" i="1"/>
  <c r="Z82" i="1"/>
  <c r="AA58" i="1"/>
  <c r="AB58" i="1"/>
  <c r="AC58" i="1"/>
  <c r="AD58" i="1"/>
  <c r="Y37" i="1"/>
  <c r="V37" i="1"/>
  <c r="W37" i="1"/>
  <c r="X37" i="1"/>
  <c r="Z37" i="1"/>
  <c r="AI34" i="1"/>
  <c r="AH34" i="1"/>
  <c r="Z48" i="1"/>
  <c r="AH10" i="1"/>
  <c r="AI10" i="1"/>
  <c r="AF50" i="1"/>
  <c r="AE50" i="1"/>
  <c r="AG50" i="1"/>
  <c r="AG15" i="1"/>
  <c r="AE15" i="1"/>
  <c r="AF15" i="1"/>
  <c r="AG89" i="1"/>
  <c r="AE89" i="1"/>
  <c r="AF89" i="1"/>
  <c r="AE54" i="1"/>
  <c r="AF54" i="1"/>
  <c r="AG54" i="1"/>
  <c r="AE35" i="1"/>
  <c r="AF35" i="1"/>
  <c r="AG35" i="1"/>
  <c r="AG8" i="1"/>
  <c r="AE8" i="1"/>
  <c r="AF8" i="1"/>
  <c r="Z88" i="1"/>
  <c r="AH37" i="1"/>
  <c r="AI37" i="1"/>
  <c r="AJ52" i="1"/>
  <c r="AJ99" i="1"/>
  <c r="AJ72" i="1"/>
  <c r="AJ45" i="1"/>
  <c r="AE77" i="1"/>
  <c r="AF77" i="1"/>
  <c r="AG77" i="1"/>
  <c r="AH53" i="1"/>
  <c r="AI53" i="1"/>
  <c r="AH55" i="1"/>
  <c r="AI55" i="1"/>
  <c r="AH49" i="1"/>
  <c r="AI49" i="1"/>
  <c r="AH38" i="1"/>
  <c r="AI38" i="1"/>
  <c r="AH51" i="1"/>
  <c r="AI51" i="1"/>
  <c r="AH48" i="1"/>
  <c r="AI48" i="1"/>
  <c r="X48" i="1"/>
  <c r="AC5" i="1"/>
  <c r="AE70" i="1"/>
  <c r="AF70" i="1"/>
  <c r="AG70" i="1"/>
  <c r="AJ6" i="1"/>
  <c r="V81" i="1"/>
  <c r="W81" i="1"/>
  <c r="X81" i="1"/>
  <c r="Y81" i="1"/>
  <c r="Z81" i="1"/>
  <c r="X29" i="1"/>
  <c r="Y29" i="1"/>
  <c r="Z29" i="1"/>
  <c r="W29" i="1"/>
  <c r="V29" i="1"/>
  <c r="AG97" i="1"/>
  <c r="AE97" i="1"/>
  <c r="AF97" i="1"/>
  <c r="V6" i="1"/>
  <c r="X6" i="1"/>
  <c r="W6" i="1"/>
  <c r="Y6" i="1"/>
  <c r="Z6" i="1"/>
  <c r="Z99" i="1"/>
  <c r="V99" i="1"/>
  <c r="W99" i="1"/>
  <c r="X99" i="1"/>
  <c r="Y99" i="1"/>
  <c r="V14" i="1"/>
  <c r="W14" i="1"/>
  <c r="X14" i="1"/>
  <c r="Y14" i="1"/>
  <c r="Z14" i="1"/>
  <c r="AA22" i="1"/>
  <c r="AB22" i="1"/>
  <c r="AC22" i="1"/>
  <c r="AD22" i="1"/>
  <c r="AA86" i="1"/>
  <c r="AB86" i="1"/>
  <c r="AD86" i="1"/>
  <c r="AC86" i="1"/>
  <c r="V97" i="1"/>
  <c r="W97" i="1"/>
  <c r="X97" i="1"/>
  <c r="Y97" i="1"/>
  <c r="Z97" i="1"/>
  <c r="V28" i="1"/>
  <c r="W28" i="1"/>
  <c r="X28" i="1"/>
  <c r="Z28" i="1"/>
  <c r="Y28" i="1"/>
  <c r="AC20" i="1"/>
  <c r="AD20" i="1"/>
  <c r="AA20" i="1"/>
  <c r="AB20" i="1"/>
  <c r="AA84" i="1"/>
  <c r="AC84" i="1"/>
  <c r="AB84" i="1"/>
  <c r="AD84" i="1"/>
  <c r="V71" i="1"/>
  <c r="W71" i="1"/>
  <c r="X71" i="1"/>
  <c r="Y71" i="1"/>
  <c r="Z71" i="1"/>
  <c r="W90" i="1"/>
  <c r="X90" i="1"/>
  <c r="Y90" i="1"/>
  <c r="Z90" i="1"/>
  <c r="V90" i="1"/>
  <c r="X45" i="1"/>
  <c r="Y45" i="1"/>
  <c r="Z45" i="1"/>
  <c r="V45" i="1"/>
  <c r="W45" i="1"/>
  <c r="AF42" i="1"/>
  <c r="AG42" i="1"/>
  <c r="AE42" i="1"/>
  <c r="AG7" i="1"/>
  <c r="AE7" i="1"/>
  <c r="AF7" i="1"/>
  <c r="AG81" i="1"/>
  <c r="AE81" i="1"/>
  <c r="AF81" i="1"/>
  <c r="AE46" i="1"/>
  <c r="AG46" i="1"/>
  <c r="AF46" i="1"/>
  <c r="AE27" i="1"/>
  <c r="AF27" i="1"/>
  <c r="AG27" i="1"/>
  <c r="AJ44" i="1"/>
  <c r="AJ91" i="1"/>
  <c r="AJ64" i="1"/>
  <c r="AJ37" i="1"/>
  <c r="AH47" i="1"/>
  <c r="AI47" i="1"/>
  <c r="AH41" i="1"/>
  <c r="AI41" i="1"/>
  <c r="AH30" i="1"/>
  <c r="AI30" i="1"/>
  <c r="AH43" i="1"/>
  <c r="AI43" i="1"/>
  <c r="AI40" i="1"/>
  <c r="AH40" i="1"/>
  <c r="AD80" i="1"/>
  <c r="V53" i="1"/>
  <c r="W53" i="1"/>
  <c r="Y53" i="1"/>
  <c r="X53" i="1"/>
  <c r="Z53" i="1"/>
  <c r="AD37" i="1"/>
  <c r="AF34" i="1"/>
  <c r="AE34" i="1"/>
  <c r="AG34" i="1"/>
  <c r="AE100" i="1"/>
  <c r="AF100" i="1"/>
  <c r="AG100" i="1"/>
  <c r="AG73" i="1"/>
  <c r="AE73" i="1"/>
  <c r="AF73" i="1"/>
  <c r="AG38" i="1"/>
  <c r="AE38" i="1"/>
  <c r="AF38" i="1"/>
  <c r="AE19" i="1"/>
  <c r="AF19" i="1"/>
  <c r="AG19" i="1"/>
  <c r="AJ83" i="1"/>
  <c r="AJ56" i="1"/>
  <c r="AJ29" i="1"/>
  <c r="AH39" i="1"/>
  <c r="AI39" i="1"/>
  <c r="AH33" i="1"/>
  <c r="AI33" i="1"/>
  <c r="AH22" i="1"/>
  <c r="AI22" i="1"/>
  <c r="AH35" i="1"/>
  <c r="AI35" i="1"/>
  <c r="AH32" i="1"/>
  <c r="AI32" i="1"/>
  <c r="AE93" i="1"/>
  <c r="AF93" i="1"/>
  <c r="AG93" i="1"/>
  <c r="V73" i="1"/>
  <c r="W73" i="1"/>
  <c r="X73" i="1"/>
  <c r="Y73" i="1"/>
  <c r="Z73" i="1"/>
  <c r="AA30" i="1"/>
  <c r="AB30" i="1"/>
  <c r="AC30" i="1"/>
  <c r="AD30" i="1"/>
  <c r="AD94" i="1"/>
  <c r="AA94" i="1"/>
  <c r="AB94" i="1"/>
  <c r="AC94" i="1"/>
  <c r="V44" i="1"/>
  <c r="W44" i="1"/>
  <c r="X44" i="1"/>
  <c r="Z44" i="1"/>
  <c r="Y44" i="1"/>
  <c r="AD28" i="1"/>
  <c r="AC28" i="1"/>
  <c r="AA28" i="1"/>
  <c r="AB28" i="1"/>
  <c r="AA92" i="1"/>
  <c r="AC92" i="1"/>
  <c r="AB92" i="1"/>
  <c r="AD92" i="1"/>
  <c r="V87" i="1"/>
  <c r="W87" i="1"/>
  <c r="X87" i="1"/>
  <c r="Y87" i="1"/>
  <c r="Z87" i="1"/>
  <c r="X61" i="1"/>
  <c r="Y61" i="1"/>
  <c r="Z61" i="1"/>
  <c r="V61" i="1"/>
  <c r="W61" i="1"/>
  <c r="AI45" i="1"/>
  <c r="AH45" i="1"/>
  <c r="AC61" i="1"/>
  <c r="AG26" i="1"/>
  <c r="AE26" i="1"/>
  <c r="AF26" i="1"/>
  <c r="AE92" i="1"/>
  <c r="AF92" i="1"/>
  <c r="AG92" i="1"/>
  <c r="AG65" i="1"/>
  <c r="AE65" i="1"/>
  <c r="AF65" i="1"/>
  <c r="AE30" i="1"/>
  <c r="AG30" i="1"/>
  <c r="AF30" i="1"/>
  <c r="AE11" i="1"/>
  <c r="AF11" i="1"/>
  <c r="AG11" i="1"/>
  <c r="AD32" i="1"/>
  <c r="AJ28" i="1"/>
  <c r="AJ94" i="1"/>
  <c r="AJ75" i="1"/>
  <c r="AJ48" i="1"/>
  <c r="AJ21" i="1"/>
  <c r="AD40" i="1"/>
  <c r="AH31" i="1"/>
  <c r="AI31" i="1"/>
  <c r="AH25" i="1"/>
  <c r="AI25" i="1"/>
  <c r="AH14" i="1"/>
  <c r="AI14" i="1"/>
  <c r="AH27" i="1"/>
  <c r="AI27" i="1"/>
  <c r="AI24" i="1"/>
  <c r="AH24" i="1"/>
  <c r="AI29" i="1"/>
  <c r="AH29" i="1"/>
  <c r="AD3" i="1"/>
  <c r="AA78" i="1"/>
  <c r="AB78" i="1"/>
  <c r="AC78" i="1"/>
  <c r="AD78" i="1"/>
  <c r="AG58" i="1"/>
  <c r="AF58" i="1"/>
  <c r="AE58" i="1"/>
  <c r="W79" i="1"/>
  <c r="V79" i="1"/>
  <c r="X79" i="1"/>
  <c r="Y79" i="1"/>
  <c r="Z79" i="1"/>
  <c r="X98" i="1"/>
  <c r="V98" i="1"/>
  <c r="W98" i="1"/>
  <c r="Y98" i="1"/>
  <c r="Z98" i="1"/>
  <c r="AA66" i="1"/>
  <c r="AB66" i="1"/>
  <c r="AC66" i="1"/>
  <c r="AD66" i="1"/>
  <c r="V30" i="1"/>
  <c r="W30" i="1"/>
  <c r="X30" i="1"/>
  <c r="Y30" i="1"/>
  <c r="Z30" i="1"/>
  <c r="AA67" i="1"/>
  <c r="AC67" i="1"/>
  <c r="AB67" i="1"/>
  <c r="AD67" i="1"/>
  <c r="V38" i="1"/>
  <c r="X38" i="1"/>
  <c r="W38" i="1"/>
  <c r="Y38" i="1"/>
  <c r="Z38" i="1"/>
  <c r="AA9" i="1"/>
  <c r="AB9" i="1"/>
  <c r="AC9" i="1"/>
  <c r="AD9" i="1"/>
  <c r="AA73" i="1"/>
  <c r="AB73" i="1"/>
  <c r="AC73" i="1"/>
  <c r="AD73" i="1"/>
  <c r="V52" i="1"/>
  <c r="W52" i="1"/>
  <c r="X52" i="1"/>
  <c r="Y52" i="1"/>
  <c r="Z52" i="1"/>
  <c r="W95" i="1"/>
  <c r="V95" i="1"/>
  <c r="X95" i="1"/>
  <c r="Y95" i="1"/>
  <c r="Z95" i="1"/>
  <c r="AA10" i="1"/>
  <c r="AB10" i="1"/>
  <c r="AC10" i="1"/>
  <c r="AD10" i="1"/>
  <c r="AA74" i="1"/>
  <c r="AB74" i="1"/>
  <c r="AC74" i="1"/>
  <c r="AD74" i="1"/>
  <c r="Y69" i="1"/>
  <c r="V69" i="1"/>
  <c r="W69" i="1"/>
  <c r="X69" i="1"/>
  <c r="Z69" i="1"/>
  <c r="Z72" i="1"/>
  <c r="AB37" i="1"/>
  <c r="AE18" i="1"/>
  <c r="AG18" i="1"/>
  <c r="AF18" i="1"/>
  <c r="AE84" i="1"/>
  <c r="AF84" i="1"/>
  <c r="AG84" i="1"/>
  <c r="AG57" i="1"/>
  <c r="AE57" i="1"/>
  <c r="AF57" i="1"/>
  <c r="AG22" i="1"/>
  <c r="AE22" i="1"/>
  <c r="AF22" i="1"/>
  <c r="AE3" i="1"/>
  <c r="AF3" i="1"/>
  <c r="AG3" i="1"/>
  <c r="AC88" i="1"/>
  <c r="AJ20" i="1"/>
  <c r="AJ86" i="1"/>
  <c r="AJ67" i="1"/>
  <c r="AJ40" i="1"/>
  <c r="AJ13" i="1"/>
  <c r="AC40" i="1"/>
  <c r="AH23" i="1"/>
  <c r="AI23" i="1"/>
  <c r="AH17" i="1"/>
  <c r="AI17" i="1"/>
  <c r="AH6" i="1"/>
  <c r="AI6" i="1"/>
  <c r="AH19" i="1"/>
  <c r="AI19" i="1"/>
  <c r="AH16" i="1"/>
  <c r="AI16" i="1"/>
  <c r="AA49" i="1"/>
  <c r="AB49" i="1"/>
  <c r="AC49" i="1"/>
  <c r="AD49" i="1"/>
  <c r="AE66" i="1"/>
  <c r="AF66" i="1"/>
  <c r="AG66" i="1"/>
  <c r="AH65" i="1"/>
  <c r="AI65" i="1"/>
  <c r="AA63" i="1"/>
  <c r="AB63" i="1"/>
  <c r="AC63" i="1"/>
  <c r="AD63" i="1"/>
  <c r="AA39" i="1"/>
  <c r="AB39" i="1"/>
  <c r="AC39" i="1"/>
  <c r="AD39" i="1"/>
  <c r="X77" i="1"/>
  <c r="Y77" i="1"/>
  <c r="Z77" i="1"/>
  <c r="V77" i="1"/>
  <c r="W77" i="1"/>
  <c r="AE61" i="1"/>
  <c r="AF61" i="1"/>
  <c r="AG61" i="1"/>
  <c r="AG10" i="1"/>
  <c r="AF10" i="1"/>
  <c r="AE10" i="1"/>
  <c r="AE76" i="1"/>
  <c r="AF76" i="1"/>
  <c r="AG76" i="1"/>
  <c r="AG49" i="1"/>
  <c r="AE49" i="1"/>
  <c r="AF49" i="1"/>
  <c r="AE14" i="1"/>
  <c r="AG14" i="1"/>
  <c r="AF14" i="1"/>
  <c r="AG96" i="1"/>
  <c r="AE96" i="1"/>
  <c r="AF96" i="1"/>
  <c r="AJ12" i="1"/>
  <c r="AJ78" i="1"/>
  <c r="AJ59" i="1"/>
  <c r="AJ32" i="1"/>
  <c r="AG53" i="1"/>
  <c r="AE53" i="1"/>
  <c r="AF53" i="1"/>
  <c r="AH15" i="1"/>
  <c r="AI15" i="1"/>
  <c r="AH9" i="1"/>
  <c r="AI9" i="1"/>
  <c r="AH84" i="1"/>
  <c r="AI84" i="1"/>
  <c r="AH11" i="1"/>
  <c r="AI11" i="1"/>
  <c r="AI8" i="1"/>
  <c r="AH8" i="1"/>
  <c r="Y56" i="1"/>
  <c r="AA31" i="1"/>
  <c r="AB31" i="1"/>
  <c r="AC31" i="1"/>
  <c r="AD31" i="1"/>
  <c r="AA50" i="1"/>
  <c r="AB50" i="1"/>
  <c r="AC50" i="1"/>
  <c r="AD50" i="1"/>
  <c r="AG24" i="1"/>
  <c r="AE24" i="1"/>
  <c r="AF24" i="1"/>
  <c r="V55" i="1"/>
  <c r="W55" i="1"/>
  <c r="X55" i="1"/>
  <c r="Y55" i="1"/>
  <c r="Z55" i="1"/>
  <c r="V36" i="1"/>
  <c r="W36" i="1"/>
  <c r="X36" i="1"/>
  <c r="Y36" i="1"/>
  <c r="Z36" i="1"/>
  <c r="AA38" i="1"/>
  <c r="AB38" i="1"/>
  <c r="AC38" i="1"/>
  <c r="AD38" i="1"/>
  <c r="V54" i="1"/>
  <c r="X54" i="1"/>
  <c r="W54" i="1"/>
  <c r="Z54" i="1"/>
  <c r="Y54" i="1"/>
  <c r="V9" i="1"/>
  <c r="W9" i="1"/>
  <c r="Y9" i="1"/>
  <c r="X9" i="1"/>
  <c r="Z9" i="1"/>
  <c r="AA17" i="1"/>
  <c r="AB17" i="1"/>
  <c r="AC17" i="1"/>
  <c r="AD17" i="1"/>
  <c r="AA81" i="1"/>
  <c r="AB81" i="1"/>
  <c r="AC81" i="1"/>
  <c r="AD81" i="1"/>
  <c r="V68" i="1"/>
  <c r="W68" i="1"/>
  <c r="X68" i="1"/>
  <c r="Y68" i="1"/>
  <c r="Z68" i="1"/>
  <c r="X2" i="1"/>
  <c r="Y2" i="1"/>
  <c r="Z2" i="1"/>
  <c r="W2" i="1"/>
  <c r="V2" i="1"/>
  <c r="AC95" i="1"/>
  <c r="AA95" i="1"/>
  <c r="AB95" i="1"/>
  <c r="AD95" i="1"/>
  <c r="AA18" i="1"/>
  <c r="AB18" i="1"/>
  <c r="AC18" i="1"/>
  <c r="AD18" i="1"/>
  <c r="AA82" i="1"/>
  <c r="AB82" i="1"/>
  <c r="AC82" i="1"/>
  <c r="AD82" i="1"/>
  <c r="Y85" i="1"/>
  <c r="V85" i="1"/>
  <c r="W85" i="1"/>
  <c r="X85" i="1"/>
  <c r="Z85" i="1"/>
  <c r="AH85" i="1"/>
  <c r="AI85" i="1"/>
  <c r="AH61" i="1"/>
  <c r="AI61" i="1"/>
  <c r="AG95" i="1"/>
  <c r="AE95" i="1"/>
  <c r="AF95" i="1"/>
  <c r="AE68" i="1"/>
  <c r="AF68" i="1"/>
  <c r="AG68" i="1"/>
  <c r="AG41" i="1"/>
  <c r="AE41" i="1"/>
  <c r="AF41" i="1"/>
  <c r="AE6" i="1"/>
  <c r="AF6" i="1"/>
  <c r="AG6" i="1"/>
  <c r="AG88" i="1"/>
  <c r="AE88" i="1"/>
  <c r="AF88" i="1"/>
  <c r="AJ4" i="1"/>
  <c r="AJ70" i="1"/>
  <c r="AJ51" i="1"/>
  <c r="AJ24" i="1"/>
  <c r="AI13" i="1"/>
  <c r="AH13" i="1"/>
  <c r="AI66" i="1"/>
  <c r="AH66" i="1"/>
  <c r="AC56" i="1"/>
  <c r="AH7" i="1"/>
  <c r="AI7" i="1"/>
  <c r="AH68" i="1"/>
  <c r="AI68" i="1"/>
  <c r="AH76" i="1"/>
  <c r="AI76" i="1"/>
  <c r="AH3" i="1"/>
  <c r="AI3" i="1"/>
  <c r="X3" i="1"/>
  <c r="X56" i="1"/>
  <c r="AA3" i="1"/>
  <c r="Z19" i="1"/>
  <c r="W19" i="1"/>
  <c r="V19" i="1"/>
  <c r="X19" i="1"/>
  <c r="Y19" i="1"/>
  <c r="V62" i="1"/>
  <c r="W62" i="1"/>
  <c r="X62" i="1"/>
  <c r="Y62" i="1"/>
  <c r="Z62" i="1"/>
  <c r="AA46" i="1"/>
  <c r="AB46" i="1"/>
  <c r="AC46" i="1"/>
  <c r="AD46" i="1"/>
  <c r="V17" i="1"/>
  <c r="W17" i="1"/>
  <c r="X17" i="1"/>
  <c r="Y17" i="1"/>
  <c r="Z17" i="1"/>
  <c r="V76" i="1"/>
  <c r="W76" i="1"/>
  <c r="X76" i="1"/>
  <c r="Y76" i="1"/>
  <c r="Z76" i="1"/>
  <c r="AA44" i="1"/>
  <c r="AB44" i="1"/>
  <c r="AC44" i="1"/>
  <c r="AD44" i="1"/>
  <c r="AA15" i="1"/>
  <c r="AB15" i="1"/>
  <c r="AC15" i="1"/>
  <c r="AD15" i="1"/>
  <c r="W10" i="1"/>
  <c r="X10" i="1"/>
  <c r="Y10" i="1"/>
  <c r="Z10" i="1"/>
  <c r="V10" i="1"/>
  <c r="X93" i="1"/>
  <c r="Y93" i="1"/>
  <c r="Z93" i="1"/>
  <c r="V93" i="1"/>
  <c r="W93" i="1"/>
  <c r="AH74" i="1"/>
  <c r="AI74" i="1"/>
  <c r="AG87" i="1"/>
  <c r="AE87" i="1"/>
  <c r="AF87" i="1"/>
  <c r="AE60" i="1"/>
  <c r="AF60" i="1"/>
  <c r="AG60" i="1"/>
  <c r="AG33" i="1"/>
  <c r="AE33" i="1"/>
  <c r="AF33" i="1"/>
  <c r="AF2" i="1"/>
  <c r="AG2" i="1"/>
  <c r="AE2" i="1"/>
  <c r="AG80" i="1"/>
  <c r="AE80" i="1"/>
  <c r="AF80" i="1"/>
  <c r="W80" i="1"/>
  <c r="AH101" i="1"/>
  <c r="AI101" i="1"/>
  <c r="AJ62" i="1"/>
  <c r="AJ43" i="1"/>
  <c r="AJ16" i="1"/>
  <c r="Y40" i="1"/>
  <c r="AI77" i="1"/>
  <c r="AH77" i="1"/>
  <c r="AH100" i="1"/>
  <c r="AI100" i="1"/>
  <c r="AH28" i="1"/>
  <c r="AI28" i="1"/>
  <c r="AH60" i="1"/>
  <c r="AI60" i="1"/>
  <c r="AH20" i="1"/>
  <c r="AI20" i="1"/>
  <c r="AB16" i="1"/>
  <c r="W56" i="1"/>
  <c r="AI93" i="1"/>
  <c r="AH93" i="1"/>
  <c r="AH64" i="1"/>
  <c r="AI64" i="1"/>
  <c r="Z83" i="1"/>
  <c r="V83" i="1"/>
  <c r="W83" i="1"/>
  <c r="X83" i="1"/>
  <c r="Y83" i="1"/>
  <c r="AD12" i="1"/>
  <c r="AA12" i="1"/>
  <c r="AB12" i="1"/>
  <c r="AC12" i="1"/>
  <c r="AE62" i="1"/>
  <c r="AG62" i="1"/>
  <c r="AF62" i="1"/>
  <c r="Y88" i="1"/>
  <c r="AH57" i="1"/>
  <c r="AI57" i="1"/>
  <c r="AA59" i="1"/>
  <c r="AB59" i="1"/>
  <c r="AC59" i="1"/>
  <c r="AD59" i="1"/>
  <c r="AA23" i="1"/>
  <c r="AB23" i="1"/>
  <c r="AC23" i="1"/>
  <c r="AD23" i="1"/>
  <c r="V46" i="1"/>
  <c r="W46" i="1"/>
  <c r="X46" i="1"/>
  <c r="Y46" i="1"/>
  <c r="Z46" i="1"/>
  <c r="AC100" i="1"/>
  <c r="AD100" i="1"/>
  <c r="AA100" i="1"/>
  <c r="AB100" i="1"/>
  <c r="AC83" i="1"/>
  <c r="AA83" i="1"/>
  <c r="AB83" i="1"/>
  <c r="AD83" i="1"/>
  <c r="V70" i="1"/>
  <c r="W70" i="1"/>
  <c r="Z70" i="1"/>
  <c r="X70" i="1"/>
  <c r="Y70" i="1"/>
  <c r="V25" i="1"/>
  <c r="W25" i="1"/>
  <c r="Y25" i="1"/>
  <c r="X25" i="1"/>
  <c r="Z25" i="1"/>
  <c r="AA25" i="1"/>
  <c r="AB25" i="1"/>
  <c r="AC25" i="1"/>
  <c r="AD25" i="1"/>
  <c r="AA89" i="1"/>
  <c r="AB89" i="1"/>
  <c r="AC89" i="1"/>
  <c r="AD89" i="1"/>
  <c r="V84" i="1"/>
  <c r="W84" i="1"/>
  <c r="X84" i="1"/>
  <c r="Y84" i="1"/>
  <c r="Z84" i="1"/>
  <c r="AC79" i="1"/>
  <c r="AA79" i="1"/>
  <c r="AB79" i="1"/>
  <c r="AD79" i="1"/>
  <c r="V18" i="1"/>
  <c r="W18" i="1"/>
  <c r="X18" i="1"/>
  <c r="Y18" i="1"/>
  <c r="Z18" i="1"/>
  <c r="AA26" i="1"/>
  <c r="AB26" i="1"/>
  <c r="AC26" i="1"/>
  <c r="AD26" i="1"/>
  <c r="AA90" i="1"/>
  <c r="AD90" i="1"/>
  <c r="AB90" i="1"/>
  <c r="AC90" i="1"/>
  <c r="V101" i="1"/>
  <c r="W101" i="1"/>
  <c r="Y101" i="1"/>
  <c r="X101" i="1"/>
  <c r="Z101" i="1"/>
  <c r="AA96" i="1"/>
  <c r="AB85" i="1"/>
  <c r="AE5" i="1"/>
  <c r="AF5" i="1"/>
  <c r="AG5" i="1"/>
  <c r="AG79" i="1"/>
  <c r="AE79" i="1"/>
  <c r="AF79" i="1"/>
  <c r="AE52" i="1"/>
  <c r="AF52" i="1"/>
  <c r="AG52" i="1"/>
  <c r="AG25" i="1"/>
  <c r="AE25" i="1"/>
  <c r="AF25" i="1"/>
  <c r="AE99" i="1"/>
  <c r="AF99" i="1"/>
  <c r="AG99" i="1"/>
  <c r="AG72" i="1"/>
  <c r="AE72" i="1"/>
  <c r="AF72" i="1"/>
  <c r="AG101" i="1"/>
  <c r="AE101" i="1"/>
  <c r="AF101" i="1"/>
  <c r="AH90" i="1"/>
  <c r="AI90" i="1"/>
  <c r="AJ54" i="1"/>
  <c r="AJ35" i="1"/>
  <c r="AJ8" i="1"/>
  <c r="X40" i="1"/>
  <c r="AD56" i="1"/>
  <c r="AH52" i="1"/>
  <c r="AI52" i="1"/>
  <c r="AH4" i="1"/>
  <c r="AI4" i="1"/>
  <c r="AI2" i="1"/>
  <c r="AH2" i="1"/>
  <c r="AH44" i="1"/>
  <c r="AI44" i="1"/>
  <c r="AA16" i="1"/>
  <c r="X66" i="1"/>
  <c r="V66" i="1"/>
  <c r="W66" i="1"/>
  <c r="Y66" i="1"/>
  <c r="Z66" i="1"/>
  <c r="AG31" i="1"/>
  <c r="AE31" i="1"/>
  <c r="AF31" i="1"/>
  <c r="AH26" i="1"/>
  <c r="AI26" i="1"/>
  <c r="AH71" i="1"/>
  <c r="AI71" i="1"/>
  <c r="AE43" i="1"/>
  <c r="AF43" i="1"/>
  <c r="AG43" i="1"/>
  <c r="AH46" i="1"/>
  <c r="AI46" i="1"/>
  <c r="V78" i="1"/>
  <c r="W78" i="1"/>
  <c r="X78" i="1"/>
  <c r="Y78" i="1"/>
  <c r="Z78" i="1"/>
  <c r="AA54" i="1"/>
  <c r="AB54" i="1"/>
  <c r="AC54" i="1"/>
  <c r="AD54" i="1"/>
  <c r="V33" i="1"/>
  <c r="W33" i="1"/>
  <c r="X33" i="1"/>
  <c r="Y33" i="1"/>
  <c r="Z33" i="1"/>
  <c r="V92" i="1"/>
  <c r="W92" i="1"/>
  <c r="X92" i="1"/>
  <c r="Y92" i="1"/>
  <c r="Z92" i="1"/>
  <c r="AD52" i="1"/>
  <c r="AA52" i="1"/>
  <c r="AC52" i="1"/>
  <c r="AB52" i="1"/>
  <c r="V7" i="1"/>
  <c r="W7" i="1"/>
  <c r="X7" i="1"/>
  <c r="Y7" i="1"/>
  <c r="Z7" i="1"/>
  <c r="W26" i="1"/>
  <c r="X26" i="1"/>
  <c r="Y26" i="1"/>
  <c r="Z26" i="1"/>
  <c r="V26" i="1"/>
  <c r="AI18" i="1"/>
  <c r="AH18" i="1"/>
  <c r="W16" i="1"/>
  <c r="AE69" i="1"/>
  <c r="AF69" i="1"/>
  <c r="AG69" i="1"/>
  <c r="AG71" i="1"/>
  <c r="AE71" i="1"/>
  <c r="AF71" i="1"/>
  <c r="AE44" i="1"/>
  <c r="AF44" i="1"/>
  <c r="AG44" i="1"/>
  <c r="AG17" i="1"/>
  <c r="AE17" i="1"/>
  <c r="AF17" i="1"/>
  <c r="AE91" i="1"/>
  <c r="AF91" i="1"/>
  <c r="AG91" i="1"/>
  <c r="AG64" i="1"/>
  <c r="AE64" i="1"/>
  <c r="AF64" i="1"/>
  <c r="AD24" i="1"/>
  <c r="AD45" i="1"/>
  <c r="AJ46" i="1"/>
  <c r="AJ27" i="1"/>
  <c r="AJ101" i="1"/>
  <c r="AH36" i="1"/>
  <c r="AI36" i="1"/>
  <c r="AH94" i="1"/>
  <c r="AI94" i="1"/>
  <c r="AH92" i="1"/>
  <c r="AI92" i="1"/>
  <c r="AH12" i="1"/>
  <c r="AI12" i="1"/>
  <c r="AC16" i="1"/>
  <c r="AH42" i="1"/>
  <c r="AB76" i="1"/>
  <c r="AD76" i="1"/>
  <c r="AC76" i="1"/>
  <c r="AA76" i="1"/>
  <c r="AA65" i="1"/>
  <c r="AB65" i="1"/>
  <c r="AC65" i="1"/>
  <c r="AD65" i="1"/>
  <c r="AA11" i="1"/>
  <c r="AB11" i="1"/>
  <c r="AC11" i="1"/>
  <c r="AD11" i="1"/>
  <c r="AA33" i="1"/>
  <c r="AB33" i="1"/>
  <c r="AC33" i="1"/>
  <c r="AD33" i="1"/>
  <c r="V15" i="1"/>
  <c r="W15" i="1"/>
  <c r="X15" i="1"/>
  <c r="Y15" i="1"/>
  <c r="Z15" i="1"/>
  <c r="AA98" i="1"/>
  <c r="AB98" i="1"/>
  <c r="AC98" i="1"/>
  <c r="AD98" i="1"/>
  <c r="AH5" i="1"/>
  <c r="AI5" i="1"/>
  <c r="AE98" i="1"/>
  <c r="AG98" i="1"/>
  <c r="AF98" i="1"/>
  <c r="AG63" i="1"/>
  <c r="AE63" i="1"/>
  <c r="AF63" i="1"/>
  <c r="AE36" i="1"/>
  <c r="AF36" i="1"/>
  <c r="AG36" i="1"/>
  <c r="AG9" i="1"/>
  <c r="AE9" i="1"/>
  <c r="AF9" i="1"/>
  <c r="AE83" i="1"/>
  <c r="AF83" i="1"/>
  <c r="AG83" i="1"/>
  <c r="AG56" i="1"/>
  <c r="AE56" i="1"/>
  <c r="AF56" i="1"/>
  <c r="AJ100" i="1"/>
  <c r="AJ38" i="1"/>
  <c r="AJ19" i="1"/>
  <c r="AJ93" i="1"/>
  <c r="Z16" i="1"/>
  <c r="AI82" i="1"/>
  <c r="AH82" i="1"/>
  <c r="AH97" i="1"/>
  <c r="AI97" i="1"/>
  <c r="AH86" i="1"/>
  <c r="AI86" i="1"/>
  <c r="AH99" i="1"/>
  <c r="AI99" i="1"/>
  <c r="AH96" i="1"/>
  <c r="AI96" i="1"/>
  <c r="X64" i="1"/>
  <c r="W47" i="1"/>
  <c r="V47" i="1"/>
  <c r="X47" i="1"/>
  <c r="Y47" i="1"/>
  <c r="Z47" i="1"/>
  <c r="AE51" i="1"/>
  <c r="AF51" i="1"/>
  <c r="AG51" i="1"/>
  <c r="AH69" i="1"/>
  <c r="AI69" i="1"/>
  <c r="W74" i="1"/>
  <c r="X74" i="1"/>
  <c r="Y74" i="1"/>
  <c r="Z74" i="1"/>
  <c r="V74" i="1"/>
  <c r="AG23" i="1"/>
  <c r="AE23" i="1"/>
  <c r="AF23" i="1"/>
  <c r="AH59" i="1"/>
  <c r="AI59" i="1"/>
  <c r="AA55" i="1"/>
  <c r="AB55" i="1"/>
  <c r="AC55" i="1"/>
  <c r="AD55" i="1"/>
  <c r="Z35" i="1"/>
  <c r="W35" i="1"/>
  <c r="V35" i="1"/>
  <c r="X35" i="1"/>
  <c r="Y35" i="1"/>
  <c r="V43" i="1"/>
  <c r="W43" i="1"/>
  <c r="X43" i="1"/>
  <c r="Y43" i="1"/>
  <c r="Z43" i="1"/>
  <c r="AC91" i="1"/>
  <c r="AA91" i="1"/>
  <c r="AB91" i="1"/>
  <c r="AD91" i="1"/>
  <c r="V86" i="1"/>
  <c r="W86" i="1"/>
  <c r="X86" i="1"/>
  <c r="Y86" i="1"/>
  <c r="Z86" i="1"/>
  <c r="V41" i="1"/>
  <c r="W41" i="1"/>
  <c r="Y41" i="1"/>
  <c r="X41" i="1"/>
  <c r="Z41" i="1"/>
  <c r="AA97" i="1"/>
  <c r="AB97" i="1"/>
  <c r="AC97" i="1"/>
  <c r="AD97" i="1"/>
  <c r="V100" i="1"/>
  <c r="W100" i="1"/>
  <c r="X100" i="1"/>
  <c r="Y100" i="1"/>
  <c r="Z100" i="1"/>
  <c r="X34" i="1"/>
  <c r="V34" i="1"/>
  <c r="W34" i="1"/>
  <c r="Y34" i="1"/>
  <c r="Z34" i="1"/>
  <c r="AA34" i="1"/>
  <c r="AB34" i="1"/>
  <c r="AC34" i="1"/>
  <c r="AD34" i="1"/>
  <c r="Z8" i="1"/>
  <c r="AG85" i="1"/>
  <c r="AE85" i="1"/>
  <c r="AF85" i="1"/>
  <c r="Z51" i="1"/>
  <c r="W51" i="1"/>
  <c r="V51" i="1"/>
  <c r="X51" i="1"/>
  <c r="Y51" i="1"/>
  <c r="V94" i="1"/>
  <c r="W94" i="1"/>
  <c r="X94" i="1"/>
  <c r="Y94" i="1"/>
  <c r="Z94" i="1"/>
  <c r="AA62" i="1"/>
  <c r="AB62" i="1"/>
  <c r="AC62" i="1"/>
  <c r="AD62" i="1"/>
  <c r="V49" i="1"/>
  <c r="W49" i="1"/>
  <c r="X49" i="1"/>
  <c r="Y49" i="1"/>
  <c r="Z49" i="1"/>
  <c r="AC60" i="1"/>
  <c r="AA60" i="1"/>
  <c r="AB60" i="1"/>
  <c r="AD60" i="1"/>
  <c r="V23" i="1"/>
  <c r="W23" i="1"/>
  <c r="X23" i="1"/>
  <c r="Y23" i="1"/>
  <c r="Z23" i="1"/>
  <c r="W42" i="1"/>
  <c r="X42" i="1"/>
  <c r="Y42" i="1"/>
  <c r="Z42" i="1"/>
  <c r="V42" i="1"/>
  <c r="W3" i="1"/>
  <c r="AI98" i="1"/>
  <c r="AH98" i="1"/>
  <c r="W96" i="1"/>
  <c r="AG90" i="1"/>
  <c r="AE90" i="1"/>
  <c r="AF90" i="1"/>
  <c r="AG55" i="1"/>
  <c r="AE55" i="1"/>
  <c r="AF55" i="1"/>
  <c r="AE28" i="1"/>
  <c r="AF28" i="1"/>
  <c r="AG28" i="1"/>
  <c r="AE94" i="1"/>
  <c r="AG94" i="1"/>
  <c r="AF94" i="1"/>
  <c r="AE75" i="1"/>
  <c r="AF75" i="1"/>
  <c r="AG75" i="1"/>
  <c r="AG48" i="1"/>
  <c r="AE48" i="1"/>
  <c r="AF48" i="1"/>
  <c r="W48" i="1"/>
  <c r="AA24" i="1"/>
  <c r="AB45" i="1"/>
  <c r="Y32" i="1"/>
  <c r="AJ92" i="1"/>
  <c r="AJ30" i="1"/>
  <c r="AJ11" i="1"/>
  <c r="AJ85" i="1"/>
  <c r="Y16" i="1"/>
  <c r="AH95" i="1"/>
  <c r="AI95" i="1"/>
  <c r="AH89" i="1"/>
  <c r="AI89" i="1"/>
  <c r="AH78" i="1"/>
  <c r="AI78" i="1"/>
  <c r="AH91" i="1"/>
  <c r="AI91" i="1"/>
  <c r="AI88" i="1"/>
  <c r="AH88" i="1"/>
  <c r="AE29" i="1"/>
  <c r="AF29" i="1"/>
  <c r="AG29" i="1"/>
  <c r="AF37" i="1"/>
  <c r="V4" i="1"/>
  <c r="W4" i="1"/>
  <c r="X4" i="1"/>
  <c r="Y4" i="1"/>
  <c r="Z4" i="1"/>
  <c r="AE4" i="1"/>
  <c r="AF4" i="1"/>
  <c r="AG4" i="1"/>
  <c r="AH67" i="1"/>
  <c r="AI67" i="1"/>
  <c r="AE21" i="1"/>
  <c r="AF21" i="1"/>
  <c r="AG21" i="1"/>
  <c r="AH63" i="1"/>
  <c r="AI63" i="1"/>
  <c r="V22" i="1"/>
  <c r="X22" i="1"/>
  <c r="W22" i="1"/>
  <c r="Y22" i="1"/>
  <c r="Z22" i="1"/>
  <c r="AC36" i="1"/>
  <c r="AA36" i="1"/>
  <c r="AB36" i="1"/>
  <c r="AD36" i="1"/>
  <c r="V11" i="1"/>
  <c r="W11" i="1"/>
  <c r="X11" i="1"/>
  <c r="Y11" i="1"/>
  <c r="Z11" i="1"/>
  <c r="V27" i="1"/>
  <c r="W27" i="1"/>
  <c r="X27" i="1"/>
  <c r="Y27" i="1"/>
  <c r="Z27" i="1"/>
  <c r="AA27" i="1"/>
  <c r="AB27" i="1"/>
  <c r="AC27" i="1"/>
  <c r="AD27" i="1"/>
  <c r="V59" i="1"/>
  <c r="W59" i="1"/>
  <c r="X59" i="1"/>
  <c r="Y59" i="1"/>
  <c r="Z59" i="1"/>
  <c r="AA35" i="1"/>
  <c r="AB35" i="1"/>
  <c r="AC35" i="1"/>
  <c r="AD35" i="1"/>
  <c r="AC99" i="1"/>
  <c r="AA99" i="1"/>
  <c r="AB99" i="1"/>
  <c r="AD99" i="1"/>
  <c r="AA2" i="1"/>
  <c r="AB2" i="1"/>
  <c r="AC2" i="1"/>
  <c r="AD2" i="1"/>
  <c r="V57" i="1"/>
  <c r="W57" i="1"/>
  <c r="X57" i="1"/>
  <c r="Z57" i="1"/>
  <c r="Y57" i="1"/>
  <c r="AA41" i="1"/>
  <c r="AB41" i="1"/>
  <c r="AC41" i="1"/>
  <c r="AD41" i="1"/>
  <c r="AA47" i="1"/>
  <c r="AB47" i="1"/>
  <c r="AC47" i="1"/>
  <c r="AD47" i="1"/>
  <c r="AA7" i="1"/>
  <c r="AB7" i="1"/>
  <c r="AC7" i="1"/>
  <c r="AD7" i="1"/>
  <c r="W31" i="1"/>
  <c r="V31" i="1"/>
  <c r="X31" i="1"/>
  <c r="Y31" i="1"/>
  <c r="Z31" i="1"/>
  <c r="X50" i="1"/>
  <c r="V50" i="1"/>
  <c r="W50" i="1"/>
  <c r="Y50" i="1"/>
  <c r="Z50" i="1"/>
  <c r="AA42" i="1"/>
  <c r="AB42" i="1"/>
  <c r="AC42" i="1"/>
  <c r="AD42" i="1"/>
  <c r="V5" i="1"/>
  <c r="W5" i="1"/>
  <c r="X5" i="1"/>
  <c r="Y5" i="1"/>
  <c r="Z5" i="1"/>
  <c r="AF82" i="1"/>
  <c r="AE82" i="1"/>
  <c r="AG82" i="1"/>
  <c r="AG47" i="1"/>
  <c r="AE47" i="1"/>
  <c r="AF47" i="1"/>
  <c r="AE20" i="1"/>
  <c r="AF20" i="1"/>
  <c r="AG20" i="1"/>
  <c r="AG86" i="1"/>
  <c r="AE86" i="1"/>
  <c r="AF86" i="1"/>
  <c r="AE67" i="1"/>
  <c r="AF67" i="1"/>
  <c r="AG67" i="1"/>
  <c r="AG40" i="1"/>
  <c r="AE40" i="1"/>
  <c r="AF40" i="1"/>
  <c r="AJ84" i="1"/>
  <c r="AJ22" i="1"/>
  <c r="AJ3" i="1"/>
  <c r="Y3" i="1"/>
  <c r="AJ77" i="1"/>
  <c r="AH87" i="1"/>
  <c r="AI87" i="1"/>
  <c r="AH81" i="1"/>
  <c r="AI81" i="1"/>
  <c r="AH70" i="1"/>
  <c r="AI70" i="1"/>
  <c r="AH83" i="1"/>
  <c r="AI83" i="1"/>
  <c r="AH80" i="1"/>
  <c r="AI80" i="1"/>
  <c r="AB69" i="1"/>
  <c r="AE37" i="1"/>
  <c r="AA43" i="1"/>
  <c r="AB43" i="1"/>
  <c r="AC43" i="1"/>
  <c r="AD43" i="1"/>
  <c r="AA14" i="1"/>
  <c r="AB14" i="1"/>
  <c r="AC14" i="1"/>
  <c r="AD14" i="1"/>
  <c r="AI56" i="1"/>
  <c r="AH56" i="1"/>
  <c r="V60" i="1"/>
  <c r="W60" i="1"/>
  <c r="X60" i="1"/>
  <c r="Y60" i="1"/>
  <c r="Z60" i="1"/>
  <c r="AC75" i="1"/>
  <c r="AA75" i="1"/>
  <c r="AB75" i="1"/>
  <c r="AD75" i="1"/>
  <c r="AA19" i="1"/>
  <c r="AB19" i="1"/>
  <c r="AC19" i="1"/>
  <c r="AD19" i="1"/>
  <c r="Z67" i="1"/>
  <c r="V67" i="1"/>
  <c r="W67" i="1"/>
  <c r="X67" i="1"/>
  <c r="Y67" i="1"/>
  <c r="AA6" i="1"/>
  <c r="AB6" i="1"/>
  <c r="AC6" i="1"/>
  <c r="AD6" i="1"/>
  <c r="AA70" i="1"/>
  <c r="AB70" i="1"/>
  <c r="AC70" i="1"/>
  <c r="AD70" i="1"/>
  <c r="V65" i="1"/>
  <c r="W65" i="1"/>
  <c r="X65" i="1"/>
  <c r="Y65" i="1"/>
  <c r="Z65" i="1"/>
  <c r="AA87" i="1"/>
  <c r="AB87" i="1"/>
  <c r="AC87" i="1"/>
  <c r="AD87" i="1"/>
  <c r="AC4" i="1"/>
  <c r="AD4" i="1"/>
  <c r="AA4" i="1"/>
  <c r="AB4" i="1"/>
  <c r="AB68" i="1"/>
  <c r="AC68" i="1"/>
  <c r="AA68" i="1"/>
  <c r="AD68" i="1"/>
  <c r="V39" i="1"/>
  <c r="W39" i="1"/>
  <c r="X39" i="1"/>
  <c r="Y39" i="1"/>
  <c r="Z39" i="1"/>
  <c r="W58" i="1"/>
  <c r="X58" i="1"/>
  <c r="Y58" i="1"/>
  <c r="Z58" i="1"/>
  <c r="V58" i="1"/>
  <c r="X13" i="1"/>
  <c r="Y13" i="1"/>
  <c r="Z13" i="1"/>
  <c r="V13" i="1"/>
  <c r="W13" i="1"/>
  <c r="W8" i="1"/>
  <c r="AA8" i="1"/>
  <c r="AH21" i="1"/>
  <c r="AI21" i="1"/>
  <c r="AG74" i="1"/>
  <c r="AE74" i="1"/>
  <c r="AF74" i="1"/>
  <c r="AG39" i="1"/>
  <c r="AE39" i="1"/>
  <c r="AF39" i="1"/>
  <c r="AE12" i="1"/>
  <c r="AF12" i="1"/>
  <c r="AG12" i="1"/>
  <c r="AE78" i="1"/>
  <c r="AG78" i="1"/>
  <c r="AF78" i="1"/>
  <c r="AE59" i="1"/>
  <c r="AF59" i="1"/>
  <c r="AG59" i="1"/>
  <c r="AG32" i="1"/>
  <c r="AE32" i="1"/>
  <c r="AF32" i="1"/>
  <c r="W32" i="1"/>
  <c r="AI50" i="1"/>
  <c r="AH50" i="1"/>
  <c r="AE13" i="1"/>
  <c r="AF13" i="1"/>
  <c r="AG13" i="1"/>
  <c r="AH58" i="1"/>
  <c r="AJ76" i="1"/>
  <c r="AJ14" i="1"/>
  <c r="AJ96" i="1"/>
  <c r="AJ69" i="1"/>
  <c r="AC53" i="1"/>
  <c r="AC29" i="1"/>
  <c r="AH79" i="1"/>
  <c r="AI79" i="1"/>
  <c r="AH73" i="1"/>
  <c r="AI73" i="1"/>
  <c r="AH62" i="1"/>
  <c r="AI62" i="1"/>
  <c r="AH75" i="1"/>
  <c r="AI75" i="1"/>
  <c r="AI72" i="1"/>
  <c r="AH72" i="1"/>
  <c r="Y80" i="1"/>
  <c r="AA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<sst xmlns="http://schemas.openxmlformats.org/spreadsheetml/2006/main" count="206" uniqueCount="116">
  <si>
    <t>INN</t>
  </si>
  <si>
    <t>MARGIN</t>
  </si>
  <si>
    <t>ROOMS</t>
  </si>
  <si>
    <t>NEAREST</t>
  </si>
  <si>
    <t>OFFICE</t>
  </si>
  <si>
    <t>COLLEGE</t>
  </si>
  <si>
    <t>INCOME</t>
  </si>
  <si>
    <t>DISTTWN</t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</si>
  <si>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</si>
  <si>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</si>
  <si>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</si>
  <si>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</si>
  <si>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</si>
  <si>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</si>
  <si>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x4</t>
  </si>
  <si>
    <t>x4</t>
    <phoneticPr fontId="1" type="noConversion"/>
  </si>
  <si>
    <t>x5</t>
  </si>
  <si>
    <t>x6</t>
  </si>
  <si>
    <t>x1x2</t>
  </si>
  <si>
    <t>x1x2</t>
    <phoneticPr fontId="1" type="noConversion"/>
  </si>
  <si>
    <t>x1x3</t>
  </si>
  <si>
    <t>x1x4</t>
  </si>
  <si>
    <t>x1x5</t>
  </si>
  <si>
    <t>x1x6</t>
  </si>
  <si>
    <t>x2x3</t>
  </si>
  <si>
    <t>x2x3</t>
    <phoneticPr fontId="1" type="noConversion"/>
  </si>
  <si>
    <t>x2x4</t>
  </si>
  <si>
    <t>x2x5</t>
  </si>
  <si>
    <t>x2x6</t>
  </si>
  <si>
    <t>x3x4</t>
  </si>
  <si>
    <t>x3x4</t>
    <phoneticPr fontId="1" type="noConversion"/>
  </si>
  <si>
    <t>x3x5</t>
  </si>
  <si>
    <t>x3x6</t>
  </si>
  <si>
    <t>x4x5</t>
  </si>
  <si>
    <t>x4x5</t>
    <phoneticPr fontId="1" type="noConversion"/>
  </si>
  <si>
    <t>x4x6</t>
  </si>
  <si>
    <t>x5x6</t>
  </si>
  <si>
    <t>x5x6</t>
    <phoneticPr fontId="1" type="noConversion"/>
  </si>
  <si>
    <t>y</t>
  </si>
  <si>
    <t>y</t>
    <phoneticPr fontId="1" type="noConversion"/>
  </si>
  <si>
    <t>x1^2</t>
  </si>
  <si>
    <t>x1^2</t>
    <phoneticPr fontId="1" type="noConversion"/>
  </si>
  <si>
    <t>x2^2</t>
  </si>
  <si>
    <t>x2^2</t>
    <phoneticPr fontId="1" type="noConversion"/>
  </si>
  <si>
    <t>x3^2</t>
  </si>
  <si>
    <t>x3^2</t>
    <phoneticPr fontId="1" type="noConversion"/>
  </si>
  <si>
    <t>x4^2</t>
  </si>
  <si>
    <t>x4^2</t>
    <phoneticPr fontId="1" type="noConversion"/>
  </si>
  <si>
    <t>x5^2</t>
  </si>
  <si>
    <t>x5^2</t>
    <phoneticPr fontId="1" type="noConversion"/>
  </si>
  <si>
    <t>x6^2</t>
  </si>
  <si>
    <t>x6^2</t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</si>
  <si>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</si>
  <si>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</si>
  <si>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</si>
  <si>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</si>
  <si>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</si>
  <si>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</si>
  <si>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</si>
  <si>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</si>
  <si>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</si>
  <si>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</si>
  <si>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</si>
  <si>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</si>
  <si>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</si>
  <si>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</si>
  <si>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</si>
  <si>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</si>
  <si>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</si>
  <si>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</si>
  <si>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</si>
  <si>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</si>
  <si>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</si>
  <si>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</si>
  <si>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95.0%</t>
  </si>
  <si>
    <t>上限 95.0%</t>
  </si>
  <si>
    <t>test</t>
    <phoneticPr fontId="3" type="noConversion"/>
  </si>
  <si>
    <t>x4=x1x2x3</t>
    <phoneticPr fontId="3" type="noConversion"/>
  </si>
  <si>
    <t>y1</t>
    <phoneticPr fontId="3" type="noConversion"/>
  </si>
  <si>
    <t>y2</t>
    <phoneticPr fontId="3" type="noConversion"/>
  </si>
  <si>
    <t>y</t>
    <phoneticPr fontId="3" type="noConversion"/>
  </si>
  <si>
    <t>x1=x2x3x4</t>
    <phoneticPr fontId="3" type="noConversion"/>
  </si>
  <si>
    <t>x2=x1x3x4</t>
    <phoneticPr fontId="3" type="noConversion"/>
  </si>
  <si>
    <t>x3=x1x2x4</t>
    <phoneticPr fontId="3" type="noConversion"/>
  </si>
  <si>
    <t>x1x2=x3x4</t>
    <phoneticPr fontId="3" type="noConversion"/>
  </si>
  <si>
    <t>x1x3=x2x4</t>
    <phoneticPr fontId="3" type="noConversion"/>
  </si>
  <si>
    <t>x2x3=x1x4</t>
    <phoneticPr fontId="3" type="noConversion"/>
  </si>
  <si>
    <t>E2+E134</t>
    <phoneticPr fontId="3" type="noConversion"/>
  </si>
  <si>
    <t>E1+E234</t>
    <phoneticPr fontId="3" type="noConversion"/>
  </si>
  <si>
    <t>E3+E124</t>
    <phoneticPr fontId="3" type="noConversion"/>
  </si>
  <si>
    <t>E4+E123</t>
    <phoneticPr fontId="3" type="noConversion"/>
  </si>
  <si>
    <t>I_0=x1x2x3x4</t>
    <phoneticPr fontId="3" type="noConversion"/>
  </si>
  <si>
    <t>E12+E34</t>
    <phoneticPr fontId="3" type="noConversion"/>
  </si>
  <si>
    <t>E13+E24</t>
    <phoneticPr fontId="3" type="noConversion"/>
  </si>
  <si>
    <t>E23+E14</t>
    <phoneticPr fontId="3" type="noConversion"/>
  </si>
  <si>
    <t>b1</t>
  </si>
  <si>
    <t>b0</t>
    <phoneticPr fontId="3" type="noConversion"/>
  </si>
  <si>
    <t>b2</t>
  </si>
  <si>
    <t>b3</t>
  </si>
  <si>
    <t>b4</t>
  </si>
  <si>
    <t>b5</t>
  </si>
  <si>
    <t>b6</t>
  </si>
  <si>
    <t>b7</t>
  </si>
  <si>
    <t>b0*2+E1234</t>
    <phoneticPr fontId="3" type="noConversion"/>
  </si>
  <si>
    <t>average</t>
    <phoneticPr fontId="3" type="noConversion"/>
  </si>
  <si>
    <t>s_i^2</t>
    <phoneticPr fontId="3" type="noConversion"/>
  </si>
  <si>
    <t>m</t>
    <phoneticPr fontId="3" type="noConversion"/>
  </si>
  <si>
    <t>n</t>
    <phoneticPr fontId="3" type="noConversion"/>
  </si>
  <si>
    <t>(s_p)^2</t>
    <phoneticPr fontId="3" type="noConversion"/>
  </si>
  <si>
    <t>(s_effect)^2</t>
    <phoneticPr fontId="3" type="noConversion"/>
  </si>
  <si>
    <t>dof</t>
    <phoneticPr fontId="3" type="noConversion"/>
  </si>
  <si>
    <t>t_8,0.025</t>
    <phoneticPr fontId="3" type="noConversion"/>
  </si>
  <si>
    <t>t_8,0.975</t>
    <phoneticPr fontId="3" type="noConversion"/>
  </si>
  <si>
    <t>(t*s)</t>
    <phoneticPr fontId="3" type="noConversion"/>
  </si>
  <si>
    <t>s_effect</t>
    <phoneticPr fontId="3" type="noConversion"/>
  </si>
  <si>
    <t>t-test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</si>
</sst>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Continuous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defaultRowHeight="17" x14ac:dyDescent="0.4"/>
  <sheetData>
    <row r="1" spans="1:8" x14ac:dyDescent="0.4">
      <c r="A1" s="5"/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4">
      <c r="A2" s="3" t="s">
        <v>1</v>
      </c>
      <c r="B2" s="3">
        <v>1</v>
      </c>
      <c r="C2" s="3"/>
      <c r="D2" s="3"/>
      <c r="E2" s="3"/>
      <c r="F2" s="3"/>
      <c r="G2" s="3"/>
      <c r="H2" s="3"/>
    </row>
    <row r="3" spans="1:8" x14ac:dyDescent="0.4">
      <c r="A3" s="3" t="s">
        <v>2</v>
      </c>
      <c r="B3" s="3">
        <v>-0.47032939592576251</v>
      </c>
      <c r="C3" s="3">
        <v>1</v>
      </c>
      <c r="D3" s="3"/>
      <c r="E3" s="3"/>
      <c r="F3" s="3"/>
      <c r="G3" s="3"/>
      <c r="H3" s="3"/>
    </row>
    <row r="4" spans="1:8" x14ac:dyDescent="0.4">
      <c r="A4" s="3" t="s">
        <v>3</v>
      </c>
      <c r="B4" s="3">
        <v>-0.16025153273850151</v>
      </c>
      <c r="C4" s="3">
        <v>-8.1679710958951879E-2</v>
      </c>
      <c r="D4" s="3">
        <v>1</v>
      </c>
      <c r="E4" s="3"/>
      <c r="F4" s="3"/>
      <c r="G4" s="3"/>
      <c r="H4" s="3"/>
    </row>
    <row r="5" spans="1:8" x14ac:dyDescent="0.4">
      <c r="A5" s="3" t="s">
        <v>4</v>
      </c>
      <c r="B5" s="3">
        <v>0.50143077074579967</v>
      </c>
      <c r="C5" s="3">
        <v>-9.3475215738545295E-2</v>
      </c>
      <c r="D5" s="3">
        <v>-4.2761632711979962E-2</v>
      </c>
      <c r="E5" s="3">
        <v>1</v>
      </c>
      <c r="F5" s="3"/>
      <c r="G5" s="3"/>
      <c r="H5" s="3"/>
    </row>
    <row r="6" spans="1:8" x14ac:dyDescent="0.4">
      <c r="A6" s="3" t="s">
        <v>5</v>
      </c>
      <c r="B6" s="3">
        <v>0.12301245581384811</v>
      </c>
      <c r="C6" s="3">
        <v>-6.3908075574066595E-2</v>
      </c>
      <c r="D6" s="3">
        <v>-7.1236621037716247E-2</v>
      </c>
      <c r="E6" s="3">
        <v>-1.0304396864217929E-3</v>
      </c>
      <c r="F6" s="3">
        <v>1</v>
      </c>
      <c r="G6" s="3"/>
      <c r="H6" s="3"/>
    </row>
    <row r="7" spans="1:8" x14ac:dyDescent="0.4">
      <c r="A7" s="3" t="s">
        <v>6</v>
      </c>
      <c r="B7" s="3">
        <v>-0.24750031085052882</v>
      </c>
      <c r="C7" s="3">
        <v>-3.7142757323399313E-2</v>
      </c>
      <c r="D7" s="3">
        <v>-4.5322351866769993E-2</v>
      </c>
      <c r="E7" s="3">
        <v>-0.15261401137810307</v>
      </c>
      <c r="F7" s="3">
        <v>0.11263169034751809</v>
      </c>
      <c r="G7" s="3">
        <v>1</v>
      </c>
      <c r="H7" s="3"/>
    </row>
    <row r="8" spans="1:8" ht="17.5" thickBot="1" x14ac:dyDescent="0.45">
      <c r="A8" s="4" t="s">
        <v>7</v>
      </c>
      <c r="B8" s="4">
        <v>9.2271910122003989E-2</v>
      </c>
      <c r="C8" s="4">
        <v>-7.3009319548603208E-2</v>
      </c>
      <c r="D8" s="4">
        <v>9.128669289976199E-2</v>
      </c>
      <c r="E8" s="4">
        <v>-3.2855396067097253E-2</v>
      </c>
      <c r="F8" s="4">
        <v>-9.7323583104960462E-2</v>
      </c>
      <c r="G8" s="4">
        <v>-5.1541364715145629E-2</v>
      </c>
      <c r="H8" s="4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N18" sqref="N18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0.72461135818765321</v>
      </c>
    </row>
    <row r="5" spans="1:9" x14ac:dyDescent="0.4">
      <c r="A5" s="3" t="s">
        <v>55</v>
      </c>
      <c r="B5" s="3">
        <v>0.5250616204145554</v>
      </c>
    </row>
    <row r="6" spans="1:9" x14ac:dyDescent="0.4">
      <c r="A6" s="3" t="s">
        <v>56</v>
      </c>
      <c r="B6" s="3">
        <v>0.4944204346348493</v>
      </c>
    </row>
    <row r="7" spans="1:9" x14ac:dyDescent="0.4">
      <c r="A7" s="3" t="s">
        <v>57</v>
      </c>
      <c r="B7" s="3">
        <v>5.5120843728792854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6</v>
      </c>
      <c r="C12" s="3">
        <v>3123.8320055621775</v>
      </c>
      <c r="D12" s="3">
        <v>520.63866759369625</v>
      </c>
      <c r="E12" s="3">
        <v>17.135812699595583</v>
      </c>
      <c r="F12" s="3">
        <v>3.0338150705478259E-13</v>
      </c>
    </row>
    <row r="13" spans="1:9" x14ac:dyDescent="0.4">
      <c r="A13" s="3" t="s">
        <v>61</v>
      </c>
      <c r="B13" s="3">
        <v>93</v>
      </c>
      <c r="C13" s="3">
        <v>2825.6258944378219</v>
      </c>
      <c r="D13" s="3">
        <v>30.383074133740021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72.454611395530137</v>
      </c>
      <c r="C17" s="3">
        <v>7.8931037452324668</v>
      </c>
      <c r="D17" s="3">
        <v>9.1794829681915218</v>
      </c>
      <c r="E17" s="3">
        <v>1.1138794671621106E-14</v>
      </c>
      <c r="F17" s="3">
        <v>56.780471657427704</v>
      </c>
      <c r="G17" s="3">
        <v>88.128751133632562</v>
      </c>
      <c r="H17" s="3">
        <v>56.780471657427704</v>
      </c>
      <c r="I17" s="3">
        <v>88.128751133632562</v>
      </c>
    </row>
    <row r="18" spans="1:9" x14ac:dyDescent="0.4">
      <c r="A18" s="3" t="s">
        <v>2</v>
      </c>
      <c r="B18" s="3">
        <v>-7.6178672079861261E-3</v>
      </c>
      <c r="C18" s="3">
        <v>1.2552700152592634E-3</v>
      </c>
      <c r="D18" s="3">
        <v>-6.0687080192963361</v>
      </c>
      <c r="E18" s="3">
        <v>2.7662034713098484E-8</v>
      </c>
      <c r="F18" s="3">
        <v>-1.0110584681781878E-2</v>
      </c>
      <c r="G18" s="3">
        <v>-5.1251497341903741E-3</v>
      </c>
      <c r="H18" s="3">
        <v>-1.0110584681781878E-2</v>
      </c>
      <c r="I18" s="3">
        <v>-5.1251497341903741E-3</v>
      </c>
    </row>
    <row r="19" spans="1:9" x14ac:dyDescent="0.4">
      <c r="A19" s="3" t="s">
        <v>3</v>
      </c>
      <c r="B19" s="3">
        <v>-1.6462370910999249</v>
      </c>
      <c r="C19" s="3">
        <v>0.6328369128263911</v>
      </c>
      <c r="D19" s="3">
        <v>-2.60136072617424</v>
      </c>
      <c r="E19" s="3">
        <v>1.080332708035216E-2</v>
      </c>
      <c r="F19" s="3">
        <v>-2.9029257807755808</v>
      </c>
      <c r="G19" s="3">
        <v>-0.38954840142426894</v>
      </c>
      <c r="H19" s="3">
        <v>-2.9029257807755808</v>
      </c>
      <c r="I19" s="3">
        <v>-0.38954840142426894</v>
      </c>
    </row>
    <row r="20" spans="1:9" x14ac:dyDescent="0.4">
      <c r="A20" s="3" t="s">
        <v>4</v>
      </c>
      <c r="B20" s="3">
        <v>1.9765540599083961E-2</v>
      </c>
      <c r="C20" s="3">
        <v>3.4104424760235635E-3</v>
      </c>
      <c r="D20" s="3">
        <v>5.7955941899157244</v>
      </c>
      <c r="E20" s="3">
        <v>9.2433091238088247E-8</v>
      </c>
      <c r="F20" s="3">
        <v>1.2993077742474313E-2</v>
      </c>
      <c r="G20" s="3">
        <v>2.6538003455693609E-2</v>
      </c>
      <c r="H20" s="3">
        <v>1.2993077742474313E-2</v>
      </c>
      <c r="I20" s="3">
        <v>2.6538003455693609E-2</v>
      </c>
    </row>
    <row r="21" spans="1:9" x14ac:dyDescent="0.4">
      <c r="A21" s="3" t="s">
        <v>5</v>
      </c>
      <c r="B21" s="3">
        <v>0.21178294229021347</v>
      </c>
      <c r="C21" s="3">
        <v>0.13342793529796157</v>
      </c>
      <c r="D21" s="3">
        <v>1.5872458928280289</v>
      </c>
      <c r="E21" s="3">
        <v>0.11585127821005387</v>
      </c>
      <c r="F21" s="3">
        <v>-5.3178493708895519E-2</v>
      </c>
      <c r="G21" s="3">
        <v>0.47674437828932248</v>
      </c>
      <c r="H21" s="3">
        <v>-5.3178493708895519E-2</v>
      </c>
      <c r="I21" s="3">
        <v>0.47674437828932248</v>
      </c>
    </row>
    <row r="22" spans="1:9" x14ac:dyDescent="0.4">
      <c r="A22" s="3" t="s">
        <v>6</v>
      </c>
      <c r="B22" s="3">
        <v>-0.41312211212055067</v>
      </c>
      <c r="C22" s="3">
        <v>0.13955239539828262</v>
      </c>
      <c r="D22" s="3">
        <v>-2.9603369468614273</v>
      </c>
      <c r="E22" s="3">
        <v>3.8988021498865487E-3</v>
      </c>
      <c r="F22" s="3">
        <v>-0.69024551209876583</v>
      </c>
      <c r="G22" s="3">
        <v>-0.13599871214233555</v>
      </c>
      <c r="H22" s="3">
        <v>-0.69024551209876583</v>
      </c>
      <c r="I22" s="3">
        <v>-0.13599871214233555</v>
      </c>
    </row>
    <row r="23" spans="1:9" ht="17.5" thickBot="1" x14ac:dyDescent="0.45">
      <c r="A23" s="4" t="s">
        <v>7</v>
      </c>
      <c r="B23" s="4">
        <v>0.2252580986073455</v>
      </c>
      <c r="C23" s="4">
        <v>0.17870888780709754</v>
      </c>
      <c r="D23" s="4">
        <v>1.2604750741356201</v>
      </c>
      <c r="E23" s="4">
        <v>0.21065141665825957</v>
      </c>
      <c r="F23" s="4">
        <v>-0.12962233503971268</v>
      </c>
      <c r="G23" s="4">
        <v>0.5801385322544037</v>
      </c>
      <c r="H23" s="4">
        <v>-0.12962233503971268</v>
      </c>
      <c r="I23" s="4">
        <v>0.5801385322544037</v>
      </c>
    </row>
  </sheetData>
  <phoneticPr fontId="3" type="noConversion"/>
  <conditionalFormatting sqref="E17:E23">
    <cfRule type="cellIs" dxfId="5" priority="1" stopIfTrue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4"/>
    </sheetView>
  </sheetViews>
  <sheetFormatPr defaultRowHeight="17" x14ac:dyDescent="0.4"/>
  <sheetData>
    <row r="1" spans="1:9" x14ac:dyDescent="0.4">
      <c r="A1" t="s">
        <v>52</v>
      </c>
    </row>
    <row r="2" spans="1:9" ht="17.5" thickBot="1" x14ac:dyDescent="0.45"/>
    <row r="3" spans="1:9" x14ac:dyDescent="0.4">
      <c r="A3" s="6" t="s">
        <v>53</v>
      </c>
      <c r="B3" s="6"/>
    </row>
    <row r="4" spans="1:9" x14ac:dyDescent="0.4">
      <c r="A4" s="3" t="s">
        <v>54</v>
      </c>
      <c r="B4" s="3">
        <v>0.71119000780630359</v>
      </c>
    </row>
    <row r="5" spans="1:9" x14ac:dyDescent="0.4">
      <c r="A5" s="3" t="s">
        <v>55</v>
      </c>
      <c r="B5" s="3">
        <v>0.5057912272035302</v>
      </c>
    </row>
    <row r="6" spans="1:9" x14ac:dyDescent="0.4">
      <c r="A6" s="3" t="s">
        <v>56</v>
      </c>
      <c r="B6" s="3">
        <v>0.48498243676999464</v>
      </c>
    </row>
    <row r="7" spans="1:9" x14ac:dyDescent="0.4">
      <c r="A7" s="3" t="s">
        <v>57</v>
      </c>
      <c r="B7" s="3">
        <v>5.5632953955871027</v>
      </c>
    </row>
    <row r="8" spans="1:9" ht="17.5" thickBot="1" x14ac:dyDescent="0.45">
      <c r="A8" s="4" t="s">
        <v>58</v>
      </c>
      <c r="B8" s="4">
        <v>100</v>
      </c>
    </row>
    <row r="10" spans="1:9" ht="17.5" thickBot="1" x14ac:dyDescent="0.45">
      <c r="A10" t="s">
        <v>59</v>
      </c>
    </row>
    <row r="11" spans="1:9" x14ac:dyDescent="0.4">
      <c r="A11" s="5"/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</row>
    <row r="12" spans="1:9" x14ac:dyDescent="0.4">
      <c r="A12" s="3" t="s">
        <v>60</v>
      </c>
      <c r="B12" s="3">
        <v>4</v>
      </c>
      <c r="C12" s="3">
        <v>3009.1836124367373</v>
      </c>
      <c r="D12" s="3">
        <v>752.29590310918434</v>
      </c>
      <c r="E12" s="3">
        <v>24.306613535229516</v>
      </c>
      <c r="F12" s="3">
        <v>7.2297274395654958E-14</v>
      </c>
    </row>
    <row r="13" spans="1:9" x14ac:dyDescent="0.4">
      <c r="A13" s="3" t="s">
        <v>61</v>
      </c>
      <c r="B13" s="3">
        <v>95</v>
      </c>
      <c r="C13" s="3">
        <v>2940.2742875632621</v>
      </c>
      <c r="D13" s="3">
        <v>30.950255658560653</v>
      </c>
      <c r="E13" s="3"/>
      <c r="F13" s="3"/>
    </row>
    <row r="14" spans="1:9" ht="17.5" thickBot="1" x14ac:dyDescent="0.45">
      <c r="A14" s="4" t="s">
        <v>62</v>
      </c>
      <c r="B14" s="4">
        <v>99</v>
      </c>
      <c r="C14" s="4">
        <v>5949.4578999999994</v>
      </c>
      <c r="D14" s="4"/>
      <c r="E14" s="4"/>
      <c r="F14" s="4"/>
    </row>
    <row r="15" spans="1:9" ht="17.5" thickBot="1" x14ac:dyDescent="0.45"/>
    <row r="16" spans="1:9" x14ac:dyDescent="0.4">
      <c r="A16" s="5"/>
      <c r="B16" s="5" t="s">
        <v>69</v>
      </c>
      <c r="C16" s="5" t="s">
        <v>57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7" spans="1:9" x14ac:dyDescent="0.4">
      <c r="A17" s="3" t="s">
        <v>63</v>
      </c>
      <c r="B17" s="3">
        <v>77.938494224996717</v>
      </c>
      <c r="C17" s="3">
        <v>7.4290771257068338</v>
      </c>
      <c r="D17" s="3">
        <v>10.491006205239971</v>
      </c>
      <c r="E17" s="3">
        <v>1.4814265946883103E-17</v>
      </c>
      <c r="F17" s="3">
        <v>63.189911406067488</v>
      </c>
      <c r="G17" s="3">
        <v>92.687077043925939</v>
      </c>
      <c r="H17" s="3">
        <v>63.189911406067488</v>
      </c>
      <c r="I17" s="3">
        <v>92.687077043925939</v>
      </c>
    </row>
    <row r="18" spans="1:9" x14ac:dyDescent="0.4">
      <c r="A18" s="3" t="s">
        <v>2</v>
      </c>
      <c r="B18" s="3">
        <v>-7.8625222005159843E-3</v>
      </c>
      <c r="C18" s="3">
        <v>1.2603401528374478E-3</v>
      </c>
      <c r="D18" s="3">
        <v>-6.2384128465754376</v>
      </c>
      <c r="E18" s="3">
        <v>1.2218170060229616E-8</v>
      </c>
      <c r="F18" s="3">
        <v>-1.0364613753694799E-2</v>
      </c>
      <c r="G18" s="3">
        <v>-5.3604306473371693E-3</v>
      </c>
      <c r="H18" s="3">
        <v>-1.0364613753694799E-2</v>
      </c>
      <c r="I18" s="3">
        <v>-5.3604306473371693E-3</v>
      </c>
    </row>
    <row r="19" spans="1:9" x14ac:dyDescent="0.4">
      <c r="A19" s="3" t="s">
        <v>3</v>
      </c>
      <c r="B19" s="3">
        <v>-1.653650491924219</v>
      </c>
      <c r="C19" s="3">
        <v>0.63531626881675207</v>
      </c>
      <c r="D19" s="3">
        <v>-2.6028776108694154</v>
      </c>
      <c r="E19" s="3">
        <v>1.0726099370885932E-2</v>
      </c>
      <c r="F19" s="3">
        <v>-2.9149127521360443</v>
      </c>
      <c r="G19" s="3">
        <v>-0.39238823171239368</v>
      </c>
      <c r="H19" s="3">
        <v>-2.9149127521360443</v>
      </c>
      <c r="I19" s="3">
        <v>-0.39238823171239368</v>
      </c>
    </row>
    <row r="20" spans="1:9" x14ac:dyDescent="0.4">
      <c r="A20" s="3" t="s">
        <v>4</v>
      </c>
      <c r="B20" s="3">
        <v>1.9607491565812343E-2</v>
      </c>
      <c r="C20" s="3">
        <v>3.4387134884874496E-3</v>
      </c>
      <c r="D20" s="3">
        <v>5.7019846612568124</v>
      </c>
      <c r="E20" s="3">
        <v>1.3321243279225487E-7</v>
      </c>
      <c r="F20" s="3">
        <v>1.2780782162024744E-2</v>
      </c>
      <c r="G20" s="3">
        <v>2.643420096959994E-2</v>
      </c>
      <c r="H20" s="3">
        <v>1.2780782162024744E-2</v>
      </c>
      <c r="I20" s="3">
        <v>2.643420096959994E-2</v>
      </c>
    </row>
    <row r="21" spans="1:9" ht="17.5" thickBot="1" x14ac:dyDescent="0.45">
      <c r="A21" s="4" t="s">
        <v>6</v>
      </c>
      <c r="B21" s="4">
        <v>-0.39938712073332505</v>
      </c>
      <c r="C21" s="4">
        <v>0.13988637016691524</v>
      </c>
      <c r="D21" s="4">
        <v>-2.8550824519698974</v>
      </c>
      <c r="E21" s="4">
        <v>5.2833472107692396E-3</v>
      </c>
      <c r="F21" s="4">
        <v>-0.67709667748393498</v>
      </c>
      <c r="G21" s="4">
        <v>-0.12167756398271512</v>
      </c>
      <c r="H21" s="4">
        <v>-0.67709667748393498</v>
      </c>
      <c r="I21" s="4">
        <v>-0.12167756398271512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zoomScale="85" zoomScaleNormal="85" workbookViewId="0">
      <selection activeCell="J33" sqref="J33"/>
    </sheetView>
  </sheetViews>
  <sheetFormatPr defaultRowHeight="17" x14ac:dyDescent="0.4"/>
  <sheetData>
    <row r="1" spans="1:29" x14ac:dyDescent="0.4">
      <c r="A1" s="5"/>
      <c r="B1" s="5" t="s">
        <v>38</v>
      </c>
      <c r="C1" s="5" t="s">
        <v>8</v>
      </c>
      <c r="D1" s="5" t="s">
        <v>10</v>
      </c>
      <c r="E1" s="5" t="s">
        <v>12</v>
      </c>
      <c r="F1" s="5" t="s">
        <v>14</v>
      </c>
      <c r="G1" s="5" t="s">
        <v>16</v>
      </c>
      <c r="H1" s="5" t="s">
        <v>17</v>
      </c>
      <c r="I1" s="5" t="s">
        <v>40</v>
      </c>
      <c r="J1" s="5" t="s">
        <v>42</v>
      </c>
      <c r="K1" s="5" t="s">
        <v>44</v>
      </c>
      <c r="L1" s="5" t="s">
        <v>46</v>
      </c>
      <c r="M1" s="5" t="s">
        <v>48</v>
      </c>
      <c r="N1" s="5" t="s">
        <v>50</v>
      </c>
      <c r="O1" s="5" t="s">
        <v>18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31</v>
      </c>
      <c r="Z1" s="5" t="s">
        <v>32</v>
      </c>
      <c r="AA1" s="5" t="s">
        <v>33</v>
      </c>
      <c r="AB1" s="5" t="s">
        <v>35</v>
      </c>
      <c r="AC1" s="5" t="s">
        <v>36</v>
      </c>
    </row>
    <row r="2" spans="1:29" x14ac:dyDescent="0.4">
      <c r="A2" s="3" t="s">
        <v>38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4">
      <c r="A3" s="3" t="s">
        <v>8</v>
      </c>
      <c r="B3" s="3">
        <v>-0.47032939592576267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4">
      <c r="A4" s="3" t="s">
        <v>10</v>
      </c>
      <c r="B4" s="3">
        <v>-0.1602515327385016</v>
      </c>
      <c r="C4" s="3">
        <v>-8.1679710958951851E-2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4">
      <c r="A5" s="3" t="s">
        <v>12</v>
      </c>
      <c r="B5" s="3">
        <v>0.5014307707458</v>
      </c>
      <c r="C5" s="3">
        <v>-9.3475215738545309E-2</v>
      </c>
      <c r="D5" s="3">
        <v>-4.2761632711979948E-2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4">
      <c r="A6" s="3" t="s">
        <v>14</v>
      </c>
      <c r="B6" s="3">
        <v>0.12301245581384813</v>
      </c>
      <c r="C6" s="3">
        <v>-6.3908075574066553E-2</v>
      </c>
      <c r="D6" s="3">
        <v>-7.1236621037716316E-2</v>
      </c>
      <c r="E6" s="3">
        <v>-1.0304396864217896E-3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4">
      <c r="A7" s="3" t="s">
        <v>16</v>
      </c>
      <c r="B7" s="3">
        <v>-0.24750031085052879</v>
      </c>
      <c r="C7" s="3">
        <v>-3.7142757323399347E-2</v>
      </c>
      <c r="D7" s="3">
        <v>-4.5322351866769965E-2</v>
      </c>
      <c r="E7" s="3">
        <v>-0.15261401137810304</v>
      </c>
      <c r="F7" s="3">
        <v>0.11263169034751803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4">
      <c r="A8" s="3" t="s">
        <v>17</v>
      </c>
      <c r="B8" s="3">
        <v>9.2271910122004031E-2</v>
      </c>
      <c r="C8" s="3">
        <v>-7.3009319548603124E-2</v>
      </c>
      <c r="D8" s="3">
        <v>9.1286692899762004E-2</v>
      </c>
      <c r="E8" s="3">
        <v>-3.2855396067097281E-2</v>
      </c>
      <c r="F8" s="3">
        <v>-9.7323583104960448E-2</v>
      </c>
      <c r="G8" s="3">
        <v>-5.1541364715145643E-2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4">
      <c r="A9" s="3" t="s">
        <v>40</v>
      </c>
      <c r="B9" s="3">
        <v>-1.6753037214854816E-2</v>
      </c>
      <c r="C9" s="3">
        <v>-5.2495434360325548E-2</v>
      </c>
      <c r="D9" s="3">
        <v>-3.2013450814266313E-2</v>
      </c>
      <c r="E9" s="3">
        <v>-4.5187461835235657E-2</v>
      </c>
      <c r="F9" s="3">
        <v>2.924034794598436E-2</v>
      </c>
      <c r="G9" s="3">
        <v>0.17072264443898769</v>
      </c>
      <c r="H9" s="3">
        <v>0.1282220180838512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4">
      <c r="A10" s="3" t="s">
        <v>42</v>
      </c>
      <c r="B10" s="3">
        <v>6.782692616561882E-2</v>
      </c>
      <c r="C10" s="3">
        <v>-0.22743265212563285</v>
      </c>
      <c r="D10" s="3">
        <v>-1.5124031274046417E-2</v>
      </c>
      <c r="E10" s="3">
        <v>-8.4307045053549828E-2</v>
      </c>
      <c r="F10" s="3">
        <v>-0.11170045182199537</v>
      </c>
      <c r="G10" s="3">
        <v>-0.11780673305554301</v>
      </c>
      <c r="H10" s="3">
        <v>-5.0053225494758422E-2</v>
      </c>
      <c r="I10" s="3">
        <v>-8.3391608196162814E-2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4">
      <c r="A11" s="3" t="s">
        <v>44</v>
      </c>
      <c r="B11" s="3">
        <v>-0.1165050532058818</v>
      </c>
      <c r="C11" s="3">
        <v>0.19660286589575129</v>
      </c>
      <c r="D11" s="3">
        <v>4.0936680800874384E-2</v>
      </c>
      <c r="E11" s="3">
        <v>0.13062656162821892</v>
      </c>
      <c r="F11" s="3">
        <v>-7.863894367060846E-2</v>
      </c>
      <c r="G11" s="3">
        <v>2.6430136684575695E-2</v>
      </c>
      <c r="H11" s="3">
        <v>-0.11735019755238928</v>
      </c>
      <c r="I11" s="3">
        <v>9.059653103317139E-2</v>
      </c>
      <c r="J11" s="3">
        <v>6.4008654503869125E-2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4">
      <c r="A12" s="3" t="s">
        <v>46</v>
      </c>
      <c r="B12" s="3">
        <v>0.16069839908074837</v>
      </c>
      <c r="C12" s="3">
        <v>2.8854647089378325E-2</v>
      </c>
      <c r="D12" s="3">
        <v>1.5485452530290655E-2</v>
      </c>
      <c r="E12" s="3">
        <v>7.638476443073601E-2</v>
      </c>
      <c r="F12" s="3">
        <v>-3.3353437681454753E-2</v>
      </c>
      <c r="G12" s="3">
        <v>-4.5796769053981945E-2</v>
      </c>
      <c r="H12" s="3">
        <v>6.6284132437177207E-2</v>
      </c>
      <c r="I12" s="3">
        <v>8.6457027950594834E-3</v>
      </c>
      <c r="J12" s="3">
        <v>-8.4405834866281115E-2</v>
      </c>
      <c r="K12" s="3">
        <v>-8.6248351425319107E-3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4">
      <c r="A13" s="3" t="s">
        <v>48</v>
      </c>
      <c r="B13" s="3">
        <v>-1.2827444813941737E-2</v>
      </c>
      <c r="C13" s="3">
        <v>-9.7792707500245282E-3</v>
      </c>
      <c r="D13" s="3">
        <v>0.14989962935777901</v>
      </c>
      <c r="E13" s="3">
        <v>3.6880250512695674E-2</v>
      </c>
      <c r="F13" s="3">
        <v>4.7529709090142563E-2</v>
      </c>
      <c r="G13" s="3">
        <v>-5.515043980994052E-2</v>
      </c>
      <c r="H13" s="3">
        <v>2.4481012056010863E-2</v>
      </c>
      <c r="I13" s="3">
        <v>6.0594613492009612E-2</v>
      </c>
      <c r="J13" s="3">
        <v>-9.1593475887469827E-2</v>
      </c>
      <c r="K13" s="3">
        <v>-2.8327025678212683E-2</v>
      </c>
      <c r="L13" s="3">
        <v>1.7224099170758612E-2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4">
      <c r="A14" s="3" t="s">
        <v>50</v>
      </c>
      <c r="B14" s="3">
        <v>5.2571995780335258E-2</v>
      </c>
      <c r="C14" s="3">
        <v>4.0311034397889694E-3</v>
      </c>
      <c r="D14" s="3">
        <v>-0.21585835708967907</v>
      </c>
      <c r="E14" s="3">
        <v>8.9073520626463384E-2</v>
      </c>
      <c r="F14" s="3">
        <v>-7.6785185806282873E-3</v>
      </c>
      <c r="G14" s="3">
        <v>-7.7193095597645645E-2</v>
      </c>
      <c r="H14" s="3">
        <v>3.8677209129212966E-3</v>
      </c>
      <c r="I14" s="3">
        <v>-7.5851694556458113E-2</v>
      </c>
      <c r="J14" s="3">
        <v>0.10531906132659295</v>
      </c>
      <c r="K14" s="3">
        <v>3.5052835854837185E-2</v>
      </c>
      <c r="L14" s="3">
        <v>-0.14385237835936629</v>
      </c>
      <c r="M14" s="3">
        <v>-5.4365812683672236E-2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4">
      <c r="A15" s="3" t="s">
        <v>18</v>
      </c>
      <c r="B15" s="3">
        <v>4.1384873596764467E-2</v>
      </c>
      <c r="C15" s="3">
        <v>-5.2816354757207633E-2</v>
      </c>
      <c r="D15" s="3">
        <v>-0.30123456450206693</v>
      </c>
      <c r="E15" s="3">
        <v>-3.1015839669063551E-2</v>
      </c>
      <c r="F15" s="3">
        <v>0.12077946817290057</v>
      </c>
      <c r="G15" s="3">
        <v>-8.6203745850654392E-2</v>
      </c>
      <c r="H15" s="3">
        <v>0.15062242012755861</v>
      </c>
      <c r="I15" s="3">
        <v>-0.16296760861308279</v>
      </c>
      <c r="J15" s="3">
        <v>-0.25986284254283959</v>
      </c>
      <c r="K15" s="3">
        <v>-0.12036060089685666</v>
      </c>
      <c r="L15" s="3">
        <v>-8.8100705541489022E-2</v>
      </c>
      <c r="M15" s="3">
        <v>0.14225187096615535</v>
      </c>
      <c r="N15" s="3">
        <v>3.52026324182815E-3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4">
      <c r="A16" s="3" t="s">
        <v>20</v>
      </c>
      <c r="B16" s="3">
        <v>7.9839096201858639E-2</v>
      </c>
      <c r="C16" s="3">
        <v>-6.3075094097346143E-2</v>
      </c>
      <c r="D16" s="3">
        <v>-2.6241434278170075E-2</v>
      </c>
      <c r="E16" s="3">
        <v>0.24173716640498008</v>
      </c>
      <c r="F16" s="3">
        <v>-0.1241936821672015</v>
      </c>
      <c r="G16" s="3">
        <v>-3.9792663532870642E-2</v>
      </c>
      <c r="H16" s="3">
        <v>-1.925345497797059E-2</v>
      </c>
      <c r="I16" s="3">
        <v>-0.2990079250925663</v>
      </c>
      <c r="J16" s="3">
        <v>0.1065081765096506</v>
      </c>
      <c r="K16" s="3">
        <v>0.10316103130758472</v>
      </c>
      <c r="L16" s="3">
        <v>0.24291766517268229</v>
      </c>
      <c r="M16" s="3">
        <v>-0.14798775709126993</v>
      </c>
      <c r="N16" s="3">
        <v>8.3697312978526922E-2</v>
      </c>
      <c r="O16" s="3">
        <v>5.0558305049286371E-2</v>
      </c>
      <c r="P16" s="3">
        <v>1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4">
      <c r="A17" s="3" t="s">
        <v>21</v>
      </c>
      <c r="B17" s="3">
        <v>4.7953530506680213E-2</v>
      </c>
      <c r="C17" s="3">
        <v>4.3953450000447411E-2</v>
      </c>
      <c r="D17" s="3">
        <v>0.1100443152940961</v>
      </c>
      <c r="E17" s="3">
        <v>-0.1337426664303441</v>
      </c>
      <c r="F17" s="3">
        <v>3.5604058045047987E-2</v>
      </c>
      <c r="G17" s="3">
        <v>-9.3425156004153819E-4</v>
      </c>
      <c r="H17" s="3">
        <v>-0.12122435324325788</v>
      </c>
      <c r="I17" s="3">
        <v>-0.24257063955073607</v>
      </c>
      <c r="J17" s="3">
        <v>3.5270276900959949E-2</v>
      </c>
      <c r="K17" s="3">
        <v>-6.3478036305704116E-2</v>
      </c>
      <c r="L17" s="3">
        <v>-4.6551246827590828E-3</v>
      </c>
      <c r="M17" s="3">
        <v>-8.1605082080148314E-2</v>
      </c>
      <c r="N17" s="3">
        <v>3.4123001001946769E-2</v>
      </c>
      <c r="O17" s="3">
        <v>-5.9917569179169454E-2</v>
      </c>
      <c r="P17" s="3">
        <v>9.6625067110228141E-2</v>
      </c>
      <c r="Q17" s="3">
        <v>1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4">
      <c r="A18" s="3" t="s">
        <v>22</v>
      </c>
      <c r="B18" s="3">
        <v>-0.23856495530604613</v>
      </c>
      <c r="C18" s="3">
        <v>0.24525232902009123</v>
      </c>
      <c r="D18" s="3">
        <v>-7.5060631738654876E-2</v>
      </c>
      <c r="E18" s="3">
        <v>-4.0952937784254996E-2</v>
      </c>
      <c r="F18" s="3">
        <v>-8.9284364045762513E-4</v>
      </c>
      <c r="G18" s="3">
        <v>-1.1109148787120613E-2</v>
      </c>
      <c r="H18" s="3">
        <v>-9.3636584451177604E-2</v>
      </c>
      <c r="I18" s="3">
        <v>-0.18661886909199174</v>
      </c>
      <c r="J18" s="3">
        <v>6.1703736487660421E-2</v>
      </c>
      <c r="K18" s="3">
        <v>-5.169602955581467E-2</v>
      </c>
      <c r="L18" s="3">
        <v>-0.25794545635242266</v>
      </c>
      <c r="M18" s="3">
        <v>4.810439192317867E-3</v>
      </c>
      <c r="N18" s="3">
        <v>2.8173406128985164E-2</v>
      </c>
      <c r="O18" s="3">
        <v>0.25028965279636711</v>
      </c>
      <c r="P18" s="3">
        <v>0.10579357958497591</v>
      </c>
      <c r="Q18" s="3">
        <v>0.3400430703480829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4">
      <c r="A19" s="3" t="s">
        <v>23</v>
      </c>
      <c r="B19" s="3">
        <v>-0.18439082568383275</v>
      </c>
      <c r="C19" s="3">
        <v>0.21001798332439539</v>
      </c>
      <c r="D19" s="3">
        <v>0.1495366212562049</v>
      </c>
      <c r="E19" s="3">
        <v>-2.2592411538090468E-2</v>
      </c>
      <c r="F19" s="3">
        <v>-0.13209102749841051</v>
      </c>
      <c r="G19" s="3">
        <v>-0.10676217886639179</v>
      </c>
      <c r="H19" s="3">
        <v>5.4125572189529618E-3</v>
      </c>
      <c r="I19" s="3">
        <v>-0.23706033790810122</v>
      </c>
      <c r="J19" s="3">
        <v>-2.9938810873805601E-2</v>
      </c>
      <c r="K19" s="3">
        <v>0.13816186493573279</v>
      </c>
      <c r="L19" s="3">
        <v>0.12225485448778568</v>
      </c>
      <c r="M19" s="3">
        <v>5.5034048361013062E-2</v>
      </c>
      <c r="N19" s="3">
        <v>-0.17363414245427108</v>
      </c>
      <c r="O19" s="3">
        <v>8.6788583026642954E-2</v>
      </c>
      <c r="P19" s="3">
        <v>0.22153887542096226</v>
      </c>
      <c r="Q19" s="3">
        <v>4.0768103871554912E-2</v>
      </c>
      <c r="R19" s="3">
        <v>-4.2615523000807884E-2</v>
      </c>
      <c r="S19" s="3">
        <v>1</v>
      </c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4">
      <c r="A20" s="3" t="s">
        <v>24</v>
      </c>
      <c r="B20" s="3">
        <v>9.2851251425067047E-2</v>
      </c>
      <c r="C20" s="3">
        <v>-2.7086278955625404E-2</v>
      </c>
      <c r="D20" s="3">
        <v>-9.7517297752500329E-2</v>
      </c>
      <c r="E20" s="3">
        <v>5.1955076384902051E-2</v>
      </c>
      <c r="F20" s="3">
        <v>0.11959689216751106</v>
      </c>
      <c r="G20" s="3">
        <v>-4.3133545699051597E-3</v>
      </c>
      <c r="H20" s="3">
        <v>0.10214185011345493</v>
      </c>
      <c r="I20" s="3">
        <v>6.3381069210794588E-2</v>
      </c>
      <c r="J20" s="3">
        <v>-0.12460589254051647</v>
      </c>
      <c r="K20" s="3">
        <v>-0.21348498804066041</v>
      </c>
      <c r="L20" s="3">
        <v>-1.730872735714753E-2</v>
      </c>
      <c r="M20" s="3">
        <v>2.4935018773223488E-2</v>
      </c>
      <c r="N20" s="3">
        <v>-1.7770886824100659E-2</v>
      </c>
      <c r="O20" s="3">
        <v>4.4825489439058522E-2</v>
      </c>
      <c r="P20" s="3">
        <v>-0.20458469167895113</v>
      </c>
      <c r="Q20" s="3">
        <v>-3.0570054967306835E-2</v>
      </c>
      <c r="R20" s="3">
        <v>2.7487195169205888E-2</v>
      </c>
      <c r="S20" s="3">
        <v>4.0943118393604379E-2</v>
      </c>
      <c r="T20" s="3">
        <v>1</v>
      </c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4">
      <c r="A21" s="3" t="s">
        <v>26</v>
      </c>
      <c r="B21" s="3">
        <v>7.0454197117810716E-2</v>
      </c>
      <c r="C21" s="3">
        <v>0.11885049935066233</v>
      </c>
      <c r="D21" s="3">
        <v>-0.14558439111254839</v>
      </c>
      <c r="E21" s="3">
        <v>0.13476030592295751</v>
      </c>
      <c r="F21" s="3">
        <v>2.0636737162670605E-2</v>
      </c>
      <c r="G21" s="3">
        <v>0.20127565423807678</v>
      </c>
      <c r="H21" s="3">
        <v>7.8574010297076252E-2</v>
      </c>
      <c r="I21" s="3">
        <v>1.5050374085852395E-2</v>
      </c>
      <c r="J21" s="3">
        <v>-0.12718931250262611</v>
      </c>
      <c r="K21" s="3">
        <v>-5.2272374758189966E-2</v>
      </c>
      <c r="L21" s="3">
        <v>5.1410912961513268E-2</v>
      </c>
      <c r="M21" s="3">
        <v>-3.8024293010181669E-2</v>
      </c>
      <c r="N21" s="3">
        <v>4.4861094826791729E-2</v>
      </c>
      <c r="O21" s="3">
        <v>-3.1207102482965335E-2</v>
      </c>
      <c r="P21" s="3">
        <v>-3.5876808167562703E-2</v>
      </c>
      <c r="Q21" s="3">
        <v>-0.19898751887394728</v>
      </c>
      <c r="R21" s="3">
        <v>-4.8412509506366982E-2</v>
      </c>
      <c r="S21" s="3">
        <v>-4.7841180815926219E-2</v>
      </c>
      <c r="T21" s="3">
        <v>1.3880988028008743E-3</v>
      </c>
      <c r="U21" s="3">
        <v>1</v>
      </c>
      <c r="V21" s="3"/>
      <c r="W21" s="3"/>
      <c r="X21" s="3"/>
      <c r="Y21" s="3"/>
      <c r="Z21" s="3"/>
      <c r="AA21" s="3"/>
      <c r="AB21" s="3"/>
      <c r="AC21" s="3"/>
    </row>
    <row r="22" spans="1:29" x14ac:dyDescent="0.4">
      <c r="A22" s="3" t="s">
        <v>27</v>
      </c>
      <c r="B22" s="3">
        <v>-9.6155639009724847E-2</v>
      </c>
      <c r="C22" s="3">
        <v>-8.4961791831288491E-2</v>
      </c>
      <c r="D22" s="3">
        <v>-0.15378699984298039</v>
      </c>
      <c r="E22" s="3">
        <v>-4.8679586573441708E-3</v>
      </c>
      <c r="F22" s="3">
        <v>0.2015955189310126</v>
      </c>
      <c r="G22" s="3">
        <v>0.19274641981290816</v>
      </c>
      <c r="H22" s="3">
        <v>8.6032902016287396E-2</v>
      </c>
      <c r="I22" s="3">
        <v>0.20610022441100342</v>
      </c>
      <c r="J22" s="3">
        <v>-7.2268629667463849E-2</v>
      </c>
      <c r="K22" s="3">
        <v>5.8568502663569534E-2</v>
      </c>
      <c r="L22" s="3">
        <v>4.2770901851789847E-2</v>
      </c>
      <c r="M22" s="3">
        <v>-6.33998055179055E-2</v>
      </c>
      <c r="N22" s="3">
        <v>-8.9060985457798031E-2</v>
      </c>
      <c r="O22" s="3">
        <v>4.4595473418695283E-2</v>
      </c>
      <c r="P22" s="3">
        <v>2.7514316499579736E-2</v>
      </c>
      <c r="Q22" s="3">
        <v>-5.100603533223657E-2</v>
      </c>
      <c r="R22" s="3">
        <v>7.4122303419609403E-2</v>
      </c>
      <c r="S22" s="3">
        <v>-5.2055941263756046E-2</v>
      </c>
      <c r="T22" s="3">
        <v>-0.27879478711024513</v>
      </c>
      <c r="U22" s="3">
        <v>0.12166212060230643</v>
      </c>
      <c r="V22" s="3">
        <v>1</v>
      </c>
      <c r="W22" s="3"/>
      <c r="X22" s="3"/>
      <c r="Y22" s="3"/>
      <c r="Z22" s="3"/>
      <c r="AA22" s="3"/>
      <c r="AB22" s="3"/>
      <c r="AC22" s="3"/>
    </row>
    <row r="23" spans="1:29" x14ac:dyDescent="0.4">
      <c r="A23" s="3" t="s">
        <v>28</v>
      </c>
      <c r="B23" s="3">
        <v>-0.10261420357164606</v>
      </c>
      <c r="C23" s="3">
        <v>0.12873672656301482</v>
      </c>
      <c r="D23" s="3">
        <v>-5.6662651940660697E-2</v>
      </c>
      <c r="E23" s="3">
        <v>9.9965641386224921E-2</v>
      </c>
      <c r="F23" s="3">
        <v>6.8247046642936099E-2</v>
      </c>
      <c r="G23" s="3">
        <v>7.4607053407349036E-2</v>
      </c>
      <c r="H23" s="3">
        <v>-0.24951825451329709</v>
      </c>
      <c r="I23" s="3">
        <v>-7.320219980266887E-3</v>
      </c>
      <c r="J23" s="3">
        <v>-0.11868496187959689</v>
      </c>
      <c r="K23" s="3">
        <v>0.15474759528461743</v>
      </c>
      <c r="L23" s="3">
        <v>-0.11365430983722014</v>
      </c>
      <c r="M23" s="3">
        <v>3.9866082053361014E-2</v>
      </c>
      <c r="N23" s="3">
        <v>0.25189371040911129</v>
      </c>
      <c r="O23" s="3">
        <v>-0.10082099337646482</v>
      </c>
      <c r="P23" s="3">
        <v>4.417955227540233E-2</v>
      </c>
      <c r="Q23" s="3">
        <v>-2.7907617825342481E-2</v>
      </c>
      <c r="R23" s="3">
        <v>-3.3658473581522297E-2</v>
      </c>
      <c r="S23" s="3">
        <v>-7.171772477952866E-2</v>
      </c>
      <c r="T23" s="3">
        <v>-0.19319707836187019</v>
      </c>
      <c r="U23" s="3">
        <v>-0.12198813775883835</v>
      </c>
      <c r="V23" s="3">
        <v>9.7709664532348806E-2</v>
      </c>
      <c r="W23" s="3">
        <v>1</v>
      </c>
      <c r="X23" s="3"/>
      <c r="Y23" s="3"/>
      <c r="Z23" s="3"/>
      <c r="AA23" s="3"/>
      <c r="AB23" s="3"/>
      <c r="AC23" s="3"/>
    </row>
    <row r="24" spans="1:29" x14ac:dyDescent="0.4">
      <c r="A24" s="3" t="s">
        <v>29</v>
      </c>
      <c r="B24" s="3">
        <v>-3.3106654425678429E-2</v>
      </c>
      <c r="C24" s="3">
        <v>-0.1355224680716948</v>
      </c>
      <c r="D24" s="3">
        <v>0.12643575746949778</v>
      </c>
      <c r="E24" s="3">
        <v>-0.10551229091486408</v>
      </c>
      <c r="F24" s="3">
        <v>9.5506251911206569E-2</v>
      </c>
      <c r="G24" s="3">
        <v>2.1492548699418735E-2</v>
      </c>
      <c r="H24" s="3">
        <v>-5.6588299491870789E-2</v>
      </c>
      <c r="I24" s="3">
        <v>7.4809084831267414E-2</v>
      </c>
      <c r="J24" s="3">
        <v>4.5079244509336393E-3</v>
      </c>
      <c r="K24" s="3">
        <v>-5.4335343638131126E-2</v>
      </c>
      <c r="L24" s="3">
        <v>8.245869042329565E-2</v>
      </c>
      <c r="M24" s="3">
        <v>6.135115036342758E-2</v>
      </c>
      <c r="N24" s="3">
        <v>9.1623008700954911E-2</v>
      </c>
      <c r="O24" s="3">
        <v>-3.2560495594418717E-2</v>
      </c>
      <c r="P24" s="3">
        <v>-0.13859220410619585</v>
      </c>
      <c r="Q24" s="3">
        <v>0.23343209946528753</v>
      </c>
      <c r="R24" s="3">
        <v>-0.1267596092179207</v>
      </c>
      <c r="S24" s="3">
        <v>-1.0741039736463242E-2</v>
      </c>
      <c r="T24" s="3">
        <v>-0.13064450727601748</v>
      </c>
      <c r="U24" s="3">
        <v>-7.0701477758642536E-2</v>
      </c>
      <c r="V24" s="3">
        <v>5.9773973089186916E-3</v>
      </c>
      <c r="W24" s="3">
        <v>0.110748602976722</v>
      </c>
      <c r="X24" s="3">
        <v>1</v>
      </c>
      <c r="Y24" s="3"/>
      <c r="Z24" s="3"/>
      <c r="AA24" s="3"/>
      <c r="AB24" s="3"/>
      <c r="AC24" s="3"/>
    </row>
    <row r="25" spans="1:29" x14ac:dyDescent="0.4">
      <c r="A25" s="3" t="s">
        <v>31</v>
      </c>
      <c r="B25" s="3">
        <v>7.5154210624388124E-3</v>
      </c>
      <c r="C25" s="3">
        <v>-4.4666765385562864E-2</v>
      </c>
      <c r="D25" s="3">
        <v>-4.6906699456997309E-3</v>
      </c>
      <c r="E25" s="3">
        <v>3.6478291178787724E-2</v>
      </c>
      <c r="F25" s="3">
        <v>2.2108415320566076E-2</v>
      </c>
      <c r="G25" s="3">
        <v>4.5694888027584327E-2</v>
      </c>
      <c r="H25" s="3">
        <v>0.13349943752776589</v>
      </c>
      <c r="I25" s="3">
        <v>0.18959972946934606</v>
      </c>
      <c r="J25" s="3">
        <v>-0.10035828352717811</v>
      </c>
      <c r="K25" s="3">
        <v>-0.10157952172559649</v>
      </c>
      <c r="L25" s="3">
        <v>0.14411114120030402</v>
      </c>
      <c r="M25" s="3">
        <v>-9.7370785128552045E-2</v>
      </c>
      <c r="N25" s="3">
        <v>-0.1942384723025119</v>
      </c>
      <c r="O25" s="3">
        <v>2.2034766071326192E-2</v>
      </c>
      <c r="P25" s="3">
        <v>-0.11849042666385666</v>
      </c>
      <c r="Q25" s="3">
        <v>-0.14644399248197659</v>
      </c>
      <c r="R25" s="3">
        <v>-0.28628053416558386</v>
      </c>
      <c r="S25" s="3">
        <v>-0.13701250852274494</v>
      </c>
      <c r="T25" s="3">
        <v>2.0446195391588762E-2</v>
      </c>
      <c r="U25" s="3">
        <v>-5.9011503747050274E-3</v>
      </c>
      <c r="V25" s="3">
        <v>-2.0475454236243393E-2</v>
      </c>
      <c r="W25" s="3">
        <v>-0.11979758560220544</v>
      </c>
      <c r="X25" s="3">
        <v>0.13487969777160375</v>
      </c>
      <c r="Y25" s="3">
        <v>1</v>
      </c>
      <c r="Z25" s="3"/>
      <c r="AA25" s="3"/>
      <c r="AB25" s="3"/>
      <c r="AC25" s="3"/>
    </row>
    <row r="26" spans="1:29" x14ac:dyDescent="0.4">
      <c r="A26" s="3" t="s">
        <v>32</v>
      </c>
      <c r="B26" s="3">
        <v>-8.1381474391035394E-2</v>
      </c>
      <c r="C26" s="3">
        <v>-2.029096756294315E-2</v>
      </c>
      <c r="D26" s="3">
        <v>0.10428840482589774</v>
      </c>
      <c r="E26" s="3">
        <v>-0.15206577886530884</v>
      </c>
      <c r="F26" s="3">
        <v>-5.4652360888915362E-2</v>
      </c>
      <c r="G26" s="3">
        <v>0.12534067379146097</v>
      </c>
      <c r="H26" s="3">
        <v>0.10741559596369678</v>
      </c>
      <c r="I26" s="3">
        <v>0.16806794378595138</v>
      </c>
      <c r="J26" s="3">
        <v>-0.15105120315503767</v>
      </c>
      <c r="K26" s="3">
        <v>3.7834331363574558E-2</v>
      </c>
      <c r="L26" s="3">
        <v>3.9373973499742976E-2</v>
      </c>
      <c r="M26" s="3">
        <v>-1.1487624665308211E-2</v>
      </c>
      <c r="N26" s="3">
        <v>-0.20728494615046089</v>
      </c>
      <c r="O26" s="3">
        <v>4.2572311255676912E-2</v>
      </c>
      <c r="P26" s="3">
        <v>8.4264689423126274E-2</v>
      </c>
      <c r="Q26" s="3">
        <v>-1.1477656858390266E-2</v>
      </c>
      <c r="R26" s="3">
        <v>-0.10365559759680461</v>
      </c>
      <c r="S26" s="3">
        <v>1.7426115056999269E-2</v>
      </c>
      <c r="T26" s="3">
        <v>0.2881914025736097</v>
      </c>
      <c r="U26" s="3">
        <v>0.12060230767530267</v>
      </c>
      <c r="V26" s="3">
        <v>-0.1458306111421514</v>
      </c>
      <c r="W26" s="3">
        <v>-5.7039100346406177E-2</v>
      </c>
      <c r="X26" s="3">
        <v>-2.2135009966575678E-2</v>
      </c>
      <c r="Y26" s="3">
        <v>0.10827698340008822</v>
      </c>
      <c r="Z26" s="3">
        <v>1</v>
      </c>
      <c r="AA26" s="3"/>
      <c r="AB26" s="3"/>
      <c r="AC26" s="3"/>
    </row>
    <row r="27" spans="1:29" x14ac:dyDescent="0.4">
      <c r="A27" s="3" t="s">
        <v>33</v>
      </c>
      <c r="B27" s="3">
        <v>-0.10864100423291816</v>
      </c>
      <c r="C27" s="3">
        <v>-9.3391143720127187E-4</v>
      </c>
      <c r="D27" s="3">
        <v>0.18629436176240663</v>
      </c>
      <c r="E27" s="3">
        <v>2.1202567625194072E-2</v>
      </c>
      <c r="F27" s="3">
        <v>-5.648855110436498E-2</v>
      </c>
      <c r="G27" s="3">
        <v>5.6476757396215806E-2</v>
      </c>
      <c r="H27" s="3">
        <v>9.9894150005565466E-2</v>
      </c>
      <c r="I27" s="3">
        <v>0.16417799958216056</v>
      </c>
      <c r="J27" s="3">
        <v>-3.2758272404441345E-3</v>
      </c>
      <c r="K27" s="3">
        <v>1.2514285795620562E-2</v>
      </c>
      <c r="L27" s="3">
        <v>-3.7977762733460173E-2</v>
      </c>
      <c r="M27" s="3">
        <v>0.28821763584528232</v>
      </c>
      <c r="N27" s="3">
        <v>-5.1047845261272762E-2</v>
      </c>
      <c r="O27" s="3">
        <v>-3.862068208252846E-2</v>
      </c>
      <c r="P27" s="3">
        <v>-0.11181563149520746</v>
      </c>
      <c r="Q27" s="3">
        <v>-0.36249609842370373</v>
      </c>
      <c r="R27" s="3">
        <v>-0.14904077314430378</v>
      </c>
      <c r="S27" s="3">
        <v>1.6211365316670452E-2</v>
      </c>
      <c r="T27" s="3">
        <v>9.8285143466866759E-3</v>
      </c>
      <c r="U27" s="3">
        <v>1.2886822787092692E-2</v>
      </c>
      <c r="V27" s="3">
        <v>-0.11590713151279078</v>
      </c>
      <c r="W27" s="3">
        <v>-5.515240179290521E-3</v>
      </c>
      <c r="X27" s="3">
        <v>2.0186546005879127E-2</v>
      </c>
      <c r="Y27" s="3">
        <v>9.1623675546888148E-2</v>
      </c>
      <c r="Z27" s="3">
        <v>0.14491729382950644</v>
      </c>
      <c r="AA27" s="3">
        <v>1</v>
      </c>
      <c r="AB27" s="3"/>
      <c r="AC27" s="3"/>
    </row>
    <row r="28" spans="1:29" x14ac:dyDescent="0.4">
      <c r="A28" s="3" t="s">
        <v>35</v>
      </c>
      <c r="B28" s="3">
        <v>2.3143499576428788E-2</v>
      </c>
      <c r="C28" s="3">
        <v>-0.13906143146620414</v>
      </c>
      <c r="D28" s="3">
        <v>8.3456917724053822E-2</v>
      </c>
      <c r="E28" s="3">
        <v>-6.4062242705266975E-2</v>
      </c>
      <c r="F28" s="3">
        <v>9.3823175895489538E-2</v>
      </c>
      <c r="G28" s="3">
        <v>0.11463441350612869</v>
      </c>
      <c r="H28" s="3">
        <v>-1.085398894087216E-2</v>
      </c>
      <c r="I28" s="3">
        <v>0.1054510394407021</v>
      </c>
      <c r="J28" s="3">
        <v>-2.9158826336308299E-2</v>
      </c>
      <c r="K28" s="3">
        <v>6.3995469347234629E-2</v>
      </c>
      <c r="L28" s="3">
        <v>6.9038983265946832E-2</v>
      </c>
      <c r="M28" s="3">
        <v>-7.8730235627769273E-3</v>
      </c>
      <c r="N28" s="3">
        <v>-0.31811467595221449</v>
      </c>
      <c r="O28" s="3">
        <v>-5.4602064226924603E-2</v>
      </c>
      <c r="P28" s="3">
        <v>-1.9857933979645987E-2</v>
      </c>
      <c r="Q28" s="3">
        <v>6.9015742019912577E-2</v>
      </c>
      <c r="R28" s="3">
        <v>3.4940818181599452E-3</v>
      </c>
      <c r="S28" s="3">
        <v>-3.5141313020659017E-2</v>
      </c>
      <c r="T28" s="3">
        <v>0.12348197301424163</v>
      </c>
      <c r="U28" s="3">
        <v>-8.1962325061003691E-2</v>
      </c>
      <c r="V28" s="3">
        <v>-1.0058924845699652E-4</v>
      </c>
      <c r="W28" s="3">
        <v>-1.1213363119223767E-2</v>
      </c>
      <c r="X28" s="3">
        <v>1.9858682286414721E-2</v>
      </c>
      <c r="Y28" s="3">
        <v>0.15520763393415063</v>
      </c>
      <c r="Z28" s="3">
        <v>0.12039352930059728</v>
      </c>
      <c r="AA28" s="3">
        <v>-0.19045165295468011</v>
      </c>
      <c r="AB28" s="3">
        <v>1</v>
      </c>
      <c r="AC28" s="3"/>
    </row>
    <row r="29" spans="1:29" ht="17.5" thickBot="1" x14ac:dyDescent="0.45">
      <c r="A29" s="4" t="s">
        <v>36</v>
      </c>
      <c r="B29" s="4">
        <v>0.11075369968588528</v>
      </c>
      <c r="C29" s="4">
        <v>-0.1029511979886093</v>
      </c>
      <c r="D29" s="4">
        <v>8.3567799345795571E-2</v>
      </c>
      <c r="E29" s="4">
        <v>0.1345754482117657</v>
      </c>
      <c r="F29" s="4">
        <v>0.10500152637266406</v>
      </c>
      <c r="G29" s="4">
        <v>3.0576623233543494E-2</v>
      </c>
      <c r="H29" s="4">
        <v>-9.9947282747749971E-2</v>
      </c>
      <c r="I29" s="4">
        <v>8.8625086046561531E-3</v>
      </c>
      <c r="J29" s="4">
        <v>0.12461878627929436</v>
      </c>
      <c r="K29" s="4">
        <v>0.1285725473157687</v>
      </c>
      <c r="L29" s="4">
        <v>-0.10728823388391259</v>
      </c>
      <c r="M29" s="4">
        <v>-9.0841021016042814E-2</v>
      </c>
      <c r="N29" s="4">
        <v>9.961961635596045E-2</v>
      </c>
      <c r="O29" s="4">
        <v>-5.1958060922083014E-2</v>
      </c>
      <c r="P29" s="4">
        <v>-0.11160758241677635</v>
      </c>
      <c r="Q29" s="4">
        <v>3.682095972089891E-3</v>
      </c>
      <c r="R29" s="4">
        <v>-1.4047097223405258E-2</v>
      </c>
      <c r="S29" s="4">
        <v>-4.6809691487509032E-3</v>
      </c>
      <c r="T29" s="4">
        <v>-0.13944788710865613</v>
      </c>
      <c r="U29" s="4">
        <v>7.369222088741325E-4</v>
      </c>
      <c r="V29" s="4">
        <v>0.15730908277465863</v>
      </c>
      <c r="W29" s="4">
        <v>-0.13955412614173843</v>
      </c>
      <c r="X29" s="4">
        <v>0.15377376557973704</v>
      </c>
      <c r="Y29" s="4">
        <v>-5.9346231367632299E-2</v>
      </c>
      <c r="Z29" s="4">
        <v>-0.39289468189912558</v>
      </c>
      <c r="AA29" s="4">
        <v>-0.10354283763399558</v>
      </c>
      <c r="AB29" s="4">
        <v>5.2309857983946127E-2</v>
      </c>
      <c r="AC29" s="4">
        <v>1</v>
      </c>
    </row>
  </sheetData>
  <phoneticPr fontId="3" type="noConversion"/>
  <conditionalFormatting sqref="A1:AC2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2"/>
  <sheetViews>
    <sheetView zoomScale="40" zoomScaleNormal="40" workbookViewId="0">
      <selection activeCell="BC7" sqref="BC7"/>
    </sheetView>
  </sheetViews>
  <sheetFormatPr defaultRowHeight="17" x14ac:dyDescent="0.4"/>
  <cols>
    <col min="1" max="9" width="11" customWidth="1"/>
  </cols>
  <sheetData>
    <row r="1" spans="1:4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39</v>
      </c>
      <c r="J1" s="1" t="s">
        <v>9</v>
      </c>
      <c r="K1" s="1" t="s">
        <v>11</v>
      </c>
      <c r="L1" s="1" t="s">
        <v>13</v>
      </c>
      <c r="M1" s="1" t="s">
        <v>15</v>
      </c>
      <c r="N1" s="1" t="s">
        <v>16</v>
      </c>
      <c r="O1" s="1" t="s">
        <v>17</v>
      </c>
      <c r="P1" s="1" t="s">
        <v>41</v>
      </c>
      <c r="Q1" s="1" t="s">
        <v>43</v>
      </c>
      <c r="R1" s="1" t="s">
        <v>45</v>
      </c>
      <c r="S1" s="1" t="s">
        <v>47</v>
      </c>
      <c r="T1" s="1" t="s">
        <v>49</v>
      </c>
      <c r="U1" s="1" t="s">
        <v>51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30</v>
      </c>
      <c r="AF1" s="1" t="s">
        <v>31</v>
      </c>
      <c r="AG1" s="1" t="s">
        <v>32</v>
      </c>
      <c r="AH1" s="1" t="s">
        <v>34</v>
      </c>
      <c r="AI1" s="1" t="s">
        <v>35</v>
      </c>
      <c r="AJ1" s="1" t="s">
        <v>37</v>
      </c>
      <c r="AM1" t="str" cm="1">
        <f t="array" ref="AM1:AO1">C1:E1</f>
        <v>ROOMS</v>
      </c>
      <c r="AN1" t="str">
        <v>NEAREST</v>
      </c>
      <c r="AO1" t="str">
        <v>OFFICE</v>
      </c>
      <c r="AP1" t="str">
        <f>G1</f>
        <v>INCOME</v>
      </c>
    </row>
    <row r="2" spans="1:42" x14ac:dyDescent="0.4">
      <c r="A2" s="2">
        <v>1</v>
      </c>
      <c r="B2" s="2">
        <v>55.5</v>
      </c>
      <c r="C2" s="2">
        <v>3203</v>
      </c>
      <c r="D2" s="2">
        <v>0.1</v>
      </c>
      <c r="E2" s="2">
        <v>549</v>
      </c>
      <c r="F2" s="2">
        <v>8</v>
      </c>
      <c r="G2" s="2">
        <v>37</v>
      </c>
      <c r="H2" s="2">
        <v>12.1</v>
      </c>
      <c r="I2">
        <f>B2-B$102</f>
        <v>9.7610000000000028</v>
      </c>
      <c r="J2">
        <f>C2-C$102</f>
        <v>217.78999999999996</v>
      </c>
      <c r="K2">
        <f t="shared" ref="K2:O2" si="0">D2-D$102</f>
        <v>-1.8899999999999992</v>
      </c>
      <c r="L2">
        <f t="shared" si="0"/>
        <v>56.769999999999982</v>
      </c>
      <c r="M2">
        <f t="shared" si="0"/>
        <v>-8.0749999999999993</v>
      </c>
      <c r="N2">
        <f t="shared" si="0"/>
        <v>-0.78000000000000114</v>
      </c>
      <c r="O2">
        <f t="shared" si="0"/>
        <v>4.2179999999999946</v>
      </c>
      <c r="P2">
        <f>J2^2</f>
        <v>47432.484099999987</v>
      </c>
      <c r="Q2">
        <f t="shared" ref="Q2:U2" si="1">K2^2</f>
        <v>3.5720999999999972</v>
      </c>
      <c r="R2">
        <f t="shared" si="1"/>
        <v>3222.8328999999981</v>
      </c>
      <c r="S2">
        <f t="shared" si="1"/>
        <v>65.205624999999984</v>
      </c>
      <c r="T2">
        <f t="shared" si="1"/>
        <v>0.60840000000000183</v>
      </c>
      <c r="U2">
        <f t="shared" si="1"/>
        <v>17.791523999999956</v>
      </c>
      <c r="V2">
        <f>$J2*K2</f>
        <v>-411.62309999999974</v>
      </c>
      <c r="W2">
        <f>$J2*L2</f>
        <v>12363.938299999994</v>
      </c>
      <c r="X2">
        <f t="shared" ref="X2:Z2" si="2">$J2*M2</f>
        <v>-1758.6542499999996</v>
      </c>
      <c r="Y2">
        <f t="shared" si="2"/>
        <v>-169.87620000000021</v>
      </c>
      <c r="Z2">
        <f t="shared" si="2"/>
        <v>918.63821999999868</v>
      </c>
      <c r="AA2">
        <f>$K2*L2</f>
        <v>-107.29529999999993</v>
      </c>
      <c r="AB2">
        <f t="shared" ref="AB2:AD2" si="3">$K2*M2</f>
        <v>15.261749999999992</v>
      </c>
      <c r="AC2">
        <f t="shared" si="3"/>
        <v>1.4742000000000015</v>
      </c>
      <c r="AD2">
        <f t="shared" si="3"/>
        <v>-7.9720199999999863</v>
      </c>
      <c r="AE2">
        <f>$L2*M2</f>
        <v>-458.41774999999978</v>
      </c>
      <c r="AF2">
        <f>$L2*N2</f>
        <v>-44.280600000000049</v>
      </c>
      <c r="AG2">
        <f>$L2*O2</f>
        <v>239.45585999999963</v>
      </c>
      <c r="AH2">
        <f>M2*N2</f>
        <v>6.2985000000000086</v>
      </c>
      <c r="AI2">
        <f>M2*O2</f>
        <v>-34.060349999999957</v>
      </c>
      <c r="AJ2">
        <f>N2*O2</f>
        <v>-3.2900400000000007</v>
      </c>
      <c r="AM2">
        <f>C2</f>
        <v>3203</v>
      </c>
      <c r="AN2">
        <f t="shared" ref="AN2:AO2" si="4">D2</f>
        <v>0.1</v>
      </c>
      <c r="AO2">
        <f t="shared" si="4"/>
        <v>549</v>
      </c>
      <c r="AP2">
        <f>G2</f>
        <v>37</v>
      </c>
    </row>
    <row r="3" spans="1:42" x14ac:dyDescent="0.4">
      <c r="A3" s="2">
        <v>2</v>
      </c>
      <c r="B3" s="2">
        <v>33.799999999999997</v>
      </c>
      <c r="C3" s="2">
        <v>2810</v>
      </c>
      <c r="D3" s="2">
        <v>1.5</v>
      </c>
      <c r="E3" s="2">
        <v>496</v>
      </c>
      <c r="F3" s="2">
        <v>17.5</v>
      </c>
      <c r="G3" s="2">
        <v>39</v>
      </c>
      <c r="H3" s="2">
        <v>0.4</v>
      </c>
      <c r="I3">
        <f t="shared" ref="I3:I66" si="5">B3-B$102</f>
        <v>-11.939</v>
      </c>
      <c r="J3">
        <f t="shared" ref="J3:J66" si="6">C3-C$102</f>
        <v>-175.21000000000004</v>
      </c>
      <c r="K3">
        <f t="shared" ref="K3:K66" si="7">D3-D$102</f>
        <v>-0.48999999999999932</v>
      </c>
      <c r="L3">
        <f t="shared" ref="L3:L66" si="8">E3-E$102</f>
        <v>3.7699999999999818</v>
      </c>
      <c r="M3">
        <f t="shared" ref="M3:M66" si="9">F3-F$102</f>
        <v>1.4250000000000007</v>
      </c>
      <c r="N3">
        <f t="shared" ref="N3:N66" si="10">G3-G$102</f>
        <v>1.2199999999999989</v>
      </c>
      <c r="O3">
        <f t="shared" ref="O3:O66" si="11">H3-H$102</f>
        <v>-7.4820000000000046</v>
      </c>
      <c r="P3">
        <f t="shared" ref="P3:P66" si="12">J3^2</f>
        <v>30698.544100000014</v>
      </c>
      <c r="Q3">
        <f t="shared" ref="Q3:Q66" si="13">K3^2</f>
        <v>0.24009999999999934</v>
      </c>
      <c r="R3">
        <f t="shared" ref="R3:R66" si="14">L3^2</f>
        <v>14.212899999999863</v>
      </c>
      <c r="S3">
        <f t="shared" ref="S3:S66" si="15">M3^2</f>
        <v>2.0306250000000019</v>
      </c>
      <c r="T3">
        <f t="shared" ref="T3:T66" si="16">N3^2</f>
        <v>1.4883999999999973</v>
      </c>
      <c r="U3">
        <f t="shared" ref="U3:U66" si="17">O3^2</f>
        <v>55.980324000000067</v>
      </c>
      <c r="V3">
        <f t="shared" ref="V3:V66" si="18">$J3*K3</f>
        <v>85.852899999999906</v>
      </c>
      <c r="W3">
        <f t="shared" ref="W3:W66" si="19">$J3*L3</f>
        <v>-660.54169999999692</v>
      </c>
      <c r="X3">
        <f t="shared" ref="X3:X66" si="20">$J3*M3</f>
        <v>-249.67425000000017</v>
      </c>
      <c r="Y3">
        <f t="shared" ref="Y3:Y66" si="21">$J3*N3</f>
        <v>-213.75619999999984</v>
      </c>
      <c r="Z3">
        <f t="shared" ref="Z3:Z66" si="22">$J3*O3</f>
        <v>1310.9212200000011</v>
      </c>
      <c r="AA3">
        <f t="shared" ref="AA3:AA66" si="23">$K3*L3</f>
        <v>-1.8472999999999886</v>
      </c>
      <c r="AB3">
        <f t="shared" ref="AB3:AB66" si="24">$K3*M3</f>
        <v>-0.69824999999999937</v>
      </c>
      <c r="AC3">
        <f t="shared" ref="AC3:AC66" si="25">$K3*N3</f>
        <v>-0.59779999999999867</v>
      </c>
      <c r="AD3">
        <f t="shared" ref="AD3:AD66" si="26">$K3*O3</f>
        <v>3.6661799999999971</v>
      </c>
      <c r="AE3">
        <f t="shared" ref="AE3:AE66" si="27">$L3*M3</f>
        <v>5.3722499999999771</v>
      </c>
      <c r="AF3">
        <f t="shared" ref="AF3:AF66" si="28">$L3*N3</f>
        <v>4.5993999999999735</v>
      </c>
      <c r="AG3">
        <f t="shared" ref="AG3:AG66" si="29">$L3*O3</f>
        <v>-28.207139999999882</v>
      </c>
      <c r="AH3">
        <f t="shared" ref="AH3:AH66" si="30">M3*N3</f>
        <v>1.7384999999999993</v>
      </c>
      <c r="AI3">
        <f t="shared" ref="AI3:AI66" si="31">M3*O3</f>
        <v>-10.661850000000012</v>
      </c>
      <c r="AJ3">
        <f t="shared" ref="AJ3:AJ66" si="32">N3*O3</f>
        <v>-9.1280399999999968</v>
      </c>
      <c r="AM3">
        <f t="shared" ref="AM3:AM66" si="33">C3</f>
        <v>2810</v>
      </c>
      <c r="AN3">
        <f t="shared" ref="AN3:AN66" si="34">D3</f>
        <v>1.5</v>
      </c>
      <c r="AO3">
        <f t="shared" ref="AO3:AO66" si="35">E3</f>
        <v>496</v>
      </c>
      <c r="AP3">
        <f t="shared" ref="AP3:AP66" si="36">G3</f>
        <v>39</v>
      </c>
    </row>
    <row r="4" spans="1:42" x14ac:dyDescent="0.4">
      <c r="A4" s="2">
        <v>3</v>
      </c>
      <c r="B4" s="2">
        <v>49</v>
      </c>
      <c r="C4" s="2">
        <v>2890</v>
      </c>
      <c r="D4" s="2">
        <v>1.9</v>
      </c>
      <c r="E4" s="2">
        <v>254</v>
      </c>
      <c r="F4" s="2">
        <v>20</v>
      </c>
      <c r="G4" s="2">
        <v>39</v>
      </c>
      <c r="H4" s="2">
        <v>12.2</v>
      </c>
      <c r="I4">
        <f t="shared" si="5"/>
        <v>3.2610000000000028</v>
      </c>
      <c r="J4">
        <f t="shared" si="6"/>
        <v>-95.210000000000036</v>
      </c>
      <c r="K4">
        <f t="shared" si="7"/>
        <v>-8.9999999999999414E-2</v>
      </c>
      <c r="L4">
        <f t="shared" si="8"/>
        <v>-238.23000000000002</v>
      </c>
      <c r="M4">
        <f t="shared" si="9"/>
        <v>3.9250000000000007</v>
      </c>
      <c r="N4">
        <f t="shared" si="10"/>
        <v>1.2199999999999989</v>
      </c>
      <c r="O4">
        <f t="shared" si="11"/>
        <v>4.3179999999999943</v>
      </c>
      <c r="P4">
        <f t="shared" si="12"/>
        <v>9064.9441000000061</v>
      </c>
      <c r="Q4">
        <f t="shared" si="13"/>
        <v>8.0999999999998937E-3</v>
      </c>
      <c r="R4">
        <f t="shared" si="14"/>
        <v>56753.532900000006</v>
      </c>
      <c r="S4">
        <f t="shared" si="15"/>
        <v>15.405625000000006</v>
      </c>
      <c r="T4">
        <f t="shared" si="16"/>
        <v>1.4883999999999973</v>
      </c>
      <c r="U4">
        <f t="shared" si="17"/>
        <v>18.645123999999949</v>
      </c>
      <c r="V4">
        <f t="shared" si="18"/>
        <v>8.5688999999999478</v>
      </c>
      <c r="W4">
        <f t="shared" si="19"/>
        <v>22681.878300000011</v>
      </c>
      <c r="X4">
        <f t="shared" si="20"/>
        <v>-373.69925000000023</v>
      </c>
      <c r="Y4">
        <f t="shared" si="21"/>
        <v>-116.15619999999994</v>
      </c>
      <c r="Z4">
        <f t="shared" si="22"/>
        <v>-411.11677999999961</v>
      </c>
      <c r="AA4">
        <f t="shared" si="23"/>
        <v>21.440699999999861</v>
      </c>
      <c r="AB4">
        <f t="shared" si="24"/>
        <v>-0.35324999999999779</v>
      </c>
      <c r="AC4">
        <f t="shared" si="25"/>
        <v>-0.10979999999999918</v>
      </c>
      <c r="AD4">
        <f t="shared" si="26"/>
        <v>-0.38861999999999697</v>
      </c>
      <c r="AE4">
        <f t="shared" si="27"/>
        <v>-935.05275000000029</v>
      </c>
      <c r="AF4">
        <f t="shared" si="28"/>
        <v>-290.64059999999978</v>
      </c>
      <c r="AG4">
        <f t="shared" si="29"/>
        <v>-1028.6771399999986</v>
      </c>
      <c r="AH4">
        <f t="shared" si="30"/>
        <v>4.7884999999999964</v>
      </c>
      <c r="AI4">
        <f t="shared" si="31"/>
        <v>16.948149999999981</v>
      </c>
      <c r="AJ4">
        <f t="shared" si="32"/>
        <v>5.267959999999988</v>
      </c>
      <c r="AM4">
        <f t="shared" si="33"/>
        <v>2890</v>
      </c>
      <c r="AN4">
        <f t="shared" si="34"/>
        <v>1.9</v>
      </c>
      <c r="AO4">
        <f t="shared" si="35"/>
        <v>254</v>
      </c>
      <c r="AP4">
        <f t="shared" si="36"/>
        <v>39</v>
      </c>
    </row>
    <row r="5" spans="1:42" x14ac:dyDescent="0.4">
      <c r="A5" s="2">
        <v>4</v>
      </c>
      <c r="B5" s="2">
        <v>31.9</v>
      </c>
      <c r="C5" s="2">
        <v>3422</v>
      </c>
      <c r="D5" s="2">
        <v>1</v>
      </c>
      <c r="E5" s="2">
        <v>434</v>
      </c>
      <c r="F5" s="2">
        <v>15.5</v>
      </c>
      <c r="G5" s="2">
        <v>36</v>
      </c>
      <c r="H5" s="2">
        <v>2.7</v>
      </c>
      <c r="I5">
        <f t="shared" si="5"/>
        <v>-13.838999999999999</v>
      </c>
      <c r="J5">
        <f t="shared" si="6"/>
        <v>436.78999999999996</v>
      </c>
      <c r="K5">
        <f t="shared" si="7"/>
        <v>-0.98999999999999932</v>
      </c>
      <c r="L5">
        <f t="shared" si="8"/>
        <v>-58.230000000000018</v>
      </c>
      <c r="M5">
        <f t="shared" si="9"/>
        <v>-0.57499999999999929</v>
      </c>
      <c r="N5">
        <f t="shared" si="10"/>
        <v>-1.7800000000000011</v>
      </c>
      <c r="O5">
        <f t="shared" si="11"/>
        <v>-5.1820000000000048</v>
      </c>
      <c r="P5">
        <f t="shared" si="12"/>
        <v>190785.50409999996</v>
      </c>
      <c r="Q5">
        <f t="shared" si="13"/>
        <v>0.98009999999999864</v>
      </c>
      <c r="R5">
        <f t="shared" si="14"/>
        <v>3390.7329000000022</v>
      </c>
      <c r="S5">
        <f t="shared" si="15"/>
        <v>0.33062499999999917</v>
      </c>
      <c r="T5">
        <f t="shared" si="16"/>
        <v>3.1684000000000041</v>
      </c>
      <c r="U5">
        <f t="shared" si="17"/>
        <v>26.853124000000051</v>
      </c>
      <c r="V5">
        <f t="shared" si="18"/>
        <v>-432.42209999999966</v>
      </c>
      <c r="W5">
        <f t="shared" si="19"/>
        <v>-25434.281700000007</v>
      </c>
      <c r="X5">
        <f t="shared" si="20"/>
        <v>-251.15424999999968</v>
      </c>
      <c r="Y5">
        <f t="shared" si="21"/>
        <v>-777.48620000000039</v>
      </c>
      <c r="Z5">
        <f t="shared" si="22"/>
        <v>-2263.4457800000018</v>
      </c>
      <c r="AA5">
        <f t="shared" si="23"/>
        <v>57.647699999999979</v>
      </c>
      <c r="AB5">
        <f t="shared" si="24"/>
        <v>0.56924999999999892</v>
      </c>
      <c r="AC5">
        <f t="shared" si="25"/>
        <v>1.7622</v>
      </c>
      <c r="AD5">
        <f t="shared" si="26"/>
        <v>5.1301800000000011</v>
      </c>
      <c r="AE5">
        <f t="shared" si="27"/>
        <v>33.482249999999972</v>
      </c>
      <c r="AF5">
        <f t="shared" si="28"/>
        <v>103.6494000000001</v>
      </c>
      <c r="AG5">
        <f t="shared" si="29"/>
        <v>301.7478600000004</v>
      </c>
      <c r="AH5">
        <f t="shared" si="30"/>
        <v>1.0234999999999994</v>
      </c>
      <c r="AI5">
        <f t="shared" si="31"/>
        <v>2.979649999999999</v>
      </c>
      <c r="AJ5">
        <f t="shared" si="32"/>
        <v>9.2239600000000141</v>
      </c>
      <c r="AM5">
        <f t="shared" si="33"/>
        <v>3422</v>
      </c>
      <c r="AN5">
        <f t="shared" si="34"/>
        <v>1</v>
      </c>
      <c r="AO5">
        <f t="shared" si="35"/>
        <v>434</v>
      </c>
      <c r="AP5">
        <f t="shared" si="36"/>
        <v>36</v>
      </c>
    </row>
    <row r="6" spans="1:42" x14ac:dyDescent="0.4">
      <c r="A6" s="2">
        <v>5</v>
      </c>
      <c r="B6" s="2">
        <v>57.4</v>
      </c>
      <c r="C6" s="2">
        <v>2687</v>
      </c>
      <c r="D6" s="2">
        <v>3.4</v>
      </c>
      <c r="E6" s="2">
        <v>678</v>
      </c>
      <c r="F6" s="2">
        <v>15.5</v>
      </c>
      <c r="G6" s="2">
        <v>32</v>
      </c>
      <c r="H6" s="2">
        <v>7.9</v>
      </c>
      <c r="I6">
        <f t="shared" si="5"/>
        <v>11.661000000000001</v>
      </c>
      <c r="J6">
        <f t="shared" si="6"/>
        <v>-298.21000000000004</v>
      </c>
      <c r="K6">
        <f t="shared" si="7"/>
        <v>1.4100000000000006</v>
      </c>
      <c r="L6">
        <f t="shared" si="8"/>
        <v>185.76999999999998</v>
      </c>
      <c r="M6">
        <f t="shared" si="9"/>
        <v>-0.57499999999999929</v>
      </c>
      <c r="N6">
        <f t="shared" si="10"/>
        <v>-5.7800000000000011</v>
      </c>
      <c r="O6">
        <f t="shared" si="11"/>
        <v>1.7999999999995353E-2</v>
      </c>
      <c r="P6">
        <f t="shared" si="12"/>
        <v>88929.204100000017</v>
      </c>
      <c r="Q6">
        <f t="shared" si="13"/>
        <v>1.9881000000000018</v>
      </c>
      <c r="R6">
        <f t="shared" si="14"/>
        <v>34510.49289999999</v>
      </c>
      <c r="S6">
        <f t="shared" si="15"/>
        <v>0.33062499999999917</v>
      </c>
      <c r="T6">
        <f t="shared" si="16"/>
        <v>33.408400000000015</v>
      </c>
      <c r="U6">
        <f t="shared" si="17"/>
        <v>3.2399999999983272E-4</v>
      </c>
      <c r="V6">
        <f t="shared" si="18"/>
        <v>-420.4761000000002</v>
      </c>
      <c r="W6">
        <f t="shared" si="19"/>
        <v>-55398.471700000002</v>
      </c>
      <c r="X6">
        <f t="shared" si="20"/>
        <v>171.47074999999981</v>
      </c>
      <c r="Y6">
        <f t="shared" si="21"/>
        <v>1723.6538000000005</v>
      </c>
      <c r="Z6">
        <f t="shared" si="22"/>
        <v>-5.3677799999986151</v>
      </c>
      <c r="AA6">
        <f t="shared" si="23"/>
        <v>261.93570000000011</v>
      </c>
      <c r="AB6">
        <f t="shared" si="24"/>
        <v>-0.8107499999999993</v>
      </c>
      <c r="AC6">
        <f t="shared" si="25"/>
        <v>-8.1498000000000044</v>
      </c>
      <c r="AD6">
        <f t="shared" si="26"/>
        <v>2.537999999999346E-2</v>
      </c>
      <c r="AE6">
        <f t="shared" si="27"/>
        <v>-106.81774999999986</v>
      </c>
      <c r="AF6">
        <f t="shared" si="28"/>
        <v>-1073.7506000000001</v>
      </c>
      <c r="AG6">
        <f t="shared" si="29"/>
        <v>3.3438599999991365</v>
      </c>
      <c r="AH6">
        <f t="shared" si="30"/>
        <v>3.3234999999999966</v>
      </c>
      <c r="AI6">
        <f t="shared" si="31"/>
        <v>-1.0349999999997314E-2</v>
      </c>
      <c r="AJ6">
        <f t="shared" si="32"/>
        <v>-0.10403999999997317</v>
      </c>
      <c r="AM6">
        <f t="shared" si="33"/>
        <v>2687</v>
      </c>
      <c r="AN6">
        <f t="shared" si="34"/>
        <v>3.4</v>
      </c>
      <c r="AO6">
        <f t="shared" si="35"/>
        <v>678</v>
      </c>
      <c r="AP6">
        <f t="shared" si="36"/>
        <v>32</v>
      </c>
    </row>
    <row r="7" spans="1:42" x14ac:dyDescent="0.4">
      <c r="A7" s="2">
        <v>6</v>
      </c>
      <c r="B7" s="2">
        <v>49</v>
      </c>
      <c r="C7" s="2">
        <v>3759</v>
      </c>
      <c r="D7" s="2">
        <v>1.4</v>
      </c>
      <c r="E7" s="2">
        <v>635</v>
      </c>
      <c r="F7" s="2">
        <v>19</v>
      </c>
      <c r="G7" s="2">
        <v>41</v>
      </c>
      <c r="H7" s="2">
        <v>4</v>
      </c>
      <c r="I7">
        <f t="shared" si="5"/>
        <v>3.2610000000000028</v>
      </c>
      <c r="J7">
        <f t="shared" si="6"/>
        <v>773.79</v>
      </c>
      <c r="K7">
        <f t="shared" si="7"/>
        <v>-0.58999999999999941</v>
      </c>
      <c r="L7">
        <f t="shared" si="8"/>
        <v>142.76999999999998</v>
      </c>
      <c r="M7">
        <f t="shared" si="9"/>
        <v>2.9250000000000007</v>
      </c>
      <c r="N7">
        <f t="shared" si="10"/>
        <v>3.2199999999999989</v>
      </c>
      <c r="O7">
        <f t="shared" si="11"/>
        <v>-3.882000000000005</v>
      </c>
      <c r="P7">
        <f t="shared" si="12"/>
        <v>598750.96409999998</v>
      </c>
      <c r="Q7">
        <f t="shared" si="13"/>
        <v>0.3480999999999993</v>
      </c>
      <c r="R7">
        <f t="shared" si="14"/>
        <v>20383.272899999996</v>
      </c>
      <c r="S7">
        <f t="shared" si="15"/>
        <v>8.5556250000000045</v>
      </c>
      <c r="T7">
        <f t="shared" si="16"/>
        <v>10.368399999999992</v>
      </c>
      <c r="U7">
        <f t="shared" si="17"/>
        <v>15.069924000000039</v>
      </c>
      <c r="V7">
        <f t="shared" si="18"/>
        <v>-456.53609999999952</v>
      </c>
      <c r="W7">
        <f t="shared" si="19"/>
        <v>110473.99829999998</v>
      </c>
      <c r="X7">
        <f t="shared" si="20"/>
        <v>2263.3357500000006</v>
      </c>
      <c r="Y7">
        <f t="shared" si="21"/>
        <v>2491.603799999999</v>
      </c>
      <c r="Z7">
        <f t="shared" si="22"/>
        <v>-3003.8527800000038</v>
      </c>
      <c r="AA7">
        <f t="shared" si="23"/>
        <v>-84.234299999999905</v>
      </c>
      <c r="AB7">
        <f t="shared" si="24"/>
        <v>-1.7257499999999988</v>
      </c>
      <c r="AC7">
        <f t="shared" si="25"/>
        <v>-1.8997999999999975</v>
      </c>
      <c r="AD7">
        <f t="shared" si="26"/>
        <v>2.2903800000000007</v>
      </c>
      <c r="AE7">
        <f t="shared" si="27"/>
        <v>417.60225000000003</v>
      </c>
      <c r="AF7">
        <f t="shared" si="28"/>
        <v>459.71939999999978</v>
      </c>
      <c r="AG7">
        <f t="shared" si="29"/>
        <v>-554.23314000000062</v>
      </c>
      <c r="AH7">
        <f t="shared" si="30"/>
        <v>9.4184999999999981</v>
      </c>
      <c r="AI7">
        <f t="shared" si="31"/>
        <v>-11.354850000000017</v>
      </c>
      <c r="AJ7">
        <f t="shared" si="32"/>
        <v>-12.500040000000011</v>
      </c>
      <c r="AM7">
        <f t="shared" si="33"/>
        <v>3759</v>
      </c>
      <c r="AN7">
        <f t="shared" si="34"/>
        <v>1.4</v>
      </c>
      <c r="AO7">
        <f t="shared" si="35"/>
        <v>635</v>
      </c>
      <c r="AP7">
        <f t="shared" si="36"/>
        <v>41</v>
      </c>
    </row>
    <row r="8" spans="1:42" x14ac:dyDescent="0.4">
      <c r="A8" s="2">
        <v>7</v>
      </c>
      <c r="B8" s="2">
        <v>46</v>
      </c>
      <c r="C8" s="2">
        <v>2341</v>
      </c>
      <c r="D8" s="2">
        <v>2</v>
      </c>
      <c r="E8" s="2">
        <v>580</v>
      </c>
      <c r="F8" s="2">
        <v>23</v>
      </c>
      <c r="G8" s="2">
        <v>45</v>
      </c>
      <c r="H8" s="2">
        <v>7.4</v>
      </c>
      <c r="I8">
        <f t="shared" si="5"/>
        <v>0.26100000000000279</v>
      </c>
      <c r="J8">
        <f t="shared" si="6"/>
        <v>-644.21</v>
      </c>
      <c r="K8">
        <f t="shared" si="7"/>
        <v>1.0000000000000675E-2</v>
      </c>
      <c r="L8">
        <f t="shared" si="8"/>
        <v>87.769999999999982</v>
      </c>
      <c r="M8">
        <f t="shared" si="9"/>
        <v>6.9250000000000007</v>
      </c>
      <c r="N8">
        <f t="shared" si="10"/>
        <v>7.2199999999999989</v>
      </c>
      <c r="O8">
        <f t="shared" si="11"/>
        <v>-0.48200000000000465</v>
      </c>
      <c r="P8">
        <f t="shared" si="12"/>
        <v>415006.52410000004</v>
      </c>
      <c r="Q8">
        <f t="shared" si="13"/>
        <v>1.000000000000135E-4</v>
      </c>
      <c r="R8">
        <f t="shared" si="14"/>
        <v>7703.5728999999965</v>
      </c>
      <c r="S8">
        <f t="shared" si="15"/>
        <v>47.955625000000012</v>
      </c>
      <c r="T8">
        <f t="shared" si="16"/>
        <v>52.128399999999985</v>
      </c>
      <c r="U8">
        <f t="shared" si="17"/>
        <v>0.23232400000000447</v>
      </c>
      <c r="V8">
        <f t="shared" si="18"/>
        <v>-6.4421000000004351</v>
      </c>
      <c r="W8">
        <f t="shared" si="19"/>
        <v>-56542.311699999991</v>
      </c>
      <c r="X8">
        <f t="shared" si="20"/>
        <v>-4461.1542500000005</v>
      </c>
      <c r="Y8">
        <f t="shared" si="21"/>
        <v>-4651.1961999999994</v>
      </c>
      <c r="Z8">
        <f t="shared" si="22"/>
        <v>310.50922000000298</v>
      </c>
      <c r="AA8">
        <f t="shared" si="23"/>
        <v>0.8777000000000591</v>
      </c>
      <c r="AB8">
        <f t="shared" si="24"/>
        <v>6.9250000000004683E-2</v>
      </c>
      <c r="AC8">
        <f t="shared" si="25"/>
        <v>7.2200000000004858E-2</v>
      </c>
      <c r="AD8">
        <f t="shared" si="26"/>
        <v>-4.8200000000003717E-3</v>
      </c>
      <c r="AE8">
        <f t="shared" si="27"/>
        <v>607.80724999999995</v>
      </c>
      <c r="AF8">
        <f t="shared" si="28"/>
        <v>633.69939999999974</v>
      </c>
      <c r="AG8">
        <f t="shared" si="29"/>
        <v>-42.305140000000399</v>
      </c>
      <c r="AH8">
        <f t="shared" si="30"/>
        <v>49.9985</v>
      </c>
      <c r="AI8">
        <f t="shared" si="31"/>
        <v>-3.3378500000000324</v>
      </c>
      <c r="AJ8">
        <f t="shared" si="32"/>
        <v>-3.4800400000000331</v>
      </c>
      <c r="AM8">
        <f t="shared" si="33"/>
        <v>2341</v>
      </c>
      <c r="AN8">
        <f t="shared" si="34"/>
        <v>2</v>
      </c>
      <c r="AO8">
        <f t="shared" si="35"/>
        <v>580</v>
      </c>
      <c r="AP8">
        <f t="shared" si="36"/>
        <v>45</v>
      </c>
    </row>
    <row r="9" spans="1:42" x14ac:dyDescent="0.4">
      <c r="A9" s="2">
        <v>8</v>
      </c>
      <c r="B9" s="2">
        <v>50.2</v>
      </c>
      <c r="C9" s="2">
        <v>3021</v>
      </c>
      <c r="D9" s="2">
        <v>2.6</v>
      </c>
      <c r="E9" s="2">
        <v>572</v>
      </c>
      <c r="F9" s="2">
        <v>8.5</v>
      </c>
      <c r="G9" s="2">
        <v>33</v>
      </c>
      <c r="H9" s="2">
        <v>9.3000000000000007</v>
      </c>
      <c r="I9">
        <f t="shared" si="5"/>
        <v>4.4610000000000056</v>
      </c>
      <c r="J9">
        <f t="shared" si="6"/>
        <v>35.789999999999964</v>
      </c>
      <c r="K9">
        <f t="shared" si="7"/>
        <v>0.61000000000000076</v>
      </c>
      <c r="L9">
        <f t="shared" si="8"/>
        <v>79.769999999999982</v>
      </c>
      <c r="M9">
        <f t="shared" si="9"/>
        <v>-7.5749999999999993</v>
      </c>
      <c r="N9">
        <f t="shared" si="10"/>
        <v>-4.7800000000000011</v>
      </c>
      <c r="O9">
        <f t="shared" si="11"/>
        <v>1.4179999999999957</v>
      </c>
      <c r="P9">
        <f t="shared" si="12"/>
        <v>1280.9240999999975</v>
      </c>
      <c r="Q9">
        <f t="shared" si="13"/>
        <v>0.37210000000000093</v>
      </c>
      <c r="R9">
        <f t="shared" si="14"/>
        <v>6363.2528999999968</v>
      </c>
      <c r="S9">
        <f t="shared" si="15"/>
        <v>57.380624999999988</v>
      </c>
      <c r="T9">
        <f t="shared" si="16"/>
        <v>22.848400000000012</v>
      </c>
      <c r="U9">
        <f t="shared" si="17"/>
        <v>2.0107239999999877</v>
      </c>
      <c r="V9">
        <f t="shared" si="18"/>
        <v>21.831900000000005</v>
      </c>
      <c r="W9">
        <f t="shared" si="19"/>
        <v>2854.9682999999964</v>
      </c>
      <c r="X9">
        <f t="shared" si="20"/>
        <v>-271.10924999999969</v>
      </c>
      <c r="Y9">
        <f t="shared" si="21"/>
        <v>-171.07619999999986</v>
      </c>
      <c r="Z9">
        <f t="shared" si="22"/>
        <v>50.750219999999793</v>
      </c>
      <c r="AA9">
        <f t="shared" si="23"/>
        <v>48.659700000000051</v>
      </c>
      <c r="AB9">
        <f t="shared" si="24"/>
        <v>-4.6207500000000055</v>
      </c>
      <c r="AC9">
        <f t="shared" si="25"/>
        <v>-2.9158000000000044</v>
      </c>
      <c r="AD9">
        <f t="shared" si="26"/>
        <v>0.86497999999999842</v>
      </c>
      <c r="AE9">
        <f t="shared" si="27"/>
        <v>-604.25774999999976</v>
      </c>
      <c r="AF9">
        <f t="shared" si="28"/>
        <v>-381.30060000000003</v>
      </c>
      <c r="AG9">
        <f t="shared" si="29"/>
        <v>113.11385999999963</v>
      </c>
      <c r="AH9">
        <f t="shared" si="30"/>
        <v>36.208500000000008</v>
      </c>
      <c r="AI9">
        <f t="shared" si="31"/>
        <v>-10.741349999999967</v>
      </c>
      <c r="AJ9">
        <f t="shared" si="32"/>
        <v>-6.7780399999999812</v>
      </c>
      <c r="AM9">
        <f t="shared" si="33"/>
        <v>3021</v>
      </c>
      <c r="AN9">
        <f t="shared" si="34"/>
        <v>2.6</v>
      </c>
      <c r="AO9">
        <f t="shared" si="35"/>
        <v>572</v>
      </c>
      <c r="AP9">
        <f t="shared" si="36"/>
        <v>33</v>
      </c>
    </row>
    <row r="10" spans="1:42" x14ac:dyDescent="0.4">
      <c r="A10" s="2">
        <v>9</v>
      </c>
      <c r="B10" s="2">
        <v>46</v>
      </c>
      <c r="C10" s="2">
        <v>2655</v>
      </c>
      <c r="D10" s="2">
        <v>3.2</v>
      </c>
      <c r="E10" s="2">
        <v>666</v>
      </c>
      <c r="F10" s="2">
        <v>22</v>
      </c>
      <c r="G10" s="2">
        <v>40</v>
      </c>
      <c r="H10" s="2">
        <v>6.7</v>
      </c>
      <c r="I10">
        <f t="shared" si="5"/>
        <v>0.26100000000000279</v>
      </c>
      <c r="J10">
        <f t="shared" si="6"/>
        <v>-330.21000000000004</v>
      </c>
      <c r="K10">
        <f t="shared" si="7"/>
        <v>1.2100000000000009</v>
      </c>
      <c r="L10">
        <f t="shared" si="8"/>
        <v>173.76999999999998</v>
      </c>
      <c r="M10">
        <f t="shared" si="9"/>
        <v>5.9250000000000007</v>
      </c>
      <c r="N10">
        <f t="shared" si="10"/>
        <v>2.2199999999999989</v>
      </c>
      <c r="O10">
        <f t="shared" si="11"/>
        <v>-1.1820000000000048</v>
      </c>
      <c r="P10">
        <f t="shared" si="12"/>
        <v>109038.64410000002</v>
      </c>
      <c r="Q10">
        <f t="shared" si="13"/>
        <v>1.464100000000002</v>
      </c>
      <c r="R10">
        <f t="shared" si="14"/>
        <v>30196.012899999994</v>
      </c>
      <c r="S10">
        <f t="shared" si="15"/>
        <v>35.105625000000011</v>
      </c>
      <c r="T10">
        <f t="shared" si="16"/>
        <v>4.9283999999999946</v>
      </c>
      <c r="U10">
        <f t="shared" si="17"/>
        <v>1.3971240000000114</v>
      </c>
      <c r="V10">
        <f t="shared" si="18"/>
        <v>-399.55410000000035</v>
      </c>
      <c r="W10">
        <f t="shared" si="19"/>
        <v>-57380.591699999997</v>
      </c>
      <c r="X10">
        <f t="shared" si="20"/>
        <v>-1956.4942500000004</v>
      </c>
      <c r="Y10">
        <f t="shared" si="21"/>
        <v>-733.06619999999975</v>
      </c>
      <c r="Z10">
        <f t="shared" si="22"/>
        <v>390.30822000000165</v>
      </c>
      <c r="AA10">
        <f t="shared" si="23"/>
        <v>210.26170000000013</v>
      </c>
      <c r="AB10">
        <f t="shared" si="24"/>
        <v>7.1692500000000061</v>
      </c>
      <c r="AC10">
        <f t="shared" si="25"/>
        <v>2.6862000000000004</v>
      </c>
      <c r="AD10">
        <f t="shared" si="26"/>
        <v>-1.4302200000000069</v>
      </c>
      <c r="AE10">
        <f t="shared" si="27"/>
        <v>1029.58725</v>
      </c>
      <c r="AF10">
        <f t="shared" si="28"/>
        <v>385.76939999999973</v>
      </c>
      <c r="AG10">
        <f t="shared" si="29"/>
        <v>-205.39614000000083</v>
      </c>
      <c r="AH10">
        <f t="shared" si="30"/>
        <v>13.153499999999994</v>
      </c>
      <c r="AI10">
        <f t="shared" si="31"/>
        <v>-7.0033500000000295</v>
      </c>
      <c r="AJ10">
        <f t="shared" si="32"/>
        <v>-2.6240400000000093</v>
      </c>
      <c r="AM10">
        <f t="shared" si="33"/>
        <v>2655</v>
      </c>
      <c r="AN10">
        <f t="shared" si="34"/>
        <v>3.2</v>
      </c>
      <c r="AO10">
        <f t="shared" si="35"/>
        <v>666</v>
      </c>
      <c r="AP10">
        <f t="shared" si="36"/>
        <v>40</v>
      </c>
    </row>
    <row r="11" spans="1:42" x14ac:dyDescent="0.4">
      <c r="A11" s="2">
        <v>10</v>
      </c>
      <c r="B11" s="2">
        <v>45.5</v>
      </c>
      <c r="C11" s="2">
        <v>2691</v>
      </c>
      <c r="D11" s="2">
        <v>1.1000000000000001</v>
      </c>
      <c r="E11" s="2">
        <v>519</v>
      </c>
      <c r="F11" s="2">
        <v>13.5</v>
      </c>
      <c r="G11" s="2">
        <v>28</v>
      </c>
      <c r="H11" s="2">
        <v>9.1</v>
      </c>
      <c r="I11">
        <f t="shared" si="5"/>
        <v>-0.23899999999999721</v>
      </c>
      <c r="J11">
        <f t="shared" si="6"/>
        <v>-294.21000000000004</v>
      </c>
      <c r="K11">
        <f t="shared" si="7"/>
        <v>-0.88999999999999924</v>
      </c>
      <c r="L11">
        <f t="shared" si="8"/>
        <v>26.769999999999982</v>
      </c>
      <c r="M11">
        <f t="shared" si="9"/>
        <v>-2.5749999999999993</v>
      </c>
      <c r="N11">
        <f t="shared" si="10"/>
        <v>-9.7800000000000011</v>
      </c>
      <c r="O11">
        <f t="shared" si="11"/>
        <v>1.2179999999999946</v>
      </c>
      <c r="P11">
        <f t="shared" si="12"/>
        <v>86559.524100000024</v>
      </c>
      <c r="Q11">
        <f t="shared" si="13"/>
        <v>0.79209999999999869</v>
      </c>
      <c r="R11">
        <f t="shared" si="14"/>
        <v>716.63289999999904</v>
      </c>
      <c r="S11">
        <f t="shared" si="15"/>
        <v>6.6306249999999967</v>
      </c>
      <c r="T11">
        <f t="shared" si="16"/>
        <v>95.648400000000024</v>
      </c>
      <c r="U11">
        <f t="shared" si="17"/>
        <v>1.483523999999987</v>
      </c>
      <c r="V11">
        <f t="shared" si="18"/>
        <v>261.84689999999983</v>
      </c>
      <c r="W11">
        <f t="shared" si="19"/>
        <v>-7876.0016999999953</v>
      </c>
      <c r="X11">
        <f t="shared" si="20"/>
        <v>757.59074999999984</v>
      </c>
      <c r="Y11">
        <f t="shared" si="21"/>
        <v>2877.3738000000008</v>
      </c>
      <c r="Z11">
        <f t="shared" si="22"/>
        <v>-358.34777999999847</v>
      </c>
      <c r="AA11">
        <f t="shared" si="23"/>
        <v>-23.825299999999963</v>
      </c>
      <c r="AB11">
        <f t="shared" si="24"/>
        <v>2.2917499999999973</v>
      </c>
      <c r="AC11">
        <f t="shared" si="25"/>
        <v>8.7041999999999931</v>
      </c>
      <c r="AD11">
        <f t="shared" si="26"/>
        <v>-1.0840199999999942</v>
      </c>
      <c r="AE11">
        <f t="shared" si="27"/>
        <v>-68.932749999999928</v>
      </c>
      <c r="AF11">
        <f t="shared" si="28"/>
        <v>-261.81059999999985</v>
      </c>
      <c r="AG11">
        <f t="shared" si="29"/>
        <v>32.605859999999836</v>
      </c>
      <c r="AH11">
        <f t="shared" si="30"/>
        <v>25.183499999999995</v>
      </c>
      <c r="AI11">
        <f t="shared" si="31"/>
        <v>-3.1363499999999855</v>
      </c>
      <c r="AJ11">
        <f t="shared" si="32"/>
        <v>-11.91203999999995</v>
      </c>
      <c r="AM11">
        <f t="shared" si="33"/>
        <v>2691</v>
      </c>
      <c r="AN11">
        <f t="shared" si="34"/>
        <v>1.1000000000000001</v>
      </c>
      <c r="AO11">
        <f t="shared" si="35"/>
        <v>519</v>
      </c>
      <c r="AP11">
        <f t="shared" si="36"/>
        <v>28</v>
      </c>
    </row>
    <row r="12" spans="1:42" x14ac:dyDescent="0.4">
      <c r="A12" s="2">
        <v>11</v>
      </c>
      <c r="B12" s="2">
        <v>44.2</v>
      </c>
      <c r="C12" s="2">
        <v>3471</v>
      </c>
      <c r="D12" s="2">
        <v>2.1</v>
      </c>
      <c r="E12" s="2">
        <v>523</v>
      </c>
      <c r="F12" s="2">
        <v>12</v>
      </c>
      <c r="G12" s="2">
        <v>35</v>
      </c>
      <c r="H12" s="2">
        <v>9.4</v>
      </c>
      <c r="I12">
        <f t="shared" si="5"/>
        <v>-1.5389999999999944</v>
      </c>
      <c r="J12">
        <f t="shared" si="6"/>
        <v>485.78999999999996</v>
      </c>
      <c r="K12">
        <f t="shared" si="7"/>
        <v>0.11000000000000076</v>
      </c>
      <c r="L12">
        <f t="shared" si="8"/>
        <v>30.769999999999982</v>
      </c>
      <c r="M12">
        <f t="shared" si="9"/>
        <v>-4.0749999999999993</v>
      </c>
      <c r="N12">
        <f t="shared" si="10"/>
        <v>-2.7800000000000011</v>
      </c>
      <c r="O12">
        <f t="shared" si="11"/>
        <v>1.5179999999999954</v>
      </c>
      <c r="P12">
        <f t="shared" si="12"/>
        <v>235991.92409999997</v>
      </c>
      <c r="Q12">
        <f t="shared" si="13"/>
        <v>1.2100000000000168E-2</v>
      </c>
      <c r="R12">
        <f t="shared" si="14"/>
        <v>946.79289999999889</v>
      </c>
      <c r="S12">
        <f t="shared" si="15"/>
        <v>16.605624999999993</v>
      </c>
      <c r="T12">
        <f t="shared" si="16"/>
        <v>7.7284000000000059</v>
      </c>
      <c r="U12">
        <f t="shared" si="17"/>
        <v>2.3043239999999861</v>
      </c>
      <c r="V12">
        <f t="shared" si="18"/>
        <v>53.436900000000364</v>
      </c>
      <c r="W12">
        <f t="shared" si="19"/>
        <v>14947.75829999999</v>
      </c>
      <c r="X12">
        <f t="shared" si="20"/>
        <v>-1979.5942499999994</v>
      </c>
      <c r="Y12">
        <f t="shared" si="21"/>
        <v>-1350.4962000000005</v>
      </c>
      <c r="Z12">
        <f t="shared" si="22"/>
        <v>737.42921999999771</v>
      </c>
      <c r="AA12">
        <f t="shared" si="23"/>
        <v>3.3847000000000214</v>
      </c>
      <c r="AB12">
        <f t="shared" si="24"/>
        <v>-0.44825000000000303</v>
      </c>
      <c r="AC12">
        <f t="shared" si="25"/>
        <v>-0.30580000000000224</v>
      </c>
      <c r="AD12">
        <f t="shared" si="26"/>
        <v>0.16698000000000066</v>
      </c>
      <c r="AE12">
        <f t="shared" si="27"/>
        <v>-125.3877499999999</v>
      </c>
      <c r="AF12">
        <f t="shared" si="28"/>
        <v>-85.540599999999984</v>
      </c>
      <c r="AG12">
        <f t="shared" si="29"/>
        <v>46.708859999999831</v>
      </c>
      <c r="AH12">
        <f t="shared" si="30"/>
        <v>11.328500000000002</v>
      </c>
      <c r="AI12">
        <f t="shared" si="31"/>
        <v>-6.1858499999999799</v>
      </c>
      <c r="AJ12">
        <f t="shared" si="32"/>
        <v>-4.2200399999999885</v>
      </c>
      <c r="AM12">
        <f t="shared" si="33"/>
        <v>3471</v>
      </c>
      <c r="AN12">
        <f t="shared" si="34"/>
        <v>2.1</v>
      </c>
      <c r="AO12">
        <f t="shared" si="35"/>
        <v>523</v>
      </c>
      <c r="AP12">
        <f t="shared" si="36"/>
        <v>35</v>
      </c>
    </row>
    <row r="13" spans="1:42" x14ac:dyDescent="0.4">
      <c r="A13" s="2">
        <v>12</v>
      </c>
      <c r="B13" s="2">
        <v>29.8</v>
      </c>
      <c r="C13" s="2">
        <v>3567</v>
      </c>
      <c r="D13" s="2">
        <v>1.8</v>
      </c>
      <c r="E13" s="2">
        <v>140</v>
      </c>
      <c r="F13" s="2">
        <v>13.5</v>
      </c>
      <c r="G13" s="2">
        <v>42</v>
      </c>
      <c r="H13" s="2">
        <v>5.7</v>
      </c>
      <c r="I13">
        <f t="shared" si="5"/>
        <v>-15.938999999999997</v>
      </c>
      <c r="J13">
        <f t="shared" si="6"/>
        <v>581.79</v>
      </c>
      <c r="K13">
        <f t="shared" si="7"/>
        <v>-0.18999999999999928</v>
      </c>
      <c r="L13">
        <f t="shared" si="8"/>
        <v>-352.23</v>
      </c>
      <c r="M13">
        <f t="shared" si="9"/>
        <v>-2.5749999999999993</v>
      </c>
      <c r="N13">
        <f t="shared" si="10"/>
        <v>4.2199999999999989</v>
      </c>
      <c r="O13">
        <f t="shared" si="11"/>
        <v>-2.1820000000000048</v>
      </c>
      <c r="P13">
        <f t="shared" si="12"/>
        <v>338479.60409999994</v>
      </c>
      <c r="Q13">
        <f t="shared" si="13"/>
        <v>3.609999999999973E-2</v>
      </c>
      <c r="R13">
        <f t="shared" si="14"/>
        <v>124065.97290000001</v>
      </c>
      <c r="S13">
        <f t="shared" si="15"/>
        <v>6.6306249999999967</v>
      </c>
      <c r="T13">
        <f t="shared" si="16"/>
        <v>17.808399999999992</v>
      </c>
      <c r="U13">
        <f t="shared" si="17"/>
        <v>4.761124000000021</v>
      </c>
      <c r="V13">
        <f t="shared" si="18"/>
        <v>-110.54009999999957</v>
      </c>
      <c r="W13">
        <f t="shared" si="19"/>
        <v>-204923.89170000001</v>
      </c>
      <c r="X13">
        <f t="shared" si="20"/>
        <v>-1498.1092499999995</v>
      </c>
      <c r="Y13">
        <f t="shared" si="21"/>
        <v>2455.1537999999991</v>
      </c>
      <c r="Z13">
        <f t="shared" si="22"/>
        <v>-1269.4657800000027</v>
      </c>
      <c r="AA13">
        <f t="shared" si="23"/>
        <v>66.923699999999755</v>
      </c>
      <c r="AB13">
        <f t="shared" si="24"/>
        <v>0.48924999999999802</v>
      </c>
      <c r="AC13">
        <f t="shared" si="25"/>
        <v>-0.80179999999999674</v>
      </c>
      <c r="AD13">
        <f t="shared" si="26"/>
        <v>0.41457999999999934</v>
      </c>
      <c r="AE13">
        <f t="shared" si="27"/>
        <v>906.99224999999979</v>
      </c>
      <c r="AF13">
        <f t="shared" si="28"/>
        <v>-1486.4105999999997</v>
      </c>
      <c r="AG13">
        <f t="shared" si="29"/>
        <v>768.56586000000175</v>
      </c>
      <c r="AH13">
        <f t="shared" si="30"/>
        <v>-10.866499999999995</v>
      </c>
      <c r="AI13">
        <f t="shared" si="31"/>
        <v>5.6186500000000112</v>
      </c>
      <c r="AJ13">
        <f t="shared" si="32"/>
        <v>-9.2080400000000182</v>
      </c>
      <c r="AM13">
        <f t="shared" si="33"/>
        <v>3567</v>
      </c>
      <c r="AN13">
        <f t="shared" si="34"/>
        <v>1.8</v>
      </c>
      <c r="AO13">
        <f t="shared" si="35"/>
        <v>140</v>
      </c>
      <c r="AP13">
        <f t="shared" si="36"/>
        <v>42</v>
      </c>
    </row>
    <row r="14" spans="1:42" x14ac:dyDescent="0.4">
      <c r="A14" s="2">
        <v>13</v>
      </c>
      <c r="B14" s="2">
        <v>38.4</v>
      </c>
      <c r="C14" s="2">
        <v>3264</v>
      </c>
      <c r="D14" s="2">
        <v>1.6</v>
      </c>
      <c r="E14" s="2">
        <v>404</v>
      </c>
      <c r="F14" s="2">
        <v>22.5</v>
      </c>
      <c r="G14" s="2">
        <v>45</v>
      </c>
      <c r="H14" s="2">
        <v>4.4000000000000004</v>
      </c>
      <c r="I14">
        <f t="shared" si="5"/>
        <v>-7.3389999999999986</v>
      </c>
      <c r="J14">
        <f t="shared" si="6"/>
        <v>278.78999999999996</v>
      </c>
      <c r="K14">
        <f t="shared" si="7"/>
        <v>-0.38999999999999924</v>
      </c>
      <c r="L14">
        <f t="shared" si="8"/>
        <v>-88.230000000000018</v>
      </c>
      <c r="M14">
        <f t="shared" si="9"/>
        <v>6.4250000000000007</v>
      </c>
      <c r="N14">
        <f t="shared" si="10"/>
        <v>7.2199999999999989</v>
      </c>
      <c r="O14">
        <f t="shared" si="11"/>
        <v>-3.4820000000000046</v>
      </c>
      <c r="P14">
        <f t="shared" si="12"/>
        <v>77723.864099999977</v>
      </c>
      <c r="Q14">
        <f t="shared" si="13"/>
        <v>0.1520999999999994</v>
      </c>
      <c r="R14">
        <f t="shared" si="14"/>
        <v>7784.5329000000029</v>
      </c>
      <c r="S14">
        <f t="shared" si="15"/>
        <v>41.280625000000008</v>
      </c>
      <c r="T14">
        <f t="shared" si="16"/>
        <v>52.128399999999985</v>
      </c>
      <c r="U14">
        <f t="shared" si="17"/>
        <v>12.124324000000032</v>
      </c>
      <c r="V14">
        <f t="shared" si="18"/>
        <v>-108.72809999999977</v>
      </c>
      <c r="W14">
        <f t="shared" si="19"/>
        <v>-24597.6417</v>
      </c>
      <c r="X14">
        <f t="shared" si="20"/>
        <v>1791.2257500000001</v>
      </c>
      <c r="Y14">
        <f t="shared" si="21"/>
        <v>2012.8637999999994</v>
      </c>
      <c r="Z14">
        <f t="shared" si="22"/>
        <v>-970.74678000000119</v>
      </c>
      <c r="AA14">
        <f t="shared" si="23"/>
        <v>34.409699999999937</v>
      </c>
      <c r="AB14">
        <f t="shared" si="24"/>
        <v>-2.5057499999999955</v>
      </c>
      <c r="AC14">
        <f t="shared" si="25"/>
        <v>-2.8157999999999941</v>
      </c>
      <c r="AD14">
        <f t="shared" si="26"/>
        <v>1.3579799999999991</v>
      </c>
      <c r="AE14">
        <f t="shared" si="27"/>
        <v>-566.87775000000022</v>
      </c>
      <c r="AF14">
        <f t="shared" si="28"/>
        <v>-637.02060000000006</v>
      </c>
      <c r="AG14">
        <f t="shared" si="29"/>
        <v>307.21686000000045</v>
      </c>
      <c r="AH14">
        <f t="shared" si="30"/>
        <v>46.388500000000001</v>
      </c>
      <c r="AI14">
        <f t="shared" si="31"/>
        <v>-22.371850000000034</v>
      </c>
      <c r="AJ14">
        <f t="shared" si="32"/>
        <v>-25.140040000000031</v>
      </c>
      <c r="AM14">
        <f t="shared" si="33"/>
        <v>3264</v>
      </c>
      <c r="AN14">
        <f t="shared" si="34"/>
        <v>1.6</v>
      </c>
      <c r="AO14">
        <f t="shared" si="35"/>
        <v>404</v>
      </c>
      <c r="AP14">
        <f t="shared" si="36"/>
        <v>45</v>
      </c>
    </row>
    <row r="15" spans="1:42" x14ac:dyDescent="0.4">
      <c r="A15" s="2">
        <v>14</v>
      </c>
      <c r="B15" s="2">
        <v>54.4</v>
      </c>
      <c r="C15" s="2">
        <v>3234</v>
      </c>
      <c r="D15" s="2">
        <v>1.1000000000000001</v>
      </c>
      <c r="E15" s="2">
        <v>649</v>
      </c>
      <c r="F15" s="2">
        <v>19.5</v>
      </c>
      <c r="G15" s="2">
        <v>35</v>
      </c>
      <c r="H15" s="2">
        <v>6.5</v>
      </c>
      <c r="I15">
        <f t="shared" si="5"/>
        <v>8.6610000000000014</v>
      </c>
      <c r="J15">
        <f t="shared" si="6"/>
        <v>248.78999999999996</v>
      </c>
      <c r="K15">
        <f t="shared" si="7"/>
        <v>-0.88999999999999924</v>
      </c>
      <c r="L15">
        <f t="shared" si="8"/>
        <v>156.76999999999998</v>
      </c>
      <c r="M15">
        <f t="shared" si="9"/>
        <v>3.4250000000000007</v>
      </c>
      <c r="N15">
        <f t="shared" si="10"/>
        <v>-2.7800000000000011</v>
      </c>
      <c r="O15">
        <f t="shared" si="11"/>
        <v>-1.382000000000005</v>
      </c>
      <c r="P15">
        <f t="shared" si="12"/>
        <v>61896.464099999983</v>
      </c>
      <c r="Q15">
        <f t="shared" si="13"/>
        <v>0.79209999999999869</v>
      </c>
      <c r="R15">
        <f t="shared" si="14"/>
        <v>24576.832899999994</v>
      </c>
      <c r="S15">
        <f t="shared" si="15"/>
        <v>11.730625000000005</v>
      </c>
      <c r="T15">
        <f t="shared" si="16"/>
        <v>7.7284000000000059</v>
      </c>
      <c r="U15">
        <f t="shared" si="17"/>
        <v>1.9099240000000137</v>
      </c>
      <c r="V15">
        <f t="shared" si="18"/>
        <v>-221.42309999999978</v>
      </c>
      <c r="W15">
        <f t="shared" si="19"/>
        <v>39002.80829999999</v>
      </c>
      <c r="X15">
        <f t="shared" si="20"/>
        <v>852.10575000000006</v>
      </c>
      <c r="Y15">
        <f t="shared" si="21"/>
        <v>-691.63620000000014</v>
      </c>
      <c r="Z15">
        <f t="shared" si="22"/>
        <v>-343.82778000000121</v>
      </c>
      <c r="AA15">
        <f t="shared" si="23"/>
        <v>-139.52529999999987</v>
      </c>
      <c r="AB15">
        <f t="shared" si="24"/>
        <v>-3.0482499999999981</v>
      </c>
      <c r="AC15">
        <f t="shared" si="25"/>
        <v>2.4741999999999988</v>
      </c>
      <c r="AD15">
        <f t="shared" si="26"/>
        <v>1.2299800000000034</v>
      </c>
      <c r="AE15">
        <f t="shared" si="27"/>
        <v>536.93725000000006</v>
      </c>
      <c r="AF15">
        <f t="shared" si="28"/>
        <v>-435.82060000000013</v>
      </c>
      <c r="AG15">
        <f t="shared" si="29"/>
        <v>-216.65614000000076</v>
      </c>
      <c r="AH15">
        <f t="shared" si="30"/>
        <v>-9.5215000000000067</v>
      </c>
      <c r="AI15">
        <f t="shared" si="31"/>
        <v>-4.7333500000000184</v>
      </c>
      <c r="AJ15">
        <f t="shared" si="32"/>
        <v>3.8419600000000154</v>
      </c>
      <c r="AM15">
        <f t="shared" si="33"/>
        <v>3234</v>
      </c>
      <c r="AN15">
        <f t="shared" si="34"/>
        <v>1.1000000000000001</v>
      </c>
      <c r="AO15">
        <f t="shared" si="35"/>
        <v>649</v>
      </c>
      <c r="AP15">
        <f t="shared" si="36"/>
        <v>35</v>
      </c>
    </row>
    <row r="16" spans="1:42" x14ac:dyDescent="0.4">
      <c r="A16" s="2">
        <v>15</v>
      </c>
      <c r="B16" s="2">
        <v>34.5</v>
      </c>
      <c r="C16" s="2">
        <v>2730</v>
      </c>
      <c r="D16" s="2">
        <v>4</v>
      </c>
      <c r="E16" s="2">
        <v>171</v>
      </c>
      <c r="F16" s="2">
        <v>17</v>
      </c>
      <c r="G16" s="2">
        <v>41</v>
      </c>
      <c r="H16" s="2">
        <v>10.5</v>
      </c>
      <c r="I16">
        <f t="shared" si="5"/>
        <v>-11.238999999999997</v>
      </c>
      <c r="J16">
        <f t="shared" si="6"/>
        <v>-255.21000000000004</v>
      </c>
      <c r="K16">
        <f t="shared" si="7"/>
        <v>2.0100000000000007</v>
      </c>
      <c r="L16">
        <f t="shared" si="8"/>
        <v>-321.23</v>
      </c>
      <c r="M16">
        <f t="shared" si="9"/>
        <v>0.92500000000000071</v>
      </c>
      <c r="N16">
        <f t="shared" si="10"/>
        <v>3.2199999999999989</v>
      </c>
      <c r="O16">
        <f t="shared" si="11"/>
        <v>2.617999999999995</v>
      </c>
      <c r="P16">
        <f t="shared" si="12"/>
        <v>65132.14410000002</v>
      </c>
      <c r="Q16">
        <f t="shared" si="13"/>
        <v>4.0401000000000025</v>
      </c>
      <c r="R16">
        <f t="shared" si="14"/>
        <v>103188.71290000001</v>
      </c>
      <c r="S16">
        <f t="shared" si="15"/>
        <v>0.8556250000000013</v>
      </c>
      <c r="T16">
        <f t="shared" si="16"/>
        <v>10.368399999999992</v>
      </c>
      <c r="U16">
        <f t="shared" si="17"/>
        <v>6.8539239999999735</v>
      </c>
      <c r="V16">
        <f t="shared" si="18"/>
        <v>-512.9721000000003</v>
      </c>
      <c r="W16">
        <f t="shared" si="19"/>
        <v>81981.108300000022</v>
      </c>
      <c r="X16">
        <f t="shared" si="20"/>
        <v>-236.06925000000021</v>
      </c>
      <c r="Y16">
        <f t="shared" si="21"/>
        <v>-821.77619999999979</v>
      </c>
      <c r="Z16">
        <f t="shared" si="22"/>
        <v>-668.13977999999884</v>
      </c>
      <c r="AA16">
        <f t="shared" si="23"/>
        <v>-645.67230000000029</v>
      </c>
      <c r="AB16">
        <f t="shared" si="24"/>
        <v>1.8592500000000021</v>
      </c>
      <c r="AC16">
        <f t="shared" si="25"/>
        <v>6.4722</v>
      </c>
      <c r="AD16">
        <f t="shared" si="26"/>
        <v>5.2621799999999919</v>
      </c>
      <c r="AE16">
        <f t="shared" si="27"/>
        <v>-297.13775000000027</v>
      </c>
      <c r="AF16">
        <f t="shared" si="28"/>
        <v>-1034.3605999999997</v>
      </c>
      <c r="AG16">
        <f t="shared" si="29"/>
        <v>-840.98013999999841</v>
      </c>
      <c r="AH16">
        <f t="shared" si="30"/>
        <v>2.9785000000000013</v>
      </c>
      <c r="AI16">
        <f t="shared" si="31"/>
        <v>2.4216499999999974</v>
      </c>
      <c r="AJ16">
        <f t="shared" si="32"/>
        <v>8.4299599999999817</v>
      </c>
      <c r="AM16">
        <f t="shared" si="33"/>
        <v>2730</v>
      </c>
      <c r="AN16">
        <f t="shared" si="34"/>
        <v>4</v>
      </c>
      <c r="AO16">
        <f t="shared" si="35"/>
        <v>171</v>
      </c>
      <c r="AP16">
        <f t="shared" si="36"/>
        <v>41</v>
      </c>
    </row>
    <row r="17" spans="1:42" x14ac:dyDescent="0.4">
      <c r="A17" s="2">
        <v>16</v>
      </c>
      <c r="B17" s="2">
        <v>44.9</v>
      </c>
      <c r="C17" s="2">
        <v>3003</v>
      </c>
      <c r="D17" s="2">
        <v>3.4</v>
      </c>
      <c r="E17" s="2">
        <v>402</v>
      </c>
      <c r="F17" s="2">
        <v>15.5</v>
      </c>
      <c r="G17" s="2">
        <v>37</v>
      </c>
      <c r="H17" s="2">
        <v>4.5999999999999996</v>
      </c>
      <c r="I17">
        <f t="shared" si="5"/>
        <v>-0.83899999999999864</v>
      </c>
      <c r="J17">
        <f t="shared" si="6"/>
        <v>17.789999999999964</v>
      </c>
      <c r="K17">
        <f t="shared" si="7"/>
        <v>1.4100000000000006</v>
      </c>
      <c r="L17">
        <f t="shared" si="8"/>
        <v>-90.230000000000018</v>
      </c>
      <c r="M17">
        <f t="shared" si="9"/>
        <v>-0.57499999999999929</v>
      </c>
      <c r="N17">
        <f t="shared" si="10"/>
        <v>-0.78000000000000114</v>
      </c>
      <c r="O17">
        <f t="shared" si="11"/>
        <v>-3.2820000000000054</v>
      </c>
      <c r="P17">
        <f t="shared" si="12"/>
        <v>316.4840999999987</v>
      </c>
      <c r="Q17">
        <f t="shared" si="13"/>
        <v>1.9881000000000018</v>
      </c>
      <c r="R17">
        <f t="shared" si="14"/>
        <v>8141.452900000003</v>
      </c>
      <c r="S17">
        <f t="shared" si="15"/>
        <v>0.33062499999999917</v>
      </c>
      <c r="T17">
        <f t="shared" si="16"/>
        <v>0.60840000000000183</v>
      </c>
      <c r="U17">
        <f t="shared" si="17"/>
        <v>10.771524000000035</v>
      </c>
      <c r="V17">
        <f t="shared" si="18"/>
        <v>25.083899999999961</v>
      </c>
      <c r="W17">
        <f t="shared" si="19"/>
        <v>-1605.1916999999971</v>
      </c>
      <c r="X17">
        <f t="shared" si="20"/>
        <v>-10.229249999999967</v>
      </c>
      <c r="Y17">
        <f t="shared" si="21"/>
        <v>-13.876199999999992</v>
      </c>
      <c r="Z17">
        <f t="shared" si="22"/>
        <v>-58.386779999999973</v>
      </c>
      <c r="AA17">
        <f t="shared" si="23"/>
        <v>-127.22430000000008</v>
      </c>
      <c r="AB17">
        <f t="shared" si="24"/>
        <v>-0.8107499999999993</v>
      </c>
      <c r="AC17">
        <f t="shared" si="25"/>
        <v>-1.0998000000000021</v>
      </c>
      <c r="AD17">
        <f t="shared" si="26"/>
        <v>-4.6276200000000092</v>
      </c>
      <c r="AE17">
        <f t="shared" si="27"/>
        <v>51.882249999999949</v>
      </c>
      <c r="AF17">
        <f t="shared" si="28"/>
        <v>70.379400000000118</v>
      </c>
      <c r="AG17">
        <f t="shared" si="29"/>
        <v>296.13486000000051</v>
      </c>
      <c r="AH17">
        <f t="shared" si="30"/>
        <v>0.44850000000000012</v>
      </c>
      <c r="AI17">
        <f t="shared" si="31"/>
        <v>1.8871500000000008</v>
      </c>
      <c r="AJ17">
        <f t="shared" si="32"/>
        <v>2.5599600000000078</v>
      </c>
      <c r="AM17">
        <f t="shared" si="33"/>
        <v>3003</v>
      </c>
      <c r="AN17">
        <f t="shared" si="34"/>
        <v>3.4</v>
      </c>
      <c r="AO17">
        <f t="shared" si="35"/>
        <v>402</v>
      </c>
      <c r="AP17">
        <f t="shared" si="36"/>
        <v>37</v>
      </c>
    </row>
    <row r="18" spans="1:42" x14ac:dyDescent="0.4">
      <c r="A18" s="2">
        <v>17</v>
      </c>
      <c r="B18" s="2">
        <v>56.5</v>
      </c>
      <c r="C18" s="2">
        <v>2045</v>
      </c>
      <c r="D18" s="2">
        <v>2.8</v>
      </c>
      <c r="E18" s="2">
        <v>562</v>
      </c>
      <c r="F18" s="2">
        <v>15</v>
      </c>
      <c r="G18" s="2">
        <v>36</v>
      </c>
      <c r="H18" s="2">
        <v>10.5</v>
      </c>
      <c r="I18">
        <f t="shared" si="5"/>
        <v>10.761000000000003</v>
      </c>
      <c r="J18">
        <f t="shared" si="6"/>
        <v>-940.21</v>
      </c>
      <c r="K18">
        <f t="shared" si="7"/>
        <v>0.8100000000000005</v>
      </c>
      <c r="L18">
        <f t="shared" si="8"/>
        <v>69.769999999999982</v>
      </c>
      <c r="M18">
        <f t="shared" si="9"/>
        <v>-1.0749999999999993</v>
      </c>
      <c r="N18">
        <f t="shared" si="10"/>
        <v>-1.7800000000000011</v>
      </c>
      <c r="O18">
        <f t="shared" si="11"/>
        <v>2.617999999999995</v>
      </c>
      <c r="P18">
        <f t="shared" si="12"/>
        <v>883994.8441000001</v>
      </c>
      <c r="Q18">
        <f t="shared" si="13"/>
        <v>0.65610000000000079</v>
      </c>
      <c r="R18">
        <f t="shared" si="14"/>
        <v>4867.8528999999971</v>
      </c>
      <c r="S18">
        <f t="shared" si="15"/>
        <v>1.1556249999999986</v>
      </c>
      <c r="T18">
        <f t="shared" si="16"/>
        <v>3.1684000000000041</v>
      </c>
      <c r="U18">
        <f t="shared" si="17"/>
        <v>6.8539239999999735</v>
      </c>
      <c r="V18">
        <f t="shared" si="18"/>
        <v>-761.57010000000048</v>
      </c>
      <c r="W18">
        <f t="shared" si="19"/>
        <v>-65598.451699999991</v>
      </c>
      <c r="X18">
        <f t="shared" si="20"/>
        <v>1010.7257499999994</v>
      </c>
      <c r="Y18">
        <f t="shared" si="21"/>
        <v>1673.573800000001</v>
      </c>
      <c r="Z18">
        <f t="shared" si="22"/>
        <v>-2461.4697799999954</v>
      </c>
      <c r="AA18">
        <f t="shared" si="23"/>
        <v>56.513700000000021</v>
      </c>
      <c r="AB18">
        <f t="shared" si="24"/>
        <v>-0.87074999999999991</v>
      </c>
      <c r="AC18">
        <f t="shared" si="25"/>
        <v>-1.4418000000000017</v>
      </c>
      <c r="AD18">
        <f t="shared" si="26"/>
        <v>2.1205799999999972</v>
      </c>
      <c r="AE18">
        <f t="shared" si="27"/>
        <v>-75.002749999999935</v>
      </c>
      <c r="AF18">
        <f t="shared" si="28"/>
        <v>-124.19060000000005</v>
      </c>
      <c r="AG18">
        <f t="shared" si="29"/>
        <v>182.6578599999996</v>
      </c>
      <c r="AH18">
        <f t="shared" si="30"/>
        <v>1.9135</v>
      </c>
      <c r="AI18">
        <f t="shared" si="31"/>
        <v>-2.8143499999999926</v>
      </c>
      <c r="AJ18">
        <f t="shared" si="32"/>
        <v>-4.6600399999999942</v>
      </c>
      <c r="AM18">
        <f t="shared" si="33"/>
        <v>2045</v>
      </c>
      <c r="AN18">
        <f t="shared" si="34"/>
        <v>2.8</v>
      </c>
      <c r="AO18">
        <f t="shared" si="35"/>
        <v>562</v>
      </c>
      <c r="AP18">
        <f t="shared" si="36"/>
        <v>36</v>
      </c>
    </row>
    <row r="19" spans="1:42" x14ac:dyDescent="0.4">
      <c r="A19" s="2">
        <v>18</v>
      </c>
      <c r="B19" s="2">
        <v>39.299999999999997</v>
      </c>
      <c r="C19" s="2">
        <v>3591</v>
      </c>
      <c r="D19" s="2">
        <v>2.2999999999999998</v>
      </c>
      <c r="E19" s="2">
        <v>510</v>
      </c>
      <c r="F19" s="2">
        <v>18.5</v>
      </c>
      <c r="G19" s="2">
        <v>45</v>
      </c>
      <c r="H19" s="2">
        <v>7.2</v>
      </c>
      <c r="I19">
        <f t="shared" si="5"/>
        <v>-6.4390000000000001</v>
      </c>
      <c r="J19">
        <f t="shared" si="6"/>
        <v>605.79</v>
      </c>
      <c r="K19">
        <f t="shared" si="7"/>
        <v>0.3100000000000005</v>
      </c>
      <c r="L19">
        <f t="shared" si="8"/>
        <v>17.769999999999982</v>
      </c>
      <c r="M19">
        <f t="shared" si="9"/>
        <v>2.4250000000000007</v>
      </c>
      <c r="N19">
        <f t="shared" si="10"/>
        <v>7.2199999999999989</v>
      </c>
      <c r="O19">
        <f t="shared" si="11"/>
        <v>-0.68200000000000482</v>
      </c>
      <c r="P19">
        <f t="shared" si="12"/>
        <v>366981.52409999998</v>
      </c>
      <c r="Q19">
        <f t="shared" si="13"/>
        <v>9.610000000000031E-2</v>
      </c>
      <c r="R19">
        <f t="shared" si="14"/>
        <v>315.77289999999937</v>
      </c>
      <c r="S19">
        <f t="shared" si="15"/>
        <v>5.8806250000000038</v>
      </c>
      <c r="T19">
        <f t="shared" si="16"/>
        <v>52.128399999999985</v>
      </c>
      <c r="U19">
        <f t="shared" si="17"/>
        <v>0.46512400000000659</v>
      </c>
      <c r="V19">
        <f t="shared" si="18"/>
        <v>187.7949000000003</v>
      </c>
      <c r="W19">
        <f t="shared" si="19"/>
        <v>10764.888299999988</v>
      </c>
      <c r="X19">
        <f t="shared" si="20"/>
        <v>1469.0407500000003</v>
      </c>
      <c r="Y19">
        <f t="shared" si="21"/>
        <v>4373.8037999999988</v>
      </c>
      <c r="Z19">
        <f t="shared" si="22"/>
        <v>-413.14878000000289</v>
      </c>
      <c r="AA19">
        <f t="shared" si="23"/>
        <v>5.5087000000000028</v>
      </c>
      <c r="AB19">
        <f t="shared" si="24"/>
        <v>0.75175000000000147</v>
      </c>
      <c r="AC19">
        <f t="shared" si="25"/>
        <v>2.2382000000000031</v>
      </c>
      <c r="AD19">
        <f t="shared" si="26"/>
        <v>-0.21142000000000183</v>
      </c>
      <c r="AE19">
        <f t="shared" si="27"/>
        <v>43.092249999999972</v>
      </c>
      <c r="AF19">
        <f t="shared" si="28"/>
        <v>128.29939999999985</v>
      </c>
      <c r="AG19">
        <f t="shared" si="29"/>
        <v>-12.119140000000073</v>
      </c>
      <c r="AH19">
        <f t="shared" si="30"/>
        <v>17.508500000000002</v>
      </c>
      <c r="AI19">
        <f t="shared" si="31"/>
        <v>-1.6538500000000123</v>
      </c>
      <c r="AJ19">
        <f t="shared" si="32"/>
        <v>-4.9240400000000344</v>
      </c>
      <c r="AM19">
        <f t="shared" si="33"/>
        <v>3591</v>
      </c>
      <c r="AN19">
        <f t="shared" si="34"/>
        <v>2.2999999999999998</v>
      </c>
      <c r="AO19">
        <f t="shared" si="35"/>
        <v>510</v>
      </c>
      <c r="AP19">
        <f t="shared" si="36"/>
        <v>45</v>
      </c>
    </row>
    <row r="20" spans="1:42" x14ac:dyDescent="0.4">
      <c r="A20" s="2">
        <v>19</v>
      </c>
      <c r="B20" s="2">
        <v>62.8</v>
      </c>
      <c r="C20" s="2">
        <v>1613</v>
      </c>
      <c r="D20" s="2">
        <v>2.6</v>
      </c>
      <c r="E20" s="2">
        <v>686</v>
      </c>
      <c r="F20" s="2">
        <v>21.5</v>
      </c>
      <c r="G20" s="2">
        <v>45</v>
      </c>
      <c r="H20" s="2">
        <v>10.7</v>
      </c>
      <c r="I20">
        <f t="shared" si="5"/>
        <v>17.061</v>
      </c>
      <c r="J20">
        <f t="shared" si="6"/>
        <v>-1372.21</v>
      </c>
      <c r="K20">
        <f t="shared" si="7"/>
        <v>0.61000000000000076</v>
      </c>
      <c r="L20">
        <f t="shared" si="8"/>
        <v>193.76999999999998</v>
      </c>
      <c r="M20">
        <f t="shared" si="9"/>
        <v>5.4250000000000007</v>
      </c>
      <c r="N20">
        <f t="shared" si="10"/>
        <v>7.2199999999999989</v>
      </c>
      <c r="O20">
        <f t="shared" si="11"/>
        <v>2.8179999999999943</v>
      </c>
      <c r="P20">
        <f t="shared" si="12"/>
        <v>1882960.2841</v>
      </c>
      <c r="Q20">
        <f t="shared" si="13"/>
        <v>0.37210000000000093</v>
      </c>
      <c r="R20">
        <f t="shared" si="14"/>
        <v>37546.81289999999</v>
      </c>
      <c r="S20">
        <f t="shared" si="15"/>
        <v>29.430625000000006</v>
      </c>
      <c r="T20">
        <f t="shared" si="16"/>
        <v>52.128399999999985</v>
      </c>
      <c r="U20">
        <f t="shared" si="17"/>
        <v>7.9411239999999674</v>
      </c>
      <c r="V20">
        <f t="shared" si="18"/>
        <v>-837.04810000000111</v>
      </c>
      <c r="W20">
        <f t="shared" si="19"/>
        <v>-265893.13169999997</v>
      </c>
      <c r="X20">
        <f t="shared" si="20"/>
        <v>-7444.2392500000014</v>
      </c>
      <c r="Y20">
        <f t="shared" si="21"/>
        <v>-9907.3561999999984</v>
      </c>
      <c r="Z20">
        <f t="shared" si="22"/>
        <v>-3866.8877799999923</v>
      </c>
      <c r="AA20">
        <f t="shared" si="23"/>
        <v>118.19970000000013</v>
      </c>
      <c r="AB20">
        <f t="shared" si="24"/>
        <v>3.3092500000000045</v>
      </c>
      <c r="AC20">
        <f t="shared" si="25"/>
        <v>4.4042000000000048</v>
      </c>
      <c r="AD20">
        <f t="shared" si="26"/>
        <v>1.7189799999999986</v>
      </c>
      <c r="AE20">
        <f t="shared" si="27"/>
        <v>1051.20225</v>
      </c>
      <c r="AF20">
        <f t="shared" si="28"/>
        <v>1399.0193999999997</v>
      </c>
      <c r="AG20">
        <f t="shared" si="29"/>
        <v>546.04385999999886</v>
      </c>
      <c r="AH20">
        <f t="shared" si="30"/>
        <v>39.168500000000002</v>
      </c>
      <c r="AI20">
        <f t="shared" si="31"/>
        <v>15.287649999999971</v>
      </c>
      <c r="AJ20">
        <f t="shared" si="32"/>
        <v>20.345959999999955</v>
      </c>
      <c r="AM20">
        <f t="shared" si="33"/>
        <v>1613</v>
      </c>
      <c r="AN20">
        <f t="shared" si="34"/>
        <v>2.6</v>
      </c>
      <c r="AO20">
        <f t="shared" si="35"/>
        <v>686</v>
      </c>
      <c r="AP20">
        <f t="shared" si="36"/>
        <v>45</v>
      </c>
    </row>
    <row r="21" spans="1:42" x14ac:dyDescent="0.4">
      <c r="A21" s="2">
        <v>20</v>
      </c>
      <c r="B21" s="2">
        <v>40.299999999999997</v>
      </c>
      <c r="C21" s="2">
        <v>2848</v>
      </c>
      <c r="D21" s="2">
        <v>1.8</v>
      </c>
      <c r="E21" s="2">
        <v>744</v>
      </c>
      <c r="F21" s="2">
        <v>19</v>
      </c>
      <c r="G21" s="2">
        <v>44</v>
      </c>
      <c r="H21" s="2">
        <v>6.4</v>
      </c>
      <c r="I21">
        <f t="shared" si="5"/>
        <v>-5.4390000000000001</v>
      </c>
      <c r="J21">
        <f t="shared" si="6"/>
        <v>-137.21000000000004</v>
      </c>
      <c r="K21">
        <f t="shared" si="7"/>
        <v>-0.18999999999999928</v>
      </c>
      <c r="L21">
        <f t="shared" si="8"/>
        <v>251.76999999999998</v>
      </c>
      <c r="M21">
        <f t="shared" si="9"/>
        <v>2.9250000000000007</v>
      </c>
      <c r="N21">
        <f t="shared" si="10"/>
        <v>6.2199999999999989</v>
      </c>
      <c r="O21">
        <f t="shared" si="11"/>
        <v>-1.4820000000000046</v>
      </c>
      <c r="P21">
        <f t="shared" si="12"/>
        <v>18826.584100000011</v>
      </c>
      <c r="Q21">
        <f t="shared" si="13"/>
        <v>3.609999999999973E-2</v>
      </c>
      <c r="R21">
        <f t="shared" si="14"/>
        <v>63388.13289999999</v>
      </c>
      <c r="S21">
        <f t="shared" si="15"/>
        <v>8.5556250000000045</v>
      </c>
      <c r="T21">
        <f t="shared" si="16"/>
        <v>38.688399999999987</v>
      </c>
      <c r="U21">
        <f t="shared" si="17"/>
        <v>2.1963240000000139</v>
      </c>
      <c r="V21">
        <f t="shared" si="18"/>
        <v>26.069899999999908</v>
      </c>
      <c r="W21">
        <f t="shared" si="19"/>
        <v>-34545.361700000009</v>
      </c>
      <c r="X21">
        <f t="shared" si="20"/>
        <v>-401.33925000000022</v>
      </c>
      <c r="Y21">
        <f t="shared" si="21"/>
        <v>-853.44620000000009</v>
      </c>
      <c r="Z21">
        <f t="shared" si="22"/>
        <v>203.34522000000069</v>
      </c>
      <c r="AA21">
        <f t="shared" si="23"/>
        <v>-47.836299999999817</v>
      </c>
      <c r="AB21">
        <f t="shared" si="24"/>
        <v>-0.55574999999999808</v>
      </c>
      <c r="AC21">
        <f t="shared" si="25"/>
        <v>-1.1817999999999953</v>
      </c>
      <c r="AD21">
        <f t="shared" si="26"/>
        <v>0.28157999999999983</v>
      </c>
      <c r="AE21">
        <f t="shared" si="27"/>
        <v>736.42725000000007</v>
      </c>
      <c r="AF21">
        <f t="shared" si="28"/>
        <v>1566.0093999999997</v>
      </c>
      <c r="AG21">
        <f t="shared" si="29"/>
        <v>-373.12314000000111</v>
      </c>
      <c r="AH21">
        <f t="shared" si="30"/>
        <v>18.1935</v>
      </c>
      <c r="AI21">
        <f t="shared" si="31"/>
        <v>-4.3348500000000145</v>
      </c>
      <c r="AJ21">
        <f t="shared" si="32"/>
        <v>-9.2180400000000269</v>
      </c>
      <c r="AM21">
        <f t="shared" si="33"/>
        <v>2848</v>
      </c>
      <c r="AN21">
        <f t="shared" si="34"/>
        <v>1.8</v>
      </c>
      <c r="AO21">
        <f t="shared" si="35"/>
        <v>744</v>
      </c>
      <c r="AP21">
        <f t="shared" si="36"/>
        <v>44</v>
      </c>
    </row>
    <row r="22" spans="1:42" x14ac:dyDescent="0.4">
      <c r="A22" s="2">
        <v>21</v>
      </c>
      <c r="B22" s="2">
        <v>41.1</v>
      </c>
      <c r="C22" s="2">
        <v>3098</v>
      </c>
      <c r="D22" s="2">
        <v>2</v>
      </c>
      <c r="E22" s="2">
        <v>449</v>
      </c>
      <c r="F22" s="2">
        <v>11.5</v>
      </c>
      <c r="G22" s="2">
        <v>40</v>
      </c>
      <c r="H22" s="2">
        <v>7.1</v>
      </c>
      <c r="I22">
        <f t="shared" si="5"/>
        <v>-4.6389999999999958</v>
      </c>
      <c r="J22">
        <f t="shared" si="6"/>
        <v>112.78999999999996</v>
      </c>
      <c r="K22">
        <f t="shared" si="7"/>
        <v>1.0000000000000675E-2</v>
      </c>
      <c r="L22">
        <f t="shared" si="8"/>
        <v>-43.230000000000018</v>
      </c>
      <c r="M22">
        <f t="shared" si="9"/>
        <v>-4.5749999999999993</v>
      </c>
      <c r="N22">
        <f t="shared" si="10"/>
        <v>2.2199999999999989</v>
      </c>
      <c r="O22">
        <f t="shared" si="11"/>
        <v>-0.78200000000000536</v>
      </c>
      <c r="P22">
        <f t="shared" si="12"/>
        <v>12721.584099999991</v>
      </c>
      <c r="Q22">
        <f t="shared" si="13"/>
        <v>1.000000000000135E-4</v>
      </c>
      <c r="R22">
        <f t="shared" si="14"/>
        <v>1868.8329000000015</v>
      </c>
      <c r="S22">
        <f t="shared" si="15"/>
        <v>20.930624999999992</v>
      </c>
      <c r="T22">
        <f t="shared" si="16"/>
        <v>4.9283999999999946</v>
      </c>
      <c r="U22">
        <f t="shared" si="17"/>
        <v>0.61152400000000839</v>
      </c>
      <c r="V22">
        <f t="shared" si="18"/>
        <v>1.1279000000000758</v>
      </c>
      <c r="W22">
        <f t="shared" si="19"/>
        <v>-4875.9117000000006</v>
      </c>
      <c r="X22">
        <f t="shared" si="20"/>
        <v>-516.01424999999972</v>
      </c>
      <c r="Y22">
        <f t="shared" si="21"/>
        <v>250.3937999999998</v>
      </c>
      <c r="Z22">
        <f t="shared" si="22"/>
        <v>-88.201780000000582</v>
      </c>
      <c r="AA22">
        <f t="shared" si="23"/>
        <v>-0.43230000000002938</v>
      </c>
      <c r="AB22">
        <f t="shared" si="24"/>
        <v>-4.575000000000308E-2</v>
      </c>
      <c r="AC22">
        <f t="shared" si="25"/>
        <v>2.2200000000001486E-2</v>
      </c>
      <c r="AD22">
        <f t="shared" si="26"/>
        <v>-7.8200000000005817E-3</v>
      </c>
      <c r="AE22">
        <f t="shared" si="27"/>
        <v>197.77725000000007</v>
      </c>
      <c r="AF22">
        <f t="shared" si="28"/>
        <v>-95.97059999999999</v>
      </c>
      <c r="AG22">
        <f t="shared" si="29"/>
        <v>33.805860000000244</v>
      </c>
      <c r="AH22">
        <f t="shared" si="30"/>
        <v>-10.156499999999994</v>
      </c>
      <c r="AI22">
        <f t="shared" si="31"/>
        <v>3.5776500000000238</v>
      </c>
      <c r="AJ22">
        <f t="shared" si="32"/>
        <v>-1.7360400000000109</v>
      </c>
      <c r="AM22">
        <f t="shared" si="33"/>
        <v>3098</v>
      </c>
      <c r="AN22">
        <f t="shared" si="34"/>
        <v>2</v>
      </c>
      <c r="AO22">
        <f t="shared" si="35"/>
        <v>449</v>
      </c>
      <c r="AP22">
        <f t="shared" si="36"/>
        <v>40</v>
      </c>
    </row>
    <row r="23" spans="1:42" x14ac:dyDescent="0.4">
      <c r="A23" s="2">
        <v>22</v>
      </c>
      <c r="B23" s="2">
        <v>35.700000000000003</v>
      </c>
      <c r="C23" s="2">
        <v>3591</v>
      </c>
      <c r="D23" s="2">
        <v>2.9</v>
      </c>
      <c r="E23" s="2">
        <v>270</v>
      </c>
      <c r="F23" s="2">
        <v>9.5</v>
      </c>
      <c r="G23" s="2">
        <v>31</v>
      </c>
      <c r="H23" s="2">
        <v>9.8000000000000007</v>
      </c>
      <c r="I23">
        <f t="shared" si="5"/>
        <v>-10.038999999999994</v>
      </c>
      <c r="J23">
        <f t="shared" si="6"/>
        <v>605.79</v>
      </c>
      <c r="K23">
        <f t="shared" si="7"/>
        <v>0.91000000000000059</v>
      </c>
      <c r="L23">
        <f t="shared" si="8"/>
        <v>-222.23000000000002</v>
      </c>
      <c r="M23">
        <f t="shared" si="9"/>
        <v>-6.5749999999999993</v>
      </c>
      <c r="N23">
        <f t="shared" si="10"/>
        <v>-6.7800000000000011</v>
      </c>
      <c r="O23">
        <f t="shared" si="11"/>
        <v>1.9179999999999957</v>
      </c>
      <c r="P23">
        <f t="shared" si="12"/>
        <v>366981.52409999998</v>
      </c>
      <c r="Q23">
        <f t="shared" si="13"/>
        <v>0.82810000000000106</v>
      </c>
      <c r="R23">
        <f t="shared" si="14"/>
        <v>49386.172900000005</v>
      </c>
      <c r="S23">
        <f t="shared" si="15"/>
        <v>43.230624999999989</v>
      </c>
      <c r="T23">
        <f t="shared" si="16"/>
        <v>45.968400000000017</v>
      </c>
      <c r="U23">
        <f t="shared" si="17"/>
        <v>3.6787239999999835</v>
      </c>
      <c r="V23">
        <f t="shared" si="18"/>
        <v>551.26890000000037</v>
      </c>
      <c r="W23">
        <f t="shared" si="19"/>
        <v>-134624.71170000001</v>
      </c>
      <c r="X23">
        <f t="shared" si="20"/>
        <v>-3983.0692499999996</v>
      </c>
      <c r="Y23">
        <f t="shared" si="21"/>
        <v>-4107.2562000000007</v>
      </c>
      <c r="Z23">
        <f t="shared" si="22"/>
        <v>1161.9052199999974</v>
      </c>
      <c r="AA23">
        <f t="shared" si="23"/>
        <v>-202.22930000000014</v>
      </c>
      <c r="AB23">
        <f t="shared" si="24"/>
        <v>-5.9832500000000035</v>
      </c>
      <c r="AC23">
        <f t="shared" si="25"/>
        <v>-6.1698000000000048</v>
      </c>
      <c r="AD23">
        <f t="shared" si="26"/>
        <v>1.7453799999999973</v>
      </c>
      <c r="AE23">
        <f t="shared" si="27"/>
        <v>1461.1622499999999</v>
      </c>
      <c r="AF23">
        <f t="shared" si="28"/>
        <v>1506.7194000000004</v>
      </c>
      <c r="AG23">
        <f t="shared" si="29"/>
        <v>-426.2371399999991</v>
      </c>
      <c r="AH23">
        <f t="shared" si="30"/>
        <v>44.578500000000005</v>
      </c>
      <c r="AI23">
        <f t="shared" si="31"/>
        <v>-12.610849999999971</v>
      </c>
      <c r="AJ23">
        <f t="shared" si="32"/>
        <v>-13.004039999999973</v>
      </c>
      <c r="AM23">
        <f t="shared" si="33"/>
        <v>3591</v>
      </c>
      <c r="AN23">
        <f t="shared" si="34"/>
        <v>2.9</v>
      </c>
      <c r="AO23">
        <f t="shared" si="35"/>
        <v>270</v>
      </c>
      <c r="AP23">
        <f t="shared" si="36"/>
        <v>31</v>
      </c>
    </row>
    <row r="24" spans="1:42" x14ac:dyDescent="0.4">
      <c r="A24" s="2">
        <v>23</v>
      </c>
      <c r="B24" s="2">
        <v>58.5</v>
      </c>
      <c r="C24" s="2">
        <v>2210</v>
      </c>
      <c r="D24" s="2">
        <v>1.6</v>
      </c>
      <c r="E24" s="2">
        <v>611</v>
      </c>
      <c r="F24" s="2">
        <v>17.5</v>
      </c>
      <c r="G24" s="2">
        <v>39</v>
      </c>
      <c r="H24" s="2">
        <v>12.1</v>
      </c>
      <c r="I24">
        <f t="shared" si="5"/>
        <v>12.761000000000003</v>
      </c>
      <c r="J24">
        <f t="shared" si="6"/>
        <v>-775.21</v>
      </c>
      <c r="K24">
        <f t="shared" si="7"/>
        <v>-0.38999999999999924</v>
      </c>
      <c r="L24">
        <f t="shared" si="8"/>
        <v>118.76999999999998</v>
      </c>
      <c r="M24">
        <f t="shared" si="9"/>
        <v>1.4250000000000007</v>
      </c>
      <c r="N24">
        <f t="shared" si="10"/>
        <v>1.2199999999999989</v>
      </c>
      <c r="O24">
        <f t="shared" si="11"/>
        <v>4.2179999999999946</v>
      </c>
      <c r="P24">
        <f t="shared" si="12"/>
        <v>600950.54410000006</v>
      </c>
      <c r="Q24">
        <f t="shared" si="13"/>
        <v>0.1520999999999994</v>
      </c>
      <c r="R24">
        <f t="shared" si="14"/>
        <v>14106.312899999995</v>
      </c>
      <c r="S24">
        <f t="shared" si="15"/>
        <v>2.0306250000000019</v>
      </c>
      <c r="T24">
        <f t="shared" si="16"/>
        <v>1.4883999999999973</v>
      </c>
      <c r="U24">
        <f t="shared" si="17"/>
        <v>17.791523999999956</v>
      </c>
      <c r="V24">
        <f t="shared" si="18"/>
        <v>302.33189999999945</v>
      </c>
      <c r="W24">
        <f t="shared" si="19"/>
        <v>-92071.691699999996</v>
      </c>
      <c r="X24">
        <f t="shared" si="20"/>
        <v>-1104.6742500000007</v>
      </c>
      <c r="Y24">
        <f t="shared" si="21"/>
        <v>-945.75619999999913</v>
      </c>
      <c r="Z24">
        <f t="shared" si="22"/>
        <v>-3269.8357799999958</v>
      </c>
      <c r="AA24">
        <f t="shared" si="23"/>
        <v>-46.320299999999904</v>
      </c>
      <c r="AB24">
        <f t="shared" si="24"/>
        <v>-0.55574999999999919</v>
      </c>
      <c r="AC24">
        <f t="shared" si="25"/>
        <v>-0.47579999999999861</v>
      </c>
      <c r="AD24">
        <f t="shared" si="26"/>
        <v>-1.6450199999999946</v>
      </c>
      <c r="AE24">
        <f t="shared" si="27"/>
        <v>169.24725000000007</v>
      </c>
      <c r="AF24">
        <f t="shared" si="28"/>
        <v>144.89939999999984</v>
      </c>
      <c r="AG24">
        <f t="shared" si="29"/>
        <v>500.97185999999931</v>
      </c>
      <c r="AH24">
        <f t="shared" si="30"/>
        <v>1.7384999999999993</v>
      </c>
      <c r="AI24">
        <f t="shared" si="31"/>
        <v>6.0106499999999956</v>
      </c>
      <c r="AJ24">
        <f t="shared" si="32"/>
        <v>5.145959999999989</v>
      </c>
      <c r="AM24">
        <f t="shared" si="33"/>
        <v>2210</v>
      </c>
      <c r="AN24">
        <f t="shared" si="34"/>
        <v>1.6</v>
      </c>
      <c r="AO24">
        <f t="shared" si="35"/>
        <v>611</v>
      </c>
      <c r="AP24">
        <f t="shared" si="36"/>
        <v>39</v>
      </c>
    </row>
    <row r="25" spans="1:42" x14ac:dyDescent="0.4">
      <c r="A25" s="2">
        <v>24</v>
      </c>
      <c r="B25" s="2">
        <v>53.5</v>
      </c>
      <c r="C25" s="2">
        <v>3285</v>
      </c>
      <c r="D25" s="2">
        <v>2.2999999999999998</v>
      </c>
      <c r="E25" s="2">
        <v>548</v>
      </c>
      <c r="F25" s="2">
        <v>23.5</v>
      </c>
      <c r="G25" s="2">
        <v>32</v>
      </c>
      <c r="H25" s="2">
        <v>11.9</v>
      </c>
      <c r="I25">
        <f t="shared" si="5"/>
        <v>7.7610000000000028</v>
      </c>
      <c r="J25">
        <f t="shared" si="6"/>
        <v>299.78999999999996</v>
      </c>
      <c r="K25">
        <f t="shared" si="7"/>
        <v>0.3100000000000005</v>
      </c>
      <c r="L25">
        <f t="shared" si="8"/>
        <v>55.769999999999982</v>
      </c>
      <c r="M25">
        <f t="shared" si="9"/>
        <v>7.4250000000000007</v>
      </c>
      <c r="N25">
        <f t="shared" si="10"/>
        <v>-5.7800000000000011</v>
      </c>
      <c r="O25">
        <f t="shared" si="11"/>
        <v>4.0179999999999954</v>
      </c>
      <c r="P25">
        <f t="shared" si="12"/>
        <v>89874.044099999985</v>
      </c>
      <c r="Q25">
        <f t="shared" si="13"/>
        <v>9.610000000000031E-2</v>
      </c>
      <c r="R25">
        <f t="shared" si="14"/>
        <v>3110.2928999999981</v>
      </c>
      <c r="S25">
        <f t="shared" si="15"/>
        <v>55.130625000000009</v>
      </c>
      <c r="T25">
        <f t="shared" si="16"/>
        <v>33.408400000000015</v>
      </c>
      <c r="U25">
        <f t="shared" si="17"/>
        <v>16.144323999999962</v>
      </c>
      <c r="V25">
        <f t="shared" si="18"/>
        <v>92.934900000000141</v>
      </c>
      <c r="W25">
        <f t="shared" si="19"/>
        <v>16719.288299999993</v>
      </c>
      <c r="X25">
        <f t="shared" si="20"/>
        <v>2225.9407499999998</v>
      </c>
      <c r="Y25">
        <f t="shared" si="21"/>
        <v>-1732.7862000000002</v>
      </c>
      <c r="Z25">
        <f t="shared" si="22"/>
        <v>1204.5562199999983</v>
      </c>
      <c r="AA25">
        <f t="shared" si="23"/>
        <v>17.288700000000023</v>
      </c>
      <c r="AB25">
        <f t="shared" si="24"/>
        <v>2.3017500000000037</v>
      </c>
      <c r="AC25">
        <f t="shared" si="25"/>
        <v>-1.7918000000000032</v>
      </c>
      <c r="AD25">
        <f t="shared" si="26"/>
        <v>1.2455800000000006</v>
      </c>
      <c r="AE25">
        <f t="shared" si="27"/>
        <v>414.09224999999992</v>
      </c>
      <c r="AF25">
        <f t="shared" si="28"/>
        <v>-322.35059999999999</v>
      </c>
      <c r="AG25">
        <f t="shared" si="29"/>
        <v>224.08385999999967</v>
      </c>
      <c r="AH25">
        <f t="shared" si="30"/>
        <v>-42.916500000000013</v>
      </c>
      <c r="AI25">
        <f t="shared" si="31"/>
        <v>29.833649999999967</v>
      </c>
      <c r="AJ25">
        <f t="shared" si="32"/>
        <v>-23.224039999999977</v>
      </c>
      <c r="AM25">
        <f t="shared" si="33"/>
        <v>3285</v>
      </c>
      <c r="AN25">
        <f t="shared" si="34"/>
        <v>2.2999999999999998</v>
      </c>
      <c r="AO25">
        <f t="shared" si="35"/>
        <v>548</v>
      </c>
      <c r="AP25">
        <f t="shared" si="36"/>
        <v>32</v>
      </c>
    </row>
    <row r="26" spans="1:42" x14ac:dyDescent="0.4">
      <c r="A26" s="2">
        <v>25</v>
      </c>
      <c r="B26" s="2">
        <v>54.2</v>
      </c>
      <c r="C26" s="2">
        <v>3018</v>
      </c>
      <c r="D26" s="2">
        <v>1.2</v>
      </c>
      <c r="E26" s="2">
        <v>529</v>
      </c>
      <c r="F26" s="2">
        <v>20</v>
      </c>
      <c r="G26" s="2">
        <v>35</v>
      </c>
      <c r="H26" s="2">
        <v>6.6</v>
      </c>
      <c r="I26">
        <f t="shared" si="5"/>
        <v>8.4610000000000056</v>
      </c>
      <c r="J26">
        <f t="shared" si="6"/>
        <v>32.789999999999964</v>
      </c>
      <c r="K26">
        <f t="shared" si="7"/>
        <v>-0.78999999999999937</v>
      </c>
      <c r="L26">
        <f t="shared" si="8"/>
        <v>36.769999999999982</v>
      </c>
      <c r="M26">
        <f t="shared" si="9"/>
        <v>3.9250000000000007</v>
      </c>
      <c r="N26">
        <f t="shared" si="10"/>
        <v>-2.7800000000000011</v>
      </c>
      <c r="O26">
        <f t="shared" si="11"/>
        <v>-1.2820000000000054</v>
      </c>
      <c r="P26">
        <f t="shared" si="12"/>
        <v>1075.1840999999977</v>
      </c>
      <c r="Q26">
        <f t="shared" si="13"/>
        <v>0.62409999999999899</v>
      </c>
      <c r="R26">
        <f t="shared" si="14"/>
        <v>1352.0328999999986</v>
      </c>
      <c r="S26">
        <f t="shared" si="15"/>
        <v>15.405625000000006</v>
      </c>
      <c r="T26">
        <f t="shared" si="16"/>
        <v>7.7284000000000059</v>
      </c>
      <c r="U26">
        <f t="shared" si="17"/>
        <v>1.6435240000000138</v>
      </c>
      <c r="V26">
        <f t="shared" si="18"/>
        <v>-25.90409999999995</v>
      </c>
      <c r="W26">
        <f t="shared" si="19"/>
        <v>1205.688299999998</v>
      </c>
      <c r="X26">
        <f t="shared" si="20"/>
        <v>128.70074999999989</v>
      </c>
      <c r="Y26">
        <f t="shared" si="21"/>
        <v>-91.156199999999941</v>
      </c>
      <c r="Z26">
        <f t="shared" si="22"/>
        <v>-42.036780000000128</v>
      </c>
      <c r="AA26">
        <f t="shared" si="23"/>
        <v>-29.048299999999962</v>
      </c>
      <c r="AB26">
        <f t="shared" si="24"/>
        <v>-3.1007499999999979</v>
      </c>
      <c r="AC26">
        <f t="shared" si="25"/>
        <v>2.1961999999999993</v>
      </c>
      <c r="AD26">
        <f t="shared" si="26"/>
        <v>1.0127800000000033</v>
      </c>
      <c r="AE26">
        <f t="shared" si="27"/>
        <v>144.32224999999997</v>
      </c>
      <c r="AF26">
        <f t="shared" si="28"/>
        <v>-102.22059999999999</v>
      </c>
      <c r="AG26">
        <f t="shared" si="29"/>
        <v>-47.139140000000175</v>
      </c>
      <c r="AH26">
        <f t="shared" si="30"/>
        <v>-10.911500000000007</v>
      </c>
      <c r="AI26">
        <f t="shared" si="31"/>
        <v>-5.0318500000000217</v>
      </c>
      <c r="AJ26">
        <f t="shared" si="32"/>
        <v>3.5639600000000162</v>
      </c>
      <c r="AM26">
        <f t="shared" si="33"/>
        <v>3018</v>
      </c>
      <c r="AN26">
        <f t="shared" si="34"/>
        <v>1.2</v>
      </c>
      <c r="AO26">
        <f t="shared" si="35"/>
        <v>529</v>
      </c>
      <c r="AP26">
        <f t="shared" si="36"/>
        <v>35</v>
      </c>
    </row>
    <row r="27" spans="1:42" x14ac:dyDescent="0.4">
      <c r="A27" s="2">
        <v>26</v>
      </c>
      <c r="B27" s="2">
        <v>43.3</v>
      </c>
      <c r="C27" s="2">
        <v>3383</v>
      </c>
      <c r="D27" s="2">
        <v>2.1</v>
      </c>
      <c r="E27" s="2">
        <v>790</v>
      </c>
      <c r="F27" s="2">
        <v>11.5</v>
      </c>
      <c r="G27" s="2">
        <v>41</v>
      </c>
      <c r="H27" s="2">
        <v>5.3</v>
      </c>
      <c r="I27">
        <f t="shared" si="5"/>
        <v>-2.4390000000000001</v>
      </c>
      <c r="J27">
        <f t="shared" si="6"/>
        <v>397.78999999999996</v>
      </c>
      <c r="K27">
        <f t="shared" si="7"/>
        <v>0.11000000000000076</v>
      </c>
      <c r="L27">
        <f t="shared" si="8"/>
        <v>297.77</v>
      </c>
      <c r="M27">
        <f t="shared" si="9"/>
        <v>-4.5749999999999993</v>
      </c>
      <c r="N27">
        <f t="shared" si="10"/>
        <v>3.2199999999999989</v>
      </c>
      <c r="O27">
        <f t="shared" si="11"/>
        <v>-2.5820000000000052</v>
      </c>
      <c r="P27">
        <f t="shared" si="12"/>
        <v>158236.88409999997</v>
      </c>
      <c r="Q27">
        <f t="shared" si="13"/>
        <v>1.2100000000000168E-2</v>
      </c>
      <c r="R27">
        <f t="shared" si="14"/>
        <v>88666.972899999993</v>
      </c>
      <c r="S27">
        <f t="shared" si="15"/>
        <v>20.930624999999992</v>
      </c>
      <c r="T27">
        <f t="shared" si="16"/>
        <v>10.368399999999992</v>
      </c>
      <c r="U27">
        <f t="shared" si="17"/>
        <v>6.666724000000027</v>
      </c>
      <c r="V27">
        <f t="shared" si="18"/>
        <v>43.7569000000003</v>
      </c>
      <c r="W27">
        <f t="shared" si="19"/>
        <v>118449.92829999999</v>
      </c>
      <c r="X27">
        <f t="shared" si="20"/>
        <v>-1819.8892499999995</v>
      </c>
      <c r="Y27">
        <f t="shared" si="21"/>
        <v>1280.8837999999994</v>
      </c>
      <c r="Z27">
        <f t="shared" si="22"/>
        <v>-1027.093780000002</v>
      </c>
      <c r="AA27">
        <f t="shared" si="23"/>
        <v>32.754700000000227</v>
      </c>
      <c r="AB27">
        <f t="shared" si="24"/>
        <v>-0.50325000000000342</v>
      </c>
      <c r="AC27">
        <f t="shared" si="25"/>
        <v>0.35420000000000235</v>
      </c>
      <c r="AD27">
        <f t="shared" si="26"/>
        <v>-0.28402000000000255</v>
      </c>
      <c r="AE27">
        <f t="shared" si="27"/>
        <v>-1362.2977499999997</v>
      </c>
      <c r="AF27">
        <f t="shared" si="28"/>
        <v>958.81939999999963</v>
      </c>
      <c r="AG27">
        <f t="shared" si="29"/>
        <v>-768.84214000000145</v>
      </c>
      <c r="AH27">
        <f t="shared" si="30"/>
        <v>-14.731499999999993</v>
      </c>
      <c r="AI27">
        <f t="shared" si="31"/>
        <v>11.812650000000023</v>
      </c>
      <c r="AJ27">
        <f t="shared" si="32"/>
        <v>-8.3140400000000145</v>
      </c>
      <c r="AM27">
        <f t="shared" si="33"/>
        <v>3383</v>
      </c>
      <c r="AN27">
        <f t="shared" si="34"/>
        <v>2.1</v>
      </c>
      <c r="AO27">
        <f t="shared" si="35"/>
        <v>790</v>
      </c>
      <c r="AP27">
        <f t="shared" si="36"/>
        <v>41</v>
      </c>
    </row>
    <row r="28" spans="1:42" x14ac:dyDescent="0.4">
      <c r="A28" s="2">
        <v>27</v>
      </c>
      <c r="B28" s="2">
        <v>58</v>
      </c>
      <c r="C28" s="2">
        <v>2382</v>
      </c>
      <c r="D28" s="2">
        <v>1.1000000000000001</v>
      </c>
      <c r="E28" s="2">
        <v>484</v>
      </c>
      <c r="F28" s="2">
        <v>12</v>
      </c>
      <c r="G28" s="2">
        <v>35</v>
      </c>
      <c r="H28" s="2">
        <v>13.5</v>
      </c>
      <c r="I28">
        <f t="shared" si="5"/>
        <v>12.261000000000003</v>
      </c>
      <c r="J28">
        <f t="shared" si="6"/>
        <v>-603.21</v>
      </c>
      <c r="K28">
        <f t="shared" si="7"/>
        <v>-0.88999999999999924</v>
      </c>
      <c r="L28">
        <f t="shared" si="8"/>
        <v>-8.2300000000000182</v>
      </c>
      <c r="M28">
        <f t="shared" si="9"/>
        <v>-4.0749999999999993</v>
      </c>
      <c r="N28">
        <f t="shared" si="10"/>
        <v>-2.7800000000000011</v>
      </c>
      <c r="O28">
        <f t="shared" si="11"/>
        <v>5.617999999999995</v>
      </c>
      <c r="P28">
        <f t="shared" si="12"/>
        <v>363862.30410000007</v>
      </c>
      <c r="Q28">
        <f t="shared" si="13"/>
        <v>0.79209999999999869</v>
      </c>
      <c r="R28">
        <f t="shared" si="14"/>
        <v>67.732900000000299</v>
      </c>
      <c r="S28">
        <f t="shared" si="15"/>
        <v>16.605624999999993</v>
      </c>
      <c r="T28">
        <f t="shared" si="16"/>
        <v>7.7284000000000059</v>
      </c>
      <c r="U28">
        <f t="shared" si="17"/>
        <v>31.561923999999944</v>
      </c>
      <c r="V28">
        <f t="shared" si="18"/>
        <v>536.85689999999954</v>
      </c>
      <c r="W28">
        <f t="shared" si="19"/>
        <v>4964.4183000000112</v>
      </c>
      <c r="X28">
        <f t="shared" si="20"/>
        <v>2458.0807499999996</v>
      </c>
      <c r="Y28">
        <f t="shared" si="21"/>
        <v>1676.9238000000007</v>
      </c>
      <c r="Z28">
        <f t="shared" si="22"/>
        <v>-3388.8337799999972</v>
      </c>
      <c r="AA28">
        <f t="shared" si="23"/>
        <v>7.3247000000000098</v>
      </c>
      <c r="AB28">
        <f t="shared" si="24"/>
        <v>3.6267499999999964</v>
      </c>
      <c r="AC28">
        <f t="shared" si="25"/>
        <v>2.4741999999999988</v>
      </c>
      <c r="AD28">
        <f t="shared" si="26"/>
        <v>-5.0000199999999912</v>
      </c>
      <c r="AE28">
        <f t="shared" si="27"/>
        <v>33.537250000000071</v>
      </c>
      <c r="AF28">
        <f t="shared" si="28"/>
        <v>22.879400000000061</v>
      </c>
      <c r="AG28">
        <f t="shared" si="29"/>
        <v>-46.236140000000063</v>
      </c>
      <c r="AH28">
        <f t="shared" si="30"/>
        <v>11.328500000000002</v>
      </c>
      <c r="AI28">
        <f t="shared" si="31"/>
        <v>-22.893349999999977</v>
      </c>
      <c r="AJ28">
        <f t="shared" si="32"/>
        <v>-15.618039999999992</v>
      </c>
      <c r="AM28">
        <f t="shared" si="33"/>
        <v>2382</v>
      </c>
      <c r="AN28">
        <f t="shared" si="34"/>
        <v>1.1000000000000001</v>
      </c>
      <c r="AO28">
        <f t="shared" si="35"/>
        <v>484</v>
      </c>
      <c r="AP28">
        <f t="shared" si="36"/>
        <v>35</v>
      </c>
    </row>
    <row r="29" spans="1:42" x14ac:dyDescent="0.4">
      <c r="A29" s="2">
        <v>28</v>
      </c>
      <c r="B29" s="2">
        <v>38.1</v>
      </c>
      <c r="C29" s="2">
        <v>3568</v>
      </c>
      <c r="D29" s="2">
        <v>2</v>
      </c>
      <c r="E29" s="2">
        <v>365</v>
      </c>
      <c r="F29" s="2">
        <v>16.5</v>
      </c>
      <c r="G29" s="2">
        <v>37</v>
      </c>
      <c r="H29" s="2">
        <v>11.1</v>
      </c>
      <c r="I29">
        <f t="shared" si="5"/>
        <v>-7.6389999999999958</v>
      </c>
      <c r="J29">
        <f t="shared" si="6"/>
        <v>582.79</v>
      </c>
      <c r="K29">
        <f t="shared" si="7"/>
        <v>1.0000000000000675E-2</v>
      </c>
      <c r="L29">
        <f t="shared" si="8"/>
        <v>-127.23000000000002</v>
      </c>
      <c r="M29">
        <f t="shared" si="9"/>
        <v>0.42500000000000071</v>
      </c>
      <c r="N29">
        <f t="shared" si="10"/>
        <v>-0.78000000000000114</v>
      </c>
      <c r="O29">
        <f t="shared" si="11"/>
        <v>3.2179999999999946</v>
      </c>
      <c r="P29">
        <f t="shared" si="12"/>
        <v>339644.18409999995</v>
      </c>
      <c r="Q29">
        <f t="shared" si="13"/>
        <v>1.000000000000135E-4</v>
      </c>
      <c r="R29">
        <f t="shared" si="14"/>
        <v>16187.472900000004</v>
      </c>
      <c r="S29">
        <f t="shared" si="15"/>
        <v>0.18062500000000059</v>
      </c>
      <c r="T29">
        <f t="shared" si="16"/>
        <v>0.60840000000000183</v>
      </c>
      <c r="U29">
        <f t="shared" si="17"/>
        <v>10.355523999999965</v>
      </c>
      <c r="V29">
        <f t="shared" si="18"/>
        <v>5.8279000000003931</v>
      </c>
      <c r="W29">
        <f t="shared" si="19"/>
        <v>-74148.371700000003</v>
      </c>
      <c r="X29">
        <f t="shared" si="20"/>
        <v>247.68575000000041</v>
      </c>
      <c r="Y29">
        <f t="shared" si="21"/>
        <v>-454.57620000000065</v>
      </c>
      <c r="Z29">
        <f t="shared" si="22"/>
        <v>1875.4182199999968</v>
      </c>
      <c r="AA29">
        <f t="shared" si="23"/>
        <v>-1.2723000000000861</v>
      </c>
      <c r="AB29">
        <f t="shared" si="24"/>
        <v>4.2500000000002943E-3</v>
      </c>
      <c r="AC29">
        <f t="shared" si="25"/>
        <v>-7.8000000000005383E-3</v>
      </c>
      <c r="AD29">
        <f t="shared" si="26"/>
        <v>3.2180000000002117E-2</v>
      </c>
      <c r="AE29">
        <f t="shared" si="27"/>
        <v>-54.072750000000099</v>
      </c>
      <c r="AF29">
        <f t="shared" si="28"/>
        <v>99.23940000000016</v>
      </c>
      <c r="AG29">
        <f t="shared" si="29"/>
        <v>-409.42613999999935</v>
      </c>
      <c r="AH29">
        <f t="shared" si="30"/>
        <v>-0.33150000000000102</v>
      </c>
      <c r="AI29">
        <f t="shared" si="31"/>
        <v>1.36765</v>
      </c>
      <c r="AJ29">
        <f t="shared" si="32"/>
        <v>-2.5100399999999996</v>
      </c>
      <c r="AM29">
        <f t="shared" si="33"/>
        <v>3568</v>
      </c>
      <c r="AN29">
        <f t="shared" si="34"/>
        <v>2</v>
      </c>
      <c r="AO29">
        <f t="shared" si="35"/>
        <v>365</v>
      </c>
      <c r="AP29">
        <f t="shared" si="36"/>
        <v>37</v>
      </c>
    </row>
    <row r="30" spans="1:42" x14ac:dyDescent="0.4">
      <c r="A30" s="2">
        <v>29</v>
      </c>
      <c r="B30" s="2">
        <v>45.1</v>
      </c>
      <c r="C30" s="2">
        <v>2172</v>
      </c>
      <c r="D30" s="2">
        <v>2.9</v>
      </c>
      <c r="E30" s="2">
        <v>198</v>
      </c>
      <c r="F30" s="2">
        <v>7</v>
      </c>
      <c r="G30" s="2">
        <v>39</v>
      </c>
      <c r="H30" s="2">
        <v>5.6</v>
      </c>
      <c r="I30">
        <f t="shared" si="5"/>
        <v>-0.63899999999999579</v>
      </c>
      <c r="J30">
        <f t="shared" si="6"/>
        <v>-813.21</v>
      </c>
      <c r="K30">
        <f t="shared" si="7"/>
        <v>0.91000000000000059</v>
      </c>
      <c r="L30">
        <f t="shared" si="8"/>
        <v>-294.23</v>
      </c>
      <c r="M30">
        <f t="shared" si="9"/>
        <v>-9.0749999999999993</v>
      </c>
      <c r="N30">
        <f t="shared" si="10"/>
        <v>1.2199999999999989</v>
      </c>
      <c r="O30">
        <f t="shared" si="11"/>
        <v>-2.2820000000000054</v>
      </c>
      <c r="P30">
        <f t="shared" si="12"/>
        <v>661310.50410000002</v>
      </c>
      <c r="Q30">
        <f t="shared" si="13"/>
        <v>0.82810000000000106</v>
      </c>
      <c r="R30">
        <f t="shared" si="14"/>
        <v>86571.292900000015</v>
      </c>
      <c r="S30">
        <f t="shared" si="15"/>
        <v>82.355624999999989</v>
      </c>
      <c r="T30">
        <f t="shared" si="16"/>
        <v>1.4883999999999973</v>
      </c>
      <c r="U30">
        <f t="shared" si="17"/>
        <v>5.2075240000000242</v>
      </c>
      <c r="V30">
        <f t="shared" si="18"/>
        <v>-740.0211000000005</v>
      </c>
      <c r="W30">
        <f t="shared" si="19"/>
        <v>239270.77830000003</v>
      </c>
      <c r="X30">
        <f t="shared" si="20"/>
        <v>7379.8807499999994</v>
      </c>
      <c r="Y30">
        <f t="shared" si="21"/>
        <v>-992.11619999999914</v>
      </c>
      <c r="Z30">
        <f t="shared" si="22"/>
        <v>1855.7452200000043</v>
      </c>
      <c r="AA30">
        <f t="shared" si="23"/>
        <v>-267.74930000000018</v>
      </c>
      <c r="AB30">
        <f t="shared" si="24"/>
        <v>-8.2582500000000039</v>
      </c>
      <c r="AC30">
        <f t="shared" si="25"/>
        <v>1.1101999999999996</v>
      </c>
      <c r="AD30">
        <f t="shared" si="26"/>
        <v>-2.0766200000000063</v>
      </c>
      <c r="AE30">
        <f t="shared" si="27"/>
        <v>2670.1372499999998</v>
      </c>
      <c r="AF30">
        <f t="shared" si="28"/>
        <v>-358.96059999999972</v>
      </c>
      <c r="AG30">
        <f t="shared" si="29"/>
        <v>671.4328600000016</v>
      </c>
      <c r="AH30">
        <f t="shared" si="30"/>
        <v>-11.07149999999999</v>
      </c>
      <c r="AI30">
        <f t="shared" si="31"/>
        <v>20.709150000000047</v>
      </c>
      <c r="AJ30">
        <f t="shared" si="32"/>
        <v>-2.7840400000000041</v>
      </c>
      <c r="AM30">
        <f t="shared" si="33"/>
        <v>2172</v>
      </c>
      <c r="AN30">
        <f t="shared" si="34"/>
        <v>2.9</v>
      </c>
      <c r="AO30">
        <f t="shared" si="35"/>
        <v>198</v>
      </c>
      <c r="AP30">
        <f t="shared" si="36"/>
        <v>39</v>
      </c>
    </row>
    <row r="31" spans="1:42" x14ac:dyDescent="0.4">
      <c r="A31" s="2">
        <v>30</v>
      </c>
      <c r="B31" s="2">
        <v>42.8</v>
      </c>
      <c r="C31" s="2">
        <v>3003</v>
      </c>
      <c r="D31" s="2">
        <v>2.1</v>
      </c>
      <c r="E31" s="2">
        <v>457</v>
      </c>
      <c r="F31" s="2">
        <v>19.5</v>
      </c>
      <c r="G31" s="2">
        <v>35</v>
      </c>
      <c r="H31" s="2">
        <v>2.8</v>
      </c>
      <c r="I31">
        <f t="shared" si="5"/>
        <v>-2.9390000000000001</v>
      </c>
      <c r="J31">
        <f t="shared" si="6"/>
        <v>17.789999999999964</v>
      </c>
      <c r="K31">
        <f t="shared" si="7"/>
        <v>0.11000000000000076</v>
      </c>
      <c r="L31">
        <f t="shared" si="8"/>
        <v>-35.230000000000018</v>
      </c>
      <c r="M31">
        <f t="shared" si="9"/>
        <v>3.4250000000000007</v>
      </c>
      <c r="N31">
        <f t="shared" si="10"/>
        <v>-2.7800000000000011</v>
      </c>
      <c r="O31">
        <f t="shared" si="11"/>
        <v>-5.0820000000000052</v>
      </c>
      <c r="P31">
        <f t="shared" si="12"/>
        <v>316.4840999999987</v>
      </c>
      <c r="Q31">
        <f t="shared" si="13"/>
        <v>1.2100000000000168E-2</v>
      </c>
      <c r="R31">
        <f t="shared" si="14"/>
        <v>1241.1529000000012</v>
      </c>
      <c r="S31">
        <f t="shared" si="15"/>
        <v>11.730625000000005</v>
      </c>
      <c r="T31">
        <f t="shared" si="16"/>
        <v>7.7284000000000059</v>
      </c>
      <c r="U31">
        <f t="shared" si="17"/>
        <v>25.826724000000052</v>
      </c>
      <c r="V31">
        <f t="shared" si="18"/>
        <v>1.9569000000000096</v>
      </c>
      <c r="W31">
        <f t="shared" si="19"/>
        <v>-626.74169999999901</v>
      </c>
      <c r="X31">
        <f t="shared" si="20"/>
        <v>60.93074999999989</v>
      </c>
      <c r="Y31">
        <f t="shared" si="21"/>
        <v>-49.456199999999917</v>
      </c>
      <c r="Z31">
        <f t="shared" si="22"/>
        <v>-90.408779999999908</v>
      </c>
      <c r="AA31">
        <f t="shared" si="23"/>
        <v>-3.8753000000000291</v>
      </c>
      <c r="AB31">
        <f t="shared" si="24"/>
        <v>0.37675000000000269</v>
      </c>
      <c r="AC31">
        <f t="shared" si="25"/>
        <v>-0.30580000000000224</v>
      </c>
      <c r="AD31">
        <f t="shared" si="26"/>
        <v>-0.5590200000000044</v>
      </c>
      <c r="AE31">
        <f t="shared" si="27"/>
        <v>-120.66275000000009</v>
      </c>
      <c r="AF31">
        <f t="shared" si="28"/>
        <v>97.939400000000091</v>
      </c>
      <c r="AG31">
        <f t="shared" si="29"/>
        <v>179.03886000000028</v>
      </c>
      <c r="AH31">
        <f t="shared" si="30"/>
        <v>-9.5215000000000067</v>
      </c>
      <c r="AI31">
        <f t="shared" si="31"/>
        <v>-17.405850000000022</v>
      </c>
      <c r="AJ31">
        <f t="shared" si="32"/>
        <v>14.127960000000019</v>
      </c>
      <c r="AM31">
        <f t="shared" si="33"/>
        <v>3003</v>
      </c>
      <c r="AN31">
        <f t="shared" si="34"/>
        <v>2.1</v>
      </c>
      <c r="AO31">
        <f t="shared" si="35"/>
        <v>457</v>
      </c>
      <c r="AP31">
        <f t="shared" si="36"/>
        <v>35</v>
      </c>
    </row>
    <row r="32" spans="1:42" x14ac:dyDescent="0.4">
      <c r="A32" s="2">
        <v>31</v>
      </c>
      <c r="B32" s="2">
        <v>51.4</v>
      </c>
      <c r="C32" s="2">
        <v>2640</v>
      </c>
      <c r="D32" s="2">
        <v>0.5</v>
      </c>
      <c r="E32" s="2">
        <v>431</v>
      </c>
      <c r="F32" s="2">
        <v>19.5</v>
      </c>
      <c r="G32" s="2">
        <v>37</v>
      </c>
      <c r="H32" s="2">
        <v>7.2</v>
      </c>
      <c r="I32">
        <f t="shared" si="5"/>
        <v>5.6610000000000014</v>
      </c>
      <c r="J32">
        <f t="shared" si="6"/>
        <v>-345.21000000000004</v>
      </c>
      <c r="K32">
        <f t="shared" si="7"/>
        <v>-1.4899999999999993</v>
      </c>
      <c r="L32">
        <f t="shared" si="8"/>
        <v>-61.230000000000018</v>
      </c>
      <c r="M32">
        <f t="shared" si="9"/>
        <v>3.4250000000000007</v>
      </c>
      <c r="N32">
        <f t="shared" si="10"/>
        <v>-0.78000000000000114</v>
      </c>
      <c r="O32">
        <f t="shared" si="11"/>
        <v>-0.68200000000000482</v>
      </c>
      <c r="P32">
        <f t="shared" si="12"/>
        <v>119169.94410000002</v>
      </c>
      <c r="Q32">
        <f t="shared" si="13"/>
        <v>2.2200999999999982</v>
      </c>
      <c r="R32">
        <f t="shared" si="14"/>
        <v>3749.1129000000024</v>
      </c>
      <c r="S32">
        <f t="shared" si="15"/>
        <v>11.730625000000005</v>
      </c>
      <c r="T32">
        <f t="shared" si="16"/>
        <v>0.60840000000000183</v>
      </c>
      <c r="U32">
        <f t="shared" si="17"/>
        <v>0.46512400000000659</v>
      </c>
      <c r="V32">
        <f t="shared" si="18"/>
        <v>514.36289999999985</v>
      </c>
      <c r="W32">
        <f t="shared" si="19"/>
        <v>21137.208300000009</v>
      </c>
      <c r="X32">
        <f t="shared" si="20"/>
        <v>-1182.3442500000003</v>
      </c>
      <c r="Y32">
        <f t="shared" si="21"/>
        <v>269.2638000000004</v>
      </c>
      <c r="Z32">
        <f t="shared" si="22"/>
        <v>235.43322000000168</v>
      </c>
      <c r="AA32">
        <f t="shared" si="23"/>
        <v>91.23269999999998</v>
      </c>
      <c r="AB32">
        <f t="shared" si="24"/>
        <v>-5.1032499999999992</v>
      </c>
      <c r="AC32">
        <f t="shared" si="25"/>
        <v>1.1622000000000012</v>
      </c>
      <c r="AD32">
        <f t="shared" si="26"/>
        <v>1.0161800000000067</v>
      </c>
      <c r="AE32">
        <f t="shared" si="27"/>
        <v>-209.71275000000011</v>
      </c>
      <c r="AF32">
        <f t="shared" si="28"/>
        <v>47.759400000000085</v>
      </c>
      <c r="AG32">
        <f t="shared" si="29"/>
        <v>41.758860000000311</v>
      </c>
      <c r="AH32">
        <f t="shared" si="30"/>
        <v>-2.6715000000000044</v>
      </c>
      <c r="AI32">
        <f t="shared" si="31"/>
        <v>-2.3358500000000171</v>
      </c>
      <c r="AJ32">
        <f t="shared" si="32"/>
        <v>0.53196000000000454</v>
      </c>
      <c r="AM32">
        <f t="shared" si="33"/>
        <v>2640</v>
      </c>
      <c r="AN32">
        <f t="shared" si="34"/>
        <v>0.5</v>
      </c>
      <c r="AO32">
        <f t="shared" si="35"/>
        <v>431</v>
      </c>
      <c r="AP32">
        <f t="shared" si="36"/>
        <v>37</v>
      </c>
    </row>
    <row r="33" spans="1:42" x14ac:dyDescent="0.4">
      <c r="A33" s="2">
        <v>32</v>
      </c>
      <c r="B33" s="2">
        <v>45.4</v>
      </c>
      <c r="C33" s="2">
        <v>2443</v>
      </c>
      <c r="D33" s="2">
        <v>4.2</v>
      </c>
      <c r="E33" s="2">
        <v>515</v>
      </c>
      <c r="F33" s="2">
        <v>10.5</v>
      </c>
      <c r="G33" s="2">
        <v>38</v>
      </c>
      <c r="H33" s="2">
        <v>7.3</v>
      </c>
      <c r="I33">
        <f t="shared" si="5"/>
        <v>-0.33899999999999864</v>
      </c>
      <c r="J33">
        <f t="shared" si="6"/>
        <v>-542.21</v>
      </c>
      <c r="K33">
        <f t="shared" si="7"/>
        <v>2.2100000000000009</v>
      </c>
      <c r="L33">
        <f t="shared" si="8"/>
        <v>22.769999999999982</v>
      </c>
      <c r="M33">
        <f t="shared" si="9"/>
        <v>-5.5749999999999993</v>
      </c>
      <c r="N33">
        <f t="shared" si="10"/>
        <v>0.21999999999999886</v>
      </c>
      <c r="O33">
        <f t="shared" si="11"/>
        <v>-0.58200000000000518</v>
      </c>
      <c r="P33">
        <f t="shared" si="12"/>
        <v>293991.68410000001</v>
      </c>
      <c r="Q33">
        <f t="shared" si="13"/>
        <v>4.8841000000000037</v>
      </c>
      <c r="R33">
        <f t="shared" si="14"/>
        <v>518.47289999999919</v>
      </c>
      <c r="S33">
        <f t="shared" si="15"/>
        <v>31.080624999999991</v>
      </c>
      <c r="T33">
        <f t="shared" si="16"/>
        <v>4.8399999999999499E-2</v>
      </c>
      <c r="U33">
        <f t="shared" si="17"/>
        <v>0.33872400000000602</v>
      </c>
      <c r="V33">
        <f t="shared" si="18"/>
        <v>-1198.2841000000005</v>
      </c>
      <c r="W33">
        <f t="shared" si="19"/>
        <v>-12346.121699999991</v>
      </c>
      <c r="X33">
        <f t="shared" si="20"/>
        <v>3022.8207499999999</v>
      </c>
      <c r="Y33">
        <f t="shared" si="21"/>
        <v>-119.2861999999994</v>
      </c>
      <c r="Z33">
        <f t="shared" si="22"/>
        <v>315.56622000000283</v>
      </c>
      <c r="AA33">
        <f t="shared" si="23"/>
        <v>50.321699999999979</v>
      </c>
      <c r="AB33">
        <f t="shared" si="24"/>
        <v>-12.320750000000004</v>
      </c>
      <c r="AC33">
        <f t="shared" si="25"/>
        <v>0.48619999999999769</v>
      </c>
      <c r="AD33">
        <f t="shared" si="26"/>
        <v>-1.2862200000000119</v>
      </c>
      <c r="AE33">
        <f t="shared" si="27"/>
        <v>-126.94274999999988</v>
      </c>
      <c r="AF33">
        <f t="shared" si="28"/>
        <v>5.0093999999999701</v>
      </c>
      <c r="AG33">
        <f t="shared" si="29"/>
        <v>-13.252140000000107</v>
      </c>
      <c r="AH33">
        <f t="shared" si="30"/>
        <v>-1.2264999999999935</v>
      </c>
      <c r="AI33">
        <f t="shared" si="31"/>
        <v>3.2446500000000285</v>
      </c>
      <c r="AJ33">
        <f t="shared" si="32"/>
        <v>-0.12804000000000049</v>
      </c>
      <c r="AM33">
        <f t="shared" si="33"/>
        <v>2443</v>
      </c>
      <c r="AN33">
        <f t="shared" si="34"/>
        <v>4.2</v>
      </c>
      <c r="AO33">
        <f t="shared" si="35"/>
        <v>515</v>
      </c>
      <c r="AP33">
        <f t="shared" si="36"/>
        <v>38</v>
      </c>
    </row>
    <row r="34" spans="1:42" x14ac:dyDescent="0.4">
      <c r="A34" s="2">
        <v>33</v>
      </c>
      <c r="B34" s="2">
        <v>48.2</v>
      </c>
      <c r="C34" s="2">
        <v>2429</v>
      </c>
      <c r="D34" s="2">
        <v>2</v>
      </c>
      <c r="E34" s="2">
        <v>498</v>
      </c>
      <c r="F34" s="2">
        <v>20</v>
      </c>
      <c r="G34" s="2">
        <v>41</v>
      </c>
      <c r="H34" s="2">
        <v>7.2</v>
      </c>
      <c r="I34">
        <f t="shared" si="5"/>
        <v>2.4610000000000056</v>
      </c>
      <c r="J34">
        <f t="shared" si="6"/>
        <v>-556.21</v>
      </c>
      <c r="K34">
        <f t="shared" si="7"/>
        <v>1.0000000000000675E-2</v>
      </c>
      <c r="L34">
        <f t="shared" si="8"/>
        <v>5.7699999999999818</v>
      </c>
      <c r="M34">
        <f t="shared" si="9"/>
        <v>3.9250000000000007</v>
      </c>
      <c r="N34">
        <f t="shared" si="10"/>
        <v>3.2199999999999989</v>
      </c>
      <c r="O34">
        <f t="shared" si="11"/>
        <v>-0.68200000000000482</v>
      </c>
      <c r="P34">
        <f t="shared" si="12"/>
        <v>309369.56410000002</v>
      </c>
      <c r="Q34">
        <f t="shared" si="13"/>
        <v>1.000000000000135E-4</v>
      </c>
      <c r="R34">
        <f t="shared" si="14"/>
        <v>33.29289999999979</v>
      </c>
      <c r="S34">
        <f t="shared" si="15"/>
        <v>15.405625000000006</v>
      </c>
      <c r="T34">
        <f t="shared" si="16"/>
        <v>10.368399999999992</v>
      </c>
      <c r="U34">
        <f t="shared" si="17"/>
        <v>0.46512400000000659</v>
      </c>
      <c r="V34">
        <f t="shared" si="18"/>
        <v>-5.5621000000003757</v>
      </c>
      <c r="W34">
        <f t="shared" si="19"/>
        <v>-3209.3316999999902</v>
      </c>
      <c r="X34">
        <f t="shared" si="20"/>
        <v>-2183.1242500000008</v>
      </c>
      <c r="Y34">
        <f t="shared" si="21"/>
        <v>-1790.9961999999996</v>
      </c>
      <c r="Z34">
        <f t="shared" si="22"/>
        <v>379.33522000000272</v>
      </c>
      <c r="AA34">
        <f t="shared" si="23"/>
        <v>5.7700000000003714E-2</v>
      </c>
      <c r="AB34">
        <f t="shared" si="24"/>
        <v>3.9250000000002658E-2</v>
      </c>
      <c r="AC34">
        <f t="shared" si="25"/>
        <v>3.2200000000002164E-2</v>
      </c>
      <c r="AD34">
        <f t="shared" si="26"/>
        <v>-6.8200000000005088E-3</v>
      </c>
      <c r="AE34">
        <f t="shared" si="27"/>
        <v>22.647249999999932</v>
      </c>
      <c r="AF34">
        <f t="shared" si="28"/>
        <v>18.579399999999936</v>
      </c>
      <c r="AG34">
        <f t="shared" si="29"/>
        <v>-3.9351400000000156</v>
      </c>
      <c r="AH34">
        <f t="shared" si="30"/>
        <v>12.638499999999997</v>
      </c>
      <c r="AI34">
        <f t="shared" si="31"/>
        <v>-2.6768500000000195</v>
      </c>
      <c r="AJ34">
        <f t="shared" si="32"/>
        <v>-2.1960400000000146</v>
      </c>
      <c r="AM34">
        <f t="shared" si="33"/>
        <v>2429</v>
      </c>
      <c r="AN34">
        <f t="shared" si="34"/>
        <v>2</v>
      </c>
      <c r="AO34">
        <f t="shared" si="35"/>
        <v>498</v>
      </c>
      <c r="AP34">
        <f t="shared" si="36"/>
        <v>41</v>
      </c>
    </row>
    <row r="35" spans="1:42" x14ac:dyDescent="0.4">
      <c r="A35" s="2">
        <v>34</v>
      </c>
      <c r="B35" s="2">
        <v>40.200000000000003</v>
      </c>
      <c r="C35" s="2">
        <v>3670</v>
      </c>
      <c r="D35" s="2">
        <v>1.5</v>
      </c>
      <c r="E35" s="2">
        <v>240</v>
      </c>
      <c r="F35" s="2">
        <v>17.5</v>
      </c>
      <c r="G35" s="2">
        <v>37</v>
      </c>
      <c r="H35" s="2">
        <v>4.9000000000000004</v>
      </c>
      <c r="I35">
        <f t="shared" si="5"/>
        <v>-5.5389999999999944</v>
      </c>
      <c r="J35">
        <f t="shared" si="6"/>
        <v>684.79</v>
      </c>
      <c r="K35">
        <f t="shared" si="7"/>
        <v>-0.48999999999999932</v>
      </c>
      <c r="L35">
        <f t="shared" si="8"/>
        <v>-252.23000000000002</v>
      </c>
      <c r="M35">
        <f t="shared" si="9"/>
        <v>1.4250000000000007</v>
      </c>
      <c r="N35">
        <f t="shared" si="10"/>
        <v>-0.78000000000000114</v>
      </c>
      <c r="O35">
        <f t="shared" si="11"/>
        <v>-2.9820000000000046</v>
      </c>
      <c r="P35">
        <f t="shared" si="12"/>
        <v>468937.34409999993</v>
      </c>
      <c r="Q35">
        <f t="shared" si="13"/>
        <v>0.24009999999999934</v>
      </c>
      <c r="R35">
        <f t="shared" si="14"/>
        <v>63619.972900000008</v>
      </c>
      <c r="S35">
        <f t="shared" si="15"/>
        <v>2.0306250000000019</v>
      </c>
      <c r="T35">
        <f t="shared" si="16"/>
        <v>0.60840000000000183</v>
      </c>
      <c r="U35">
        <f t="shared" si="17"/>
        <v>8.892324000000027</v>
      </c>
      <c r="V35">
        <f t="shared" si="18"/>
        <v>-335.54709999999955</v>
      </c>
      <c r="W35">
        <f t="shared" si="19"/>
        <v>-172724.58170000001</v>
      </c>
      <c r="X35">
        <f t="shared" si="20"/>
        <v>975.82575000000043</v>
      </c>
      <c r="Y35">
        <f t="shared" si="21"/>
        <v>-534.13620000000071</v>
      </c>
      <c r="Z35">
        <f t="shared" si="22"/>
        <v>-2042.0437800000032</v>
      </c>
      <c r="AA35">
        <f t="shared" si="23"/>
        <v>123.59269999999984</v>
      </c>
      <c r="AB35">
        <f t="shared" si="24"/>
        <v>-0.69824999999999937</v>
      </c>
      <c r="AC35">
        <f t="shared" si="25"/>
        <v>0.38220000000000004</v>
      </c>
      <c r="AD35">
        <f t="shared" si="26"/>
        <v>1.4611800000000004</v>
      </c>
      <c r="AE35">
        <f t="shared" si="27"/>
        <v>-359.42775000000023</v>
      </c>
      <c r="AF35">
        <f t="shared" si="28"/>
        <v>196.7394000000003</v>
      </c>
      <c r="AG35">
        <f t="shared" si="29"/>
        <v>752.14986000000124</v>
      </c>
      <c r="AH35">
        <f t="shared" si="30"/>
        <v>-1.1115000000000022</v>
      </c>
      <c r="AI35">
        <f t="shared" si="31"/>
        <v>-4.2493500000000086</v>
      </c>
      <c r="AJ35">
        <f t="shared" si="32"/>
        <v>2.3259600000000069</v>
      </c>
      <c r="AM35">
        <f t="shared" si="33"/>
        <v>3670</v>
      </c>
      <c r="AN35">
        <f t="shared" si="34"/>
        <v>1.5</v>
      </c>
      <c r="AO35">
        <f t="shared" si="35"/>
        <v>240</v>
      </c>
      <c r="AP35">
        <f t="shared" si="36"/>
        <v>37</v>
      </c>
    </row>
    <row r="36" spans="1:42" x14ac:dyDescent="0.4">
      <c r="A36" s="2">
        <v>35</v>
      </c>
      <c r="B36" s="2">
        <v>36.799999999999997</v>
      </c>
      <c r="C36" s="2">
        <v>3006</v>
      </c>
      <c r="D36" s="2">
        <v>1.8</v>
      </c>
      <c r="E36" s="2">
        <v>456</v>
      </c>
      <c r="F36" s="2">
        <v>15.5</v>
      </c>
      <c r="G36" s="2">
        <v>37</v>
      </c>
      <c r="H36" s="2">
        <v>10.6</v>
      </c>
      <c r="I36">
        <f t="shared" si="5"/>
        <v>-8.9390000000000001</v>
      </c>
      <c r="J36">
        <f t="shared" si="6"/>
        <v>20.789999999999964</v>
      </c>
      <c r="K36">
        <f t="shared" si="7"/>
        <v>-0.18999999999999928</v>
      </c>
      <c r="L36">
        <f t="shared" si="8"/>
        <v>-36.230000000000018</v>
      </c>
      <c r="M36">
        <f t="shared" si="9"/>
        <v>-0.57499999999999929</v>
      </c>
      <c r="N36">
        <f t="shared" si="10"/>
        <v>-0.78000000000000114</v>
      </c>
      <c r="O36">
        <f t="shared" si="11"/>
        <v>2.7179999999999946</v>
      </c>
      <c r="P36">
        <f t="shared" si="12"/>
        <v>432.22409999999849</v>
      </c>
      <c r="Q36">
        <f t="shared" si="13"/>
        <v>3.609999999999973E-2</v>
      </c>
      <c r="R36">
        <f t="shared" si="14"/>
        <v>1312.6129000000012</v>
      </c>
      <c r="S36">
        <f t="shared" si="15"/>
        <v>0.33062499999999917</v>
      </c>
      <c r="T36">
        <f t="shared" si="16"/>
        <v>0.60840000000000183</v>
      </c>
      <c r="U36">
        <f t="shared" si="17"/>
        <v>7.3875239999999707</v>
      </c>
      <c r="V36">
        <f t="shared" si="18"/>
        <v>-3.9500999999999782</v>
      </c>
      <c r="W36">
        <f t="shared" si="19"/>
        <v>-753.22169999999903</v>
      </c>
      <c r="X36">
        <f t="shared" si="20"/>
        <v>-11.954249999999965</v>
      </c>
      <c r="Y36">
        <f t="shared" si="21"/>
        <v>-16.216199999999994</v>
      </c>
      <c r="Z36">
        <f t="shared" si="22"/>
        <v>56.507219999999791</v>
      </c>
      <c r="AA36">
        <f t="shared" si="23"/>
        <v>6.8836999999999771</v>
      </c>
      <c r="AB36">
        <f t="shared" si="24"/>
        <v>0.10924999999999944</v>
      </c>
      <c r="AC36">
        <f t="shared" si="25"/>
        <v>0.14819999999999967</v>
      </c>
      <c r="AD36">
        <f t="shared" si="26"/>
        <v>-0.51641999999999699</v>
      </c>
      <c r="AE36">
        <f t="shared" si="27"/>
        <v>20.832249999999984</v>
      </c>
      <c r="AF36">
        <f t="shared" si="28"/>
        <v>28.259400000000056</v>
      </c>
      <c r="AG36">
        <f t="shared" si="29"/>
        <v>-98.473139999999859</v>
      </c>
      <c r="AH36">
        <f t="shared" si="30"/>
        <v>0.44850000000000012</v>
      </c>
      <c r="AI36">
        <f t="shared" si="31"/>
        <v>-1.562849999999995</v>
      </c>
      <c r="AJ36">
        <f t="shared" si="32"/>
        <v>-2.120039999999999</v>
      </c>
      <c r="AM36">
        <f t="shared" si="33"/>
        <v>3006</v>
      </c>
      <c r="AN36">
        <f t="shared" si="34"/>
        <v>1.8</v>
      </c>
      <c r="AO36">
        <f t="shared" si="35"/>
        <v>456</v>
      </c>
      <c r="AP36">
        <f t="shared" si="36"/>
        <v>37</v>
      </c>
    </row>
    <row r="37" spans="1:42" x14ac:dyDescent="0.4">
      <c r="A37" s="2">
        <v>36</v>
      </c>
      <c r="B37" s="2">
        <v>54.2</v>
      </c>
      <c r="C37" s="2">
        <v>2484</v>
      </c>
      <c r="D37" s="2">
        <v>1.5</v>
      </c>
      <c r="E37" s="2">
        <v>443</v>
      </c>
      <c r="F37" s="2">
        <v>16</v>
      </c>
      <c r="G37" s="2">
        <v>41</v>
      </c>
      <c r="H37" s="2">
        <v>14.2</v>
      </c>
      <c r="I37">
        <f t="shared" si="5"/>
        <v>8.4610000000000056</v>
      </c>
      <c r="J37">
        <f t="shared" si="6"/>
        <v>-501.21000000000004</v>
      </c>
      <c r="K37">
        <f t="shared" si="7"/>
        <v>-0.48999999999999932</v>
      </c>
      <c r="L37">
        <f t="shared" si="8"/>
        <v>-49.230000000000018</v>
      </c>
      <c r="M37">
        <f t="shared" si="9"/>
        <v>-7.4999999999999289E-2</v>
      </c>
      <c r="N37">
        <f t="shared" si="10"/>
        <v>3.2199999999999989</v>
      </c>
      <c r="O37">
        <f t="shared" si="11"/>
        <v>6.3179999999999943</v>
      </c>
      <c r="P37">
        <f t="shared" si="12"/>
        <v>251211.46410000004</v>
      </c>
      <c r="Q37">
        <f t="shared" si="13"/>
        <v>0.24009999999999934</v>
      </c>
      <c r="R37">
        <f t="shared" si="14"/>
        <v>2423.5929000000019</v>
      </c>
      <c r="S37">
        <f t="shared" si="15"/>
        <v>5.6249999999998931E-3</v>
      </c>
      <c r="T37">
        <f t="shared" si="16"/>
        <v>10.368399999999992</v>
      </c>
      <c r="U37">
        <f t="shared" si="17"/>
        <v>39.91712399999993</v>
      </c>
      <c r="V37">
        <f t="shared" si="18"/>
        <v>245.59289999999967</v>
      </c>
      <c r="W37">
        <f t="shared" si="19"/>
        <v>24674.56830000001</v>
      </c>
      <c r="X37">
        <f t="shared" si="20"/>
        <v>37.590749999999645</v>
      </c>
      <c r="Y37">
        <f t="shared" si="21"/>
        <v>-1613.8961999999995</v>
      </c>
      <c r="Z37">
        <f t="shared" si="22"/>
        <v>-3166.6447799999974</v>
      </c>
      <c r="AA37">
        <f t="shared" si="23"/>
        <v>24.122699999999977</v>
      </c>
      <c r="AB37">
        <f t="shared" si="24"/>
        <v>3.6749999999999602E-2</v>
      </c>
      <c r="AC37">
        <f t="shared" si="25"/>
        <v>-1.5777999999999972</v>
      </c>
      <c r="AD37">
        <f t="shared" si="26"/>
        <v>-3.0958199999999931</v>
      </c>
      <c r="AE37">
        <f t="shared" si="27"/>
        <v>3.6922499999999663</v>
      </c>
      <c r="AF37">
        <f t="shared" si="28"/>
        <v>-158.5206</v>
      </c>
      <c r="AG37">
        <f t="shared" si="29"/>
        <v>-311.03513999999984</v>
      </c>
      <c r="AH37">
        <f t="shared" si="30"/>
        <v>-0.24149999999999763</v>
      </c>
      <c r="AI37">
        <f t="shared" si="31"/>
        <v>-0.47384999999999511</v>
      </c>
      <c r="AJ37">
        <f t="shared" si="32"/>
        <v>20.343959999999974</v>
      </c>
      <c r="AM37">
        <f t="shared" si="33"/>
        <v>2484</v>
      </c>
      <c r="AN37">
        <f t="shared" si="34"/>
        <v>1.5</v>
      </c>
      <c r="AO37">
        <f t="shared" si="35"/>
        <v>443</v>
      </c>
      <c r="AP37">
        <f t="shared" si="36"/>
        <v>41</v>
      </c>
    </row>
    <row r="38" spans="1:42" x14ac:dyDescent="0.4">
      <c r="A38" s="2">
        <v>37</v>
      </c>
      <c r="B38" s="2">
        <v>36.9</v>
      </c>
      <c r="C38" s="2">
        <v>2923</v>
      </c>
      <c r="D38" s="2">
        <v>3.1</v>
      </c>
      <c r="E38" s="2">
        <v>449</v>
      </c>
      <c r="F38" s="2">
        <v>14</v>
      </c>
      <c r="G38" s="2">
        <v>34</v>
      </c>
      <c r="H38" s="2">
        <v>7.2</v>
      </c>
      <c r="I38">
        <f t="shared" si="5"/>
        <v>-8.8389999999999986</v>
      </c>
      <c r="J38">
        <f t="shared" si="6"/>
        <v>-62.210000000000036</v>
      </c>
      <c r="K38">
        <f t="shared" si="7"/>
        <v>1.1100000000000008</v>
      </c>
      <c r="L38">
        <f t="shared" si="8"/>
        <v>-43.230000000000018</v>
      </c>
      <c r="M38">
        <f t="shared" si="9"/>
        <v>-2.0749999999999993</v>
      </c>
      <c r="N38">
        <f t="shared" si="10"/>
        <v>-3.7800000000000011</v>
      </c>
      <c r="O38">
        <f t="shared" si="11"/>
        <v>-0.68200000000000482</v>
      </c>
      <c r="P38">
        <f t="shared" si="12"/>
        <v>3870.0841000000046</v>
      </c>
      <c r="Q38">
        <f t="shared" si="13"/>
        <v>1.2321000000000017</v>
      </c>
      <c r="R38">
        <f t="shared" si="14"/>
        <v>1868.8329000000015</v>
      </c>
      <c r="S38">
        <f t="shared" si="15"/>
        <v>4.3056249999999974</v>
      </c>
      <c r="T38">
        <f t="shared" si="16"/>
        <v>14.288400000000008</v>
      </c>
      <c r="U38">
        <f t="shared" si="17"/>
        <v>0.46512400000000659</v>
      </c>
      <c r="V38">
        <f t="shared" si="18"/>
        <v>-69.053100000000086</v>
      </c>
      <c r="W38">
        <f t="shared" si="19"/>
        <v>2689.3383000000026</v>
      </c>
      <c r="X38">
        <f t="shared" si="20"/>
        <v>129.08575000000002</v>
      </c>
      <c r="Y38">
        <f t="shared" si="21"/>
        <v>235.15380000000022</v>
      </c>
      <c r="Z38">
        <f t="shared" si="22"/>
        <v>42.427220000000325</v>
      </c>
      <c r="AA38">
        <f t="shared" si="23"/>
        <v>-47.985300000000052</v>
      </c>
      <c r="AB38">
        <f t="shared" si="24"/>
        <v>-2.3032500000000007</v>
      </c>
      <c r="AC38">
        <f t="shared" si="25"/>
        <v>-4.1958000000000037</v>
      </c>
      <c r="AD38">
        <f t="shared" si="26"/>
        <v>-0.75702000000000591</v>
      </c>
      <c r="AE38">
        <f t="shared" si="27"/>
        <v>89.702250000000006</v>
      </c>
      <c r="AF38">
        <f t="shared" si="28"/>
        <v>163.40940000000012</v>
      </c>
      <c r="AG38">
        <f t="shared" si="29"/>
        <v>29.482860000000223</v>
      </c>
      <c r="AH38">
        <f t="shared" si="30"/>
        <v>7.8434999999999997</v>
      </c>
      <c r="AI38">
        <f t="shared" si="31"/>
        <v>1.4151500000000095</v>
      </c>
      <c r="AJ38">
        <f t="shared" si="32"/>
        <v>2.5779600000000191</v>
      </c>
      <c r="AM38">
        <f t="shared" si="33"/>
        <v>2923</v>
      </c>
      <c r="AN38">
        <f t="shared" si="34"/>
        <v>3.1</v>
      </c>
      <c r="AO38">
        <f t="shared" si="35"/>
        <v>449</v>
      </c>
      <c r="AP38">
        <f t="shared" si="36"/>
        <v>34</v>
      </c>
    </row>
    <row r="39" spans="1:42" x14ac:dyDescent="0.4">
      <c r="A39" s="2">
        <v>38</v>
      </c>
      <c r="B39" s="2">
        <v>53</v>
      </c>
      <c r="C39" s="2">
        <v>2844</v>
      </c>
      <c r="D39" s="2">
        <v>0.8</v>
      </c>
      <c r="E39" s="2">
        <v>406</v>
      </c>
      <c r="F39" s="2">
        <v>13.5</v>
      </c>
      <c r="G39" s="2">
        <v>44</v>
      </c>
      <c r="H39" s="2">
        <v>4</v>
      </c>
      <c r="I39">
        <f t="shared" si="5"/>
        <v>7.2610000000000028</v>
      </c>
      <c r="J39">
        <f t="shared" si="6"/>
        <v>-141.21000000000004</v>
      </c>
      <c r="K39">
        <f t="shared" si="7"/>
        <v>-1.1899999999999993</v>
      </c>
      <c r="L39">
        <f t="shared" si="8"/>
        <v>-86.230000000000018</v>
      </c>
      <c r="M39">
        <f t="shared" si="9"/>
        <v>-2.5749999999999993</v>
      </c>
      <c r="N39">
        <f t="shared" si="10"/>
        <v>6.2199999999999989</v>
      </c>
      <c r="O39">
        <f t="shared" si="11"/>
        <v>-3.882000000000005</v>
      </c>
      <c r="P39">
        <f t="shared" si="12"/>
        <v>19940.264100000011</v>
      </c>
      <c r="Q39">
        <f t="shared" si="13"/>
        <v>1.4160999999999984</v>
      </c>
      <c r="R39">
        <f t="shared" si="14"/>
        <v>7435.6129000000028</v>
      </c>
      <c r="S39">
        <f t="shared" si="15"/>
        <v>6.6306249999999967</v>
      </c>
      <c r="T39">
        <f t="shared" si="16"/>
        <v>38.688399999999987</v>
      </c>
      <c r="U39">
        <f t="shared" si="17"/>
        <v>15.069924000000039</v>
      </c>
      <c r="V39">
        <f t="shared" si="18"/>
        <v>168.03989999999993</v>
      </c>
      <c r="W39">
        <f t="shared" si="19"/>
        <v>12176.538300000006</v>
      </c>
      <c r="X39">
        <f t="shared" si="20"/>
        <v>363.61574999999999</v>
      </c>
      <c r="Y39">
        <f t="shared" si="21"/>
        <v>-878.32620000000009</v>
      </c>
      <c r="Z39">
        <f t="shared" si="22"/>
        <v>548.17722000000083</v>
      </c>
      <c r="AA39">
        <f t="shared" si="23"/>
        <v>102.61369999999997</v>
      </c>
      <c r="AB39">
        <f t="shared" si="24"/>
        <v>3.0642499999999973</v>
      </c>
      <c r="AC39">
        <f t="shared" si="25"/>
        <v>-7.4017999999999944</v>
      </c>
      <c r="AD39">
        <f t="shared" si="26"/>
        <v>4.6195800000000036</v>
      </c>
      <c r="AE39">
        <f t="shared" si="27"/>
        <v>222.04225</v>
      </c>
      <c r="AF39">
        <f t="shared" si="28"/>
        <v>-536.35059999999999</v>
      </c>
      <c r="AG39">
        <f t="shared" si="29"/>
        <v>334.74486000000053</v>
      </c>
      <c r="AH39">
        <f t="shared" si="30"/>
        <v>-16.016499999999994</v>
      </c>
      <c r="AI39">
        <f t="shared" si="31"/>
        <v>9.9961500000000107</v>
      </c>
      <c r="AJ39">
        <f t="shared" si="32"/>
        <v>-24.146040000000028</v>
      </c>
      <c r="AM39">
        <f t="shared" si="33"/>
        <v>2844</v>
      </c>
      <c r="AN39">
        <f t="shared" si="34"/>
        <v>0.8</v>
      </c>
      <c r="AO39">
        <f t="shared" si="35"/>
        <v>406</v>
      </c>
      <c r="AP39">
        <f t="shared" si="36"/>
        <v>44</v>
      </c>
    </row>
    <row r="40" spans="1:42" x14ac:dyDescent="0.4">
      <c r="A40" s="2">
        <v>39</v>
      </c>
      <c r="B40" s="2">
        <v>39.299999999999997</v>
      </c>
      <c r="C40" s="2">
        <v>3159</v>
      </c>
      <c r="D40" s="2">
        <v>1.6</v>
      </c>
      <c r="E40" s="2">
        <v>392</v>
      </c>
      <c r="F40" s="2">
        <v>11</v>
      </c>
      <c r="G40" s="2">
        <v>40</v>
      </c>
      <c r="H40" s="2">
        <v>14.6</v>
      </c>
      <c r="I40">
        <f t="shared" si="5"/>
        <v>-6.4390000000000001</v>
      </c>
      <c r="J40">
        <f t="shared" si="6"/>
        <v>173.78999999999996</v>
      </c>
      <c r="K40">
        <f t="shared" si="7"/>
        <v>-0.38999999999999924</v>
      </c>
      <c r="L40">
        <f t="shared" si="8"/>
        <v>-100.23000000000002</v>
      </c>
      <c r="M40">
        <f t="shared" si="9"/>
        <v>-5.0749999999999993</v>
      </c>
      <c r="N40">
        <f t="shared" si="10"/>
        <v>2.2199999999999989</v>
      </c>
      <c r="O40">
        <f t="shared" si="11"/>
        <v>6.7179999999999946</v>
      </c>
      <c r="P40">
        <f t="shared" si="12"/>
        <v>30202.964099999987</v>
      </c>
      <c r="Q40">
        <f t="shared" si="13"/>
        <v>0.1520999999999994</v>
      </c>
      <c r="R40">
        <f t="shared" si="14"/>
        <v>10046.052900000004</v>
      </c>
      <c r="S40">
        <f t="shared" si="15"/>
        <v>25.755624999999991</v>
      </c>
      <c r="T40">
        <f t="shared" si="16"/>
        <v>4.9283999999999946</v>
      </c>
      <c r="U40">
        <f t="shared" si="17"/>
        <v>45.131523999999928</v>
      </c>
      <c r="V40">
        <f t="shared" si="18"/>
        <v>-67.778099999999853</v>
      </c>
      <c r="W40">
        <f t="shared" si="19"/>
        <v>-17418.971699999998</v>
      </c>
      <c r="X40">
        <f t="shared" si="20"/>
        <v>-881.98424999999975</v>
      </c>
      <c r="Y40">
        <f t="shared" si="21"/>
        <v>385.81379999999973</v>
      </c>
      <c r="Z40">
        <f t="shared" si="22"/>
        <v>1167.5212199999987</v>
      </c>
      <c r="AA40">
        <f t="shared" si="23"/>
        <v>39.08969999999993</v>
      </c>
      <c r="AB40">
        <f t="shared" si="24"/>
        <v>1.979249999999996</v>
      </c>
      <c r="AC40">
        <f t="shared" si="25"/>
        <v>-0.8657999999999979</v>
      </c>
      <c r="AD40">
        <f t="shared" si="26"/>
        <v>-2.6200199999999927</v>
      </c>
      <c r="AE40">
        <f t="shared" si="27"/>
        <v>508.66725000000002</v>
      </c>
      <c r="AF40">
        <f t="shared" si="28"/>
        <v>-222.51059999999993</v>
      </c>
      <c r="AG40">
        <f t="shared" si="29"/>
        <v>-673.34513999999956</v>
      </c>
      <c r="AH40">
        <f t="shared" si="30"/>
        <v>-11.266499999999994</v>
      </c>
      <c r="AI40">
        <f t="shared" si="31"/>
        <v>-34.093849999999968</v>
      </c>
      <c r="AJ40">
        <f t="shared" si="32"/>
        <v>14.91395999999998</v>
      </c>
      <c r="AM40">
        <f t="shared" si="33"/>
        <v>3159</v>
      </c>
      <c r="AN40">
        <f t="shared" si="34"/>
        <v>1.6</v>
      </c>
      <c r="AO40">
        <f t="shared" si="35"/>
        <v>392</v>
      </c>
      <c r="AP40">
        <f t="shared" si="36"/>
        <v>40</v>
      </c>
    </row>
    <row r="41" spans="1:42" x14ac:dyDescent="0.4">
      <c r="A41" s="2">
        <v>40</v>
      </c>
      <c r="B41" s="2">
        <v>54.4</v>
      </c>
      <c r="C41" s="2">
        <v>3241</v>
      </c>
      <c r="D41" s="2">
        <v>2.1</v>
      </c>
      <c r="E41" s="2">
        <v>578</v>
      </c>
      <c r="F41" s="2">
        <v>21.5</v>
      </c>
      <c r="G41" s="2">
        <v>30</v>
      </c>
      <c r="H41" s="2">
        <v>9.6999999999999993</v>
      </c>
      <c r="I41">
        <f t="shared" si="5"/>
        <v>8.6610000000000014</v>
      </c>
      <c r="J41">
        <f t="shared" si="6"/>
        <v>255.78999999999996</v>
      </c>
      <c r="K41">
        <f t="shared" si="7"/>
        <v>0.11000000000000076</v>
      </c>
      <c r="L41">
        <f t="shared" si="8"/>
        <v>85.769999999999982</v>
      </c>
      <c r="M41">
        <f t="shared" si="9"/>
        <v>5.4250000000000007</v>
      </c>
      <c r="N41">
        <f t="shared" si="10"/>
        <v>-7.7800000000000011</v>
      </c>
      <c r="O41">
        <f t="shared" si="11"/>
        <v>1.8179999999999943</v>
      </c>
      <c r="P41">
        <f t="shared" si="12"/>
        <v>65428.524099999981</v>
      </c>
      <c r="Q41">
        <f t="shared" si="13"/>
        <v>1.2100000000000168E-2</v>
      </c>
      <c r="R41">
        <f t="shared" si="14"/>
        <v>7356.4928999999966</v>
      </c>
      <c r="S41">
        <f t="shared" si="15"/>
        <v>29.430625000000006</v>
      </c>
      <c r="T41">
        <f t="shared" si="16"/>
        <v>60.528400000000019</v>
      </c>
      <c r="U41">
        <f t="shared" si="17"/>
        <v>3.3051239999999793</v>
      </c>
      <c r="V41">
        <f t="shared" si="18"/>
        <v>28.136900000000193</v>
      </c>
      <c r="W41">
        <f t="shared" si="19"/>
        <v>21939.108299999993</v>
      </c>
      <c r="X41">
        <f t="shared" si="20"/>
        <v>1387.66075</v>
      </c>
      <c r="Y41">
        <f t="shared" si="21"/>
        <v>-1990.0462</v>
      </c>
      <c r="Z41">
        <f t="shared" si="22"/>
        <v>465.02621999999849</v>
      </c>
      <c r="AA41">
        <f t="shared" si="23"/>
        <v>9.4347000000000634</v>
      </c>
      <c r="AB41">
        <f t="shared" si="24"/>
        <v>0.59675000000000422</v>
      </c>
      <c r="AC41">
        <f t="shared" si="25"/>
        <v>-0.85580000000000611</v>
      </c>
      <c r="AD41">
        <f t="shared" si="26"/>
        <v>0.19998000000000077</v>
      </c>
      <c r="AE41">
        <f t="shared" si="27"/>
        <v>465.30224999999996</v>
      </c>
      <c r="AF41">
        <f t="shared" si="28"/>
        <v>-667.29059999999993</v>
      </c>
      <c r="AG41">
        <f t="shared" si="29"/>
        <v>155.92985999999948</v>
      </c>
      <c r="AH41">
        <f t="shared" si="30"/>
        <v>-42.206500000000013</v>
      </c>
      <c r="AI41">
        <f t="shared" si="31"/>
        <v>9.8626499999999702</v>
      </c>
      <c r="AJ41">
        <f t="shared" si="32"/>
        <v>-14.144039999999958</v>
      </c>
      <c r="AM41">
        <f t="shared" si="33"/>
        <v>3241</v>
      </c>
      <c r="AN41">
        <f t="shared" si="34"/>
        <v>2.1</v>
      </c>
      <c r="AO41">
        <f t="shared" si="35"/>
        <v>578</v>
      </c>
      <c r="AP41">
        <f t="shared" si="36"/>
        <v>30</v>
      </c>
    </row>
    <row r="42" spans="1:42" x14ac:dyDescent="0.4">
      <c r="A42" s="2">
        <v>41</v>
      </c>
      <c r="B42" s="2">
        <v>43.7</v>
      </c>
      <c r="C42" s="2">
        <v>2915</v>
      </c>
      <c r="D42" s="2">
        <v>2.7</v>
      </c>
      <c r="E42" s="2">
        <v>620</v>
      </c>
      <c r="F42" s="2">
        <v>13.5</v>
      </c>
      <c r="G42" s="2">
        <v>38</v>
      </c>
      <c r="H42" s="2">
        <v>9.5</v>
      </c>
      <c r="I42">
        <f t="shared" si="5"/>
        <v>-2.0389999999999944</v>
      </c>
      <c r="J42">
        <f t="shared" si="6"/>
        <v>-70.210000000000036</v>
      </c>
      <c r="K42">
        <f t="shared" si="7"/>
        <v>0.71000000000000085</v>
      </c>
      <c r="L42">
        <f t="shared" si="8"/>
        <v>127.76999999999998</v>
      </c>
      <c r="M42">
        <f t="shared" si="9"/>
        <v>-2.5749999999999993</v>
      </c>
      <c r="N42">
        <f t="shared" si="10"/>
        <v>0.21999999999999886</v>
      </c>
      <c r="O42">
        <f t="shared" si="11"/>
        <v>1.617999999999995</v>
      </c>
      <c r="P42">
        <f t="shared" si="12"/>
        <v>4929.4441000000052</v>
      </c>
      <c r="Q42">
        <f t="shared" si="13"/>
        <v>0.50410000000000121</v>
      </c>
      <c r="R42">
        <f t="shared" si="14"/>
        <v>16325.172899999996</v>
      </c>
      <c r="S42">
        <f t="shared" si="15"/>
        <v>6.6306249999999967</v>
      </c>
      <c r="T42">
        <f t="shared" si="16"/>
        <v>4.8399999999999499E-2</v>
      </c>
      <c r="U42">
        <f t="shared" si="17"/>
        <v>2.6179239999999839</v>
      </c>
      <c r="V42">
        <f t="shared" si="18"/>
        <v>-49.849100000000085</v>
      </c>
      <c r="W42">
        <f t="shared" si="19"/>
        <v>-8970.7317000000039</v>
      </c>
      <c r="X42">
        <f t="shared" si="20"/>
        <v>180.79075000000003</v>
      </c>
      <c r="Y42">
        <f t="shared" si="21"/>
        <v>-15.446199999999928</v>
      </c>
      <c r="Z42">
        <f t="shared" si="22"/>
        <v>-113.59977999999971</v>
      </c>
      <c r="AA42">
        <f t="shared" si="23"/>
        <v>90.716700000000102</v>
      </c>
      <c r="AB42">
        <f t="shared" si="24"/>
        <v>-1.8282500000000017</v>
      </c>
      <c r="AC42">
        <f t="shared" si="25"/>
        <v>0.15619999999999937</v>
      </c>
      <c r="AD42">
        <f t="shared" si="26"/>
        <v>1.1487799999999979</v>
      </c>
      <c r="AE42">
        <f t="shared" si="27"/>
        <v>-329.00774999999987</v>
      </c>
      <c r="AF42">
        <f t="shared" si="28"/>
        <v>28.109399999999852</v>
      </c>
      <c r="AG42">
        <f t="shared" si="29"/>
        <v>206.73185999999933</v>
      </c>
      <c r="AH42">
        <f t="shared" si="30"/>
        <v>-0.56649999999999689</v>
      </c>
      <c r="AI42">
        <f t="shared" si="31"/>
        <v>-4.1663499999999862</v>
      </c>
      <c r="AJ42">
        <f t="shared" si="32"/>
        <v>0.35595999999999706</v>
      </c>
      <c r="AM42">
        <f t="shared" si="33"/>
        <v>2915</v>
      </c>
      <c r="AN42">
        <f t="shared" si="34"/>
        <v>2.7</v>
      </c>
      <c r="AO42">
        <f t="shared" si="35"/>
        <v>620</v>
      </c>
      <c r="AP42">
        <f t="shared" si="36"/>
        <v>38</v>
      </c>
    </row>
    <row r="43" spans="1:42" x14ac:dyDescent="0.4">
      <c r="A43" s="2">
        <v>42</v>
      </c>
      <c r="B43" s="2">
        <v>51.5</v>
      </c>
      <c r="C43" s="2">
        <v>3069</v>
      </c>
      <c r="D43" s="2">
        <v>1</v>
      </c>
      <c r="E43" s="2">
        <v>512</v>
      </c>
      <c r="F43" s="2">
        <v>20.5</v>
      </c>
      <c r="G43" s="2">
        <v>37</v>
      </c>
      <c r="H43" s="2">
        <v>7.1</v>
      </c>
      <c r="I43">
        <f t="shared" si="5"/>
        <v>5.7610000000000028</v>
      </c>
      <c r="J43">
        <f t="shared" si="6"/>
        <v>83.789999999999964</v>
      </c>
      <c r="K43">
        <f t="shared" si="7"/>
        <v>-0.98999999999999932</v>
      </c>
      <c r="L43">
        <f t="shared" si="8"/>
        <v>19.769999999999982</v>
      </c>
      <c r="M43">
        <f t="shared" si="9"/>
        <v>4.4250000000000007</v>
      </c>
      <c r="N43">
        <f t="shared" si="10"/>
        <v>-0.78000000000000114</v>
      </c>
      <c r="O43">
        <f t="shared" si="11"/>
        <v>-0.78200000000000536</v>
      </c>
      <c r="P43">
        <f t="shared" si="12"/>
        <v>7020.764099999994</v>
      </c>
      <c r="Q43">
        <f t="shared" si="13"/>
        <v>0.98009999999999864</v>
      </c>
      <c r="R43">
        <f t="shared" si="14"/>
        <v>390.85289999999929</v>
      </c>
      <c r="S43">
        <f t="shared" si="15"/>
        <v>19.580625000000005</v>
      </c>
      <c r="T43">
        <f t="shared" si="16"/>
        <v>0.60840000000000183</v>
      </c>
      <c r="U43">
        <f t="shared" si="17"/>
        <v>0.61152400000000839</v>
      </c>
      <c r="V43">
        <f t="shared" si="18"/>
        <v>-82.952099999999902</v>
      </c>
      <c r="W43">
        <f t="shared" si="19"/>
        <v>1656.5282999999977</v>
      </c>
      <c r="X43">
        <f t="shared" si="20"/>
        <v>370.77074999999991</v>
      </c>
      <c r="Y43">
        <f t="shared" si="21"/>
        <v>-65.356200000000072</v>
      </c>
      <c r="Z43">
        <f t="shared" si="22"/>
        <v>-65.523780000000414</v>
      </c>
      <c r="AA43">
        <f t="shared" si="23"/>
        <v>-19.57229999999997</v>
      </c>
      <c r="AB43">
        <f t="shared" si="24"/>
        <v>-4.3807499999999981</v>
      </c>
      <c r="AC43">
        <f t="shared" si="25"/>
        <v>0.77220000000000055</v>
      </c>
      <c r="AD43">
        <f t="shared" si="26"/>
        <v>0.77418000000000475</v>
      </c>
      <c r="AE43">
        <f t="shared" si="27"/>
        <v>87.482249999999937</v>
      </c>
      <c r="AF43">
        <f t="shared" si="28"/>
        <v>-15.420600000000007</v>
      </c>
      <c r="AG43">
        <f t="shared" si="29"/>
        <v>-15.460140000000091</v>
      </c>
      <c r="AH43">
        <f t="shared" si="30"/>
        <v>-3.4515000000000056</v>
      </c>
      <c r="AI43">
        <f t="shared" si="31"/>
        <v>-3.4603500000000245</v>
      </c>
      <c r="AJ43">
        <f t="shared" si="32"/>
        <v>0.60996000000000505</v>
      </c>
      <c r="AM43">
        <f t="shared" si="33"/>
        <v>3069</v>
      </c>
      <c r="AN43">
        <f t="shared" si="34"/>
        <v>1</v>
      </c>
      <c r="AO43">
        <f t="shared" si="35"/>
        <v>512</v>
      </c>
      <c r="AP43">
        <f t="shared" si="36"/>
        <v>37</v>
      </c>
    </row>
    <row r="44" spans="1:42" x14ac:dyDescent="0.4">
      <c r="A44" s="2">
        <v>43</v>
      </c>
      <c r="B44" s="2">
        <v>43.5</v>
      </c>
      <c r="C44" s="2">
        <v>2910</v>
      </c>
      <c r="D44" s="2">
        <v>2.9</v>
      </c>
      <c r="E44" s="2">
        <v>418</v>
      </c>
      <c r="F44" s="2">
        <v>12.5</v>
      </c>
      <c r="G44" s="2">
        <v>39</v>
      </c>
      <c r="H44" s="2">
        <v>13</v>
      </c>
      <c r="I44">
        <f t="shared" si="5"/>
        <v>-2.2389999999999972</v>
      </c>
      <c r="J44">
        <f t="shared" si="6"/>
        <v>-75.210000000000036</v>
      </c>
      <c r="K44">
        <f t="shared" si="7"/>
        <v>0.91000000000000059</v>
      </c>
      <c r="L44">
        <f t="shared" si="8"/>
        <v>-74.230000000000018</v>
      </c>
      <c r="M44">
        <f t="shared" si="9"/>
        <v>-3.5749999999999993</v>
      </c>
      <c r="N44">
        <f t="shared" si="10"/>
        <v>1.2199999999999989</v>
      </c>
      <c r="O44">
        <f t="shared" si="11"/>
        <v>5.117999999999995</v>
      </c>
      <c r="P44">
        <f t="shared" si="12"/>
        <v>5656.5441000000055</v>
      </c>
      <c r="Q44">
        <f t="shared" si="13"/>
        <v>0.82810000000000106</v>
      </c>
      <c r="R44">
        <f t="shared" si="14"/>
        <v>5510.0929000000024</v>
      </c>
      <c r="S44">
        <f t="shared" si="15"/>
        <v>12.780624999999995</v>
      </c>
      <c r="T44">
        <f t="shared" si="16"/>
        <v>1.4883999999999973</v>
      </c>
      <c r="U44">
        <f t="shared" si="17"/>
        <v>26.193923999999949</v>
      </c>
      <c r="V44">
        <f t="shared" si="18"/>
        <v>-68.441100000000077</v>
      </c>
      <c r="W44">
        <f t="shared" si="19"/>
        <v>5582.838300000004</v>
      </c>
      <c r="X44">
        <f t="shared" si="20"/>
        <v>268.8757500000001</v>
      </c>
      <c r="Y44">
        <f t="shared" si="21"/>
        <v>-91.756199999999964</v>
      </c>
      <c r="Z44">
        <f t="shared" si="22"/>
        <v>-384.92477999999983</v>
      </c>
      <c r="AA44">
        <f t="shared" si="23"/>
        <v>-67.549300000000059</v>
      </c>
      <c r="AB44">
        <f t="shared" si="24"/>
        <v>-3.2532500000000013</v>
      </c>
      <c r="AC44">
        <f t="shared" si="25"/>
        <v>1.1101999999999996</v>
      </c>
      <c r="AD44">
        <f t="shared" si="26"/>
        <v>4.6573799999999981</v>
      </c>
      <c r="AE44">
        <f t="shared" si="27"/>
        <v>265.37225000000001</v>
      </c>
      <c r="AF44">
        <f t="shared" si="28"/>
        <v>-90.560599999999937</v>
      </c>
      <c r="AG44">
        <f t="shared" si="29"/>
        <v>-379.9091399999997</v>
      </c>
      <c r="AH44">
        <f t="shared" si="30"/>
        <v>-4.361499999999995</v>
      </c>
      <c r="AI44">
        <f t="shared" si="31"/>
        <v>-18.296849999999978</v>
      </c>
      <c r="AJ44">
        <f t="shared" si="32"/>
        <v>6.243959999999988</v>
      </c>
      <c r="AM44">
        <f t="shared" si="33"/>
        <v>2910</v>
      </c>
      <c r="AN44">
        <f t="shared" si="34"/>
        <v>2.9</v>
      </c>
      <c r="AO44">
        <f t="shared" si="35"/>
        <v>418</v>
      </c>
      <c r="AP44">
        <f t="shared" si="36"/>
        <v>39</v>
      </c>
    </row>
    <row r="45" spans="1:42" x14ac:dyDescent="0.4">
      <c r="A45" s="2">
        <v>44</v>
      </c>
      <c r="B45" s="2">
        <v>48.8</v>
      </c>
      <c r="C45" s="2">
        <v>2935</v>
      </c>
      <c r="D45" s="2">
        <v>0.4</v>
      </c>
      <c r="E45" s="2">
        <v>551</v>
      </c>
      <c r="F45" s="2">
        <v>20</v>
      </c>
      <c r="G45" s="2">
        <v>39</v>
      </c>
      <c r="H45" s="2">
        <v>8.6999999999999993</v>
      </c>
      <c r="I45">
        <f t="shared" si="5"/>
        <v>3.0609999999999999</v>
      </c>
      <c r="J45">
        <f t="shared" si="6"/>
        <v>-50.210000000000036</v>
      </c>
      <c r="K45">
        <f t="shared" si="7"/>
        <v>-1.5899999999999994</v>
      </c>
      <c r="L45">
        <f t="shared" si="8"/>
        <v>58.769999999999982</v>
      </c>
      <c r="M45">
        <f t="shared" si="9"/>
        <v>3.9250000000000007</v>
      </c>
      <c r="N45">
        <f t="shared" si="10"/>
        <v>1.2199999999999989</v>
      </c>
      <c r="O45">
        <f t="shared" si="11"/>
        <v>0.81799999999999429</v>
      </c>
      <c r="P45">
        <f t="shared" si="12"/>
        <v>2521.0441000000037</v>
      </c>
      <c r="Q45">
        <f t="shared" si="13"/>
        <v>2.528099999999998</v>
      </c>
      <c r="R45">
        <f t="shared" si="14"/>
        <v>3453.912899999998</v>
      </c>
      <c r="S45">
        <f t="shared" si="15"/>
        <v>15.405625000000006</v>
      </c>
      <c r="T45">
        <f t="shared" si="16"/>
        <v>1.4883999999999973</v>
      </c>
      <c r="U45">
        <f t="shared" si="17"/>
        <v>0.66912399999999062</v>
      </c>
      <c r="V45">
        <f t="shared" si="18"/>
        <v>79.833900000000028</v>
      </c>
      <c r="W45">
        <f t="shared" si="19"/>
        <v>-2950.8417000000013</v>
      </c>
      <c r="X45">
        <f t="shared" si="20"/>
        <v>-197.07425000000018</v>
      </c>
      <c r="Y45">
        <f t="shared" si="21"/>
        <v>-61.256199999999986</v>
      </c>
      <c r="Z45">
        <f t="shared" si="22"/>
        <v>-41.071779999999741</v>
      </c>
      <c r="AA45">
        <f t="shared" si="23"/>
        <v>-93.444299999999942</v>
      </c>
      <c r="AB45">
        <f t="shared" si="24"/>
        <v>-6.2407499999999985</v>
      </c>
      <c r="AC45">
        <f t="shared" si="25"/>
        <v>-1.9397999999999975</v>
      </c>
      <c r="AD45">
        <f t="shared" si="26"/>
        <v>-1.3006199999999903</v>
      </c>
      <c r="AE45">
        <f t="shared" si="27"/>
        <v>230.67224999999996</v>
      </c>
      <c r="AF45">
        <f t="shared" si="28"/>
        <v>71.699399999999912</v>
      </c>
      <c r="AG45">
        <f t="shared" si="29"/>
        <v>48.073859999999648</v>
      </c>
      <c r="AH45">
        <f t="shared" si="30"/>
        <v>4.7884999999999964</v>
      </c>
      <c r="AI45">
        <f t="shared" si="31"/>
        <v>3.210649999999978</v>
      </c>
      <c r="AJ45">
        <f t="shared" si="32"/>
        <v>0.99795999999999208</v>
      </c>
      <c r="AM45">
        <f t="shared" si="33"/>
        <v>2935</v>
      </c>
      <c r="AN45">
        <f t="shared" si="34"/>
        <v>0.4</v>
      </c>
      <c r="AO45">
        <f t="shared" si="35"/>
        <v>551</v>
      </c>
      <c r="AP45">
        <f t="shared" si="36"/>
        <v>39</v>
      </c>
    </row>
    <row r="46" spans="1:42" x14ac:dyDescent="0.4">
      <c r="A46" s="2">
        <v>45</v>
      </c>
      <c r="B46" s="2">
        <v>36.1</v>
      </c>
      <c r="C46" s="2">
        <v>2962</v>
      </c>
      <c r="D46" s="2">
        <v>3.4</v>
      </c>
      <c r="E46" s="2">
        <v>164</v>
      </c>
      <c r="F46" s="2">
        <v>12.5</v>
      </c>
      <c r="G46" s="2">
        <v>33</v>
      </c>
      <c r="H46" s="2">
        <v>6.2</v>
      </c>
      <c r="I46">
        <f t="shared" si="5"/>
        <v>-9.6389999999999958</v>
      </c>
      <c r="J46">
        <f t="shared" si="6"/>
        <v>-23.210000000000036</v>
      </c>
      <c r="K46">
        <f t="shared" si="7"/>
        <v>1.4100000000000006</v>
      </c>
      <c r="L46">
        <f t="shared" si="8"/>
        <v>-328.23</v>
      </c>
      <c r="M46">
        <f t="shared" si="9"/>
        <v>-3.5749999999999993</v>
      </c>
      <c r="N46">
        <f t="shared" si="10"/>
        <v>-4.7800000000000011</v>
      </c>
      <c r="O46">
        <f t="shared" si="11"/>
        <v>-1.6820000000000048</v>
      </c>
      <c r="P46">
        <f t="shared" si="12"/>
        <v>538.70410000000174</v>
      </c>
      <c r="Q46">
        <f t="shared" si="13"/>
        <v>1.9881000000000018</v>
      </c>
      <c r="R46">
        <f t="shared" si="14"/>
        <v>107734.93290000001</v>
      </c>
      <c r="S46">
        <f t="shared" si="15"/>
        <v>12.780624999999995</v>
      </c>
      <c r="T46">
        <f t="shared" si="16"/>
        <v>22.848400000000012</v>
      </c>
      <c r="U46">
        <f t="shared" si="17"/>
        <v>2.8291240000000162</v>
      </c>
      <c r="V46">
        <f t="shared" si="18"/>
        <v>-32.726100000000066</v>
      </c>
      <c r="W46">
        <f t="shared" si="19"/>
        <v>7618.2183000000123</v>
      </c>
      <c r="X46">
        <f t="shared" si="20"/>
        <v>82.975750000000119</v>
      </c>
      <c r="Y46">
        <f t="shared" si="21"/>
        <v>110.94380000000019</v>
      </c>
      <c r="Z46">
        <f t="shared" si="22"/>
        <v>39.039220000000171</v>
      </c>
      <c r="AA46">
        <f t="shared" si="23"/>
        <v>-462.80430000000024</v>
      </c>
      <c r="AB46">
        <f t="shared" si="24"/>
        <v>-5.040750000000001</v>
      </c>
      <c r="AC46">
        <f t="shared" si="25"/>
        <v>-6.7398000000000042</v>
      </c>
      <c r="AD46">
        <f t="shared" si="26"/>
        <v>-2.3716200000000076</v>
      </c>
      <c r="AE46">
        <f t="shared" si="27"/>
        <v>1173.4222499999998</v>
      </c>
      <c r="AF46">
        <f t="shared" si="28"/>
        <v>1568.9394000000004</v>
      </c>
      <c r="AG46">
        <f t="shared" si="29"/>
        <v>552.08286000000157</v>
      </c>
      <c r="AH46">
        <f t="shared" si="30"/>
        <v>17.0885</v>
      </c>
      <c r="AI46">
        <f t="shared" si="31"/>
        <v>6.0131500000000164</v>
      </c>
      <c r="AJ46">
        <f t="shared" si="32"/>
        <v>8.0399600000000255</v>
      </c>
      <c r="AM46">
        <f t="shared" si="33"/>
        <v>2962</v>
      </c>
      <c r="AN46">
        <f t="shared" si="34"/>
        <v>3.4</v>
      </c>
      <c r="AO46">
        <f t="shared" si="35"/>
        <v>164</v>
      </c>
      <c r="AP46">
        <f t="shared" si="36"/>
        <v>33</v>
      </c>
    </row>
    <row r="47" spans="1:42" x14ac:dyDescent="0.4">
      <c r="A47" s="2">
        <v>46</v>
      </c>
      <c r="B47" s="2">
        <v>33.200000000000003</v>
      </c>
      <c r="C47" s="2">
        <v>2629</v>
      </c>
      <c r="D47" s="2">
        <v>2.9</v>
      </c>
      <c r="E47" s="2">
        <v>359</v>
      </c>
      <c r="F47" s="2">
        <v>20</v>
      </c>
      <c r="G47" s="2">
        <v>39</v>
      </c>
      <c r="H47" s="2">
        <v>7.6</v>
      </c>
      <c r="I47">
        <f t="shared" si="5"/>
        <v>-12.538999999999994</v>
      </c>
      <c r="J47">
        <f t="shared" si="6"/>
        <v>-356.21000000000004</v>
      </c>
      <c r="K47">
        <f t="shared" si="7"/>
        <v>0.91000000000000059</v>
      </c>
      <c r="L47">
        <f t="shared" si="8"/>
        <v>-133.23000000000002</v>
      </c>
      <c r="M47">
        <f t="shared" si="9"/>
        <v>3.9250000000000007</v>
      </c>
      <c r="N47">
        <f t="shared" si="10"/>
        <v>1.2199999999999989</v>
      </c>
      <c r="O47">
        <f t="shared" si="11"/>
        <v>-0.28200000000000536</v>
      </c>
      <c r="P47">
        <f t="shared" si="12"/>
        <v>126885.56410000003</v>
      </c>
      <c r="Q47">
        <f t="shared" si="13"/>
        <v>0.82810000000000106</v>
      </c>
      <c r="R47">
        <f t="shared" si="14"/>
        <v>17750.232900000006</v>
      </c>
      <c r="S47">
        <f t="shared" si="15"/>
        <v>15.405625000000006</v>
      </c>
      <c r="T47">
        <f t="shared" si="16"/>
        <v>1.4883999999999973</v>
      </c>
      <c r="U47">
        <f t="shared" si="17"/>
        <v>7.9524000000003023E-2</v>
      </c>
      <c r="V47">
        <f t="shared" si="18"/>
        <v>-324.15110000000027</v>
      </c>
      <c r="W47">
        <f t="shared" si="19"/>
        <v>47457.858300000014</v>
      </c>
      <c r="X47">
        <f t="shared" si="20"/>
        <v>-1398.1242500000003</v>
      </c>
      <c r="Y47">
        <f t="shared" si="21"/>
        <v>-434.57619999999963</v>
      </c>
      <c r="Z47">
        <f t="shared" si="22"/>
        <v>100.45122000000192</v>
      </c>
      <c r="AA47">
        <f t="shared" si="23"/>
        <v>-121.2393000000001</v>
      </c>
      <c r="AB47">
        <f t="shared" si="24"/>
        <v>3.5717500000000029</v>
      </c>
      <c r="AC47">
        <f t="shared" si="25"/>
        <v>1.1101999999999996</v>
      </c>
      <c r="AD47">
        <f t="shared" si="26"/>
        <v>-0.25662000000000507</v>
      </c>
      <c r="AE47">
        <f t="shared" si="27"/>
        <v>-522.92775000000017</v>
      </c>
      <c r="AF47">
        <f t="shared" si="28"/>
        <v>-162.54059999999987</v>
      </c>
      <c r="AG47">
        <f t="shared" si="29"/>
        <v>37.570860000000721</v>
      </c>
      <c r="AH47">
        <f t="shared" si="30"/>
        <v>4.7884999999999964</v>
      </c>
      <c r="AI47">
        <f t="shared" si="31"/>
        <v>-1.1068500000000212</v>
      </c>
      <c r="AJ47">
        <f t="shared" si="32"/>
        <v>-0.34404000000000623</v>
      </c>
      <c r="AM47">
        <f t="shared" si="33"/>
        <v>2629</v>
      </c>
      <c r="AN47">
        <f t="shared" si="34"/>
        <v>2.9</v>
      </c>
      <c r="AO47">
        <f t="shared" si="35"/>
        <v>359</v>
      </c>
      <c r="AP47">
        <f t="shared" si="36"/>
        <v>39</v>
      </c>
    </row>
    <row r="48" spans="1:42" x14ac:dyDescent="0.4">
      <c r="A48" s="2">
        <v>47</v>
      </c>
      <c r="B48" s="2">
        <v>41.9</v>
      </c>
      <c r="C48" s="2">
        <v>3517</v>
      </c>
      <c r="D48" s="2">
        <v>1.4</v>
      </c>
      <c r="E48" s="2">
        <v>516</v>
      </c>
      <c r="F48" s="2">
        <v>6</v>
      </c>
      <c r="G48" s="2">
        <v>36</v>
      </c>
      <c r="H48" s="2">
        <v>5.7</v>
      </c>
      <c r="I48">
        <f t="shared" si="5"/>
        <v>-3.8389999999999986</v>
      </c>
      <c r="J48">
        <f t="shared" si="6"/>
        <v>531.79</v>
      </c>
      <c r="K48">
        <f t="shared" si="7"/>
        <v>-0.58999999999999941</v>
      </c>
      <c r="L48">
        <f t="shared" si="8"/>
        <v>23.769999999999982</v>
      </c>
      <c r="M48">
        <f t="shared" si="9"/>
        <v>-10.074999999999999</v>
      </c>
      <c r="N48">
        <f t="shared" si="10"/>
        <v>-1.7800000000000011</v>
      </c>
      <c r="O48">
        <f t="shared" si="11"/>
        <v>-2.1820000000000048</v>
      </c>
      <c r="P48">
        <f t="shared" si="12"/>
        <v>282800.60409999994</v>
      </c>
      <c r="Q48">
        <f t="shared" si="13"/>
        <v>0.3480999999999993</v>
      </c>
      <c r="R48">
        <f t="shared" si="14"/>
        <v>565.01289999999915</v>
      </c>
      <c r="S48">
        <f t="shared" si="15"/>
        <v>101.50562499999998</v>
      </c>
      <c r="T48">
        <f t="shared" si="16"/>
        <v>3.1684000000000041</v>
      </c>
      <c r="U48">
        <f t="shared" si="17"/>
        <v>4.761124000000021</v>
      </c>
      <c r="V48">
        <f t="shared" si="18"/>
        <v>-313.75609999999966</v>
      </c>
      <c r="W48">
        <f t="shared" si="19"/>
        <v>12640.64829999999</v>
      </c>
      <c r="X48">
        <f t="shared" si="20"/>
        <v>-5357.7842499999997</v>
      </c>
      <c r="Y48">
        <f t="shared" si="21"/>
        <v>-946.58620000000053</v>
      </c>
      <c r="Z48">
        <f t="shared" si="22"/>
        <v>-1160.3657800000026</v>
      </c>
      <c r="AA48">
        <f t="shared" si="23"/>
        <v>-14.024299999999975</v>
      </c>
      <c r="AB48">
        <f t="shared" si="24"/>
        <v>5.944249999999994</v>
      </c>
      <c r="AC48">
        <f t="shared" si="25"/>
        <v>1.0501999999999996</v>
      </c>
      <c r="AD48">
        <f t="shared" si="26"/>
        <v>1.2873800000000015</v>
      </c>
      <c r="AE48">
        <f t="shared" si="27"/>
        <v>-239.48274999999981</v>
      </c>
      <c r="AF48">
        <f t="shared" si="28"/>
        <v>-42.310599999999994</v>
      </c>
      <c r="AG48">
        <f t="shared" si="29"/>
        <v>-51.866140000000073</v>
      </c>
      <c r="AH48">
        <f t="shared" si="30"/>
        <v>17.933500000000009</v>
      </c>
      <c r="AI48">
        <f t="shared" si="31"/>
        <v>21.983650000000047</v>
      </c>
      <c r="AJ48">
        <f t="shared" si="32"/>
        <v>3.8839600000000112</v>
      </c>
      <c r="AM48">
        <f t="shared" si="33"/>
        <v>3517</v>
      </c>
      <c r="AN48">
        <f t="shared" si="34"/>
        <v>1.4</v>
      </c>
      <c r="AO48">
        <f t="shared" si="35"/>
        <v>516</v>
      </c>
      <c r="AP48">
        <f t="shared" si="36"/>
        <v>36</v>
      </c>
    </row>
    <row r="49" spans="1:42" x14ac:dyDescent="0.4">
      <c r="A49" s="2">
        <v>48</v>
      </c>
      <c r="B49" s="2">
        <v>49.8</v>
      </c>
      <c r="C49" s="2">
        <v>2859</v>
      </c>
      <c r="D49" s="2">
        <v>2.6</v>
      </c>
      <c r="E49" s="2">
        <v>544</v>
      </c>
      <c r="F49" s="2">
        <v>14.5</v>
      </c>
      <c r="G49" s="2">
        <v>35</v>
      </c>
      <c r="H49" s="2">
        <v>11.8</v>
      </c>
      <c r="I49">
        <f t="shared" si="5"/>
        <v>4.0609999999999999</v>
      </c>
      <c r="J49">
        <f t="shared" si="6"/>
        <v>-126.21000000000004</v>
      </c>
      <c r="K49">
        <f t="shared" si="7"/>
        <v>0.61000000000000076</v>
      </c>
      <c r="L49">
        <f t="shared" si="8"/>
        <v>51.769999999999982</v>
      </c>
      <c r="M49">
        <f t="shared" si="9"/>
        <v>-1.5749999999999993</v>
      </c>
      <c r="N49">
        <f t="shared" si="10"/>
        <v>-2.7800000000000011</v>
      </c>
      <c r="O49">
        <f t="shared" si="11"/>
        <v>3.9179999999999957</v>
      </c>
      <c r="P49">
        <f t="shared" si="12"/>
        <v>15928.964100000008</v>
      </c>
      <c r="Q49">
        <f t="shared" si="13"/>
        <v>0.37210000000000093</v>
      </c>
      <c r="R49">
        <f t="shared" si="14"/>
        <v>2680.1328999999982</v>
      </c>
      <c r="S49">
        <f t="shared" si="15"/>
        <v>2.4806249999999976</v>
      </c>
      <c r="T49">
        <f t="shared" si="16"/>
        <v>7.7284000000000059</v>
      </c>
      <c r="U49">
        <f t="shared" si="17"/>
        <v>15.350723999999966</v>
      </c>
      <c r="V49">
        <f t="shared" si="18"/>
        <v>-76.988100000000117</v>
      </c>
      <c r="W49">
        <f t="shared" si="19"/>
        <v>-6533.8916999999992</v>
      </c>
      <c r="X49">
        <f t="shared" si="20"/>
        <v>198.78074999999995</v>
      </c>
      <c r="Y49">
        <f t="shared" si="21"/>
        <v>350.86380000000025</v>
      </c>
      <c r="Z49">
        <f t="shared" si="22"/>
        <v>-494.49077999999957</v>
      </c>
      <c r="AA49">
        <f t="shared" si="23"/>
        <v>31.579700000000027</v>
      </c>
      <c r="AB49">
        <f t="shared" si="24"/>
        <v>-0.96075000000000077</v>
      </c>
      <c r="AC49">
        <f t="shared" si="25"/>
        <v>-1.6958000000000029</v>
      </c>
      <c r="AD49">
        <f t="shared" si="26"/>
        <v>2.3899800000000004</v>
      </c>
      <c r="AE49">
        <f t="shared" si="27"/>
        <v>-81.537749999999932</v>
      </c>
      <c r="AF49">
        <f t="shared" si="28"/>
        <v>-143.92060000000001</v>
      </c>
      <c r="AG49">
        <f t="shared" si="29"/>
        <v>202.83485999999971</v>
      </c>
      <c r="AH49">
        <f t="shared" si="30"/>
        <v>4.3784999999999998</v>
      </c>
      <c r="AI49">
        <f t="shared" si="31"/>
        <v>-6.1708499999999908</v>
      </c>
      <c r="AJ49">
        <f t="shared" si="32"/>
        <v>-10.892039999999993</v>
      </c>
      <c r="AM49">
        <f t="shared" si="33"/>
        <v>2859</v>
      </c>
      <c r="AN49">
        <f t="shared" si="34"/>
        <v>2.6</v>
      </c>
      <c r="AO49">
        <f t="shared" si="35"/>
        <v>544</v>
      </c>
      <c r="AP49">
        <f t="shared" si="36"/>
        <v>35</v>
      </c>
    </row>
    <row r="50" spans="1:42" x14ac:dyDescent="0.4">
      <c r="A50" s="2">
        <v>49</v>
      </c>
      <c r="B50" s="2">
        <v>45</v>
      </c>
      <c r="C50" s="2">
        <v>3697</v>
      </c>
      <c r="D50" s="2">
        <v>2.2000000000000002</v>
      </c>
      <c r="E50" s="2">
        <v>236</v>
      </c>
      <c r="F50" s="2">
        <v>20.5</v>
      </c>
      <c r="G50" s="2">
        <v>34</v>
      </c>
      <c r="H50" s="2">
        <v>5.8</v>
      </c>
      <c r="I50">
        <f t="shared" si="5"/>
        <v>-0.73899999999999721</v>
      </c>
      <c r="J50">
        <f t="shared" si="6"/>
        <v>711.79</v>
      </c>
      <c r="K50">
        <f t="shared" si="7"/>
        <v>0.21000000000000085</v>
      </c>
      <c r="L50">
        <f t="shared" si="8"/>
        <v>-256.23</v>
      </c>
      <c r="M50">
        <f t="shared" si="9"/>
        <v>4.4250000000000007</v>
      </c>
      <c r="N50">
        <f t="shared" si="10"/>
        <v>-3.7800000000000011</v>
      </c>
      <c r="O50">
        <f t="shared" si="11"/>
        <v>-2.0820000000000052</v>
      </c>
      <c r="P50">
        <f t="shared" si="12"/>
        <v>506645.00409999996</v>
      </c>
      <c r="Q50">
        <f t="shared" si="13"/>
        <v>4.4100000000000361E-2</v>
      </c>
      <c r="R50">
        <f t="shared" si="14"/>
        <v>65653.812900000004</v>
      </c>
      <c r="S50">
        <f t="shared" si="15"/>
        <v>19.580625000000005</v>
      </c>
      <c r="T50">
        <f t="shared" si="16"/>
        <v>14.288400000000008</v>
      </c>
      <c r="U50">
        <f t="shared" si="17"/>
        <v>4.3347240000000218</v>
      </c>
      <c r="V50">
        <f t="shared" si="18"/>
        <v>149.47590000000059</v>
      </c>
      <c r="W50">
        <f t="shared" si="19"/>
        <v>-182381.95170000001</v>
      </c>
      <c r="X50">
        <f t="shared" si="20"/>
        <v>3149.6707500000002</v>
      </c>
      <c r="Y50">
        <f t="shared" si="21"/>
        <v>-2690.5662000000007</v>
      </c>
      <c r="Z50">
        <f t="shared" si="22"/>
        <v>-1481.9467800000036</v>
      </c>
      <c r="AA50">
        <f t="shared" si="23"/>
        <v>-53.808300000000223</v>
      </c>
      <c r="AB50">
        <f t="shared" si="24"/>
        <v>0.92925000000000391</v>
      </c>
      <c r="AC50">
        <f t="shared" si="25"/>
        <v>-0.7938000000000035</v>
      </c>
      <c r="AD50">
        <f t="shared" si="26"/>
        <v>-0.43722000000000288</v>
      </c>
      <c r="AE50">
        <f t="shared" si="27"/>
        <v>-1133.8177500000002</v>
      </c>
      <c r="AF50">
        <f t="shared" si="28"/>
        <v>968.54940000000033</v>
      </c>
      <c r="AG50">
        <f t="shared" si="29"/>
        <v>533.47086000000138</v>
      </c>
      <c r="AH50">
        <f t="shared" si="30"/>
        <v>-16.726500000000009</v>
      </c>
      <c r="AI50">
        <f t="shared" si="31"/>
        <v>-9.2128500000000244</v>
      </c>
      <c r="AJ50">
        <f t="shared" si="32"/>
        <v>7.869960000000022</v>
      </c>
      <c r="AM50">
        <f t="shared" si="33"/>
        <v>3697</v>
      </c>
      <c r="AN50">
        <f t="shared" si="34"/>
        <v>2.2000000000000002</v>
      </c>
      <c r="AO50">
        <f t="shared" si="35"/>
        <v>236</v>
      </c>
      <c r="AP50">
        <f t="shared" si="36"/>
        <v>34</v>
      </c>
    </row>
    <row r="51" spans="1:42" x14ac:dyDescent="0.4">
      <c r="A51" s="2">
        <v>50</v>
      </c>
      <c r="B51" s="2">
        <v>43.2</v>
      </c>
      <c r="C51" s="2">
        <v>2724</v>
      </c>
      <c r="D51" s="2">
        <v>3.1</v>
      </c>
      <c r="E51" s="2">
        <v>597</v>
      </c>
      <c r="F51" s="2">
        <v>14.5</v>
      </c>
      <c r="G51" s="2">
        <v>32</v>
      </c>
      <c r="H51" s="2">
        <v>14.5</v>
      </c>
      <c r="I51">
        <f t="shared" si="5"/>
        <v>-2.5389999999999944</v>
      </c>
      <c r="J51">
        <f t="shared" si="6"/>
        <v>-261.21000000000004</v>
      </c>
      <c r="K51">
        <f t="shared" si="7"/>
        <v>1.1100000000000008</v>
      </c>
      <c r="L51">
        <f t="shared" si="8"/>
        <v>104.76999999999998</v>
      </c>
      <c r="M51">
        <f t="shared" si="9"/>
        <v>-1.5749999999999993</v>
      </c>
      <c r="N51">
        <f t="shared" si="10"/>
        <v>-5.7800000000000011</v>
      </c>
      <c r="O51">
        <f t="shared" si="11"/>
        <v>6.617999999999995</v>
      </c>
      <c r="P51">
        <f t="shared" si="12"/>
        <v>68230.664100000024</v>
      </c>
      <c r="Q51">
        <f t="shared" si="13"/>
        <v>1.2321000000000017</v>
      </c>
      <c r="R51">
        <f t="shared" si="14"/>
        <v>10976.752899999996</v>
      </c>
      <c r="S51">
        <f t="shared" si="15"/>
        <v>2.4806249999999976</v>
      </c>
      <c r="T51">
        <f t="shared" si="16"/>
        <v>33.408400000000015</v>
      </c>
      <c r="U51">
        <f t="shared" si="17"/>
        <v>43.797923999999931</v>
      </c>
      <c r="V51">
        <f t="shared" si="18"/>
        <v>-289.94310000000024</v>
      </c>
      <c r="W51">
        <f t="shared" si="19"/>
        <v>-27366.971699999998</v>
      </c>
      <c r="X51">
        <f t="shared" si="20"/>
        <v>411.4057499999999</v>
      </c>
      <c r="Y51">
        <f t="shared" si="21"/>
        <v>1509.7938000000006</v>
      </c>
      <c r="Z51">
        <f t="shared" si="22"/>
        <v>-1728.6877799999988</v>
      </c>
      <c r="AA51">
        <f t="shared" si="23"/>
        <v>116.29470000000006</v>
      </c>
      <c r="AB51">
        <f t="shared" si="24"/>
        <v>-1.7482500000000003</v>
      </c>
      <c r="AC51">
        <f t="shared" si="25"/>
        <v>-6.4158000000000053</v>
      </c>
      <c r="AD51">
        <f t="shared" si="26"/>
        <v>7.3459799999999991</v>
      </c>
      <c r="AE51">
        <f t="shared" si="27"/>
        <v>-165.0127499999999</v>
      </c>
      <c r="AF51">
        <f t="shared" si="28"/>
        <v>-605.57060000000001</v>
      </c>
      <c r="AG51">
        <f t="shared" si="29"/>
        <v>693.36785999999938</v>
      </c>
      <c r="AH51">
        <f t="shared" si="30"/>
        <v>9.1034999999999968</v>
      </c>
      <c r="AI51">
        <f t="shared" si="31"/>
        <v>-10.423349999999987</v>
      </c>
      <c r="AJ51">
        <f t="shared" si="32"/>
        <v>-38.25203999999998</v>
      </c>
      <c r="AM51">
        <f t="shared" si="33"/>
        <v>2724</v>
      </c>
      <c r="AN51">
        <f t="shared" si="34"/>
        <v>3.1</v>
      </c>
      <c r="AO51">
        <f t="shared" si="35"/>
        <v>597</v>
      </c>
      <c r="AP51">
        <f t="shared" si="36"/>
        <v>32</v>
      </c>
    </row>
    <row r="52" spans="1:42" x14ac:dyDescent="0.4">
      <c r="A52" s="2">
        <v>51</v>
      </c>
      <c r="B52" s="2">
        <v>38.799999999999997</v>
      </c>
      <c r="C52" s="2">
        <v>3330</v>
      </c>
      <c r="D52" s="2">
        <v>1.6</v>
      </c>
      <c r="E52" s="2">
        <v>410</v>
      </c>
      <c r="F52" s="2">
        <v>13.5</v>
      </c>
      <c r="G52" s="2">
        <v>33</v>
      </c>
      <c r="H52" s="2">
        <v>10.8</v>
      </c>
      <c r="I52">
        <f t="shared" si="5"/>
        <v>-6.9390000000000001</v>
      </c>
      <c r="J52">
        <f t="shared" si="6"/>
        <v>344.78999999999996</v>
      </c>
      <c r="K52">
        <f t="shared" si="7"/>
        <v>-0.38999999999999924</v>
      </c>
      <c r="L52">
        <f t="shared" si="8"/>
        <v>-82.230000000000018</v>
      </c>
      <c r="M52">
        <f t="shared" si="9"/>
        <v>-2.5749999999999993</v>
      </c>
      <c r="N52">
        <f t="shared" si="10"/>
        <v>-4.7800000000000011</v>
      </c>
      <c r="O52">
        <f t="shared" si="11"/>
        <v>2.9179999999999957</v>
      </c>
      <c r="P52">
        <f t="shared" si="12"/>
        <v>118880.14409999998</v>
      </c>
      <c r="Q52">
        <f t="shared" si="13"/>
        <v>0.1520999999999994</v>
      </c>
      <c r="R52">
        <f t="shared" si="14"/>
        <v>6761.7729000000027</v>
      </c>
      <c r="S52">
        <f t="shared" si="15"/>
        <v>6.6306249999999967</v>
      </c>
      <c r="T52">
        <f t="shared" si="16"/>
        <v>22.848400000000012</v>
      </c>
      <c r="U52">
        <f t="shared" si="17"/>
        <v>8.5147239999999744</v>
      </c>
      <c r="V52">
        <f t="shared" si="18"/>
        <v>-134.46809999999971</v>
      </c>
      <c r="W52">
        <f t="shared" si="19"/>
        <v>-28352.081700000002</v>
      </c>
      <c r="X52">
        <f t="shared" si="20"/>
        <v>-887.83424999999966</v>
      </c>
      <c r="Y52">
        <f t="shared" si="21"/>
        <v>-1648.0962000000002</v>
      </c>
      <c r="Z52">
        <f t="shared" si="22"/>
        <v>1006.0972199999984</v>
      </c>
      <c r="AA52">
        <f t="shared" si="23"/>
        <v>32.069699999999948</v>
      </c>
      <c r="AB52">
        <f t="shared" si="24"/>
        <v>1.0042499999999979</v>
      </c>
      <c r="AC52">
        <f t="shared" si="25"/>
        <v>1.8641999999999967</v>
      </c>
      <c r="AD52">
        <f t="shared" si="26"/>
        <v>-1.138019999999996</v>
      </c>
      <c r="AE52">
        <f t="shared" si="27"/>
        <v>211.74224999999998</v>
      </c>
      <c r="AF52">
        <f t="shared" si="28"/>
        <v>393.05940000000015</v>
      </c>
      <c r="AG52">
        <f t="shared" si="29"/>
        <v>-239.94713999999971</v>
      </c>
      <c r="AH52">
        <f t="shared" si="30"/>
        <v>12.308499999999999</v>
      </c>
      <c r="AI52">
        <f t="shared" si="31"/>
        <v>-7.5138499999999873</v>
      </c>
      <c r="AJ52">
        <f t="shared" si="32"/>
        <v>-13.948039999999983</v>
      </c>
      <c r="AM52">
        <f t="shared" si="33"/>
        <v>3330</v>
      </c>
      <c r="AN52">
        <f t="shared" si="34"/>
        <v>1.6</v>
      </c>
      <c r="AO52">
        <f t="shared" si="35"/>
        <v>410</v>
      </c>
      <c r="AP52">
        <f t="shared" si="36"/>
        <v>33</v>
      </c>
    </row>
    <row r="53" spans="1:42" x14ac:dyDescent="0.4">
      <c r="A53" s="2">
        <v>52</v>
      </c>
      <c r="B53" s="2">
        <v>37.799999999999997</v>
      </c>
      <c r="C53" s="2">
        <v>2980</v>
      </c>
      <c r="D53" s="2">
        <v>1.1000000000000001</v>
      </c>
      <c r="E53" s="2">
        <v>427</v>
      </c>
      <c r="F53" s="2">
        <v>12</v>
      </c>
      <c r="G53" s="2">
        <v>42</v>
      </c>
      <c r="H53" s="2">
        <v>8.1999999999999993</v>
      </c>
      <c r="I53">
        <f t="shared" si="5"/>
        <v>-7.9390000000000001</v>
      </c>
      <c r="J53">
        <f t="shared" si="6"/>
        <v>-5.2100000000000364</v>
      </c>
      <c r="K53">
        <f t="shared" si="7"/>
        <v>-0.88999999999999924</v>
      </c>
      <c r="L53">
        <f t="shared" si="8"/>
        <v>-65.230000000000018</v>
      </c>
      <c r="M53">
        <f t="shared" si="9"/>
        <v>-4.0749999999999993</v>
      </c>
      <c r="N53">
        <f t="shared" si="10"/>
        <v>4.2199999999999989</v>
      </c>
      <c r="O53">
        <f t="shared" si="11"/>
        <v>0.31799999999999429</v>
      </c>
      <c r="P53">
        <f t="shared" si="12"/>
        <v>27.144100000000378</v>
      </c>
      <c r="Q53">
        <f t="shared" si="13"/>
        <v>0.79209999999999869</v>
      </c>
      <c r="R53">
        <f t="shared" si="14"/>
        <v>4254.952900000002</v>
      </c>
      <c r="S53">
        <f t="shared" si="15"/>
        <v>16.605624999999993</v>
      </c>
      <c r="T53">
        <f t="shared" si="16"/>
        <v>17.808399999999992</v>
      </c>
      <c r="U53">
        <f t="shared" si="17"/>
        <v>0.10112399999999637</v>
      </c>
      <c r="V53">
        <f t="shared" si="18"/>
        <v>4.6369000000000282</v>
      </c>
      <c r="W53">
        <f t="shared" si="19"/>
        <v>339.8483000000025</v>
      </c>
      <c r="X53">
        <f t="shared" si="20"/>
        <v>21.230750000000146</v>
      </c>
      <c r="Y53">
        <f t="shared" si="21"/>
        <v>-21.986200000000146</v>
      </c>
      <c r="Z53">
        <f t="shared" si="22"/>
        <v>-1.6567799999999817</v>
      </c>
      <c r="AA53">
        <f t="shared" si="23"/>
        <v>58.054699999999968</v>
      </c>
      <c r="AB53">
        <f t="shared" si="24"/>
        <v>3.6267499999999964</v>
      </c>
      <c r="AC53">
        <f t="shared" si="25"/>
        <v>-3.7557999999999958</v>
      </c>
      <c r="AD53">
        <f t="shared" si="26"/>
        <v>-0.28301999999999466</v>
      </c>
      <c r="AE53">
        <f t="shared" si="27"/>
        <v>265.81225000000001</v>
      </c>
      <c r="AF53">
        <f t="shared" si="28"/>
        <v>-275.2706</v>
      </c>
      <c r="AG53">
        <f t="shared" si="29"/>
        <v>-20.743139999999634</v>
      </c>
      <c r="AH53">
        <f t="shared" si="30"/>
        <v>-17.196499999999993</v>
      </c>
      <c r="AI53">
        <f t="shared" si="31"/>
        <v>-1.2958499999999764</v>
      </c>
      <c r="AJ53">
        <f t="shared" si="32"/>
        <v>1.3419599999999756</v>
      </c>
      <c r="AM53">
        <f t="shared" si="33"/>
        <v>2980</v>
      </c>
      <c r="AN53">
        <f t="shared" si="34"/>
        <v>1.1000000000000001</v>
      </c>
      <c r="AO53">
        <f t="shared" si="35"/>
        <v>427</v>
      </c>
      <c r="AP53">
        <f t="shared" si="36"/>
        <v>42</v>
      </c>
    </row>
    <row r="54" spans="1:42" x14ac:dyDescent="0.4">
      <c r="A54" s="2">
        <v>53</v>
      </c>
      <c r="B54" s="2">
        <v>41</v>
      </c>
      <c r="C54" s="2">
        <v>2846</v>
      </c>
      <c r="D54" s="2">
        <v>1.2</v>
      </c>
      <c r="E54" s="2">
        <v>231</v>
      </c>
      <c r="F54" s="2">
        <v>20.5</v>
      </c>
      <c r="G54" s="2">
        <v>43</v>
      </c>
      <c r="H54" s="2">
        <v>6</v>
      </c>
      <c r="I54">
        <f t="shared" si="5"/>
        <v>-4.7389999999999972</v>
      </c>
      <c r="J54">
        <f t="shared" si="6"/>
        <v>-139.21000000000004</v>
      </c>
      <c r="K54">
        <f t="shared" si="7"/>
        <v>-0.78999999999999937</v>
      </c>
      <c r="L54">
        <f t="shared" si="8"/>
        <v>-261.23</v>
      </c>
      <c r="M54">
        <f t="shared" si="9"/>
        <v>4.4250000000000007</v>
      </c>
      <c r="N54">
        <f t="shared" si="10"/>
        <v>5.2199999999999989</v>
      </c>
      <c r="O54">
        <f t="shared" si="11"/>
        <v>-1.882000000000005</v>
      </c>
      <c r="P54">
        <f t="shared" si="12"/>
        <v>19379.424100000011</v>
      </c>
      <c r="Q54">
        <f t="shared" si="13"/>
        <v>0.62409999999999899</v>
      </c>
      <c r="R54">
        <f t="shared" si="14"/>
        <v>68241.112900000007</v>
      </c>
      <c r="S54">
        <f t="shared" si="15"/>
        <v>19.580625000000005</v>
      </c>
      <c r="T54">
        <f t="shared" si="16"/>
        <v>27.24839999999999</v>
      </c>
      <c r="U54">
        <f t="shared" si="17"/>
        <v>3.5419240000000189</v>
      </c>
      <c r="V54">
        <f t="shared" si="18"/>
        <v>109.97589999999994</v>
      </c>
      <c r="W54">
        <f t="shared" si="19"/>
        <v>36365.828300000016</v>
      </c>
      <c r="X54">
        <f t="shared" si="20"/>
        <v>-616.0042500000003</v>
      </c>
      <c r="Y54">
        <f t="shared" si="21"/>
        <v>-726.67619999999999</v>
      </c>
      <c r="Z54">
        <f t="shared" si="22"/>
        <v>261.99322000000075</v>
      </c>
      <c r="AA54">
        <f t="shared" si="23"/>
        <v>206.37169999999986</v>
      </c>
      <c r="AB54">
        <f t="shared" si="24"/>
        <v>-3.4957499999999979</v>
      </c>
      <c r="AC54">
        <f t="shared" si="25"/>
        <v>-4.1237999999999957</v>
      </c>
      <c r="AD54">
        <f t="shared" si="26"/>
        <v>1.4867800000000027</v>
      </c>
      <c r="AE54">
        <f t="shared" si="27"/>
        <v>-1155.9427500000002</v>
      </c>
      <c r="AF54">
        <f t="shared" si="28"/>
        <v>-1363.6205999999997</v>
      </c>
      <c r="AG54">
        <f t="shared" si="29"/>
        <v>491.63486000000137</v>
      </c>
      <c r="AH54">
        <f t="shared" si="30"/>
        <v>23.098499999999998</v>
      </c>
      <c r="AI54">
        <f t="shared" si="31"/>
        <v>-8.3278500000000228</v>
      </c>
      <c r="AJ54">
        <f t="shared" si="32"/>
        <v>-9.8240400000000232</v>
      </c>
      <c r="AM54">
        <f t="shared" si="33"/>
        <v>2846</v>
      </c>
      <c r="AN54">
        <f t="shared" si="34"/>
        <v>1.2</v>
      </c>
      <c r="AO54">
        <f t="shared" si="35"/>
        <v>231</v>
      </c>
      <c r="AP54">
        <f t="shared" si="36"/>
        <v>43</v>
      </c>
    </row>
    <row r="55" spans="1:42" x14ac:dyDescent="0.4">
      <c r="A55" s="2">
        <v>54</v>
      </c>
      <c r="B55" s="2">
        <v>48.8</v>
      </c>
      <c r="C55" s="2">
        <v>2825</v>
      </c>
      <c r="D55" s="2">
        <v>3.2</v>
      </c>
      <c r="E55" s="2">
        <v>774</v>
      </c>
      <c r="F55" s="2">
        <v>13</v>
      </c>
      <c r="G55" s="2">
        <v>34</v>
      </c>
      <c r="H55" s="2">
        <v>5.8</v>
      </c>
      <c r="I55">
        <f t="shared" si="5"/>
        <v>3.0609999999999999</v>
      </c>
      <c r="J55">
        <f t="shared" si="6"/>
        <v>-160.21000000000004</v>
      </c>
      <c r="K55">
        <f t="shared" si="7"/>
        <v>1.2100000000000009</v>
      </c>
      <c r="L55">
        <f t="shared" si="8"/>
        <v>281.77</v>
      </c>
      <c r="M55">
        <f t="shared" si="9"/>
        <v>-3.0749999999999993</v>
      </c>
      <c r="N55">
        <f t="shared" si="10"/>
        <v>-3.7800000000000011</v>
      </c>
      <c r="O55">
        <f t="shared" si="11"/>
        <v>-2.0820000000000052</v>
      </c>
      <c r="P55">
        <f t="shared" si="12"/>
        <v>25667.244100000011</v>
      </c>
      <c r="Q55">
        <f t="shared" si="13"/>
        <v>1.464100000000002</v>
      </c>
      <c r="R55">
        <f t="shared" si="14"/>
        <v>79394.332899999994</v>
      </c>
      <c r="S55">
        <f t="shared" si="15"/>
        <v>9.4556249999999959</v>
      </c>
      <c r="T55">
        <f t="shared" si="16"/>
        <v>14.288400000000008</v>
      </c>
      <c r="U55">
        <f t="shared" si="17"/>
        <v>4.3347240000000218</v>
      </c>
      <c r="V55">
        <f t="shared" si="18"/>
        <v>-193.85410000000019</v>
      </c>
      <c r="W55">
        <f t="shared" si="19"/>
        <v>-45142.371700000011</v>
      </c>
      <c r="X55">
        <f t="shared" si="20"/>
        <v>492.64575000000002</v>
      </c>
      <c r="Y55">
        <f t="shared" si="21"/>
        <v>605.59380000000033</v>
      </c>
      <c r="Z55">
        <f t="shared" si="22"/>
        <v>333.55722000000088</v>
      </c>
      <c r="AA55">
        <f t="shared" si="23"/>
        <v>340.9417000000002</v>
      </c>
      <c r="AB55">
        <f t="shared" si="24"/>
        <v>-3.7207500000000016</v>
      </c>
      <c r="AC55">
        <f t="shared" si="25"/>
        <v>-4.5738000000000048</v>
      </c>
      <c r="AD55">
        <f t="shared" si="26"/>
        <v>-2.5192200000000082</v>
      </c>
      <c r="AE55">
        <f t="shared" si="27"/>
        <v>-866.44274999999971</v>
      </c>
      <c r="AF55">
        <f t="shared" si="28"/>
        <v>-1065.0906000000002</v>
      </c>
      <c r="AG55">
        <f t="shared" si="29"/>
        <v>-586.64514000000145</v>
      </c>
      <c r="AH55">
        <f t="shared" si="30"/>
        <v>11.6235</v>
      </c>
      <c r="AI55">
        <f t="shared" si="31"/>
        <v>6.4021500000000149</v>
      </c>
      <c r="AJ55">
        <f t="shared" si="32"/>
        <v>7.869960000000022</v>
      </c>
      <c r="AM55">
        <f t="shared" si="33"/>
        <v>2825</v>
      </c>
      <c r="AN55">
        <f t="shared" si="34"/>
        <v>3.2</v>
      </c>
      <c r="AO55">
        <f t="shared" si="35"/>
        <v>774</v>
      </c>
      <c r="AP55">
        <f t="shared" si="36"/>
        <v>34</v>
      </c>
    </row>
    <row r="56" spans="1:42" x14ac:dyDescent="0.4">
      <c r="A56" s="2">
        <v>55</v>
      </c>
      <c r="B56" s="2">
        <v>34.299999999999997</v>
      </c>
      <c r="C56" s="2">
        <v>3548</v>
      </c>
      <c r="D56" s="2">
        <v>1.8</v>
      </c>
      <c r="E56" s="2">
        <v>449</v>
      </c>
      <c r="F56" s="2">
        <v>13.5</v>
      </c>
      <c r="G56" s="2">
        <v>43</v>
      </c>
      <c r="H56" s="2">
        <v>6.5</v>
      </c>
      <c r="I56">
        <f t="shared" si="5"/>
        <v>-11.439</v>
      </c>
      <c r="J56">
        <f t="shared" si="6"/>
        <v>562.79</v>
      </c>
      <c r="K56">
        <f t="shared" si="7"/>
        <v>-0.18999999999999928</v>
      </c>
      <c r="L56">
        <f t="shared" si="8"/>
        <v>-43.230000000000018</v>
      </c>
      <c r="M56">
        <f t="shared" si="9"/>
        <v>-2.5749999999999993</v>
      </c>
      <c r="N56">
        <f t="shared" si="10"/>
        <v>5.2199999999999989</v>
      </c>
      <c r="O56">
        <f t="shared" si="11"/>
        <v>-1.382000000000005</v>
      </c>
      <c r="P56">
        <f t="shared" si="12"/>
        <v>316732.58409999998</v>
      </c>
      <c r="Q56">
        <f t="shared" si="13"/>
        <v>3.609999999999973E-2</v>
      </c>
      <c r="R56">
        <f t="shared" si="14"/>
        <v>1868.8329000000015</v>
      </c>
      <c r="S56">
        <f t="shared" si="15"/>
        <v>6.6306249999999967</v>
      </c>
      <c r="T56">
        <f t="shared" si="16"/>
        <v>27.24839999999999</v>
      </c>
      <c r="U56">
        <f t="shared" si="17"/>
        <v>1.9099240000000137</v>
      </c>
      <c r="V56">
        <f t="shared" si="18"/>
        <v>-106.93009999999958</v>
      </c>
      <c r="W56">
        <f t="shared" si="19"/>
        <v>-24329.411700000008</v>
      </c>
      <c r="X56">
        <f t="shared" si="20"/>
        <v>-1449.1842499999996</v>
      </c>
      <c r="Y56">
        <f t="shared" si="21"/>
        <v>2937.7637999999993</v>
      </c>
      <c r="Z56">
        <f t="shared" si="22"/>
        <v>-777.77578000000278</v>
      </c>
      <c r="AA56">
        <f t="shared" si="23"/>
        <v>8.2136999999999727</v>
      </c>
      <c r="AB56">
        <f t="shared" si="24"/>
        <v>0.48924999999999802</v>
      </c>
      <c r="AC56">
        <f t="shared" si="25"/>
        <v>-0.99179999999999602</v>
      </c>
      <c r="AD56">
        <f t="shared" si="26"/>
        <v>0.26257999999999998</v>
      </c>
      <c r="AE56">
        <f t="shared" si="27"/>
        <v>111.31725000000002</v>
      </c>
      <c r="AF56">
        <f t="shared" si="28"/>
        <v>-225.66060000000004</v>
      </c>
      <c r="AG56">
        <f t="shared" si="29"/>
        <v>59.74386000000024</v>
      </c>
      <c r="AH56">
        <f t="shared" si="30"/>
        <v>-13.441499999999994</v>
      </c>
      <c r="AI56">
        <f t="shared" si="31"/>
        <v>3.5586500000000121</v>
      </c>
      <c r="AJ56">
        <f t="shared" si="32"/>
        <v>-7.2140400000000247</v>
      </c>
      <c r="AM56">
        <f t="shared" si="33"/>
        <v>3548</v>
      </c>
      <c r="AN56">
        <f t="shared" si="34"/>
        <v>1.8</v>
      </c>
      <c r="AO56">
        <f t="shared" si="35"/>
        <v>449</v>
      </c>
      <c r="AP56">
        <f t="shared" si="36"/>
        <v>43</v>
      </c>
    </row>
    <row r="57" spans="1:42" x14ac:dyDescent="0.4">
      <c r="A57" s="2">
        <v>56</v>
      </c>
      <c r="B57" s="2">
        <v>49.6</v>
      </c>
      <c r="C57" s="2">
        <v>2922</v>
      </c>
      <c r="D57" s="2">
        <v>2.4</v>
      </c>
      <c r="E57" s="2">
        <v>459</v>
      </c>
      <c r="F57" s="2">
        <v>19.5</v>
      </c>
      <c r="G57" s="2">
        <v>42</v>
      </c>
      <c r="H57" s="2">
        <v>10.4</v>
      </c>
      <c r="I57">
        <f t="shared" si="5"/>
        <v>3.8610000000000042</v>
      </c>
      <c r="J57">
        <f t="shared" si="6"/>
        <v>-63.210000000000036</v>
      </c>
      <c r="K57">
        <f t="shared" si="7"/>
        <v>0.41000000000000059</v>
      </c>
      <c r="L57">
        <f t="shared" si="8"/>
        <v>-33.230000000000018</v>
      </c>
      <c r="M57">
        <f t="shared" si="9"/>
        <v>3.4250000000000007</v>
      </c>
      <c r="N57">
        <f t="shared" si="10"/>
        <v>4.2199999999999989</v>
      </c>
      <c r="O57">
        <f t="shared" si="11"/>
        <v>2.5179999999999954</v>
      </c>
      <c r="P57">
        <f t="shared" si="12"/>
        <v>3995.5041000000047</v>
      </c>
      <c r="Q57">
        <f t="shared" si="13"/>
        <v>0.16810000000000047</v>
      </c>
      <c r="R57">
        <f t="shared" si="14"/>
        <v>1104.2329000000011</v>
      </c>
      <c r="S57">
        <f t="shared" si="15"/>
        <v>11.730625000000005</v>
      </c>
      <c r="T57">
        <f t="shared" si="16"/>
        <v>17.808399999999992</v>
      </c>
      <c r="U57">
        <f t="shared" si="17"/>
        <v>6.3403239999999768</v>
      </c>
      <c r="V57">
        <f t="shared" si="18"/>
        <v>-25.916100000000053</v>
      </c>
      <c r="W57">
        <f t="shared" si="19"/>
        <v>2100.4683000000023</v>
      </c>
      <c r="X57">
        <f t="shared" si="20"/>
        <v>-216.49425000000016</v>
      </c>
      <c r="Y57">
        <f t="shared" si="21"/>
        <v>-266.7462000000001</v>
      </c>
      <c r="Z57">
        <f t="shared" si="22"/>
        <v>-159.1627799999998</v>
      </c>
      <c r="AA57">
        <f t="shared" si="23"/>
        <v>-13.624300000000027</v>
      </c>
      <c r="AB57">
        <f t="shared" si="24"/>
        <v>1.4042500000000022</v>
      </c>
      <c r="AC57">
        <f t="shared" si="25"/>
        <v>1.730200000000002</v>
      </c>
      <c r="AD57">
        <f t="shared" si="26"/>
        <v>1.0323799999999996</v>
      </c>
      <c r="AE57">
        <f t="shared" si="27"/>
        <v>-113.81275000000008</v>
      </c>
      <c r="AF57">
        <f t="shared" si="28"/>
        <v>-140.23060000000004</v>
      </c>
      <c r="AG57">
        <f t="shared" si="29"/>
        <v>-83.67313999999989</v>
      </c>
      <c r="AH57">
        <f t="shared" si="30"/>
        <v>14.453499999999998</v>
      </c>
      <c r="AI57">
        <f t="shared" si="31"/>
        <v>8.624149999999986</v>
      </c>
      <c r="AJ57">
        <f t="shared" si="32"/>
        <v>10.625959999999978</v>
      </c>
      <c r="AM57">
        <f t="shared" si="33"/>
        <v>2922</v>
      </c>
      <c r="AN57">
        <f t="shared" si="34"/>
        <v>2.4</v>
      </c>
      <c r="AO57">
        <f t="shared" si="35"/>
        <v>459</v>
      </c>
      <c r="AP57">
        <f t="shared" si="36"/>
        <v>42</v>
      </c>
    </row>
    <row r="58" spans="1:42" x14ac:dyDescent="0.4">
      <c r="A58" s="2">
        <v>57</v>
      </c>
      <c r="B58" s="2">
        <v>49.9</v>
      </c>
      <c r="C58" s="2">
        <v>3255</v>
      </c>
      <c r="D58" s="2">
        <v>2.1</v>
      </c>
      <c r="E58" s="2">
        <v>551</v>
      </c>
      <c r="F58" s="2">
        <v>22.5</v>
      </c>
      <c r="G58" s="2">
        <v>38</v>
      </c>
      <c r="H58" s="2">
        <v>6.1</v>
      </c>
      <c r="I58">
        <f t="shared" si="5"/>
        <v>4.1610000000000014</v>
      </c>
      <c r="J58">
        <f t="shared" si="6"/>
        <v>269.78999999999996</v>
      </c>
      <c r="K58">
        <f t="shared" si="7"/>
        <v>0.11000000000000076</v>
      </c>
      <c r="L58">
        <f t="shared" si="8"/>
        <v>58.769999999999982</v>
      </c>
      <c r="M58">
        <f t="shared" si="9"/>
        <v>6.4250000000000007</v>
      </c>
      <c r="N58">
        <f t="shared" si="10"/>
        <v>0.21999999999999886</v>
      </c>
      <c r="O58">
        <f t="shared" si="11"/>
        <v>-1.7820000000000054</v>
      </c>
      <c r="P58">
        <f t="shared" si="12"/>
        <v>72786.644099999976</v>
      </c>
      <c r="Q58">
        <f t="shared" si="13"/>
        <v>1.2100000000000168E-2</v>
      </c>
      <c r="R58">
        <f t="shared" si="14"/>
        <v>3453.912899999998</v>
      </c>
      <c r="S58">
        <f t="shared" si="15"/>
        <v>41.280625000000008</v>
      </c>
      <c r="T58">
        <f t="shared" si="16"/>
        <v>4.8399999999999499E-2</v>
      </c>
      <c r="U58">
        <f t="shared" si="17"/>
        <v>3.1755240000000189</v>
      </c>
      <c r="V58">
        <f t="shared" si="18"/>
        <v>29.676900000000202</v>
      </c>
      <c r="W58">
        <f t="shared" si="19"/>
        <v>15855.558299999993</v>
      </c>
      <c r="X58">
        <f t="shared" si="20"/>
        <v>1733.40075</v>
      </c>
      <c r="Y58">
        <f t="shared" si="21"/>
        <v>59.353799999999687</v>
      </c>
      <c r="Z58">
        <f t="shared" si="22"/>
        <v>-480.76578000000137</v>
      </c>
      <c r="AA58">
        <f t="shared" si="23"/>
        <v>6.4647000000000432</v>
      </c>
      <c r="AB58">
        <f t="shared" si="24"/>
        <v>0.70675000000000499</v>
      </c>
      <c r="AC58">
        <f t="shared" si="25"/>
        <v>2.4200000000000044E-2</v>
      </c>
      <c r="AD58">
        <f t="shared" si="26"/>
        <v>-0.19602000000000194</v>
      </c>
      <c r="AE58">
        <f t="shared" si="27"/>
        <v>377.59724999999992</v>
      </c>
      <c r="AF58">
        <f t="shared" si="28"/>
        <v>12.92939999999993</v>
      </c>
      <c r="AG58">
        <f t="shared" si="29"/>
        <v>-104.72814000000028</v>
      </c>
      <c r="AH58">
        <f t="shared" si="30"/>
        <v>1.4134999999999929</v>
      </c>
      <c r="AI58">
        <f t="shared" si="31"/>
        <v>-11.449350000000036</v>
      </c>
      <c r="AJ58">
        <f t="shared" si="32"/>
        <v>-0.39203999999999917</v>
      </c>
      <c r="AM58">
        <f t="shared" si="33"/>
        <v>3255</v>
      </c>
      <c r="AN58">
        <f t="shared" si="34"/>
        <v>2.1</v>
      </c>
      <c r="AO58">
        <f t="shared" si="35"/>
        <v>551</v>
      </c>
      <c r="AP58">
        <f t="shared" si="36"/>
        <v>38</v>
      </c>
    </row>
    <row r="59" spans="1:42" x14ac:dyDescent="0.4">
      <c r="A59" s="2">
        <v>58</v>
      </c>
      <c r="B59" s="2">
        <v>39.200000000000003</v>
      </c>
      <c r="C59" s="2">
        <v>2996</v>
      </c>
      <c r="D59" s="2">
        <v>3</v>
      </c>
      <c r="E59" s="2">
        <v>359</v>
      </c>
      <c r="F59" s="2">
        <v>15.5</v>
      </c>
      <c r="G59" s="2">
        <v>36</v>
      </c>
      <c r="H59" s="2">
        <v>6.3</v>
      </c>
      <c r="I59">
        <f t="shared" si="5"/>
        <v>-6.5389999999999944</v>
      </c>
      <c r="J59">
        <f t="shared" si="6"/>
        <v>10.789999999999964</v>
      </c>
      <c r="K59">
        <f t="shared" si="7"/>
        <v>1.0100000000000007</v>
      </c>
      <c r="L59">
        <f t="shared" si="8"/>
        <v>-133.23000000000002</v>
      </c>
      <c r="M59">
        <f t="shared" si="9"/>
        <v>-0.57499999999999929</v>
      </c>
      <c r="N59">
        <f t="shared" si="10"/>
        <v>-1.7800000000000011</v>
      </c>
      <c r="O59">
        <f t="shared" si="11"/>
        <v>-1.5820000000000052</v>
      </c>
      <c r="P59">
        <f t="shared" si="12"/>
        <v>116.42409999999921</v>
      </c>
      <c r="Q59">
        <f t="shared" si="13"/>
        <v>1.0201000000000013</v>
      </c>
      <c r="R59">
        <f t="shared" si="14"/>
        <v>17750.232900000006</v>
      </c>
      <c r="S59">
        <f t="shared" si="15"/>
        <v>0.33062499999999917</v>
      </c>
      <c r="T59">
        <f t="shared" si="16"/>
        <v>3.1684000000000041</v>
      </c>
      <c r="U59">
        <f t="shared" si="17"/>
        <v>2.5027240000000166</v>
      </c>
      <c r="V59">
        <f t="shared" si="18"/>
        <v>10.89789999999997</v>
      </c>
      <c r="W59">
        <f t="shared" si="19"/>
        <v>-1437.5516999999954</v>
      </c>
      <c r="X59">
        <f t="shared" si="20"/>
        <v>-6.2042499999999716</v>
      </c>
      <c r="Y59">
        <f t="shared" si="21"/>
        <v>-19.206199999999946</v>
      </c>
      <c r="Z59">
        <f t="shared" si="22"/>
        <v>-17.069779999999998</v>
      </c>
      <c r="AA59">
        <f t="shared" si="23"/>
        <v>-134.56230000000011</v>
      </c>
      <c r="AB59">
        <f t="shared" si="24"/>
        <v>-0.58074999999999966</v>
      </c>
      <c r="AC59">
        <f t="shared" si="25"/>
        <v>-1.7978000000000023</v>
      </c>
      <c r="AD59">
        <f t="shared" si="26"/>
        <v>-1.5978200000000062</v>
      </c>
      <c r="AE59">
        <f t="shared" si="27"/>
        <v>76.607249999999922</v>
      </c>
      <c r="AF59">
        <f t="shared" si="28"/>
        <v>237.14940000000018</v>
      </c>
      <c r="AG59">
        <f t="shared" si="29"/>
        <v>210.7698600000007</v>
      </c>
      <c r="AH59">
        <f t="shared" si="30"/>
        <v>1.0234999999999994</v>
      </c>
      <c r="AI59">
        <f t="shared" si="31"/>
        <v>0.90965000000000185</v>
      </c>
      <c r="AJ59">
        <f t="shared" si="32"/>
        <v>2.8159600000000111</v>
      </c>
      <c r="AM59">
        <f t="shared" si="33"/>
        <v>2996</v>
      </c>
      <c r="AN59">
        <f t="shared" si="34"/>
        <v>3</v>
      </c>
      <c r="AO59">
        <f t="shared" si="35"/>
        <v>359</v>
      </c>
      <c r="AP59">
        <f t="shared" si="36"/>
        <v>36</v>
      </c>
    </row>
    <row r="60" spans="1:42" x14ac:dyDescent="0.4">
      <c r="A60" s="2">
        <v>59</v>
      </c>
      <c r="B60" s="2">
        <v>42.5</v>
      </c>
      <c r="C60" s="2">
        <v>2403</v>
      </c>
      <c r="D60" s="2">
        <v>3.3</v>
      </c>
      <c r="E60" s="2">
        <v>345</v>
      </c>
      <c r="F60" s="2">
        <v>19</v>
      </c>
      <c r="G60" s="2">
        <v>42</v>
      </c>
      <c r="H60" s="2">
        <v>6.6</v>
      </c>
      <c r="I60">
        <f t="shared" si="5"/>
        <v>-3.2389999999999972</v>
      </c>
      <c r="J60">
        <f t="shared" si="6"/>
        <v>-582.21</v>
      </c>
      <c r="K60">
        <f t="shared" si="7"/>
        <v>1.3100000000000005</v>
      </c>
      <c r="L60">
        <f t="shared" si="8"/>
        <v>-147.23000000000002</v>
      </c>
      <c r="M60">
        <f t="shared" si="9"/>
        <v>2.9250000000000007</v>
      </c>
      <c r="N60">
        <f t="shared" si="10"/>
        <v>4.2199999999999989</v>
      </c>
      <c r="O60">
        <f t="shared" si="11"/>
        <v>-1.2820000000000054</v>
      </c>
      <c r="P60">
        <f t="shared" si="12"/>
        <v>338968.48410000006</v>
      </c>
      <c r="Q60">
        <f t="shared" si="13"/>
        <v>1.7161000000000013</v>
      </c>
      <c r="R60">
        <f t="shared" si="14"/>
        <v>21676.672900000005</v>
      </c>
      <c r="S60">
        <f t="shared" si="15"/>
        <v>8.5556250000000045</v>
      </c>
      <c r="T60">
        <f t="shared" si="16"/>
        <v>17.808399999999992</v>
      </c>
      <c r="U60">
        <f t="shared" si="17"/>
        <v>1.6435240000000138</v>
      </c>
      <c r="V60">
        <f t="shared" si="18"/>
        <v>-762.69510000000037</v>
      </c>
      <c r="W60">
        <f t="shared" si="19"/>
        <v>85718.77830000002</v>
      </c>
      <c r="X60">
        <f t="shared" si="20"/>
        <v>-1702.9642500000004</v>
      </c>
      <c r="Y60">
        <f t="shared" si="21"/>
        <v>-2456.9261999999994</v>
      </c>
      <c r="Z60">
        <f t="shared" si="22"/>
        <v>746.39322000000311</v>
      </c>
      <c r="AA60">
        <f t="shared" si="23"/>
        <v>-192.8713000000001</v>
      </c>
      <c r="AB60">
        <f t="shared" si="24"/>
        <v>3.8317500000000022</v>
      </c>
      <c r="AC60">
        <f t="shared" si="25"/>
        <v>5.5282000000000009</v>
      </c>
      <c r="AD60">
        <f t="shared" si="26"/>
        <v>-1.6794200000000077</v>
      </c>
      <c r="AE60">
        <f t="shared" si="27"/>
        <v>-430.64775000000014</v>
      </c>
      <c r="AF60">
        <f t="shared" si="28"/>
        <v>-621.31059999999991</v>
      </c>
      <c r="AG60">
        <f t="shared" si="29"/>
        <v>188.7488600000008</v>
      </c>
      <c r="AH60">
        <f t="shared" si="30"/>
        <v>12.343499999999999</v>
      </c>
      <c r="AI60">
        <f t="shared" si="31"/>
        <v>-3.7498500000000168</v>
      </c>
      <c r="AJ60">
        <f t="shared" si="32"/>
        <v>-5.4100400000000208</v>
      </c>
      <c r="AM60">
        <f t="shared" si="33"/>
        <v>2403</v>
      </c>
      <c r="AN60">
        <f t="shared" si="34"/>
        <v>3.3</v>
      </c>
      <c r="AO60">
        <f t="shared" si="35"/>
        <v>345</v>
      </c>
      <c r="AP60">
        <f t="shared" si="36"/>
        <v>42</v>
      </c>
    </row>
    <row r="61" spans="1:42" x14ac:dyDescent="0.4">
      <c r="A61" s="2">
        <v>60</v>
      </c>
      <c r="B61" s="2">
        <v>52.6</v>
      </c>
      <c r="C61" s="2">
        <v>3013</v>
      </c>
      <c r="D61" s="2">
        <v>0.6</v>
      </c>
      <c r="E61" s="2">
        <v>830</v>
      </c>
      <c r="F61" s="2">
        <v>20</v>
      </c>
      <c r="G61" s="2">
        <v>33</v>
      </c>
      <c r="H61" s="2">
        <v>0.7</v>
      </c>
      <c r="I61">
        <f t="shared" si="5"/>
        <v>6.8610000000000042</v>
      </c>
      <c r="J61">
        <f t="shared" si="6"/>
        <v>27.789999999999964</v>
      </c>
      <c r="K61">
        <f t="shared" si="7"/>
        <v>-1.3899999999999992</v>
      </c>
      <c r="L61">
        <f t="shared" si="8"/>
        <v>337.77</v>
      </c>
      <c r="M61">
        <f t="shared" si="9"/>
        <v>3.9250000000000007</v>
      </c>
      <c r="N61">
        <f t="shared" si="10"/>
        <v>-4.7800000000000011</v>
      </c>
      <c r="O61">
        <f t="shared" si="11"/>
        <v>-7.1820000000000048</v>
      </c>
      <c r="P61">
        <f t="shared" si="12"/>
        <v>772.28409999999803</v>
      </c>
      <c r="Q61">
        <f t="shared" si="13"/>
        <v>1.9320999999999979</v>
      </c>
      <c r="R61">
        <f t="shared" si="14"/>
        <v>114088.57289999998</v>
      </c>
      <c r="S61">
        <f t="shared" si="15"/>
        <v>15.405625000000006</v>
      </c>
      <c r="T61">
        <f t="shared" si="16"/>
        <v>22.848400000000012</v>
      </c>
      <c r="U61">
        <f t="shared" si="17"/>
        <v>51.581124000000067</v>
      </c>
      <c r="V61">
        <f t="shared" si="18"/>
        <v>-38.628099999999925</v>
      </c>
      <c r="W61">
        <f t="shared" si="19"/>
        <v>9386.6282999999876</v>
      </c>
      <c r="X61">
        <f t="shared" si="20"/>
        <v>109.07574999999987</v>
      </c>
      <c r="Y61">
        <f t="shared" si="21"/>
        <v>-132.83619999999985</v>
      </c>
      <c r="Z61">
        <f t="shared" si="22"/>
        <v>-199.58777999999987</v>
      </c>
      <c r="AA61">
        <f t="shared" si="23"/>
        <v>-469.5002999999997</v>
      </c>
      <c r="AB61">
        <f t="shared" si="24"/>
        <v>-5.4557499999999983</v>
      </c>
      <c r="AC61">
        <f t="shared" si="25"/>
        <v>6.6441999999999979</v>
      </c>
      <c r="AD61">
        <f t="shared" si="26"/>
        <v>9.9829800000000013</v>
      </c>
      <c r="AE61">
        <f t="shared" si="27"/>
        <v>1325.7472500000001</v>
      </c>
      <c r="AF61">
        <f t="shared" si="28"/>
        <v>-1614.5406000000003</v>
      </c>
      <c r="AG61">
        <f t="shared" si="29"/>
        <v>-2425.8641400000015</v>
      </c>
      <c r="AH61">
        <f t="shared" si="30"/>
        <v>-18.761500000000009</v>
      </c>
      <c r="AI61">
        <f t="shared" si="31"/>
        <v>-28.189350000000022</v>
      </c>
      <c r="AJ61">
        <f t="shared" si="32"/>
        <v>34.329960000000028</v>
      </c>
      <c r="AM61">
        <f t="shared" si="33"/>
        <v>3013</v>
      </c>
      <c r="AN61">
        <f t="shared" si="34"/>
        <v>0.6</v>
      </c>
      <c r="AO61">
        <f t="shared" si="35"/>
        <v>830</v>
      </c>
      <c r="AP61">
        <f t="shared" si="36"/>
        <v>33</v>
      </c>
    </row>
    <row r="62" spans="1:42" x14ac:dyDescent="0.4">
      <c r="A62" s="2">
        <v>61</v>
      </c>
      <c r="B62" s="2">
        <v>47.3</v>
      </c>
      <c r="C62" s="2">
        <v>2642</v>
      </c>
      <c r="D62" s="2">
        <v>2.5</v>
      </c>
      <c r="E62" s="2">
        <v>450</v>
      </c>
      <c r="F62" s="2">
        <v>9</v>
      </c>
      <c r="G62" s="2">
        <v>44</v>
      </c>
      <c r="H62" s="2">
        <v>10</v>
      </c>
      <c r="I62">
        <f t="shared" si="5"/>
        <v>1.5609999999999999</v>
      </c>
      <c r="J62">
        <f t="shared" si="6"/>
        <v>-343.21000000000004</v>
      </c>
      <c r="K62">
        <f t="shared" si="7"/>
        <v>0.51000000000000068</v>
      </c>
      <c r="L62">
        <f t="shared" si="8"/>
        <v>-42.230000000000018</v>
      </c>
      <c r="M62">
        <f t="shared" si="9"/>
        <v>-7.0749999999999993</v>
      </c>
      <c r="N62">
        <f t="shared" si="10"/>
        <v>6.2199999999999989</v>
      </c>
      <c r="O62">
        <f t="shared" si="11"/>
        <v>2.117999999999995</v>
      </c>
      <c r="P62">
        <f t="shared" si="12"/>
        <v>117793.10410000003</v>
      </c>
      <c r="Q62">
        <f t="shared" si="13"/>
        <v>0.26010000000000066</v>
      </c>
      <c r="R62">
        <f t="shared" si="14"/>
        <v>1783.3729000000014</v>
      </c>
      <c r="S62">
        <f t="shared" si="15"/>
        <v>50.055624999999992</v>
      </c>
      <c r="T62">
        <f t="shared" si="16"/>
        <v>38.688399999999987</v>
      </c>
      <c r="U62">
        <f t="shared" si="17"/>
        <v>4.4859239999999785</v>
      </c>
      <c r="V62">
        <f t="shared" si="18"/>
        <v>-175.03710000000024</v>
      </c>
      <c r="W62">
        <f t="shared" si="19"/>
        <v>14493.758300000009</v>
      </c>
      <c r="X62">
        <f t="shared" si="20"/>
        <v>2428.2107500000002</v>
      </c>
      <c r="Y62">
        <f t="shared" si="21"/>
        <v>-2134.7662</v>
      </c>
      <c r="Z62">
        <f t="shared" si="22"/>
        <v>-726.91877999999838</v>
      </c>
      <c r="AA62">
        <f t="shared" si="23"/>
        <v>-21.537300000000037</v>
      </c>
      <c r="AB62">
        <f t="shared" si="24"/>
        <v>-3.6082500000000044</v>
      </c>
      <c r="AC62">
        <f t="shared" si="25"/>
        <v>3.1722000000000037</v>
      </c>
      <c r="AD62">
        <f t="shared" si="26"/>
        <v>1.0801799999999988</v>
      </c>
      <c r="AE62">
        <f t="shared" si="27"/>
        <v>298.77725000000009</v>
      </c>
      <c r="AF62">
        <f t="shared" si="28"/>
        <v>-262.67060000000009</v>
      </c>
      <c r="AG62">
        <f t="shared" si="29"/>
        <v>-89.443139999999829</v>
      </c>
      <c r="AH62">
        <f t="shared" si="30"/>
        <v>-44.006499999999988</v>
      </c>
      <c r="AI62">
        <f t="shared" si="31"/>
        <v>-14.984849999999962</v>
      </c>
      <c r="AJ62">
        <f t="shared" si="32"/>
        <v>13.173959999999967</v>
      </c>
      <c r="AM62">
        <f t="shared" si="33"/>
        <v>2642</v>
      </c>
      <c r="AN62">
        <f t="shared" si="34"/>
        <v>2.5</v>
      </c>
      <c r="AO62">
        <f t="shared" si="35"/>
        <v>450</v>
      </c>
      <c r="AP62">
        <f t="shared" si="36"/>
        <v>44</v>
      </c>
    </row>
    <row r="63" spans="1:42" x14ac:dyDescent="0.4">
      <c r="A63" s="2">
        <v>62</v>
      </c>
      <c r="B63" s="2">
        <v>41</v>
      </c>
      <c r="C63" s="2">
        <v>3480</v>
      </c>
      <c r="D63" s="2">
        <v>2.4</v>
      </c>
      <c r="E63" s="2">
        <v>265</v>
      </c>
      <c r="F63" s="2">
        <v>18</v>
      </c>
      <c r="G63" s="2">
        <v>43</v>
      </c>
      <c r="H63" s="2">
        <v>3.8</v>
      </c>
      <c r="I63">
        <f t="shared" si="5"/>
        <v>-4.7389999999999972</v>
      </c>
      <c r="J63">
        <f t="shared" si="6"/>
        <v>494.78999999999996</v>
      </c>
      <c r="K63">
        <f t="shared" si="7"/>
        <v>0.41000000000000059</v>
      </c>
      <c r="L63">
        <f t="shared" si="8"/>
        <v>-227.23000000000002</v>
      </c>
      <c r="M63">
        <f t="shared" si="9"/>
        <v>1.9250000000000007</v>
      </c>
      <c r="N63">
        <f t="shared" si="10"/>
        <v>5.2199999999999989</v>
      </c>
      <c r="O63">
        <f t="shared" si="11"/>
        <v>-4.0820000000000052</v>
      </c>
      <c r="P63">
        <f t="shared" si="12"/>
        <v>244817.14409999998</v>
      </c>
      <c r="Q63">
        <f t="shared" si="13"/>
        <v>0.16810000000000047</v>
      </c>
      <c r="R63">
        <f t="shared" si="14"/>
        <v>51633.472900000008</v>
      </c>
      <c r="S63">
        <f t="shared" si="15"/>
        <v>3.7056250000000026</v>
      </c>
      <c r="T63">
        <f t="shared" si="16"/>
        <v>27.24839999999999</v>
      </c>
      <c r="U63">
        <f t="shared" si="17"/>
        <v>16.662724000000043</v>
      </c>
      <c r="V63">
        <f t="shared" si="18"/>
        <v>202.86390000000029</v>
      </c>
      <c r="W63">
        <f t="shared" si="19"/>
        <v>-112431.1317</v>
      </c>
      <c r="X63">
        <f t="shared" si="20"/>
        <v>952.47075000000029</v>
      </c>
      <c r="Y63">
        <f t="shared" si="21"/>
        <v>2582.8037999999992</v>
      </c>
      <c r="Z63">
        <f t="shared" si="22"/>
        <v>-2019.7327800000023</v>
      </c>
      <c r="AA63">
        <f t="shared" si="23"/>
        <v>-93.164300000000139</v>
      </c>
      <c r="AB63">
        <f t="shared" si="24"/>
        <v>0.78925000000000145</v>
      </c>
      <c r="AC63">
        <f t="shared" si="25"/>
        <v>2.1402000000000028</v>
      </c>
      <c r="AD63">
        <f t="shared" si="26"/>
        <v>-1.6736200000000045</v>
      </c>
      <c r="AE63">
        <f t="shared" si="27"/>
        <v>-437.41775000000018</v>
      </c>
      <c r="AF63">
        <f t="shared" si="28"/>
        <v>-1186.1405999999999</v>
      </c>
      <c r="AG63">
        <f t="shared" si="29"/>
        <v>927.55286000000126</v>
      </c>
      <c r="AH63">
        <f t="shared" si="30"/>
        <v>10.048500000000001</v>
      </c>
      <c r="AI63">
        <f t="shared" si="31"/>
        <v>-7.8578500000000124</v>
      </c>
      <c r="AJ63">
        <f t="shared" si="32"/>
        <v>-21.308040000000023</v>
      </c>
      <c r="AM63">
        <f t="shared" si="33"/>
        <v>3480</v>
      </c>
      <c r="AN63">
        <f t="shared" si="34"/>
        <v>2.4</v>
      </c>
      <c r="AO63">
        <f t="shared" si="35"/>
        <v>265</v>
      </c>
      <c r="AP63">
        <f t="shared" si="36"/>
        <v>43</v>
      </c>
    </row>
    <row r="64" spans="1:42" x14ac:dyDescent="0.4">
      <c r="A64" s="2">
        <v>63</v>
      </c>
      <c r="B64" s="2">
        <v>51.1</v>
      </c>
      <c r="C64" s="2">
        <v>3227</v>
      </c>
      <c r="D64" s="2">
        <v>2.4</v>
      </c>
      <c r="E64" s="2">
        <v>711</v>
      </c>
      <c r="F64" s="2">
        <v>11</v>
      </c>
      <c r="G64" s="2">
        <v>37</v>
      </c>
      <c r="H64" s="2">
        <v>8.8000000000000007</v>
      </c>
      <c r="I64">
        <f t="shared" si="5"/>
        <v>5.3610000000000042</v>
      </c>
      <c r="J64">
        <f t="shared" si="6"/>
        <v>241.78999999999996</v>
      </c>
      <c r="K64">
        <f t="shared" si="7"/>
        <v>0.41000000000000059</v>
      </c>
      <c r="L64">
        <f t="shared" si="8"/>
        <v>218.76999999999998</v>
      </c>
      <c r="M64">
        <f t="shared" si="9"/>
        <v>-5.0749999999999993</v>
      </c>
      <c r="N64">
        <f t="shared" si="10"/>
        <v>-0.78000000000000114</v>
      </c>
      <c r="O64">
        <f t="shared" si="11"/>
        <v>0.91799999999999571</v>
      </c>
      <c r="P64">
        <f t="shared" si="12"/>
        <v>58462.404099999985</v>
      </c>
      <c r="Q64">
        <f t="shared" si="13"/>
        <v>0.16810000000000047</v>
      </c>
      <c r="R64">
        <f t="shared" si="14"/>
        <v>47860.31289999999</v>
      </c>
      <c r="S64">
        <f t="shared" si="15"/>
        <v>25.755624999999991</v>
      </c>
      <c r="T64">
        <f t="shared" si="16"/>
        <v>0.60840000000000183</v>
      </c>
      <c r="U64">
        <f t="shared" si="17"/>
        <v>0.84272399999999215</v>
      </c>
      <c r="V64">
        <f t="shared" si="18"/>
        <v>99.133900000000125</v>
      </c>
      <c r="W64">
        <f t="shared" si="19"/>
        <v>52896.398299999986</v>
      </c>
      <c r="X64">
        <f t="shared" si="20"/>
        <v>-1227.0842499999997</v>
      </c>
      <c r="Y64">
        <f t="shared" si="21"/>
        <v>-188.59620000000024</v>
      </c>
      <c r="Z64">
        <f t="shared" si="22"/>
        <v>221.96321999999893</v>
      </c>
      <c r="AA64">
        <f t="shared" si="23"/>
        <v>89.695700000000116</v>
      </c>
      <c r="AB64">
        <f t="shared" si="24"/>
        <v>-2.0807500000000028</v>
      </c>
      <c r="AC64">
        <f t="shared" si="25"/>
        <v>-0.31980000000000092</v>
      </c>
      <c r="AD64">
        <f t="shared" si="26"/>
        <v>0.37637999999999877</v>
      </c>
      <c r="AE64">
        <f t="shared" si="27"/>
        <v>-1110.2577499999998</v>
      </c>
      <c r="AF64">
        <f t="shared" si="28"/>
        <v>-170.64060000000023</v>
      </c>
      <c r="AG64">
        <f t="shared" si="29"/>
        <v>200.83085999999903</v>
      </c>
      <c r="AH64">
        <f t="shared" si="30"/>
        <v>3.9585000000000052</v>
      </c>
      <c r="AI64">
        <f t="shared" si="31"/>
        <v>-4.658849999999978</v>
      </c>
      <c r="AJ64">
        <f t="shared" si="32"/>
        <v>-0.71603999999999768</v>
      </c>
      <c r="AM64">
        <f t="shared" si="33"/>
        <v>3227</v>
      </c>
      <c r="AN64">
        <f t="shared" si="34"/>
        <v>2.4</v>
      </c>
      <c r="AO64">
        <f t="shared" si="35"/>
        <v>711</v>
      </c>
      <c r="AP64">
        <f t="shared" si="36"/>
        <v>37</v>
      </c>
    </row>
    <row r="65" spans="1:42" x14ac:dyDescent="0.4">
      <c r="A65" s="2">
        <v>64</v>
      </c>
      <c r="B65" s="2">
        <v>52.1</v>
      </c>
      <c r="C65" s="2">
        <v>3140</v>
      </c>
      <c r="D65" s="2">
        <v>2.1</v>
      </c>
      <c r="E65" s="2">
        <v>433</v>
      </c>
      <c r="F65" s="2">
        <v>23.5</v>
      </c>
      <c r="G65" s="2">
        <v>40</v>
      </c>
      <c r="H65" s="2">
        <v>11.1</v>
      </c>
      <c r="I65">
        <f t="shared" si="5"/>
        <v>6.3610000000000042</v>
      </c>
      <c r="J65">
        <f t="shared" si="6"/>
        <v>154.78999999999996</v>
      </c>
      <c r="K65">
        <f t="shared" si="7"/>
        <v>0.11000000000000076</v>
      </c>
      <c r="L65">
        <f t="shared" si="8"/>
        <v>-59.230000000000018</v>
      </c>
      <c r="M65">
        <f t="shared" si="9"/>
        <v>7.4250000000000007</v>
      </c>
      <c r="N65">
        <f t="shared" si="10"/>
        <v>2.2199999999999989</v>
      </c>
      <c r="O65">
        <f t="shared" si="11"/>
        <v>3.2179999999999946</v>
      </c>
      <c r="P65">
        <f t="shared" si="12"/>
        <v>23959.94409999999</v>
      </c>
      <c r="Q65">
        <f t="shared" si="13"/>
        <v>1.2100000000000168E-2</v>
      </c>
      <c r="R65">
        <f t="shared" si="14"/>
        <v>3508.1929000000023</v>
      </c>
      <c r="S65">
        <f t="shared" si="15"/>
        <v>55.130625000000009</v>
      </c>
      <c r="T65">
        <f t="shared" si="16"/>
        <v>4.9283999999999946</v>
      </c>
      <c r="U65">
        <f t="shared" si="17"/>
        <v>10.355523999999965</v>
      </c>
      <c r="V65">
        <f t="shared" si="18"/>
        <v>17.026900000000115</v>
      </c>
      <c r="W65">
        <f t="shared" si="19"/>
        <v>-9168.2116999999998</v>
      </c>
      <c r="X65">
        <f t="shared" si="20"/>
        <v>1149.3157499999998</v>
      </c>
      <c r="Y65">
        <f t="shared" si="21"/>
        <v>343.63379999999972</v>
      </c>
      <c r="Z65">
        <f t="shared" si="22"/>
        <v>498.11421999999908</v>
      </c>
      <c r="AA65">
        <f t="shared" si="23"/>
        <v>-6.5153000000000469</v>
      </c>
      <c r="AB65">
        <f t="shared" si="24"/>
        <v>0.81675000000000575</v>
      </c>
      <c r="AC65">
        <f t="shared" si="25"/>
        <v>0.24420000000000158</v>
      </c>
      <c r="AD65">
        <f t="shared" si="26"/>
        <v>0.35398000000000185</v>
      </c>
      <c r="AE65">
        <f t="shared" si="27"/>
        <v>-439.78275000000019</v>
      </c>
      <c r="AF65">
        <f t="shared" si="28"/>
        <v>-131.49059999999997</v>
      </c>
      <c r="AG65">
        <f t="shared" si="29"/>
        <v>-190.60213999999974</v>
      </c>
      <c r="AH65">
        <f t="shared" si="30"/>
        <v>16.483499999999992</v>
      </c>
      <c r="AI65">
        <f t="shared" si="31"/>
        <v>23.893649999999962</v>
      </c>
      <c r="AJ65">
        <f t="shared" si="32"/>
        <v>7.1439599999999848</v>
      </c>
      <c r="AM65">
        <f t="shared" si="33"/>
        <v>3140</v>
      </c>
      <c r="AN65">
        <f t="shared" si="34"/>
        <v>2.1</v>
      </c>
      <c r="AO65">
        <f t="shared" si="35"/>
        <v>433</v>
      </c>
      <c r="AP65">
        <f t="shared" si="36"/>
        <v>40</v>
      </c>
    </row>
    <row r="66" spans="1:42" x14ac:dyDescent="0.4">
      <c r="A66" s="2">
        <v>65</v>
      </c>
      <c r="B66" s="2">
        <v>47.6</v>
      </c>
      <c r="C66" s="2">
        <v>2751</v>
      </c>
      <c r="D66" s="2">
        <v>1.3</v>
      </c>
      <c r="E66" s="2">
        <v>426</v>
      </c>
      <c r="F66" s="2">
        <v>10.5</v>
      </c>
      <c r="G66" s="2">
        <v>38</v>
      </c>
      <c r="H66" s="2">
        <v>5.7</v>
      </c>
      <c r="I66">
        <f t="shared" si="5"/>
        <v>1.8610000000000042</v>
      </c>
      <c r="J66">
        <f t="shared" si="6"/>
        <v>-234.21000000000004</v>
      </c>
      <c r="K66">
        <f t="shared" si="7"/>
        <v>-0.68999999999999928</v>
      </c>
      <c r="L66">
        <f t="shared" si="8"/>
        <v>-66.230000000000018</v>
      </c>
      <c r="M66">
        <f t="shared" si="9"/>
        <v>-5.5749999999999993</v>
      </c>
      <c r="N66">
        <f t="shared" si="10"/>
        <v>0.21999999999999886</v>
      </c>
      <c r="O66">
        <f t="shared" si="11"/>
        <v>-2.1820000000000048</v>
      </c>
      <c r="P66">
        <f t="shared" si="12"/>
        <v>54854.32410000002</v>
      </c>
      <c r="Q66">
        <f t="shared" si="13"/>
        <v>0.47609999999999902</v>
      </c>
      <c r="R66">
        <f t="shared" si="14"/>
        <v>4386.4129000000021</v>
      </c>
      <c r="S66">
        <f t="shared" si="15"/>
        <v>31.080624999999991</v>
      </c>
      <c r="T66">
        <f t="shared" si="16"/>
        <v>4.8399999999999499E-2</v>
      </c>
      <c r="U66">
        <f t="shared" si="17"/>
        <v>4.761124000000021</v>
      </c>
      <c r="V66">
        <f t="shared" si="18"/>
        <v>161.60489999999984</v>
      </c>
      <c r="W66">
        <f t="shared" si="19"/>
        <v>15511.728300000006</v>
      </c>
      <c r="X66">
        <f t="shared" si="20"/>
        <v>1305.72075</v>
      </c>
      <c r="Y66">
        <f t="shared" si="21"/>
        <v>-51.52619999999974</v>
      </c>
      <c r="Z66">
        <f t="shared" si="22"/>
        <v>511.0462200000012</v>
      </c>
      <c r="AA66">
        <f t="shared" si="23"/>
        <v>45.698699999999967</v>
      </c>
      <c r="AB66">
        <f t="shared" si="24"/>
        <v>3.8467499999999957</v>
      </c>
      <c r="AC66">
        <f t="shared" si="25"/>
        <v>-0.15179999999999905</v>
      </c>
      <c r="AD66">
        <f t="shared" si="26"/>
        <v>1.5055800000000017</v>
      </c>
      <c r="AE66">
        <f t="shared" si="27"/>
        <v>369.23225000000008</v>
      </c>
      <c r="AF66">
        <f t="shared" si="28"/>
        <v>-14.570599999999928</v>
      </c>
      <c r="AG66">
        <f t="shared" si="29"/>
        <v>144.51386000000036</v>
      </c>
      <c r="AH66">
        <f t="shared" si="30"/>
        <v>-1.2264999999999935</v>
      </c>
      <c r="AI66">
        <f t="shared" si="31"/>
        <v>12.164650000000025</v>
      </c>
      <c r="AJ66">
        <f t="shared" si="32"/>
        <v>-0.48003999999999858</v>
      </c>
      <c r="AM66">
        <f t="shared" si="33"/>
        <v>2751</v>
      </c>
      <c r="AN66">
        <f t="shared" si="34"/>
        <v>1.3</v>
      </c>
      <c r="AO66">
        <f t="shared" si="35"/>
        <v>426</v>
      </c>
      <c r="AP66">
        <f t="shared" si="36"/>
        <v>38</v>
      </c>
    </row>
    <row r="67" spans="1:42" x14ac:dyDescent="0.4">
      <c r="A67" s="2">
        <v>66</v>
      </c>
      <c r="B67" s="2">
        <v>40.799999999999997</v>
      </c>
      <c r="C67" s="2">
        <v>2676</v>
      </c>
      <c r="D67" s="2">
        <v>1</v>
      </c>
      <c r="E67" s="2">
        <v>300</v>
      </c>
      <c r="F67" s="2">
        <v>25</v>
      </c>
      <c r="G67" s="2">
        <v>33</v>
      </c>
      <c r="H67" s="2">
        <v>9.6999999999999993</v>
      </c>
      <c r="I67">
        <f t="shared" ref="I67:I101" si="37">B67-B$102</f>
        <v>-4.9390000000000001</v>
      </c>
      <c r="J67">
        <f t="shared" ref="J67:J101" si="38">C67-C$102</f>
        <v>-309.21000000000004</v>
      </c>
      <c r="K67">
        <f t="shared" ref="K67:K101" si="39">D67-D$102</f>
        <v>-0.98999999999999932</v>
      </c>
      <c r="L67">
        <f t="shared" ref="L67:L101" si="40">E67-E$102</f>
        <v>-192.23000000000002</v>
      </c>
      <c r="M67">
        <f t="shared" ref="M67:M101" si="41">F67-F$102</f>
        <v>8.9250000000000007</v>
      </c>
      <c r="N67">
        <f t="shared" ref="N67:N101" si="42">G67-G$102</f>
        <v>-4.7800000000000011</v>
      </c>
      <c r="O67">
        <f t="shared" ref="O67:O101" si="43">H67-H$102</f>
        <v>1.8179999999999943</v>
      </c>
      <c r="P67">
        <f t="shared" ref="P67:P101" si="44">J67^2</f>
        <v>95610.824100000027</v>
      </c>
      <c r="Q67">
        <f t="shared" ref="Q67:Q101" si="45">K67^2</f>
        <v>0.98009999999999864</v>
      </c>
      <c r="R67">
        <f t="shared" ref="R67:R101" si="46">L67^2</f>
        <v>36952.372900000009</v>
      </c>
      <c r="S67">
        <f t="shared" ref="S67:S101" si="47">M67^2</f>
        <v>79.655625000000015</v>
      </c>
      <c r="T67">
        <f t="shared" ref="T67:T101" si="48">N67^2</f>
        <v>22.848400000000012</v>
      </c>
      <c r="U67">
        <f t="shared" ref="U67:U101" si="49">O67^2</f>
        <v>3.3051239999999793</v>
      </c>
      <c r="V67">
        <f t="shared" ref="V67:V101" si="50">$J67*K67</f>
        <v>306.11789999999985</v>
      </c>
      <c r="W67">
        <f t="shared" ref="W67:W101" si="51">$J67*L67</f>
        <v>59439.438300000016</v>
      </c>
      <c r="X67">
        <f t="shared" ref="X67:X101" si="52">$J67*M67</f>
        <v>-2759.6992500000006</v>
      </c>
      <c r="Y67">
        <f t="shared" ref="Y67:Y101" si="53">$J67*N67</f>
        <v>1478.0238000000006</v>
      </c>
      <c r="Z67">
        <f t="shared" ref="Z67:Z101" si="54">$J67*O67</f>
        <v>-562.14377999999829</v>
      </c>
      <c r="AA67">
        <f t="shared" ref="AA67:AA101" si="55">$K67*L67</f>
        <v>190.3076999999999</v>
      </c>
      <c r="AB67">
        <f t="shared" ref="AB67:AB101" si="56">$K67*M67</f>
        <v>-8.8357499999999956</v>
      </c>
      <c r="AC67">
        <f t="shared" ref="AC67:AC101" si="57">$K67*N67</f>
        <v>4.732199999999998</v>
      </c>
      <c r="AD67">
        <f t="shared" ref="AD67:AD101" si="58">$K67*O67</f>
        <v>-1.7998199999999931</v>
      </c>
      <c r="AE67">
        <f t="shared" ref="AE67:AE101" si="59">$L67*M67</f>
        <v>-1715.6527500000002</v>
      </c>
      <c r="AF67">
        <f t="shared" ref="AF67:AF101" si="60">$L67*N67</f>
        <v>918.85940000000028</v>
      </c>
      <c r="AG67">
        <f t="shared" ref="AG67:AG101" si="61">$L67*O67</f>
        <v>-349.47413999999895</v>
      </c>
      <c r="AH67">
        <f t="shared" ref="AH67:AH101" si="62">M67*N67</f>
        <v>-42.661500000000011</v>
      </c>
      <c r="AI67">
        <f t="shared" ref="AI67:AI101" si="63">M67*O67</f>
        <v>16.225649999999952</v>
      </c>
      <c r="AJ67">
        <f t="shared" ref="AJ67:AJ101" si="64">N67*O67</f>
        <v>-8.6900399999999749</v>
      </c>
      <c r="AM67">
        <f t="shared" ref="AM67:AM101" si="65">C67</f>
        <v>2676</v>
      </c>
      <c r="AN67">
        <f t="shared" ref="AN67:AN101" si="66">D67</f>
        <v>1</v>
      </c>
      <c r="AO67">
        <f t="shared" ref="AO67:AO101" si="67">E67</f>
        <v>300</v>
      </c>
      <c r="AP67">
        <f t="shared" ref="AP67:AP101" si="68">G67</f>
        <v>33</v>
      </c>
    </row>
    <row r="68" spans="1:42" x14ac:dyDescent="0.4">
      <c r="A68" s="2">
        <v>67</v>
      </c>
      <c r="B68" s="2">
        <v>52.2</v>
      </c>
      <c r="C68" s="2">
        <v>2879</v>
      </c>
      <c r="D68" s="2">
        <v>2.2000000000000002</v>
      </c>
      <c r="E68" s="2">
        <v>747</v>
      </c>
      <c r="F68" s="2">
        <v>19.5</v>
      </c>
      <c r="G68" s="2">
        <v>38</v>
      </c>
      <c r="H68" s="2">
        <v>11.9</v>
      </c>
      <c r="I68">
        <f t="shared" si="37"/>
        <v>6.4610000000000056</v>
      </c>
      <c r="J68">
        <f t="shared" si="38"/>
        <v>-106.21000000000004</v>
      </c>
      <c r="K68">
        <f t="shared" si="39"/>
        <v>0.21000000000000085</v>
      </c>
      <c r="L68">
        <f t="shared" si="40"/>
        <v>254.76999999999998</v>
      </c>
      <c r="M68">
        <f t="shared" si="41"/>
        <v>3.4250000000000007</v>
      </c>
      <c r="N68">
        <f t="shared" si="42"/>
        <v>0.21999999999999886</v>
      </c>
      <c r="O68">
        <f t="shared" si="43"/>
        <v>4.0179999999999954</v>
      </c>
      <c r="P68">
        <f t="shared" si="44"/>
        <v>11280.564100000007</v>
      </c>
      <c r="Q68">
        <f t="shared" si="45"/>
        <v>4.4100000000000361E-2</v>
      </c>
      <c r="R68">
        <f t="shared" si="46"/>
        <v>64907.752899999992</v>
      </c>
      <c r="S68">
        <f t="shared" si="47"/>
        <v>11.730625000000005</v>
      </c>
      <c r="T68">
        <f t="shared" si="48"/>
        <v>4.8399999999999499E-2</v>
      </c>
      <c r="U68">
        <f t="shared" si="49"/>
        <v>16.144323999999962</v>
      </c>
      <c r="V68">
        <f t="shared" si="50"/>
        <v>-22.304100000000098</v>
      </c>
      <c r="W68">
        <f t="shared" si="51"/>
        <v>-27059.121700000007</v>
      </c>
      <c r="X68">
        <f t="shared" si="52"/>
        <v>-363.76925000000023</v>
      </c>
      <c r="Y68">
        <f t="shared" si="53"/>
        <v>-23.366199999999886</v>
      </c>
      <c r="Z68">
        <f t="shared" si="54"/>
        <v>-426.75177999999966</v>
      </c>
      <c r="AA68">
        <f t="shared" si="55"/>
        <v>53.501700000000213</v>
      </c>
      <c r="AB68">
        <f t="shared" si="56"/>
        <v>0.71925000000000305</v>
      </c>
      <c r="AC68">
        <f t="shared" si="57"/>
        <v>4.6199999999999949E-2</v>
      </c>
      <c r="AD68">
        <f t="shared" si="58"/>
        <v>0.84378000000000242</v>
      </c>
      <c r="AE68">
        <f t="shared" si="59"/>
        <v>872.58725000000015</v>
      </c>
      <c r="AF68">
        <f t="shared" si="60"/>
        <v>56.049399999999707</v>
      </c>
      <c r="AG68">
        <f t="shared" si="61"/>
        <v>1023.6658599999987</v>
      </c>
      <c r="AH68">
        <f t="shared" si="62"/>
        <v>0.75349999999999628</v>
      </c>
      <c r="AI68">
        <f t="shared" si="63"/>
        <v>13.761649999999987</v>
      </c>
      <c r="AJ68">
        <f t="shared" si="64"/>
        <v>0.88395999999999442</v>
      </c>
      <c r="AM68">
        <f t="shared" si="65"/>
        <v>2879</v>
      </c>
      <c r="AN68">
        <f t="shared" si="66"/>
        <v>2.2000000000000002</v>
      </c>
      <c r="AO68">
        <f t="shared" si="67"/>
        <v>747</v>
      </c>
      <c r="AP68">
        <f t="shared" si="68"/>
        <v>38</v>
      </c>
    </row>
    <row r="69" spans="1:42" x14ac:dyDescent="0.4">
      <c r="A69" s="2">
        <v>68</v>
      </c>
      <c r="B69" s="2">
        <v>60.1</v>
      </c>
      <c r="C69" s="2">
        <v>2619</v>
      </c>
      <c r="D69" s="2">
        <v>1.4</v>
      </c>
      <c r="E69" s="2">
        <v>683</v>
      </c>
      <c r="F69" s="2">
        <v>12</v>
      </c>
      <c r="G69" s="2">
        <v>43</v>
      </c>
      <c r="H69" s="2">
        <v>8</v>
      </c>
      <c r="I69">
        <f t="shared" si="37"/>
        <v>14.361000000000004</v>
      </c>
      <c r="J69">
        <f t="shared" si="38"/>
        <v>-366.21000000000004</v>
      </c>
      <c r="K69">
        <f t="shared" si="39"/>
        <v>-0.58999999999999941</v>
      </c>
      <c r="L69">
        <f t="shared" si="40"/>
        <v>190.76999999999998</v>
      </c>
      <c r="M69">
        <f t="shared" si="41"/>
        <v>-4.0749999999999993</v>
      </c>
      <c r="N69">
        <f t="shared" si="42"/>
        <v>5.2199999999999989</v>
      </c>
      <c r="O69">
        <f t="shared" si="43"/>
        <v>0.117999999999995</v>
      </c>
      <c r="P69">
        <f t="shared" si="44"/>
        <v>134109.76410000003</v>
      </c>
      <c r="Q69">
        <f t="shared" si="45"/>
        <v>0.3480999999999993</v>
      </c>
      <c r="R69">
        <f t="shared" si="46"/>
        <v>36393.192899999995</v>
      </c>
      <c r="S69">
        <f t="shared" si="47"/>
        <v>16.605624999999993</v>
      </c>
      <c r="T69">
        <f t="shared" si="48"/>
        <v>27.24839999999999</v>
      </c>
      <c r="U69">
        <f t="shared" si="49"/>
        <v>1.3923999999998819E-2</v>
      </c>
      <c r="V69">
        <f t="shared" si="50"/>
        <v>216.06389999999982</v>
      </c>
      <c r="W69">
        <f t="shared" si="51"/>
        <v>-69861.881699999998</v>
      </c>
      <c r="X69">
        <f t="shared" si="52"/>
        <v>1492.30575</v>
      </c>
      <c r="Y69">
        <f t="shared" si="53"/>
        <v>-1911.6161999999997</v>
      </c>
      <c r="Z69">
        <f t="shared" si="54"/>
        <v>-43.212779999998169</v>
      </c>
      <c r="AA69">
        <f t="shared" si="55"/>
        <v>-112.55429999999988</v>
      </c>
      <c r="AB69">
        <f t="shared" si="56"/>
        <v>2.4042499999999971</v>
      </c>
      <c r="AC69">
        <f t="shared" si="57"/>
        <v>-3.0797999999999961</v>
      </c>
      <c r="AD69">
        <f t="shared" si="58"/>
        <v>-6.9619999999996976E-2</v>
      </c>
      <c r="AE69">
        <f t="shared" si="59"/>
        <v>-777.38774999999976</v>
      </c>
      <c r="AF69">
        <f t="shared" si="60"/>
        <v>995.81939999999963</v>
      </c>
      <c r="AG69">
        <f t="shared" si="61"/>
        <v>22.510859999999045</v>
      </c>
      <c r="AH69">
        <f t="shared" si="62"/>
        <v>-21.271499999999993</v>
      </c>
      <c r="AI69">
        <f t="shared" si="63"/>
        <v>-0.48084999999997952</v>
      </c>
      <c r="AJ69">
        <f t="shared" si="64"/>
        <v>0.61595999999997375</v>
      </c>
      <c r="AM69">
        <f t="shared" si="65"/>
        <v>2619</v>
      </c>
      <c r="AN69">
        <f t="shared" si="66"/>
        <v>1.4</v>
      </c>
      <c r="AO69">
        <f t="shared" si="67"/>
        <v>683</v>
      </c>
      <c r="AP69">
        <f t="shared" si="68"/>
        <v>43</v>
      </c>
    </row>
    <row r="70" spans="1:42" x14ac:dyDescent="0.4">
      <c r="A70" s="2">
        <v>69</v>
      </c>
      <c r="B70" s="2">
        <v>52</v>
      </c>
      <c r="C70" s="2">
        <v>3354</v>
      </c>
      <c r="D70" s="2">
        <v>2.2999999999999998</v>
      </c>
      <c r="E70" s="2">
        <v>614</v>
      </c>
      <c r="F70" s="2">
        <v>26.5</v>
      </c>
      <c r="G70" s="2">
        <v>37</v>
      </c>
      <c r="H70" s="2">
        <v>7.6</v>
      </c>
      <c r="I70">
        <f t="shared" si="37"/>
        <v>6.2610000000000028</v>
      </c>
      <c r="J70">
        <f t="shared" si="38"/>
        <v>368.78999999999996</v>
      </c>
      <c r="K70">
        <f t="shared" si="39"/>
        <v>0.3100000000000005</v>
      </c>
      <c r="L70">
        <f t="shared" si="40"/>
        <v>121.76999999999998</v>
      </c>
      <c r="M70">
        <f t="shared" si="41"/>
        <v>10.425000000000001</v>
      </c>
      <c r="N70">
        <f t="shared" si="42"/>
        <v>-0.78000000000000114</v>
      </c>
      <c r="O70">
        <f t="shared" si="43"/>
        <v>-0.28200000000000536</v>
      </c>
      <c r="P70">
        <f t="shared" si="44"/>
        <v>136006.06409999996</v>
      </c>
      <c r="Q70">
        <f t="shared" si="45"/>
        <v>9.610000000000031E-2</v>
      </c>
      <c r="R70">
        <f t="shared" si="46"/>
        <v>14827.932899999996</v>
      </c>
      <c r="S70">
        <f t="shared" si="47"/>
        <v>108.68062500000002</v>
      </c>
      <c r="T70">
        <f t="shared" si="48"/>
        <v>0.60840000000000183</v>
      </c>
      <c r="U70">
        <f t="shared" si="49"/>
        <v>7.9524000000003023E-2</v>
      </c>
      <c r="V70">
        <f t="shared" si="50"/>
        <v>114.32490000000017</v>
      </c>
      <c r="W70">
        <f t="shared" si="51"/>
        <v>44907.55829999999</v>
      </c>
      <c r="X70">
        <f t="shared" si="52"/>
        <v>3844.6357499999999</v>
      </c>
      <c r="Y70">
        <f t="shared" si="53"/>
        <v>-287.65620000000041</v>
      </c>
      <c r="Z70">
        <f t="shared" si="54"/>
        <v>-103.99878000000197</v>
      </c>
      <c r="AA70">
        <f t="shared" si="55"/>
        <v>37.748700000000056</v>
      </c>
      <c r="AB70">
        <f t="shared" si="56"/>
        <v>3.2317500000000052</v>
      </c>
      <c r="AC70">
        <f t="shared" si="57"/>
        <v>-0.24180000000000074</v>
      </c>
      <c r="AD70">
        <f t="shared" si="58"/>
        <v>-8.7420000000001802E-2</v>
      </c>
      <c r="AE70">
        <f t="shared" si="59"/>
        <v>1269.4522499999998</v>
      </c>
      <c r="AF70">
        <f t="shared" si="60"/>
        <v>-94.980600000000123</v>
      </c>
      <c r="AG70">
        <f t="shared" si="61"/>
        <v>-34.339140000000647</v>
      </c>
      <c r="AH70">
        <f t="shared" si="62"/>
        <v>-8.1315000000000133</v>
      </c>
      <c r="AI70">
        <f t="shared" si="63"/>
        <v>-2.9398500000000563</v>
      </c>
      <c r="AJ70">
        <f t="shared" si="64"/>
        <v>0.21996000000000451</v>
      </c>
      <c r="AM70">
        <f t="shared" si="65"/>
        <v>3354</v>
      </c>
      <c r="AN70">
        <f t="shared" si="66"/>
        <v>2.2999999999999998</v>
      </c>
      <c r="AO70">
        <f t="shared" si="67"/>
        <v>614</v>
      </c>
      <c r="AP70">
        <f t="shared" si="68"/>
        <v>37</v>
      </c>
    </row>
    <row r="71" spans="1:42" x14ac:dyDescent="0.4">
      <c r="A71" s="2">
        <v>70</v>
      </c>
      <c r="B71" s="2">
        <v>51.2</v>
      </c>
      <c r="C71" s="2">
        <v>3082</v>
      </c>
      <c r="D71" s="2">
        <v>2.8</v>
      </c>
      <c r="E71" s="2">
        <v>637</v>
      </c>
      <c r="F71" s="2">
        <v>22</v>
      </c>
      <c r="G71" s="2">
        <v>34</v>
      </c>
      <c r="H71" s="2">
        <v>3.6</v>
      </c>
      <c r="I71">
        <f t="shared" si="37"/>
        <v>5.4610000000000056</v>
      </c>
      <c r="J71">
        <f t="shared" si="38"/>
        <v>96.789999999999964</v>
      </c>
      <c r="K71">
        <f t="shared" si="39"/>
        <v>0.8100000000000005</v>
      </c>
      <c r="L71">
        <f t="shared" si="40"/>
        <v>144.76999999999998</v>
      </c>
      <c r="M71">
        <f t="shared" si="41"/>
        <v>5.9250000000000007</v>
      </c>
      <c r="N71">
        <f t="shared" si="42"/>
        <v>-3.7800000000000011</v>
      </c>
      <c r="O71">
        <f t="shared" si="43"/>
        <v>-4.2820000000000054</v>
      </c>
      <c r="P71">
        <f t="shared" si="44"/>
        <v>9368.3040999999921</v>
      </c>
      <c r="Q71">
        <f t="shared" si="45"/>
        <v>0.65610000000000079</v>
      </c>
      <c r="R71">
        <f t="shared" si="46"/>
        <v>20958.352899999994</v>
      </c>
      <c r="S71">
        <f t="shared" si="47"/>
        <v>35.105625000000011</v>
      </c>
      <c r="T71">
        <f t="shared" si="48"/>
        <v>14.288400000000008</v>
      </c>
      <c r="U71">
        <f t="shared" si="49"/>
        <v>18.335524000000046</v>
      </c>
      <c r="V71">
        <f t="shared" si="50"/>
        <v>78.399900000000017</v>
      </c>
      <c r="W71">
        <f t="shared" si="51"/>
        <v>14012.288299999993</v>
      </c>
      <c r="X71">
        <f t="shared" si="52"/>
        <v>573.48074999999983</v>
      </c>
      <c r="Y71">
        <f t="shared" si="53"/>
        <v>-365.86619999999999</v>
      </c>
      <c r="Z71">
        <f t="shared" si="54"/>
        <v>-414.45478000000037</v>
      </c>
      <c r="AA71">
        <f t="shared" si="55"/>
        <v>117.26370000000006</v>
      </c>
      <c r="AB71">
        <f t="shared" si="56"/>
        <v>4.7992500000000033</v>
      </c>
      <c r="AC71">
        <f t="shared" si="57"/>
        <v>-3.061800000000003</v>
      </c>
      <c r="AD71">
        <f t="shared" si="58"/>
        <v>-3.4684200000000063</v>
      </c>
      <c r="AE71">
        <f t="shared" si="59"/>
        <v>857.76224999999999</v>
      </c>
      <c r="AF71">
        <f t="shared" si="60"/>
        <v>-547.23060000000009</v>
      </c>
      <c r="AG71">
        <f t="shared" si="61"/>
        <v>-619.90514000000064</v>
      </c>
      <c r="AH71">
        <f t="shared" si="62"/>
        <v>-22.39650000000001</v>
      </c>
      <c r="AI71">
        <f t="shared" si="63"/>
        <v>-25.370850000000036</v>
      </c>
      <c r="AJ71">
        <f t="shared" si="64"/>
        <v>16.185960000000026</v>
      </c>
      <c r="AM71">
        <f t="shared" si="65"/>
        <v>3082</v>
      </c>
      <c r="AN71">
        <f t="shared" si="66"/>
        <v>2.8</v>
      </c>
      <c r="AO71">
        <f t="shared" si="67"/>
        <v>637</v>
      </c>
      <c r="AP71">
        <f t="shared" si="68"/>
        <v>34</v>
      </c>
    </row>
    <row r="72" spans="1:42" x14ac:dyDescent="0.4">
      <c r="A72" s="2">
        <v>71</v>
      </c>
      <c r="B72" s="2">
        <v>51.2</v>
      </c>
      <c r="C72" s="2">
        <v>2775</v>
      </c>
      <c r="D72" s="2">
        <v>1.8</v>
      </c>
      <c r="E72" s="2">
        <v>497</v>
      </c>
      <c r="F72" s="2">
        <v>15</v>
      </c>
      <c r="G72" s="2">
        <v>35</v>
      </c>
      <c r="H72" s="2">
        <v>9.1999999999999993</v>
      </c>
      <c r="I72">
        <f t="shared" si="37"/>
        <v>5.4610000000000056</v>
      </c>
      <c r="J72">
        <f t="shared" si="38"/>
        <v>-210.21000000000004</v>
      </c>
      <c r="K72">
        <f t="shared" si="39"/>
        <v>-0.18999999999999928</v>
      </c>
      <c r="L72">
        <f t="shared" si="40"/>
        <v>4.7699999999999818</v>
      </c>
      <c r="M72">
        <f t="shared" si="41"/>
        <v>-1.0749999999999993</v>
      </c>
      <c r="N72">
        <f t="shared" si="42"/>
        <v>-2.7800000000000011</v>
      </c>
      <c r="O72">
        <f t="shared" si="43"/>
        <v>1.3179999999999943</v>
      </c>
      <c r="P72">
        <f t="shared" si="44"/>
        <v>44188.244100000018</v>
      </c>
      <c r="Q72">
        <f t="shared" si="45"/>
        <v>3.609999999999973E-2</v>
      </c>
      <c r="R72">
        <f t="shared" si="46"/>
        <v>22.752899999999826</v>
      </c>
      <c r="S72">
        <f t="shared" si="47"/>
        <v>1.1556249999999986</v>
      </c>
      <c r="T72">
        <f t="shared" si="48"/>
        <v>7.7284000000000059</v>
      </c>
      <c r="U72">
        <f t="shared" si="49"/>
        <v>1.737123999999985</v>
      </c>
      <c r="V72">
        <f t="shared" si="50"/>
        <v>39.939899999999852</v>
      </c>
      <c r="W72">
        <f t="shared" si="51"/>
        <v>-1002.7016999999963</v>
      </c>
      <c r="X72">
        <f t="shared" si="52"/>
        <v>225.97574999999989</v>
      </c>
      <c r="Y72">
        <f t="shared" si="53"/>
        <v>584.38380000000029</v>
      </c>
      <c r="Z72">
        <f t="shared" si="54"/>
        <v>-277.05677999999887</v>
      </c>
      <c r="AA72">
        <f t="shared" si="55"/>
        <v>-0.90629999999999311</v>
      </c>
      <c r="AB72">
        <f t="shared" si="56"/>
        <v>0.2042499999999991</v>
      </c>
      <c r="AC72">
        <f t="shared" si="57"/>
        <v>0.52819999999999823</v>
      </c>
      <c r="AD72">
        <f t="shared" si="58"/>
        <v>-0.25041999999999798</v>
      </c>
      <c r="AE72">
        <f t="shared" si="59"/>
        <v>-5.1277499999999767</v>
      </c>
      <c r="AF72">
        <f t="shared" si="60"/>
        <v>-13.260599999999954</v>
      </c>
      <c r="AG72">
        <f t="shared" si="61"/>
        <v>6.2868599999999484</v>
      </c>
      <c r="AH72">
        <f t="shared" si="62"/>
        <v>2.9884999999999993</v>
      </c>
      <c r="AI72">
        <f t="shared" si="63"/>
        <v>-1.4168499999999928</v>
      </c>
      <c r="AJ72">
        <f t="shared" si="64"/>
        <v>-3.6640399999999858</v>
      </c>
      <c r="AM72">
        <f t="shared" si="65"/>
        <v>2775</v>
      </c>
      <c r="AN72">
        <f t="shared" si="66"/>
        <v>1.8</v>
      </c>
      <c r="AO72">
        <f t="shared" si="67"/>
        <v>497</v>
      </c>
      <c r="AP72">
        <f t="shared" si="68"/>
        <v>35</v>
      </c>
    </row>
    <row r="73" spans="1:42" x14ac:dyDescent="0.4">
      <c r="A73" s="2">
        <v>72</v>
      </c>
      <c r="B73" s="2">
        <v>44</v>
      </c>
      <c r="C73" s="2">
        <v>2813</v>
      </c>
      <c r="D73" s="2">
        <v>0.5</v>
      </c>
      <c r="E73" s="2">
        <v>233</v>
      </c>
      <c r="F73" s="2">
        <v>15</v>
      </c>
      <c r="G73" s="2">
        <v>41</v>
      </c>
      <c r="H73" s="2">
        <v>3</v>
      </c>
      <c r="I73">
        <f t="shared" si="37"/>
        <v>-1.7389999999999972</v>
      </c>
      <c r="J73">
        <f t="shared" si="38"/>
        <v>-172.21000000000004</v>
      </c>
      <c r="K73">
        <f t="shared" si="39"/>
        <v>-1.4899999999999993</v>
      </c>
      <c r="L73">
        <f t="shared" si="40"/>
        <v>-259.23</v>
      </c>
      <c r="M73">
        <f t="shared" si="41"/>
        <v>-1.0749999999999993</v>
      </c>
      <c r="N73">
        <f t="shared" si="42"/>
        <v>3.2199999999999989</v>
      </c>
      <c r="O73">
        <f t="shared" si="43"/>
        <v>-4.882000000000005</v>
      </c>
      <c r="P73">
        <f t="shared" si="44"/>
        <v>29656.284100000012</v>
      </c>
      <c r="Q73">
        <f t="shared" si="45"/>
        <v>2.2200999999999982</v>
      </c>
      <c r="R73">
        <f t="shared" si="46"/>
        <v>67200.192900000009</v>
      </c>
      <c r="S73">
        <f t="shared" si="47"/>
        <v>1.1556249999999986</v>
      </c>
      <c r="T73">
        <f t="shared" si="48"/>
        <v>10.368399999999992</v>
      </c>
      <c r="U73">
        <f t="shared" si="49"/>
        <v>23.833924000000049</v>
      </c>
      <c r="V73">
        <f t="shared" si="50"/>
        <v>256.59289999999993</v>
      </c>
      <c r="W73">
        <f t="shared" si="51"/>
        <v>44641.998300000014</v>
      </c>
      <c r="X73">
        <f t="shared" si="52"/>
        <v>185.12574999999993</v>
      </c>
      <c r="Y73">
        <f t="shared" si="53"/>
        <v>-554.51619999999991</v>
      </c>
      <c r="Z73">
        <f t="shared" si="54"/>
        <v>840.72922000000108</v>
      </c>
      <c r="AA73">
        <f t="shared" si="55"/>
        <v>386.25269999999983</v>
      </c>
      <c r="AB73">
        <f t="shared" si="56"/>
        <v>1.6017499999999982</v>
      </c>
      <c r="AC73">
        <f t="shared" si="57"/>
        <v>-4.7977999999999961</v>
      </c>
      <c r="AD73">
        <f t="shared" si="58"/>
        <v>7.2741800000000039</v>
      </c>
      <c r="AE73">
        <f t="shared" si="59"/>
        <v>278.67224999999985</v>
      </c>
      <c r="AF73">
        <f t="shared" si="60"/>
        <v>-834.72059999999976</v>
      </c>
      <c r="AG73">
        <f t="shared" si="61"/>
        <v>1265.5608600000014</v>
      </c>
      <c r="AH73">
        <f t="shared" si="62"/>
        <v>-3.4614999999999965</v>
      </c>
      <c r="AI73">
        <f t="shared" si="63"/>
        <v>5.2481500000000016</v>
      </c>
      <c r="AJ73">
        <f t="shared" si="64"/>
        <v>-15.72004000000001</v>
      </c>
      <c r="AM73">
        <f t="shared" si="65"/>
        <v>2813</v>
      </c>
      <c r="AN73">
        <f t="shared" si="66"/>
        <v>0.5</v>
      </c>
      <c r="AO73">
        <f t="shared" si="67"/>
        <v>233</v>
      </c>
      <c r="AP73">
        <f t="shared" si="68"/>
        <v>41</v>
      </c>
    </row>
    <row r="74" spans="1:42" x14ac:dyDescent="0.4">
      <c r="A74" s="2">
        <v>73</v>
      </c>
      <c r="B74" s="2">
        <v>49.6</v>
      </c>
      <c r="C74" s="2">
        <v>3359</v>
      </c>
      <c r="D74" s="2">
        <v>2.7</v>
      </c>
      <c r="E74" s="2">
        <v>473</v>
      </c>
      <c r="F74" s="2">
        <v>10.5</v>
      </c>
      <c r="G74" s="2">
        <v>30</v>
      </c>
      <c r="H74" s="2">
        <v>12.2</v>
      </c>
      <c r="I74">
        <f t="shared" si="37"/>
        <v>3.8610000000000042</v>
      </c>
      <c r="J74">
        <f t="shared" si="38"/>
        <v>373.78999999999996</v>
      </c>
      <c r="K74">
        <f t="shared" si="39"/>
        <v>0.71000000000000085</v>
      </c>
      <c r="L74">
        <f t="shared" si="40"/>
        <v>-19.230000000000018</v>
      </c>
      <c r="M74">
        <f t="shared" si="41"/>
        <v>-5.5749999999999993</v>
      </c>
      <c r="N74">
        <f t="shared" si="42"/>
        <v>-7.7800000000000011</v>
      </c>
      <c r="O74">
        <f t="shared" si="43"/>
        <v>4.3179999999999943</v>
      </c>
      <c r="P74">
        <f t="shared" si="44"/>
        <v>139718.96409999998</v>
      </c>
      <c r="Q74">
        <f t="shared" si="45"/>
        <v>0.50410000000000121</v>
      </c>
      <c r="R74">
        <f t="shared" si="46"/>
        <v>369.79290000000071</v>
      </c>
      <c r="S74">
        <f t="shared" si="47"/>
        <v>31.080624999999991</v>
      </c>
      <c r="T74">
        <f t="shared" si="48"/>
        <v>60.528400000000019</v>
      </c>
      <c r="U74">
        <f t="shared" si="49"/>
        <v>18.645123999999949</v>
      </c>
      <c r="V74">
        <f t="shared" si="50"/>
        <v>265.39090000000027</v>
      </c>
      <c r="W74">
        <f t="shared" si="51"/>
        <v>-7187.9817000000057</v>
      </c>
      <c r="X74">
        <f t="shared" si="52"/>
        <v>-2083.8792499999995</v>
      </c>
      <c r="Y74">
        <f t="shared" si="53"/>
        <v>-2908.0862000000002</v>
      </c>
      <c r="Z74">
        <f t="shared" si="54"/>
        <v>1614.0252199999977</v>
      </c>
      <c r="AA74">
        <f t="shared" si="55"/>
        <v>-13.65330000000003</v>
      </c>
      <c r="AB74">
        <f t="shared" si="56"/>
        <v>-3.958250000000004</v>
      </c>
      <c r="AC74">
        <f t="shared" si="57"/>
        <v>-5.5238000000000076</v>
      </c>
      <c r="AD74">
        <f t="shared" si="58"/>
        <v>3.0657799999999997</v>
      </c>
      <c r="AE74">
        <f t="shared" si="59"/>
        <v>107.20725000000009</v>
      </c>
      <c r="AF74">
        <f t="shared" si="60"/>
        <v>149.60940000000016</v>
      </c>
      <c r="AG74">
        <f t="shared" si="61"/>
        <v>-83.03513999999997</v>
      </c>
      <c r="AH74">
        <f t="shared" si="62"/>
        <v>43.3735</v>
      </c>
      <c r="AI74">
        <f t="shared" si="63"/>
        <v>-24.072849999999963</v>
      </c>
      <c r="AJ74">
        <f t="shared" si="64"/>
        <v>-33.594039999999957</v>
      </c>
      <c r="AM74">
        <f t="shared" si="65"/>
        <v>3359</v>
      </c>
      <c r="AN74">
        <f t="shared" si="66"/>
        <v>2.7</v>
      </c>
      <c r="AO74">
        <f t="shared" si="67"/>
        <v>473</v>
      </c>
      <c r="AP74">
        <f t="shared" si="68"/>
        <v>30</v>
      </c>
    </row>
    <row r="75" spans="1:42" x14ac:dyDescent="0.4">
      <c r="A75" s="2">
        <v>74</v>
      </c>
      <c r="B75" s="2">
        <v>47.5</v>
      </c>
      <c r="C75" s="2">
        <v>3080</v>
      </c>
      <c r="D75" s="2">
        <v>2.4</v>
      </c>
      <c r="E75" s="2">
        <v>488</v>
      </c>
      <c r="F75" s="2">
        <v>13.5</v>
      </c>
      <c r="G75" s="2">
        <v>31</v>
      </c>
      <c r="H75" s="2">
        <v>6.7</v>
      </c>
      <c r="I75">
        <f t="shared" si="37"/>
        <v>1.7610000000000028</v>
      </c>
      <c r="J75">
        <f t="shared" si="38"/>
        <v>94.789999999999964</v>
      </c>
      <c r="K75">
        <f t="shared" si="39"/>
        <v>0.41000000000000059</v>
      </c>
      <c r="L75">
        <f t="shared" si="40"/>
        <v>-4.2300000000000182</v>
      </c>
      <c r="M75">
        <f t="shared" si="41"/>
        <v>-2.5749999999999993</v>
      </c>
      <c r="N75">
        <f t="shared" si="42"/>
        <v>-6.7800000000000011</v>
      </c>
      <c r="O75">
        <f t="shared" si="43"/>
        <v>-1.1820000000000048</v>
      </c>
      <c r="P75">
        <f t="shared" si="44"/>
        <v>8985.1440999999922</v>
      </c>
      <c r="Q75">
        <f t="shared" si="45"/>
        <v>0.16810000000000047</v>
      </c>
      <c r="R75">
        <f t="shared" si="46"/>
        <v>17.892900000000154</v>
      </c>
      <c r="S75">
        <f t="shared" si="47"/>
        <v>6.6306249999999967</v>
      </c>
      <c r="T75">
        <f t="shared" si="48"/>
        <v>45.968400000000017</v>
      </c>
      <c r="U75">
        <f t="shared" si="49"/>
        <v>1.3971240000000114</v>
      </c>
      <c r="V75">
        <f t="shared" si="50"/>
        <v>38.863900000000044</v>
      </c>
      <c r="W75">
        <f t="shared" si="51"/>
        <v>-400.96170000000154</v>
      </c>
      <c r="X75">
        <f t="shared" si="52"/>
        <v>-244.08424999999983</v>
      </c>
      <c r="Y75">
        <f t="shared" si="53"/>
        <v>-642.67619999999988</v>
      </c>
      <c r="Z75">
        <f t="shared" si="54"/>
        <v>-112.04178000000041</v>
      </c>
      <c r="AA75">
        <f t="shared" si="55"/>
        <v>-1.7343000000000099</v>
      </c>
      <c r="AB75">
        <f t="shared" si="56"/>
        <v>-1.0557500000000013</v>
      </c>
      <c r="AC75">
        <f t="shared" si="57"/>
        <v>-2.7798000000000043</v>
      </c>
      <c r="AD75">
        <f t="shared" si="58"/>
        <v>-0.48462000000000266</v>
      </c>
      <c r="AE75">
        <f t="shared" si="59"/>
        <v>10.892250000000043</v>
      </c>
      <c r="AF75">
        <f t="shared" si="60"/>
        <v>28.679400000000129</v>
      </c>
      <c r="AG75">
        <f t="shared" si="61"/>
        <v>4.9998600000000417</v>
      </c>
      <c r="AH75">
        <f t="shared" si="62"/>
        <v>17.458499999999997</v>
      </c>
      <c r="AI75">
        <f t="shared" si="63"/>
        <v>3.0436500000000115</v>
      </c>
      <c r="AJ75">
        <f t="shared" si="64"/>
        <v>8.0139600000000346</v>
      </c>
      <c r="AM75">
        <f t="shared" si="65"/>
        <v>3080</v>
      </c>
      <c r="AN75">
        <f t="shared" si="66"/>
        <v>2.4</v>
      </c>
      <c r="AO75">
        <f t="shared" si="67"/>
        <v>488</v>
      </c>
      <c r="AP75">
        <f t="shared" si="68"/>
        <v>31</v>
      </c>
    </row>
    <row r="76" spans="1:42" x14ac:dyDescent="0.4">
      <c r="A76" s="2">
        <v>75</v>
      </c>
      <c r="B76" s="2">
        <v>54.4</v>
      </c>
      <c r="C76" s="2">
        <v>2756</v>
      </c>
      <c r="D76" s="2">
        <v>1.1000000000000001</v>
      </c>
      <c r="E76" s="2">
        <v>832</v>
      </c>
      <c r="F76" s="2">
        <v>14.5</v>
      </c>
      <c r="G76" s="2">
        <v>35</v>
      </c>
      <c r="H76" s="2">
        <v>6.9</v>
      </c>
      <c r="I76">
        <f t="shared" si="37"/>
        <v>8.6610000000000014</v>
      </c>
      <c r="J76">
        <f t="shared" si="38"/>
        <v>-229.21000000000004</v>
      </c>
      <c r="K76">
        <f t="shared" si="39"/>
        <v>-0.88999999999999924</v>
      </c>
      <c r="L76">
        <f t="shared" si="40"/>
        <v>339.77</v>
      </c>
      <c r="M76">
        <f t="shared" si="41"/>
        <v>-1.5749999999999993</v>
      </c>
      <c r="N76">
        <f t="shared" si="42"/>
        <v>-2.7800000000000011</v>
      </c>
      <c r="O76">
        <f t="shared" si="43"/>
        <v>-0.98200000000000465</v>
      </c>
      <c r="P76">
        <f t="shared" si="44"/>
        <v>52537.224100000014</v>
      </c>
      <c r="Q76">
        <f t="shared" si="45"/>
        <v>0.79209999999999869</v>
      </c>
      <c r="R76">
        <f t="shared" si="46"/>
        <v>115443.65289999999</v>
      </c>
      <c r="S76">
        <f t="shared" si="47"/>
        <v>2.4806249999999976</v>
      </c>
      <c r="T76">
        <f t="shared" si="48"/>
        <v>7.7284000000000059</v>
      </c>
      <c r="U76">
        <f t="shared" si="49"/>
        <v>0.96432400000000917</v>
      </c>
      <c r="V76">
        <f t="shared" si="50"/>
        <v>203.99689999999987</v>
      </c>
      <c r="W76">
        <f t="shared" si="51"/>
        <v>-77878.681700000001</v>
      </c>
      <c r="X76">
        <f t="shared" si="52"/>
        <v>361.00574999999992</v>
      </c>
      <c r="Y76">
        <f t="shared" si="53"/>
        <v>637.20380000000034</v>
      </c>
      <c r="Z76">
        <f t="shared" si="54"/>
        <v>225.0842200000011</v>
      </c>
      <c r="AA76">
        <f t="shared" si="55"/>
        <v>-302.39529999999974</v>
      </c>
      <c r="AB76">
        <f t="shared" si="56"/>
        <v>1.4017499999999983</v>
      </c>
      <c r="AC76">
        <f t="shared" si="57"/>
        <v>2.4741999999999988</v>
      </c>
      <c r="AD76">
        <f t="shared" si="58"/>
        <v>0.87398000000000342</v>
      </c>
      <c r="AE76">
        <f t="shared" si="59"/>
        <v>-535.13774999999976</v>
      </c>
      <c r="AF76">
        <f t="shared" si="60"/>
        <v>-944.56060000000036</v>
      </c>
      <c r="AG76">
        <f t="shared" si="61"/>
        <v>-333.65414000000158</v>
      </c>
      <c r="AH76">
        <f t="shared" si="62"/>
        <v>4.3784999999999998</v>
      </c>
      <c r="AI76">
        <f t="shared" si="63"/>
        <v>1.5466500000000065</v>
      </c>
      <c r="AJ76">
        <f t="shared" si="64"/>
        <v>2.7299600000000139</v>
      </c>
      <c r="AM76">
        <f t="shared" si="65"/>
        <v>2756</v>
      </c>
      <c r="AN76">
        <f t="shared" si="66"/>
        <v>1.1000000000000001</v>
      </c>
      <c r="AO76">
        <f t="shared" si="67"/>
        <v>832</v>
      </c>
      <c r="AP76">
        <f t="shared" si="68"/>
        <v>35</v>
      </c>
    </row>
    <row r="77" spans="1:42" x14ac:dyDescent="0.4">
      <c r="A77" s="2">
        <v>76</v>
      </c>
      <c r="B77" s="2">
        <v>46.2</v>
      </c>
      <c r="C77" s="2">
        <v>2244</v>
      </c>
      <c r="D77" s="2">
        <v>0.7</v>
      </c>
      <c r="E77" s="2">
        <v>496</v>
      </c>
      <c r="F77" s="2">
        <v>15.5</v>
      </c>
      <c r="G77" s="2">
        <v>38</v>
      </c>
      <c r="H77" s="2">
        <v>8.9</v>
      </c>
      <c r="I77">
        <f t="shared" si="37"/>
        <v>0.46100000000000563</v>
      </c>
      <c r="J77">
        <f t="shared" si="38"/>
        <v>-741.21</v>
      </c>
      <c r="K77">
        <f t="shared" si="39"/>
        <v>-1.2899999999999994</v>
      </c>
      <c r="L77">
        <f t="shared" si="40"/>
        <v>3.7699999999999818</v>
      </c>
      <c r="M77">
        <f t="shared" si="41"/>
        <v>-0.57499999999999929</v>
      </c>
      <c r="N77">
        <f t="shared" si="42"/>
        <v>0.21999999999999886</v>
      </c>
      <c r="O77">
        <f t="shared" si="43"/>
        <v>1.0179999999999954</v>
      </c>
      <c r="P77">
        <f t="shared" si="44"/>
        <v>549392.26410000003</v>
      </c>
      <c r="Q77">
        <f t="shared" si="45"/>
        <v>1.6640999999999984</v>
      </c>
      <c r="R77">
        <f t="shared" si="46"/>
        <v>14.212899999999863</v>
      </c>
      <c r="S77">
        <f t="shared" si="47"/>
        <v>0.33062499999999917</v>
      </c>
      <c r="T77">
        <f t="shared" si="48"/>
        <v>4.8399999999999499E-2</v>
      </c>
      <c r="U77">
        <f t="shared" si="49"/>
        <v>1.0363239999999905</v>
      </c>
      <c r="V77">
        <f t="shared" si="50"/>
        <v>956.16089999999963</v>
      </c>
      <c r="W77">
        <f t="shared" si="51"/>
        <v>-2794.3616999999867</v>
      </c>
      <c r="X77">
        <f t="shared" si="52"/>
        <v>426.19574999999952</v>
      </c>
      <c r="Y77">
        <f t="shared" si="53"/>
        <v>-163.06619999999916</v>
      </c>
      <c r="Z77">
        <f t="shared" si="54"/>
        <v>-754.5517799999966</v>
      </c>
      <c r="AA77">
        <f t="shared" si="55"/>
        <v>-4.863299999999974</v>
      </c>
      <c r="AB77">
        <f t="shared" si="56"/>
        <v>0.74174999999999869</v>
      </c>
      <c r="AC77">
        <f t="shared" si="57"/>
        <v>-0.28379999999999839</v>
      </c>
      <c r="AD77">
        <f t="shared" si="58"/>
        <v>-1.3132199999999934</v>
      </c>
      <c r="AE77">
        <f t="shared" si="59"/>
        <v>-2.167749999999987</v>
      </c>
      <c r="AF77">
        <f t="shared" si="60"/>
        <v>0.8293999999999917</v>
      </c>
      <c r="AG77">
        <f t="shared" si="61"/>
        <v>3.8378599999999641</v>
      </c>
      <c r="AH77">
        <f t="shared" si="62"/>
        <v>-0.1264999999999992</v>
      </c>
      <c r="AI77">
        <f t="shared" si="63"/>
        <v>-0.5853499999999966</v>
      </c>
      <c r="AJ77">
        <f t="shared" si="64"/>
        <v>0.22395999999999783</v>
      </c>
      <c r="AM77">
        <f t="shared" si="65"/>
        <v>2244</v>
      </c>
      <c r="AN77">
        <f t="shared" si="66"/>
        <v>0.7</v>
      </c>
      <c r="AO77">
        <f t="shared" si="67"/>
        <v>496</v>
      </c>
      <c r="AP77">
        <f t="shared" si="68"/>
        <v>38</v>
      </c>
    </row>
    <row r="78" spans="1:42" x14ac:dyDescent="0.4">
      <c r="A78" s="2">
        <v>77</v>
      </c>
      <c r="B78" s="2">
        <v>54.1</v>
      </c>
      <c r="C78" s="2">
        <v>2862</v>
      </c>
      <c r="D78" s="2">
        <v>1.4</v>
      </c>
      <c r="E78" s="2">
        <v>809</v>
      </c>
      <c r="F78" s="2">
        <v>16.5</v>
      </c>
      <c r="G78" s="2">
        <v>33</v>
      </c>
      <c r="H78" s="2">
        <v>3</v>
      </c>
      <c r="I78">
        <f t="shared" si="37"/>
        <v>8.3610000000000042</v>
      </c>
      <c r="J78">
        <f t="shared" si="38"/>
        <v>-123.21000000000004</v>
      </c>
      <c r="K78">
        <f t="shared" si="39"/>
        <v>-0.58999999999999941</v>
      </c>
      <c r="L78">
        <f t="shared" si="40"/>
        <v>316.77</v>
      </c>
      <c r="M78">
        <f t="shared" si="41"/>
        <v>0.42500000000000071</v>
      </c>
      <c r="N78">
        <f t="shared" si="42"/>
        <v>-4.7800000000000011</v>
      </c>
      <c r="O78">
        <f t="shared" si="43"/>
        <v>-4.882000000000005</v>
      </c>
      <c r="P78">
        <f t="shared" si="44"/>
        <v>15180.704100000008</v>
      </c>
      <c r="Q78">
        <f t="shared" si="45"/>
        <v>0.3480999999999993</v>
      </c>
      <c r="R78">
        <f t="shared" si="46"/>
        <v>100343.23289999999</v>
      </c>
      <c r="S78">
        <f t="shared" si="47"/>
        <v>0.18062500000000059</v>
      </c>
      <c r="T78">
        <f t="shared" si="48"/>
        <v>22.848400000000012</v>
      </c>
      <c r="U78">
        <f t="shared" si="49"/>
        <v>23.833924000000049</v>
      </c>
      <c r="V78">
        <f t="shared" si="50"/>
        <v>72.693899999999942</v>
      </c>
      <c r="W78">
        <f t="shared" si="51"/>
        <v>-39029.231700000011</v>
      </c>
      <c r="X78">
        <f t="shared" si="52"/>
        <v>-52.364250000000105</v>
      </c>
      <c r="Y78">
        <f t="shared" si="53"/>
        <v>588.94380000000035</v>
      </c>
      <c r="Z78">
        <f t="shared" si="54"/>
        <v>601.51122000000078</v>
      </c>
      <c r="AA78">
        <f t="shared" si="55"/>
        <v>-186.89429999999982</v>
      </c>
      <c r="AB78">
        <f t="shared" si="56"/>
        <v>-0.25075000000000019</v>
      </c>
      <c r="AC78">
        <f t="shared" si="57"/>
        <v>2.820199999999998</v>
      </c>
      <c r="AD78">
        <f t="shared" si="58"/>
        <v>2.8803800000000002</v>
      </c>
      <c r="AE78">
        <f t="shared" si="59"/>
        <v>134.62725000000023</v>
      </c>
      <c r="AF78">
        <f t="shared" si="60"/>
        <v>-1514.1606000000004</v>
      </c>
      <c r="AG78">
        <f t="shared" si="61"/>
        <v>-1546.4711400000015</v>
      </c>
      <c r="AH78">
        <f t="shared" si="62"/>
        <v>-2.0315000000000039</v>
      </c>
      <c r="AI78">
        <f t="shared" si="63"/>
        <v>-2.0748500000000054</v>
      </c>
      <c r="AJ78">
        <f t="shared" si="64"/>
        <v>23.335960000000028</v>
      </c>
      <c r="AM78">
        <f t="shared" si="65"/>
        <v>2862</v>
      </c>
      <c r="AN78">
        <f t="shared" si="66"/>
        <v>1.4</v>
      </c>
      <c r="AO78">
        <f t="shared" si="67"/>
        <v>809</v>
      </c>
      <c r="AP78">
        <f t="shared" si="68"/>
        <v>33</v>
      </c>
    </row>
    <row r="79" spans="1:42" x14ac:dyDescent="0.4">
      <c r="A79" s="2">
        <v>78</v>
      </c>
      <c r="B79" s="2">
        <v>43.5</v>
      </c>
      <c r="C79" s="2">
        <v>3198</v>
      </c>
      <c r="D79" s="2">
        <v>2.5</v>
      </c>
      <c r="E79" s="2">
        <v>548</v>
      </c>
      <c r="F79" s="2">
        <v>17</v>
      </c>
      <c r="G79" s="2">
        <v>38</v>
      </c>
      <c r="H79" s="2">
        <v>10.199999999999999</v>
      </c>
      <c r="I79">
        <f t="shared" si="37"/>
        <v>-2.2389999999999972</v>
      </c>
      <c r="J79">
        <f t="shared" si="38"/>
        <v>212.78999999999996</v>
      </c>
      <c r="K79">
        <f t="shared" si="39"/>
        <v>0.51000000000000068</v>
      </c>
      <c r="L79">
        <f t="shared" si="40"/>
        <v>55.769999999999982</v>
      </c>
      <c r="M79">
        <f t="shared" si="41"/>
        <v>0.92500000000000071</v>
      </c>
      <c r="N79">
        <f t="shared" si="42"/>
        <v>0.21999999999999886</v>
      </c>
      <c r="O79">
        <f t="shared" si="43"/>
        <v>2.3179999999999943</v>
      </c>
      <c r="P79">
        <f t="shared" si="44"/>
        <v>45279.584099999985</v>
      </c>
      <c r="Q79">
        <f t="shared" si="45"/>
        <v>0.26010000000000066</v>
      </c>
      <c r="R79">
        <f t="shared" si="46"/>
        <v>3110.2928999999981</v>
      </c>
      <c r="S79">
        <f t="shared" si="47"/>
        <v>0.8556250000000013</v>
      </c>
      <c r="T79">
        <f t="shared" si="48"/>
        <v>4.8399999999999499E-2</v>
      </c>
      <c r="U79">
        <f t="shared" si="49"/>
        <v>5.3731239999999731</v>
      </c>
      <c r="V79">
        <f t="shared" si="50"/>
        <v>108.52290000000012</v>
      </c>
      <c r="W79">
        <f t="shared" si="51"/>
        <v>11867.298299999995</v>
      </c>
      <c r="X79">
        <f t="shared" si="52"/>
        <v>196.83075000000011</v>
      </c>
      <c r="Y79">
        <f t="shared" si="53"/>
        <v>46.813799999999752</v>
      </c>
      <c r="Z79">
        <f t="shared" si="54"/>
        <v>493.24721999999872</v>
      </c>
      <c r="AA79">
        <f t="shared" si="55"/>
        <v>28.442700000000027</v>
      </c>
      <c r="AB79">
        <f t="shared" si="56"/>
        <v>0.471750000000001</v>
      </c>
      <c r="AC79">
        <f t="shared" si="57"/>
        <v>0.11219999999999956</v>
      </c>
      <c r="AD79">
        <f t="shared" si="58"/>
        <v>1.1821799999999987</v>
      </c>
      <c r="AE79">
        <f t="shared" si="59"/>
        <v>51.587250000000026</v>
      </c>
      <c r="AF79">
        <f t="shared" si="60"/>
        <v>12.269399999999933</v>
      </c>
      <c r="AG79">
        <f t="shared" si="61"/>
        <v>129.27485999999965</v>
      </c>
      <c r="AH79">
        <f t="shared" si="62"/>
        <v>0.2034999999999991</v>
      </c>
      <c r="AI79">
        <f t="shared" si="63"/>
        <v>2.1441499999999962</v>
      </c>
      <c r="AJ79">
        <f t="shared" si="64"/>
        <v>0.50995999999999608</v>
      </c>
      <c r="AM79">
        <f t="shared" si="65"/>
        <v>3198</v>
      </c>
      <c r="AN79">
        <f t="shared" si="66"/>
        <v>2.5</v>
      </c>
      <c r="AO79">
        <f t="shared" si="67"/>
        <v>548</v>
      </c>
      <c r="AP79">
        <f t="shared" si="68"/>
        <v>38</v>
      </c>
    </row>
    <row r="80" spans="1:42" x14ac:dyDescent="0.4">
      <c r="A80" s="2">
        <v>79</v>
      </c>
      <c r="B80" s="2">
        <v>52.7</v>
      </c>
      <c r="C80" s="2">
        <v>3378</v>
      </c>
      <c r="D80" s="2">
        <v>1</v>
      </c>
      <c r="E80" s="2">
        <v>815</v>
      </c>
      <c r="F80" s="2">
        <v>10</v>
      </c>
      <c r="G80" s="2">
        <v>40</v>
      </c>
      <c r="H80" s="2">
        <v>7.2</v>
      </c>
      <c r="I80">
        <f t="shared" si="37"/>
        <v>6.9610000000000056</v>
      </c>
      <c r="J80">
        <f t="shared" si="38"/>
        <v>392.78999999999996</v>
      </c>
      <c r="K80">
        <f t="shared" si="39"/>
        <v>-0.98999999999999932</v>
      </c>
      <c r="L80">
        <f t="shared" si="40"/>
        <v>322.77</v>
      </c>
      <c r="M80">
        <f t="shared" si="41"/>
        <v>-6.0749999999999993</v>
      </c>
      <c r="N80">
        <f t="shared" si="42"/>
        <v>2.2199999999999989</v>
      </c>
      <c r="O80">
        <f t="shared" si="43"/>
        <v>-0.68200000000000482</v>
      </c>
      <c r="P80">
        <f t="shared" si="44"/>
        <v>154283.98409999997</v>
      </c>
      <c r="Q80">
        <f t="shared" si="45"/>
        <v>0.98009999999999864</v>
      </c>
      <c r="R80">
        <f t="shared" si="46"/>
        <v>104180.47289999999</v>
      </c>
      <c r="S80">
        <f t="shared" si="47"/>
        <v>36.905624999999993</v>
      </c>
      <c r="T80">
        <f t="shared" si="48"/>
        <v>4.9283999999999946</v>
      </c>
      <c r="U80">
        <f t="shared" si="49"/>
        <v>0.46512400000000659</v>
      </c>
      <c r="V80">
        <f t="shared" si="50"/>
        <v>-388.86209999999971</v>
      </c>
      <c r="W80">
        <f t="shared" si="51"/>
        <v>126780.82829999998</v>
      </c>
      <c r="X80">
        <f t="shared" si="52"/>
        <v>-2386.1992499999997</v>
      </c>
      <c r="Y80">
        <f t="shared" si="53"/>
        <v>871.99379999999951</v>
      </c>
      <c r="Z80">
        <f t="shared" si="54"/>
        <v>-267.88278000000184</v>
      </c>
      <c r="AA80">
        <f t="shared" si="55"/>
        <v>-319.54229999999978</v>
      </c>
      <c r="AB80">
        <f t="shared" si="56"/>
        <v>6.0142499999999952</v>
      </c>
      <c r="AC80">
        <f t="shared" si="57"/>
        <v>-2.1977999999999973</v>
      </c>
      <c r="AD80">
        <f t="shared" si="58"/>
        <v>0.67518000000000433</v>
      </c>
      <c r="AE80">
        <f t="shared" si="59"/>
        <v>-1960.8277499999997</v>
      </c>
      <c r="AF80">
        <f t="shared" si="60"/>
        <v>716.54939999999954</v>
      </c>
      <c r="AG80">
        <f t="shared" si="61"/>
        <v>-220.12914000000154</v>
      </c>
      <c r="AH80">
        <f t="shared" si="62"/>
        <v>-13.486499999999992</v>
      </c>
      <c r="AI80">
        <f t="shared" si="63"/>
        <v>4.1431500000000288</v>
      </c>
      <c r="AJ80">
        <f t="shared" si="64"/>
        <v>-1.51404000000001</v>
      </c>
      <c r="AM80">
        <f t="shared" si="65"/>
        <v>3378</v>
      </c>
      <c r="AN80">
        <f t="shared" si="66"/>
        <v>1</v>
      </c>
      <c r="AO80">
        <f t="shared" si="67"/>
        <v>815</v>
      </c>
      <c r="AP80">
        <f t="shared" si="68"/>
        <v>40</v>
      </c>
    </row>
    <row r="81" spans="1:42" x14ac:dyDescent="0.4">
      <c r="A81" s="2">
        <v>80</v>
      </c>
      <c r="B81" s="2">
        <v>49.5</v>
      </c>
      <c r="C81" s="2">
        <v>2726</v>
      </c>
      <c r="D81" s="2">
        <v>3.1</v>
      </c>
      <c r="E81" s="2">
        <v>464</v>
      </c>
      <c r="F81" s="2">
        <v>19</v>
      </c>
      <c r="G81" s="2">
        <v>38</v>
      </c>
      <c r="H81" s="2">
        <v>5.5</v>
      </c>
      <c r="I81">
        <f t="shared" si="37"/>
        <v>3.7610000000000028</v>
      </c>
      <c r="J81">
        <f t="shared" si="38"/>
        <v>-259.21000000000004</v>
      </c>
      <c r="K81">
        <f t="shared" si="39"/>
        <v>1.1100000000000008</v>
      </c>
      <c r="L81">
        <f t="shared" si="40"/>
        <v>-28.230000000000018</v>
      </c>
      <c r="M81">
        <f t="shared" si="41"/>
        <v>2.9250000000000007</v>
      </c>
      <c r="N81">
        <f t="shared" si="42"/>
        <v>0.21999999999999886</v>
      </c>
      <c r="O81">
        <f t="shared" si="43"/>
        <v>-2.382000000000005</v>
      </c>
      <c r="P81">
        <f t="shared" si="44"/>
        <v>67189.824100000013</v>
      </c>
      <c r="Q81">
        <f t="shared" si="45"/>
        <v>1.2321000000000017</v>
      </c>
      <c r="R81">
        <f t="shared" si="46"/>
        <v>796.93290000000104</v>
      </c>
      <c r="S81">
        <f t="shared" si="47"/>
        <v>8.5556250000000045</v>
      </c>
      <c r="T81">
        <f t="shared" si="48"/>
        <v>4.8399999999999499E-2</v>
      </c>
      <c r="U81">
        <f t="shared" si="49"/>
        <v>5.6739240000000235</v>
      </c>
      <c r="V81">
        <f t="shared" si="50"/>
        <v>-287.72310000000022</v>
      </c>
      <c r="W81">
        <f t="shared" si="51"/>
        <v>7317.4983000000057</v>
      </c>
      <c r="X81">
        <f t="shared" si="52"/>
        <v>-758.18925000000024</v>
      </c>
      <c r="Y81">
        <f t="shared" si="53"/>
        <v>-57.026199999999712</v>
      </c>
      <c r="Z81">
        <f t="shared" si="54"/>
        <v>617.43822000000137</v>
      </c>
      <c r="AA81">
        <f t="shared" si="55"/>
        <v>-31.335300000000043</v>
      </c>
      <c r="AB81">
        <f t="shared" si="56"/>
        <v>3.2467500000000031</v>
      </c>
      <c r="AC81">
        <f t="shared" si="57"/>
        <v>0.24419999999999892</v>
      </c>
      <c r="AD81">
        <f t="shared" si="58"/>
        <v>-2.6440200000000074</v>
      </c>
      <c r="AE81">
        <f t="shared" si="59"/>
        <v>-82.57275000000007</v>
      </c>
      <c r="AF81">
        <f t="shared" si="60"/>
        <v>-6.2105999999999719</v>
      </c>
      <c r="AG81">
        <f t="shared" si="61"/>
        <v>67.243860000000183</v>
      </c>
      <c r="AH81">
        <f t="shared" si="62"/>
        <v>0.64349999999999685</v>
      </c>
      <c r="AI81">
        <f t="shared" si="63"/>
        <v>-6.9673500000000166</v>
      </c>
      <c r="AJ81">
        <f t="shared" si="64"/>
        <v>-0.5240399999999984</v>
      </c>
      <c r="AM81">
        <f t="shared" si="65"/>
        <v>2726</v>
      </c>
      <c r="AN81">
        <f t="shared" si="66"/>
        <v>3.1</v>
      </c>
      <c r="AO81">
        <f t="shared" si="67"/>
        <v>464</v>
      </c>
      <c r="AP81">
        <f t="shared" si="68"/>
        <v>38</v>
      </c>
    </row>
    <row r="82" spans="1:42" x14ac:dyDescent="0.4">
      <c r="A82" s="2">
        <v>81</v>
      </c>
      <c r="B82" s="2">
        <v>43.4</v>
      </c>
      <c r="C82" s="2">
        <v>3597</v>
      </c>
      <c r="D82" s="2">
        <v>0.4</v>
      </c>
      <c r="E82" s="2">
        <v>616</v>
      </c>
      <c r="F82" s="2">
        <v>15.5</v>
      </c>
      <c r="G82" s="2">
        <v>39</v>
      </c>
      <c r="H82" s="2">
        <v>1.6</v>
      </c>
      <c r="I82">
        <f t="shared" si="37"/>
        <v>-2.3389999999999986</v>
      </c>
      <c r="J82">
        <f t="shared" si="38"/>
        <v>611.79</v>
      </c>
      <c r="K82">
        <f t="shared" si="39"/>
        <v>-1.5899999999999994</v>
      </c>
      <c r="L82">
        <f t="shared" si="40"/>
        <v>123.76999999999998</v>
      </c>
      <c r="M82">
        <f t="shared" si="41"/>
        <v>-0.57499999999999929</v>
      </c>
      <c r="N82">
        <f t="shared" si="42"/>
        <v>1.2199999999999989</v>
      </c>
      <c r="O82">
        <f t="shared" si="43"/>
        <v>-6.2820000000000054</v>
      </c>
      <c r="P82">
        <f t="shared" si="44"/>
        <v>374287.00409999996</v>
      </c>
      <c r="Q82">
        <f t="shared" si="45"/>
        <v>2.528099999999998</v>
      </c>
      <c r="R82">
        <f t="shared" si="46"/>
        <v>15319.012899999996</v>
      </c>
      <c r="S82">
        <f t="shared" si="47"/>
        <v>0.33062499999999917</v>
      </c>
      <c r="T82">
        <f t="shared" si="48"/>
        <v>1.4883999999999973</v>
      </c>
      <c r="U82">
        <f t="shared" si="49"/>
        <v>39.463524000000071</v>
      </c>
      <c r="V82">
        <f t="shared" si="50"/>
        <v>-972.74609999999961</v>
      </c>
      <c r="W82">
        <f t="shared" si="51"/>
        <v>75721.248299999977</v>
      </c>
      <c r="X82">
        <f t="shared" si="52"/>
        <v>-351.77924999999954</v>
      </c>
      <c r="Y82">
        <f t="shared" si="53"/>
        <v>746.38379999999927</v>
      </c>
      <c r="Z82">
        <f t="shared" si="54"/>
        <v>-3843.2647800000032</v>
      </c>
      <c r="AA82">
        <f t="shared" si="55"/>
        <v>-196.79429999999991</v>
      </c>
      <c r="AB82">
        <f t="shared" si="56"/>
        <v>0.91424999999999856</v>
      </c>
      <c r="AC82">
        <f t="shared" si="57"/>
        <v>-1.9397999999999975</v>
      </c>
      <c r="AD82">
        <f t="shared" si="58"/>
        <v>9.9883800000000047</v>
      </c>
      <c r="AE82">
        <f t="shared" si="59"/>
        <v>-71.167749999999899</v>
      </c>
      <c r="AF82">
        <f t="shared" si="60"/>
        <v>150.99939999999984</v>
      </c>
      <c r="AG82">
        <f t="shared" si="61"/>
        <v>-777.52314000000058</v>
      </c>
      <c r="AH82">
        <f t="shared" si="62"/>
        <v>-0.70149999999999846</v>
      </c>
      <c r="AI82">
        <f t="shared" si="63"/>
        <v>3.6121499999999984</v>
      </c>
      <c r="AJ82">
        <f t="shared" si="64"/>
        <v>-7.6640399999999991</v>
      </c>
      <c r="AM82">
        <f t="shared" si="65"/>
        <v>3597</v>
      </c>
      <c r="AN82">
        <f t="shared" si="66"/>
        <v>0.4</v>
      </c>
      <c r="AO82">
        <f t="shared" si="67"/>
        <v>616</v>
      </c>
      <c r="AP82">
        <f t="shared" si="68"/>
        <v>39</v>
      </c>
    </row>
    <row r="83" spans="1:42" x14ac:dyDescent="0.4">
      <c r="A83" s="2">
        <v>82</v>
      </c>
      <c r="B83" s="2">
        <v>33.5</v>
      </c>
      <c r="C83" s="2">
        <v>3657</v>
      </c>
      <c r="D83" s="2">
        <v>2.8</v>
      </c>
      <c r="E83" s="2">
        <v>372</v>
      </c>
      <c r="F83" s="2">
        <v>18</v>
      </c>
      <c r="G83" s="2">
        <v>46</v>
      </c>
      <c r="H83" s="2">
        <v>11.3</v>
      </c>
      <c r="I83">
        <f t="shared" si="37"/>
        <v>-12.238999999999997</v>
      </c>
      <c r="J83">
        <f t="shared" si="38"/>
        <v>671.79</v>
      </c>
      <c r="K83">
        <f t="shared" si="39"/>
        <v>0.8100000000000005</v>
      </c>
      <c r="L83">
        <f t="shared" si="40"/>
        <v>-120.23000000000002</v>
      </c>
      <c r="M83">
        <f t="shared" si="41"/>
        <v>1.9250000000000007</v>
      </c>
      <c r="N83">
        <f t="shared" si="42"/>
        <v>8.2199999999999989</v>
      </c>
      <c r="O83">
        <f t="shared" si="43"/>
        <v>3.4179999999999957</v>
      </c>
      <c r="P83">
        <f t="shared" si="44"/>
        <v>451301.80409999995</v>
      </c>
      <c r="Q83">
        <f t="shared" si="45"/>
        <v>0.65610000000000079</v>
      </c>
      <c r="R83">
        <f t="shared" si="46"/>
        <v>14455.252900000005</v>
      </c>
      <c r="S83">
        <f t="shared" si="47"/>
        <v>3.7056250000000026</v>
      </c>
      <c r="T83">
        <f t="shared" si="48"/>
        <v>67.568399999999983</v>
      </c>
      <c r="U83">
        <f t="shared" si="49"/>
        <v>11.68272399999997</v>
      </c>
      <c r="V83">
        <f t="shared" si="50"/>
        <v>544.14990000000034</v>
      </c>
      <c r="W83">
        <f t="shared" si="51"/>
        <v>-80769.311700000006</v>
      </c>
      <c r="X83">
        <f t="shared" si="52"/>
        <v>1293.1957500000003</v>
      </c>
      <c r="Y83">
        <f t="shared" si="53"/>
        <v>5522.1137999999992</v>
      </c>
      <c r="Z83">
        <f t="shared" si="54"/>
        <v>2296.1782199999971</v>
      </c>
      <c r="AA83">
        <f t="shared" si="55"/>
        <v>-97.386300000000077</v>
      </c>
      <c r="AB83">
        <f t="shared" si="56"/>
        <v>1.5592500000000016</v>
      </c>
      <c r="AC83">
        <f t="shared" si="57"/>
        <v>6.6582000000000034</v>
      </c>
      <c r="AD83">
        <f t="shared" si="58"/>
        <v>2.7685799999999983</v>
      </c>
      <c r="AE83">
        <f t="shared" si="59"/>
        <v>-231.44275000000013</v>
      </c>
      <c r="AF83">
        <f t="shared" si="60"/>
        <v>-988.29060000000004</v>
      </c>
      <c r="AG83">
        <f t="shared" si="61"/>
        <v>-410.94613999999956</v>
      </c>
      <c r="AH83">
        <f t="shared" si="62"/>
        <v>15.823500000000003</v>
      </c>
      <c r="AI83">
        <f t="shared" si="63"/>
        <v>6.5796499999999938</v>
      </c>
      <c r="AJ83">
        <f t="shared" si="64"/>
        <v>28.095959999999963</v>
      </c>
      <c r="AM83">
        <f t="shared" si="65"/>
        <v>3657</v>
      </c>
      <c r="AN83">
        <f t="shared" si="66"/>
        <v>2.8</v>
      </c>
      <c r="AO83">
        <f t="shared" si="67"/>
        <v>372</v>
      </c>
      <c r="AP83">
        <f t="shared" si="68"/>
        <v>46</v>
      </c>
    </row>
    <row r="84" spans="1:42" x14ac:dyDescent="0.4">
      <c r="A84" s="2">
        <v>83</v>
      </c>
      <c r="B84" s="2">
        <v>46.3</v>
      </c>
      <c r="C84" s="2">
        <v>2554</v>
      </c>
      <c r="D84" s="2">
        <v>2.2000000000000002</v>
      </c>
      <c r="E84" s="2">
        <v>585</v>
      </c>
      <c r="F84" s="2">
        <v>10</v>
      </c>
      <c r="G84" s="2">
        <v>42</v>
      </c>
      <c r="H84" s="2">
        <v>4.9000000000000004</v>
      </c>
      <c r="I84">
        <f t="shared" si="37"/>
        <v>0.56099999999999994</v>
      </c>
      <c r="J84">
        <f t="shared" si="38"/>
        <v>-431.21000000000004</v>
      </c>
      <c r="K84">
        <f t="shared" si="39"/>
        <v>0.21000000000000085</v>
      </c>
      <c r="L84">
        <f t="shared" si="40"/>
        <v>92.769999999999982</v>
      </c>
      <c r="M84">
        <f t="shared" si="41"/>
        <v>-6.0749999999999993</v>
      </c>
      <c r="N84">
        <f t="shared" si="42"/>
        <v>4.2199999999999989</v>
      </c>
      <c r="O84">
        <f t="shared" si="43"/>
        <v>-2.9820000000000046</v>
      </c>
      <c r="P84">
        <f t="shared" si="44"/>
        <v>185942.06410000002</v>
      </c>
      <c r="Q84">
        <f t="shared" si="45"/>
        <v>4.4100000000000361E-2</v>
      </c>
      <c r="R84">
        <f t="shared" si="46"/>
        <v>8606.2728999999963</v>
      </c>
      <c r="S84">
        <f t="shared" si="47"/>
        <v>36.905624999999993</v>
      </c>
      <c r="T84">
        <f t="shared" si="48"/>
        <v>17.808399999999992</v>
      </c>
      <c r="U84">
        <f t="shared" si="49"/>
        <v>8.892324000000027</v>
      </c>
      <c r="V84">
        <f t="shared" si="50"/>
        <v>-90.554100000000375</v>
      </c>
      <c r="W84">
        <f t="shared" si="51"/>
        <v>-40003.351699999992</v>
      </c>
      <c r="X84">
        <f t="shared" si="52"/>
        <v>2619.6007500000001</v>
      </c>
      <c r="Y84">
        <f t="shared" si="53"/>
        <v>-1819.7061999999996</v>
      </c>
      <c r="Z84">
        <f t="shared" si="54"/>
        <v>1285.8682200000021</v>
      </c>
      <c r="AA84">
        <f t="shared" si="55"/>
        <v>19.481700000000075</v>
      </c>
      <c r="AB84">
        <f t="shared" si="56"/>
        <v>-1.275750000000005</v>
      </c>
      <c r="AC84">
        <f t="shared" si="57"/>
        <v>0.88620000000000332</v>
      </c>
      <c r="AD84">
        <f t="shared" si="58"/>
        <v>-0.62622000000000355</v>
      </c>
      <c r="AE84">
        <f t="shared" si="59"/>
        <v>-563.57774999999981</v>
      </c>
      <c r="AF84">
        <f t="shared" si="60"/>
        <v>391.48939999999982</v>
      </c>
      <c r="AG84">
        <f t="shared" si="61"/>
        <v>-276.64014000000037</v>
      </c>
      <c r="AH84">
        <f t="shared" si="62"/>
        <v>-25.636499999999991</v>
      </c>
      <c r="AI84">
        <f t="shared" si="63"/>
        <v>18.115650000000027</v>
      </c>
      <c r="AJ84">
        <f t="shared" si="64"/>
        <v>-12.584040000000016</v>
      </c>
      <c r="AM84">
        <f t="shared" si="65"/>
        <v>2554</v>
      </c>
      <c r="AN84">
        <f t="shared" si="66"/>
        <v>2.2000000000000002</v>
      </c>
      <c r="AO84">
        <f t="shared" si="67"/>
        <v>585</v>
      </c>
      <c r="AP84">
        <f t="shared" si="68"/>
        <v>42</v>
      </c>
    </row>
    <row r="85" spans="1:42" x14ac:dyDescent="0.4">
      <c r="A85" s="2">
        <v>84</v>
      </c>
      <c r="B85" s="2">
        <v>42.9</v>
      </c>
      <c r="C85" s="2">
        <v>3838</v>
      </c>
      <c r="D85" s="2">
        <v>1.9</v>
      </c>
      <c r="E85" s="2">
        <v>875</v>
      </c>
      <c r="F85" s="2">
        <v>10</v>
      </c>
      <c r="G85" s="2">
        <v>34</v>
      </c>
      <c r="H85" s="2">
        <v>11.9</v>
      </c>
      <c r="I85">
        <f t="shared" si="37"/>
        <v>-2.8389999999999986</v>
      </c>
      <c r="J85">
        <f t="shared" si="38"/>
        <v>852.79</v>
      </c>
      <c r="K85">
        <f t="shared" si="39"/>
        <v>-8.9999999999999414E-2</v>
      </c>
      <c r="L85">
        <f t="shared" si="40"/>
        <v>382.77</v>
      </c>
      <c r="M85">
        <f t="shared" si="41"/>
        <v>-6.0749999999999993</v>
      </c>
      <c r="N85">
        <f t="shared" si="42"/>
        <v>-3.7800000000000011</v>
      </c>
      <c r="O85">
        <f t="shared" si="43"/>
        <v>4.0179999999999954</v>
      </c>
      <c r="P85">
        <f t="shared" si="44"/>
        <v>727250.78409999993</v>
      </c>
      <c r="Q85">
        <f t="shared" si="45"/>
        <v>8.0999999999998937E-3</v>
      </c>
      <c r="R85">
        <f t="shared" si="46"/>
        <v>146512.87289999999</v>
      </c>
      <c r="S85">
        <f t="shared" si="47"/>
        <v>36.905624999999993</v>
      </c>
      <c r="T85">
        <f t="shared" si="48"/>
        <v>14.288400000000008</v>
      </c>
      <c r="U85">
        <f t="shared" si="49"/>
        <v>16.144323999999962</v>
      </c>
      <c r="V85">
        <f t="shared" si="50"/>
        <v>-76.751099999999497</v>
      </c>
      <c r="W85">
        <f t="shared" si="51"/>
        <v>326422.42829999997</v>
      </c>
      <c r="X85">
        <f t="shared" si="52"/>
        <v>-5180.6992499999988</v>
      </c>
      <c r="Y85">
        <f t="shared" si="53"/>
        <v>-3223.5462000000007</v>
      </c>
      <c r="Z85">
        <f t="shared" si="54"/>
        <v>3426.510219999996</v>
      </c>
      <c r="AA85">
        <f t="shared" si="55"/>
        <v>-34.449299999999774</v>
      </c>
      <c r="AB85">
        <f t="shared" si="56"/>
        <v>0.54674999999999641</v>
      </c>
      <c r="AC85">
        <f t="shared" si="57"/>
        <v>0.34019999999999789</v>
      </c>
      <c r="AD85">
        <f t="shared" si="58"/>
        <v>-0.36161999999999722</v>
      </c>
      <c r="AE85">
        <f t="shared" si="59"/>
        <v>-2325.3277499999995</v>
      </c>
      <c r="AF85">
        <f t="shared" si="60"/>
        <v>-1446.8706000000004</v>
      </c>
      <c r="AG85">
        <f t="shared" si="61"/>
        <v>1537.9698599999981</v>
      </c>
      <c r="AH85">
        <f t="shared" si="62"/>
        <v>22.963500000000003</v>
      </c>
      <c r="AI85">
        <f t="shared" si="63"/>
        <v>-24.409349999999968</v>
      </c>
      <c r="AJ85">
        <f t="shared" si="64"/>
        <v>-15.188039999999987</v>
      </c>
      <c r="AM85">
        <f t="shared" si="65"/>
        <v>3838</v>
      </c>
      <c r="AN85">
        <f t="shared" si="66"/>
        <v>1.9</v>
      </c>
      <c r="AO85">
        <f t="shared" si="67"/>
        <v>875</v>
      </c>
      <c r="AP85">
        <f t="shared" si="68"/>
        <v>34</v>
      </c>
    </row>
    <row r="86" spans="1:42" x14ac:dyDescent="0.4">
      <c r="A86" s="2">
        <v>85</v>
      </c>
      <c r="B86" s="2">
        <v>27.3</v>
      </c>
      <c r="C86" s="2">
        <v>4214</v>
      </c>
      <c r="D86" s="2">
        <v>1.9</v>
      </c>
      <c r="E86" s="2">
        <v>358</v>
      </c>
      <c r="F86" s="2">
        <v>16</v>
      </c>
      <c r="G86" s="2">
        <v>40</v>
      </c>
      <c r="H86" s="2">
        <v>9.1999999999999993</v>
      </c>
      <c r="I86">
        <f t="shared" si="37"/>
        <v>-18.438999999999997</v>
      </c>
      <c r="J86">
        <f t="shared" si="38"/>
        <v>1228.79</v>
      </c>
      <c r="K86">
        <f t="shared" si="39"/>
        <v>-8.9999999999999414E-2</v>
      </c>
      <c r="L86">
        <f t="shared" si="40"/>
        <v>-134.23000000000002</v>
      </c>
      <c r="M86">
        <f t="shared" si="41"/>
        <v>-7.4999999999999289E-2</v>
      </c>
      <c r="N86">
        <f t="shared" si="42"/>
        <v>2.2199999999999989</v>
      </c>
      <c r="O86">
        <f t="shared" si="43"/>
        <v>1.3179999999999943</v>
      </c>
      <c r="P86">
        <f t="shared" si="44"/>
        <v>1509924.8640999999</v>
      </c>
      <c r="Q86">
        <f t="shared" si="45"/>
        <v>8.0999999999998937E-3</v>
      </c>
      <c r="R86">
        <f t="shared" si="46"/>
        <v>18017.692900000005</v>
      </c>
      <c r="S86">
        <f t="shared" si="47"/>
        <v>5.6249999999998931E-3</v>
      </c>
      <c r="T86">
        <f t="shared" si="48"/>
        <v>4.9283999999999946</v>
      </c>
      <c r="U86">
        <f t="shared" si="49"/>
        <v>1.737123999999985</v>
      </c>
      <c r="V86">
        <f t="shared" si="50"/>
        <v>-110.59109999999927</v>
      </c>
      <c r="W86">
        <f t="shared" si="51"/>
        <v>-164940.4817</v>
      </c>
      <c r="X86">
        <f t="shared" si="52"/>
        <v>-92.159249999999119</v>
      </c>
      <c r="Y86">
        <f t="shared" si="53"/>
        <v>2727.9137999999984</v>
      </c>
      <c r="Z86">
        <f t="shared" si="54"/>
        <v>1619.5452199999929</v>
      </c>
      <c r="AA86">
        <f t="shared" si="55"/>
        <v>12.080699999999924</v>
      </c>
      <c r="AB86">
        <f t="shared" si="56"/>
        <v>6.7499999999998924E-3</v>
      </c>
      <c r="AC86">
        <f t="shared" si="57"/>
        <v>-0.19979999999999859</v>
      </c>
      <c r="AD86">
        <f t="shared" si="58"/>
        <v>-0.11861999999999871</v>
      </c>
      <c r="AE86">
        <f t="shared" si="59"/>
        <v>10.067249999999905</v>
      </c>
      <c r="AF86">
        <f t="shared" si="60"/>
        <v>-297.99059999999992</v>
      </c>
      <c r="AG86">
        <f t="shared" si="61"/>
        <v>-176.91513999999927</v>
      </c>
      <c r="AH86">
        <f t="shared" si="62"/>
        <v>-0.16649999999999834</v>
      </c>
      <c r="AI86">
        <f t="shared" si="63"/>
        <v>-9.8849999999998633E-2</v>
      </c>
      <c r="AJ86">
        <f t="shared" si="64"/>
        <v>2.9259599999999857</v>
      </c>
      <c r="AM86">
        <f t="shared" si="65"/>
        <v>4214</v>
      </c>
      <c r="AN86">
        <f t="shared" si="66"/>
        <v>1.9</v>
      </c>
      <c r="AO86">
        <f t="shared" si="67"/>
        <v>358</v>
      </c>
      <c r="AP86">
        <f t="shared" si="68"/>
        <v>40</v>
      </c>
    </row>
    <row r="87" spans="1:42" x14ac:dyDescent="0.4">
      <c r="A87" s="2">
        <v>86</v>
      </c>
      <c r="B87" s="2">
        <v>41.6</v>
      </c>
      <c r="C87" s="2">
        <v>2776</v>
      </c>
      <c r="D87" s="2">
        <v>2.2000000000000002</v>
      </c>
      <c r="E87" s="2">
        <v>360</v>
      </c>
      <c r="F87" s="2">
        <v>16</v>
      </c>
      <c r="G87" s="2">
        <v>43</v>
      </c>
      <c r="H87" s="2">
        <v>7.5</v>
      </c>
      <c r="I87">
        <f t="shared" si="37"/>
        <v>-4.1389999999999958</v>
      </c>
      <c r="J87">
        <f t="shared" si="38"/>
        <v>-209.21000000000004</v>
      </c>
      <c r="K87">
        <f t="shared" si="39"/>
        <v>0.21000000000000085</v>
      </c>
      <c r="L87">
        <f t="shared" si="40"/>
        <v>-132.23000000000002</v>
      </c>
      <c r="M87">
        <f t="shared" si="41"/>
        <v>-7.4999999999999289E-2</v>
      </c>
      <c r="N87">
        <f t="shared" si="42"/>
        <v>5.2199999999999989</v>
      </c>
      <c r="O87">
        <f t="shared" si="43"/>
        <v>-0.382000000000005</v>
      </c>
      <c r="P87">
        <f t="shared" si="44"/>
        <v>43768.824100000013</v>
      </c>
      <c r="Q87">
        <f t="shared" si="45"/>
        <v>4.4100000000000361E-2</v>
      </c>
      <c r="R87">
        <f t="shared" si="46"/>
        <v>17484.772900000004</v>
      </c>
      <c r="S87">
        <f t="shared" si="47"/>
        <v>5.6249999999998931E-3</v>
      </c>
      <c r="T87">
        <f t="shared" si="48"/>
        <v>27.24839999999999</v>
      </c>
      <c r="U87">
        <f t="shared" si="49"/>
        <v>0.14592400000000383</v>
      </c>
      <c r="V87">
        <f t="shared" si="50"/>
        <v>-43.934100000000186</v>
      </c>
      <c r="W87">
        <f t="shared" si="51"/>
        <v>27663.83830000001</v>
      </c>
      <c r="X87">
        <f t="shared" si="52"/>
        <v>15.690749999999854</v>
      </c>
      <c r="Y87">
        <f t="shared" si="53"/>
        <v>-1092.0762</v>
      </c>
      <c r="Z87">
        <f t="shared" si="54"/>
        <v>79.918220000001057</v>
      </c>
      <c r="AA87">
        <f t="shared" si="55"/>
        <v>-27.768300000000117</v>
      </c>
      <c r="AB87">
        <f t="shared" si="56"/>
        <v>-1.5749999999999913E-2</v>
      </c>
      <c r="AC87">
        <f t="shared" si="57"/>
        <v>1.0962000000000043</v>
      </c>
      <c r="AD87">
        <f t="shared" si="58"/>
        <v>-8.0220000000001374E-2</v>
      </c>
      <c r="AE87">
        <f t="shared" si="59"/>
        <v>9.9172499999999069</v>
      </c>
      <c r="AF87">
        <f t="shared" si="60"/>
        <v>-690.24059999999997</v>
      </c>
      <c r="AG87">
        <f t="shared" si="61"/>
        <v>50.511860000000667</v>
      </c>
      <c r="AH87">
        <f t="shared" si="62"/>
        <v>-0.39149999999999618</v>
      </c>
      <c r="AI87">
        <f t="shared" si="63"/>
        <v>2.8650000000000102E-2</v>
      </c>
      <c r="AJ87">
        <f t="shared" si="64"/>
        <v>-1.9940400000000256</v>
      </c>
      <c r="AM87">
        <f t="shared" si="65"/>
        <v>2776</v>
      </c>
      <c r="AN87">
        <f t="shared" si="66"/>
        <v>2.2000000000000002</v>
      </c>
      <c r="AO87">
        <f t="shared" si="67"/>
        <v>360</v>
      </c>
      <c r="AP87">
        <f t="shared" si="68"/>
        <v>43</v>
      </c>
    </row>
    <row r="88" spans="1:42" x14ac:dyDescent="0.4">
      <c r="A88" s="2">
        <v>87</v>
      </c>
      <c r="B88" s="2">
        <v>49</v>
      </c>
      <c r="C88" s="2">
        <v>1998</v>
      </c>
      <c r="D88" s="2">
        <v>0.7</v>
      </c>
      <c r="E88" s="2">
        <v>461</v>
      </c>
      <c r="F88" s="2">
        <v>19</v>
      </c>
      <c r="G88" s="2">
        <v>33</v>
      </c>
      <c r="H88" s="2">
        <v>9.9</v>
      </c>
      <c r="I88">
        <f t="shared" si="37"/>
        <v>3.2610000000000028</v>
      </c>
      <c r="J88">
        <f t="shared" si="38"/>
        <v>-987.21</v>
      </c>
      <c r="K88">
        <f t="shared" si="39"/>
        <v>-1.2899999999999994</v>
      </c>
      <c r="L88">
        <f t="shared" si="40"/>
        <v>-31.230000000000018</v>
      </c>
      <c r="M88">
        <f t="shared" si="41"/>
        <v>2.9250000000000007</v>
      </c>
      <c r="N88">
        <f t="shared" si="42"/>
        <v>-4.7800000000000011</v>
      </c>
      <c r="O88">
        <f t="shared" si="43"/>
        <v>2.0179999999999954</v>
      </c>
      <c r="P88">
        <f t="shared" si="44"/>
        <v>974583.58410000009</v>
      </c>
      <c r="Q88">
        <f t="shared" si="45"/>
        <v>1.6640999999999984</v>
      </c>
      <c r="R88">
        <f t="shared" si="46"/>
        <v>975.31290000000115</v>
      </c>
      <c r="S88">
        <f t="shared" si="47"/>
        <v>8.5556250000000045</v>
      </c>
      <c r="T88">
        <f t="shared" si="48"/>
        <v>22.848400000000012</v>
      </c>
      <c r="U88">
        <f t="shared" si="49"/>
        <v>4.0723239999999814</v>
      </c>
      <c r="V88">
        <f t="shared" si="50"/>
        <v>1273.5008999999993</v>
      </c>
      <c r="W88">
        <f t="shared" si="51"/>
        <v>30830.568300000021</v>
      </c>
      <c r="X88">
        <f t="shared" si="52"/>
        <v>-2887.5892500000009</v>
      </c>
      <c r="Y88">
        <f t="shared" si="53"/>
        <v>4718.863800000001</v>
      </c>
      <c r="Z88">
        <f t="shared" si="54"/>
        <v>-1992.1897799999954</v>
      </c>
      <c r="AA88">
        <f t="shared" si="55"/>
        <v>40.286700000000003</v>
      </c>
      <c r="AB88">
        <f t="shared" si="56"/>
        <v>-3.7732499999999991</v>
      </c>
      <c r="AC88">
        <f t="shared" si="57"/>
        <v>6.1661999999999981</v>
      </c>
      <c r="AD88">
        <f t="shared" si="58"/>
        <v>-2.6032199999999928</v>
      </c>
      <c r="AE88">
        <f t="shared" si="59"/>
        <v>-91.347750000000076</v>
      </c>
      <c r="AF88">
        <f t="shared" si="60"/>
        <v>149.27940000000012</v>
      </c>
      <c r="AG88">
        <f t="shared" si="61"/>
        <v>-63.022139999999894</v>
      </c>
      <c r="AH88">
        <f t="shared" si="62"/>
        <v>-13.981500000000008</v>
      </c>
      <c r="AI88">
        <f t="shared" si="63"/>
        <v>5.902649999999988</v>
      </c>
      <c r="AJ88">
        <f t="shared" si="64"/>
        <v>-9.6460399999999797</v>
      </c>
      <c r="AM88">
        <f t="shared" si="65"/>
        <v>1998</v>
      </c>
      <c r="AN88">
        <f t="shared" si="66"/>
        <v>0.7</v>
      </c>
      <c r="AO88">
        <f t="shared" si="67"/>
        <v>461</v>
      </c>
      <c r="AP88">
        <f t="shared" si="68"/>
        <v>33</v>
      </c>
    </row>
    <row r="89" spans="1:42" x14ac:dyDescent="0.4">
      <c r="A89" s="2">
        <v>88</v>
      </c>
      <c r="B89" s="2">
        <v>55.4</v>
      </c>
      <c r="C89" s="2">
        <v>2790</v>
      </c>
      <c r="D89" s="2">
        <v>2.7</v>
      </c>
      <c r="E89" s="2">
        <v>645</v>
      </c>
      <c r="F89" s="2">
        <v>12</v>
      </c>
      <c r="G89" s="2">
        <v>37</v>
      </c>
      <c r="H89" s="2">
        <v>5.7</v>
      </c>
      <c r="I89">
        <f t="shared" si="37"/>
        <v>9.6610000000000014</v>
      </c>
      <c r="J89">
        <f t="shared" si="38"/>
        <v>-195.21000000000004</v>
      </c>
      <c r="K89">
        <f t="shared" si="39"/>
        <v>0.71000000000000085</v>
      </c>
      <c r="L89">
        <f t="shared" si="40"/>
        <v>152.76999999999998</v>
      </c>
      <c r="M89">
        <f t="shared" si="41"/>
        <v>-4.0749999999999993</v>
      </c>
      <c r="N89">
        <f t="shared" si="42"/>
        <v>-0.78000000000000114</v>
      </c>
      <c r="O89">
        <f t="shared" si="43"/>
        <v>-2.1820000000000048</v>
      </c>
      <c r="P89">
        <f t="shared" si="44"/>
        <v>38106.944100000015</v>
      </c>
      <c r="Q89">
        <f t="shared" si="45"/>
        <v>0.50410000000000121</v>
      </c>
      <c r="R89">
        <f t="shared" si="46"/>
        <v>23338.672899999994</v>
      </c>
      <c r="S89">
        <f t="shared" si="47"/>
        <v>16.605624999999993</v>
      </c>
      <c r="T89">
        <f t="shared" si="48"/>
        <v>0.60840000000000183</v>
      </c>
      <c r="U89">
        <f t="shared" si="49"/>
        <v>4.761124000000021</v>
      </c>
      <c r="V89">
        <f t="shared" si="50"/>
        <v>-138.59910000000019</v>
      </c>
      <c r="W89">
        <f t="shared" si="51"/>
        <v>-29822.2317</v>
      </c>
      <c r="X89">
        <f t="shared" si="52"/>
        <v>795.48075000000006</v>
      </c>
      <c r="Y89">
        <f t="shared" si="53"/>
        <v>152.26380000000026</v>
      </c>
      <c r="Z89">
        <f t="shared" si="54"/>
        <v>425.94822000000102</v>
      </c>
      <c r="AA89">
        <f t="shared" si="55"/>
        <v>108.46670000000012</v>
      </c>
      <c r="AB89">
        <f t="shared" si="56"/>
        <v>-2.8932500000000028</v>
      </c>
      <c r="AC89">
        <f t="shared" si="57"/>
        <v>-0.55380000000000151</v>
      </c>
      <c r="AD89">
        <f t="shared" si="58"/>
        <v>-1.5492200000000054</v>
      </c>
      <c r="AE89">
        <f t="shared" si="59"/>
        <v>-622.53774999999985</v>
      </c>
      <c r="AF89">
        <f t="shared" si="60"/>
        <v>-119.16060000000016</v>
      </c>
      <c r="AG89">
        <f t="shared" si="61"/>
        <v>-333.34414000000072</v>
      </c>
      <c r="AH89">
        <f t="shared" si="62"/>
        <v>3.1785000000000041</v>
      </c>
      <c r="AI89">
        <f t="shared" si="63"/>
        <v>8.891650000000018</v>
      </c>
      <c r="AJ89">
        <f t="shared" si="64"/>
        <v>1.7019600000000061</v>
      </c>
      <c r="AM89">
        <f t="shared" si="65"/>
        <v>2790</v>
      </c>
      <c r="AN89">
        <f t="shared" si="66"/>
        <v>2.7</v>
      </c>
      <c r="AO89">
        <f t="shared" si="67"/>
        <v>645</v>
      </c>
      <c r="AP89">
        <f t="shared" si="68"/>
        <v>37</v>
      </c>
    </row>
    <row r="90" spans="1:42" x14ac:dyDescent="0.4">
      <c r="A90" s="2">
        <v>89</v>
      </c>
      <c r="B90" s="2">
        <v>54.1</v>
      </c>
      <c r="C90" s="2">
        <v>2432</v>
      </c>
      <c r="D90" s="2">
        <v>1.4</v>
      </c>
      <c r="E90" s="2">
        <v>370</v>
      </c>
      <c r="F90" s="2">
        <v>17.5</v>
      </c>
      <c r="G90" s="2">
        <v>39</v>
      </c>
      <c r="H90" s="2">
        <v>4.5</v>
      </c>
      <c r="I90">
        <f t="shared" si="37"/>
        <v>8.3610000000000042</v>
      </c>
      <c r="J90">
        <f t="shared" si="38"/>
        <v>-553.21</v>
      </c>
      <c r="K90">
        <f t="shared" si="39"/>
        <v>-0.58999999999999941</v>
      </c>
      <c r="L90">
        <f t="shared" si="40"/>
        <v>-122.23000000000002</v>
      </c>
      <c r="M90">
        <f t="shared" si="41"/>
        <v>1.4250000000000007</v>
      </c>
      <c r="N90">
        <f t="shared" si="42"/>
        <v>1.2199999999999989</v>
      </c>
      <c r="O90">
        <f t="shared" si="43"/>
        <v>-3.382000000000005</v>
      </c>
      <c r="P90">
        <f t="shared" si="44"/>
        <v>306041.30410000007</v>
      </c>
      <c r="Q90">
        <f t="shared" si="45"/>
        <v>0.3480999999999993</v>
      </c>
      <c r="R90">
        <f t="shared" si="46"/>
        <v>14940.172900000005</v>
      </c>
      <c r="S90">
        <f t="shared" si="47"/>
        <v>2.0306250000000019</v>
      </c>
      <c r="T90">
        <f t="shared" si="48"/>
        <v>1.4883999999999973</v>
      </c>
      <c r="U90">
        <f t="shared" si="49"/>
        <v>11.437924000000034</v>
      </c>
      <c r="V90">
        <f t="shared" si="50"/>
        <v>326.39389999999969</v>
      </c>
      <c r="W90">
        <f t="shared" si="51"/>
        <v>67618.858300000022</v>
      </c>
      <c r="X90">
        <f t="shared" si="52"/>
        <v>-788.32425000000046</v>
      </c>
      <c r="Y90">
        <f t="shared" si="53"/>
        <v>-674.91619999999944</v>
      </c>
      <c r="Z90">
        <f t="shared" si="54"/>
        <v>1870.956220000003</v>
      </c>
      <c r="AA90">
        <f t="shared" si="55"/>
        <v>72.115699999999933</v>
      </c>
      <c r="AB90">
        <f t="shared" si="56"/>
        <v>-0.84074999999999955</v>
      </c>
      <c r="AC90">
        <f t="shared" si="57"/>
        <v>-0.71979999999999866</v>
      </c>
      <c r="AD90">
        <f t="shared" si="58"/>
        <v>1.995380000000001</v>
      </c>
      <c r="AE90">
        <f t="shared" si="59"/>
        <v>-174.17775000000012</v>
      </c>
      <c r="AF90">
        <f t="shared" si="60"/>
        <v>-149.12059999999988</v>
      </c>
      <c r="AG90">
        <f t="shared" si="61"/>
        <v>413.3818600000007</v>
      </c>
      <c r="AH90">
        <f t="shared" si="62"/>
        <v>1.7384999999999993</v>
      </c>
      <c r="AI90">
        <f t="shared" si="63"/>
        <v>-4.8193500000000098</v>
      </c>
      <c r="AJ90">
        <f t="shared" si="64"/>
        <v>-4.1260400000000024</v>
      </c>
      <c r="AM90">
        <f t="shared" si="65"/>
        <v>2432</v>
      </c>
      <c r="AN90">
        <f t="shared" si="66"/>
        <v>1.4</v>
      </c>
      <c r="AO90">
        <f t="shared" si="67"/>
        <v>370</v>
      </c>
      <c r="AP90">
        <f t="shared" si="68"/>
        <v>39</v>
      </c>
    </row>
    <row r="91" spans="1:42" x14ac:dyDescent="0.4">
      <c r="A91" s="2">
        <v>90</v>
      </c>
      <c r="B91" s="2">
        <v>32.4</v>
      </c>
      <c r="C91" s="2">
        <v>3124</v>
      </c>
      <c r="D91" s="2">
        <v>2.7</v>
      </c>
      <c r="E91" s="2">
        <v>349</v>
      </c>
      <c r="F91" s="2">
        <v>17</v>
      </c>
      <c r="G91" s="2">
        <v>45</v>
      </c>
      <c r="H91" s="2">
        <v>7.5</v>
      </c>
      <c r="I91">
        <f t="shared" si="37"/>
        <v>-13.338999999999999</v>
      </c>
      <c r="J91">
        <f t="shared" si="38"/>
        <v>138.78999999999996</v>
      </c>
      <c r="K91">
        <f t="shared" si="39"/>
        <v>0.71000000000000085</v>
      </c>
      <c r="L91">
        <f t="shared" si="40"/>
        <v>-143.23000000000002</v>
      </c>
      <c r="M91">
        <f t="shared" si="41"/>
        <v>0.92500000000000071</v>
      </c>
      <c r="N91">
        <f t="shared" si="42"/>
        <v>7.2199999999999989</v>
      </c>
      <c r="O91">
        <f t="shared" si="43"/>
        <v>-0.382000000000005</v>
      </c>
      <c r="P91">
        <f t="shared" si="44"/>
        <v>19262.664099999991</v>
      </c>
      <c r="Q91">
        <f t="shared" si="45"/>
        <v>0.50410000000000121</v>
      </c>
      <c r="R91">
        <f t="shared" si="46"/>
        <v>20514.832900000005</v>
      </c>
      <c r="S91">
        <f t="shared" si="47"/>
        <v>0.8556250000000013</v>
      </c>
      <c r="T91">
        <f t="shared" si="48"/>
        <v>52.128399999999985</v>
      </c>
      <c r="U91">
        <f t="shared" si="49"/>
        <v>0.14592400000000383</v>
      </c>
      <c r="V91">
        <f t="shared" si="50"/>
        <v>98.540900000000093</v>
      </c>
      <c r="W91">
        <f t="shared" si="51"/>
        <v>-19878.891699999996</v>
      </c>
      <c r="X91">
        <f t="shared" si="52"/>
        <v>128.38075000000006</v>
      </c>
      <c r="Y91">
        <f t="shared" si="53"/>
        <v>1002.0637999999996</v>
      </c>
      <c r="Z91">
        <f t="shared" si="54"/>
        <v>-53.017780000000677</v>
      </c>
      <c r="AA91">
        <f t="shared" si="55"/>
        <v>-101.69330000000014</v>
      </c>
      <c r="AB91">
        <f t="shared" si="56"/>
        <v>0.65675000000000128</v>
      </c>
      <c r="AC91">
        <f t="shared" si="57"/>
        <v>5.1262000000000052</v>
      </c>
      <c r="AD91">
        <f t="shared" si="58"/>
        <v>-0.2712200000000039</v>
      </c>
      <c r="AE91">
        <f t="shared" si="59"/>
        <v>-132.48775000000012</v>
      </c>
      <c r="AF91">
        <f t="shared" si="60"/>
        <v>-1034.1206</v>
      </c>
      <c r="AG91">
        <f t="shared" si="61"/>
        <v>54.713860000000722</v>
      </c>
      <c r="AH91">
        <f t="shared" si="62"/>
        <v>6.6785000000000041</v>
      </c>
      <c r="AI91">
        <f t="shared" si="63"/>
        <v>-0.35335000000000488</v>
      </c>
      <c r="AJ91">
        <f t="shared" si="64"/>
        <v>-2.7580400000000358</v>
      </c>
      <c r="AM91">
        <f t="shared" si="65"/>
        <v>3124</v>
      </c>
      <c r="AN91">
        <f t="shared" si="66"/>
        <v>2.7</v>
      </c>
      <c r="AO91">
        <f t="shared" si="67"/>
        <v>349</v>
      </c>
      <c r="AP91">
        <f t="shared" si="68"/>
        <v>45</v>
      </c>
    </row>
    <row r="92" spans="1:42" x14ac:dyDescent="0.4">
      <c r="A92" s="2">
        <v>91</v>
      </c>
      <c r="B92" s="2">
        <v>47.3</v>
      </c>
      <c r="C92" s="2">
        <v>2761</v>
      </c>
      <c r="D92" s="2">
        <v>0.9</v>
      </c>
      <c r="E92" s="2">
        <v>485</v>
      </c>
      <c r="F92" s="2">
        <v>16</v>
      </c>
      <c r="G92" s="2">
        <v>35</v>
      </c>
      <c r="H92" s="2">
        <v>8.1999999999999993</v>
      </c>
      <c r="I92">
        <f t="shared" si="37"/>
        <v>1.5609999999999999</v>
      </c>
      <c r="J92">
        <f t="shared" si="38"/>
        <v>-224.21000000000004</v>
      </c>
      <c r="K92">
        <f t="shared" si="39"/>
        <v>-1.0899999999999994</v>
      </c>
      <c r="L92">
        <f t="shared" si="40"/>
        <v>-7.2300000000000182</v>
      </c>
      <c r="M92">
        <f t="shared" si="41"/>
        <v>-7.4999999999999289E-2</v>
      </c>
      <c r="N92">
        <f t="shared" si="42"/>
        <v>-2.7800000000000011</v>
      </c>
      <c r="O92">
        <f t="shared" si="43"/>
        <v>0.31799999999999429</v>
      </c>
      <c r="P92">
        <f t="shared" si="44"/>
        <v>50270.124100000015</v>
      </c>
      <c r="Q92">
        <f t="shared" si="45"/>
        <v>1.1880999999999988</v>
      </c>
      <c r="R92">
        <f t="shared" si="46"/>
        <v>52.272900000000263</v>
      </c>
      <c r="S92">
        <f t="shared" si="47"/>
        <v>5.6249999999998931E-3</v>
      </c>
      <c r="T92">
        <f t="shared" si="48"/>
        <v>7.7284000000000059</v>
      </c>
      <c r="U92">
        <f t="shared" si="49"/>
        <v>0.10112399999999637</v>
      </c>
      <c r="V92">
        <f t="shared" si="50"/>
        <v>244.38889999999992</v>
      </c>
      <c r="W92">
        <f t="shared" si="51"/>
        <v>1621.0383000000043</v>
      </c>
      <c r="X92">
        <f t="shared" si="52"/>
        <v>16.815749999999845</v>
      </c>
      <c r="Y92">
        <f t="shared" si="53"/>
        <v>623.30380000000036</v>
      </c>
      <c r="Z92">
        <f t="shared" si="54"/>
        <v>-71.298779999998729</v>
      </c>
      <c r="AA92">
        <f t="shared" si="55"/>
        <v>7.880700000000016</v>
      </c>
      <c r="AB92">
        <f t="shared" si="56"/>
        <v>8.1749999999999184E-2</v>
      </c>
      <c r="AC92">
        <f t="shared" si="57"/>
        <v>3.0301999999999998</v>
      </c>
      <c r="AD92">
        <f t="shared" si="58"/>
        <v>-0.3466199999999936</v>
      </c>
      <c r="AE92">
        <f t="shared" si="59"/>
        <v>0.54224999999999624</v>
      </c>
      <c r="AF92">
        <f t="shared" si="60"/>
        <v>20.09940000000006</v>
      </c>
      <c r="AG92">
        <f t="shared" si="61"/>
        <v>-2.2991399999999644</v>
      </c>
      <c r="AH92">
        <f t="shared" si="62"/>
        <v>0.2084999999999981</v>
      </c>
      <c r="AI92">
        <f t="shared" si="63"/>
        <v>-2.3849999999999344E-2</v>
      </c>
      <c r="AJ92">
        <f t="shared" si="64"/>
        <v>-0.8840399999999845</v>
      </c>
      <c r="AM92">
        <f t="shared" si="65"/>
        <v>2761</v>
      </c>
      <c r="AN92">
        <f t="shared" si="66"/>
        <v>0.9</v>
      </c>
      <c r="AO92">
        <f t="shared" si="67"/>
        <v>485</v>
      </c>
      <c r="AP92">
        <f t="shared" si="68"/>
        <v>35</v>
      </c>
    </row>
    <row r="93" spans="1:42" x14ac:dyDescent="0.4">
      <c r="A93" s="2">
        <v>92</v>
      </c>
      <c r="B93" s="2">
        <v>30.8</v>
      </c>
      <c r="C93" s="2">
        <v>3622</v>
      </c>
      <c r="D93" s="2">
        <v>2</v>
      </c>
      <c r="E93" s="2">
        <v>347</v>
      </c>
      <c r="F93" s="2">
        <v>15</v>
      </c>
      <c r="G93" s="2">
        <v>40</v>
      </c>
      <c r="H93" s="2">
        <v>7.2</v>
      </c>
      <c r="I93">
        <f t="shared" si="37"/>
        <v>-14.938999999999997</v>
      </c>
      <c r="J93">
        <f t="shared" si="38"/>
        <v>636.79</v>
      </c>
      <c r="K93">
        <f t="shared" si="39"/>
        <v>1.0000000000000675E-2</v>
      </c>
      <c r="L93">
        <f t="shared" si="40"/>
        <v>-145.23000000000002</v>
      </c>
      <c r="M93">
        <f t="shared" si="41"/>
        <v>-1.0749999999999993</v>
      </c>
      <c r="N93">
        <f t="shared" si="42"/>
        <v>2.2199999999999989</v>
      </c>
      <c r="O93">
        <f t="shared" si="43"/>
        <v>-0.68200000000000482</v>
      </c>
      <c r="P93">
        <f t="shared" si="44"/>
        <v>405501.50409999996</v>
      </c>
      <c r="Q93">
        <f t="shared" si="45"/>
        <v>1.000000000000135E-4</v>
      </c>
      <c r="R93">
        <f t="shared" si="46"/>
        <v>21091.752900000007</v>
      </c>
      <c r="S93">
        <f t="shared" si="47"/>
        <v>1.1556249999999986</v>
      </c>
      <c r="T93">
        <f t="shared" si="48"/>
        <v>4.9283999999999946</v>
      </c>
      <c r="U93">
        <f t="shared" si="49"/>
        <v>0.46512400000000659</v>
      </c>
      <c r="V93">
        <f t="shared" si="50"/>
        <v>6.3679000000004296</v>
      </c>
      <c r="W93">
        <f t="shared" si="51"/>
        <v>-92481.011700000003</v>
      </c>
      <c r="X93">
        <f t="shared" si="52"/>
        <v>-684.54924999999946</v>
      </c>
      <c r="Y93">
        <f t="shared" si="53"/>
        <v>1413.6737999999991</v>
      </c>
      <c r="Z93">
        <f t="shared" si="54"/>
        <v>-434.29078000000305</v>
      </c>
      <c r="AA93">
        <f t="shared" si="55"/>
        <v>-1.4523000000000983</v>
      </c>
      <c r="AB93">
        <f t="shared" si="56"/>
        <v>-1.0750000000000719E-2</v>
      </c>
      <c r="AC93">
        <f t="shared" si="57"/>
        <v>2.2200000000001486E-2</v>
      </c>
      <c r="AD93">
        <f t="shared" si="58"/>
        <v>-6.8200000000005088E-3</v>
      </c>
      <c r="AE93">
        <f t="shared" si="59"/>
        <v>156.12224999999992</v>
      </c>
      <c r="AF93">
        <f t="shared" si="60"/>
        <v>-322.41059999999987</v>
      </c>
      <c r="AG93">
        <f t="shared" si="61"/>
        <v>99.04686000000072</v>
      </c>
      <c r="AH93">
        <f t="shared" si="62"/>
        <v>-2.3864999999999972</v>
      </c>
      <c r="AI93">
        <f t="shared" si="63"/>
        <v>0.73315000000000474</v>
      </c>
      <c r="AJ93">
        <f t="shared" si="64"/>
        <v>-1.51404000000001</v>
      </c>
      <c r="AM93">
        <f t="shared" si="65"/>
        <v>3622</v>
      </c>
      <c r="AN93">
        <f t="shared" si="66"/>
        <v>2</v>
      </c>
      <c r="AO93">
        <f t="shared" si="67"/>
        <v>347</v>
      </c>
      <c r="AP93">
        <f t="shared" si="68"/>
        <v>40</v>
      </c>
    </row>
    <row r="94" spans="1:42" x14ac:dyDescent="0.4">
      <c r="A94" s="2">
        <v>93</v>
      </c>
      <c r="B94" s="2">
        <v>49</v>
      </c>
      <c r="C94" s="2">
        <v>2826</v>
      </c>
      <c r="D94" s="2">
        <v>0.1</v>
      </c>
      <c r="E94" s="2">
        <v>390</v>
      </c>
      <c r="F94" s="2">
        <v>17</v>
      </c>
      <c r="G94" s="2">
        <v>40</v>
      </c>
      <c r="H94" s="2">
        <v>13.6</v>
      </c>
      <c r="I94">
        <f t="shared" si="37"/>
        <v>3.2610000000000028</v>
      </c>
      <c r="J94">
        <f t="shared" si="38"/>
        <v>-159.21000000000004</v>
      </c>
      <c r="K94">
        <f t="shared" si="39"/>
        <v>-1.8899999999999992</v>
      </c>
      <c r="L94">
        <f t="shared" si="40"/>
        <v>-102.23000000000002</v>
      </c>
      <c r="M94">
        <f t="shared" si="41"/>
        <v>0.92500000000000071</v>
      </c>
      <c r="N94">
        <f t="shared" si="42"/>
        <v>2.2199999999999989</v>
      </c>
      <c r="O94">
        <f t="shared" si="43"/>
        <v>5.7179999999999946</v>
      </c>
      <c r="P94">
        <f t="shared" si="44"/>
        <v>25347.824100000013</v>
      </c>
      <c r="Q94">
        <f t="shared" si="45"/>
        <v>3.5720999999999972</v>
      </c>
      <c r="R94">
        <f t="shared" si="46"/>
        <v>10450.972900000004</v>
      </c>
      <c r="S94">
        <f t="shared" si="47"/>
        <v>0.8556250000000013</v>
      </c>
      <c r="T94">
        <f t="shared" si="48"/>
        <v>4.9283999999999946</v>
      </c>
      <c r="U94">
        <f t="shared" si="49"/>
        <v>32.695523999999942</v>
      </c>
      <c r="V94">
        <f t="shared" si="50"/>
        <v>300.90689999999995</v>
      </c>
      <c r="W94">
        <f t="shared" si="51"/>
        <v>16276.038300000007</v>
      </c>
      <c r="X94">
        <f t="shared" si="52"/>
        <v>-147.26925000000014</v>
      </c>
      <c r="Y94">
        <f t="shared" si="53"/>
        <v>-353.44619999999992</v>
      </c>
      <c r="Z94">
        <f t="shared" si="54"/>
        <v>-910.36277999999936</v>
      </c>
      <c r="AA94">
        <f t="shared" si="55"/>
        <v>193.21469999999997</v>
      </c>
      <c r="AB94">
        <f t="shared" si="56"/>
        <v>-1.7482500000000005</v>
      </c>
      <c r="AC94">
        <f t="shared" si="57"/>
        <v>-4.1957999999999958</v>
      </c>
      <c r="AD94">
        <f t="shared" si="58"/>
        <v>-10.807019999999985</v>
      </c>
      <c r="AE94">
        <f t="shared" si="59"/>
        <v>-94.562750000000094</v>
      </c>
      <c r="AF94">
        <f t="shared" si="60"/>
        <v>-226.95059999999992</v>
      </c>
      <c r="AG94">
        <f t="shared" si="61"/>
        <v>-584.55113999999958</v>
      </c>
      <c r="AH94">
        <f t="shared" si="62"/>
        <v>2.0535000000000005</v>
      </c>
      <c r="AI94">
        <f t="shared" si="63"/>
        <v>5.2891499999999994</v>
      </c>
      <c r="AJ94">
        <f t="shared" si="64"/>
        <v>12.693959999999981</v>
      </c>
      <c r="AM94">
        <f t="shared" si="65"/>
        <v>2826</v>
      </c>
      <c r="AN94">
        <f t="shared" si="66"/>
        <v>0.1</v>
      </c>
      <c r="AO94">
        <f t="shared" si="67"/>
        <v>390</v>
      </c>
      <c r="AP94">
        <f t="shared" si="68"/>
        <v>40</v>
      </c>
    </row>
    <row r="95" spans="1:42" x14ac:dyDescent="0.4">
      <c r="A95" s="2">
        <v>94</v>
      </c>
      <c r="B95" s="2">
        <v>57.3</v>
      </c>
      <c r="C95" s="2">
        <v>2601</v>
      </c>
      <c r="D95" s="2">
        <v>1.2</v>
      </c>
      <c r="E95" s="2">
        <v>520</v>
      </c>
      <c r="F95" s="2">
        <v>18.5</v>
      </c>
      <c r="G95" s="2">
        <v>35</v>
      </c>
      <c r="H95" s="2">
        <v>3.8</v>
      </c>
      <c r="I95">
        <f t="shared" si="37"/>
        <v>11.561</v>
      </c>
      <c r="J95">
        <f t="shared" si="38"/>
        <v>-384.21000000000004</v>
      </c>
      <c r="K95">
        <f t="shared" si="39"/>
        <v>-0.78999999999999937</v>
      </c>
      <c r="L95">
        <f t="shared" si="40"/>
        <v>27.769999999999982</v>
      </c>
      <c r="M95">
        <f t="shared" si="41"/>
        <v>2.4250000000000007</v>
      </c>
      <c r="N95">
        <f t="shared" si="42"/>
        <v>-2.7800000000000011</v>
      </c>
      <c r="O95">
        <f t="shared" si="43"/>
        <v>-4.0820000000000052</v>
      </c>
      <c r="P95">
        <f t="shared" si="44"/>
        <v>147617.32410000003</v>
      </c>
      <c r="Q95">
        <f t="shared" si="45"/>
        <v>0.62409999999999899</v>
      </c>
      <c r="R95">
        <f t="shared" si="46"/>
        <v>771.172899999999</v>
      </c>
      <c r="S95">
        <f t="shared" si="47"/>
        <v>5.8806250000000038</v>
      </c>
      <c r="T95">
        <f t="shared" si="48"/>
        <v>7.7284000000000059</v>
      </c>
      <c r="U95">
        <f t="shared" si="49"/>
        <v>16.662724000000043</v>
      </c>
      <c r="V95">
        <f t="shared" si="50"/>
        <v>303.52589999999981</v>
      </c>
      <c r="W95">
        <f t="shared" si="51"/>
        <v>-10669.511699999994</v>
      </c>
      <c r="X95">
        <f t="shared" si="52"/>
        <v>-931.70925000000034</v>
      </c>
      <c r="Y95">
        <f t="shared" si="53"/>
        <v>1068.1038000000005</v>
      </c>
      <c r="Z95">
        <f t="shared" si="54"/>
        <v>1568.3452200000022</v>
      </c>
      <c r="AA95">
        <f t="shared" si="55"/>
        <v>-21.93829999999997</v>
      </c>
      <c r="AB95">
        <f t="shared" si="56"/>
        <v>-1.915749999999999</v>
      </c>
      <c r="AC95">
        <f t="shared" si="57"/>
        <v>2.1961999999999993</v>
      </c>
      <c r="AD95">
        <f t="shared" si="58"/>
        <v>3.2247800000000013</v>
      </c>
      <c r="AE95">
        <f t="shared" si="59"/>
        <v>67.342249999999979</v>
      </c>
      <c r="AF95">
        <f t="shared" si="60"/>
        <v>-77.20059999999998</v>
      </c>
      <c r="AG95">
        <f t="shared" si="61"/>
        <v>-113.35714000000007</v>
      </c>
      <c r="AH95">
        <f t="shared" si="62"/>
        <v>-6.7415000000000047</v>
      </c>
      <c r="AI95">
        <f t="shared" si="63"/>
        <v>-9.8988500000000155</v>
      </c>
      <c r="AJ95">
        <f t="shared" si="64"/>
        <v>11.347960000000018</v>
      </c>
      <c r="AM95">
        <f t="shared" si="65"/>
        <v>2601</v>
      </c>
      <c r="AN95">
        <f t="shared" si="66"/>
        <v>1.2</v>
      </c>
      <c r="AO95">
        <f t="shared" si="67"/>
        <v>520</v>
      </c>
      <c r="AP95">
        <f t="shared" si="68"/>
        <v>35</v>
      </c>
    </row>
    <row r="96" spans="1:42" x14ac:dyDescent="0.4">
      <c r="A96" s="2">
        <v>95</v>
      </c>
      <c r="B96" s="2">
        <v>60.5</v>
      </c>
      <c r="C96" s="2">
        <v>2932</v>
      </c>
      <c r="D96" s="2">
        <v>2.5</v>
      </c>
      <c r="E96" s="2">
        <v>469</v>
      </c>
      <c r="F96" s="2">
        <v>19.5</v>
      </c>
      <c r="G96" s="2">
        <v>35</v>
      </c>
      <c r="H96" s="2">
        <v>8.6999999999999993</v>
      </c>
      <c r="I96">
        <f t="shared" si="37"/>
        <v>14.761000000000003</v>
      </c>
      <c r="J96">
        <f t="shared" si="38"/>
        <v>-53.210000000000036</v>
      </c>
      <c r="K96">
        <f t="shared" si="39"/>
        <v>0.51000000000000068</v>
      </c>
      <c r="L96">
        <f t="shared" si="40"/>
        <v>-23.230000000000018</v>
      </c>
      <c r="M96">
        <f t="shared" si="41"/>
        <v>3.4250000000000007</v>
      </c>
      <c r="N96">
        <f t="shared" si="42"/>
        <v>-2.7800000000000011</v>
      </c>
      <c r="O96">
        <f t="shared" si="43"/>
        <v>0.81799999999999429</v>
      </c>
      <c r="P96">
        <f t="shared" si="44"/>
        <v>2831.3041000000039</v>
      </c>
      <c r="Q96">
        <f t="shared" si="45"/>
        <v>0.26010000000000066</v>
      </c>
      <c r="R96">
        <f t="shared" si="46"/>
        <v>539.63290000000086</v>
      </c>
      <c r="S96">
        <f t="shared" si="47"/>
        <v>11.730625000000005</v>
      </c>
      <c r="T96">
        <f t="shared" si="48"/>
        <v>7.7284000000000059</v>
      </c>
      <c r="U96">
        <f t="shared" si="49"/>
        <v>0.66912399999999062</v>
      </c>
      <c r="V96">
        <f t="shared" si="50"/>
        <v>-27.137100000000054</v>
      </c>
      <c r="W96">
        <f t="shared" si="51"/>
        <v>1236.0683000000017</v>
      </c>
      <c r="X96">
        <f t="shared" si="52"/>
        <v>-182.24425000000016</v>
      </c>
      <c r="Y96">
        <f t="shared" si="53"/>
        <v>147.92380000000017</v>
      </c>
      <c r="Z96">
        <f t="shared" si="54"/>
        <v>-43.525779999999727</v>
      </c>
      <c r="AA96">
        <f t="shared" si="55"/>
        <v>-11.847300000000025</v>
      </c>
      <c r="AB96">
        <f t="shared" si="56"/>
        <v>1.7467500000000027</v>
      </c>
      <c r="AC96">
        <f t="shared" si="57"/>
        <v>-1.4178000000000024</v>
      </c>
      <c r="AD96">
        <f t="shared" si="58"/>
        <v>0.41717999999999766</v>
      </c>
      <c r="AE96">
        <f t="shared" si="59"/>
        <v>-79.562750000000079</v>
      </c>
      <c r="AF96">
        <f t="shared" si="60"/>
        <v>64.579400000000078</v>
      </c>
      <c r="AG96">
        <f t="shared" si="61"/>
        <v>-19.002139999999883</v>
      </c>
      <c r="AH96">
        <f t="shared" si="62"/>
        <v>-9.5215000000000067</v>
      </c>
      <c r="AI96">
        <f t="shared" si="63"/>
        <v>2.8016499999999809</v>
      </c>
      <c r="AJ96">
        <f t="shared" si="64"/>
        <v>-2.2740399999999852</v>
      </c>
      <c r="AM96">
        <f t="shared" si="65"/>
        <v>2932</v>
      </c>
      <c r="AN96">
        <f t="shared" si="66"/>
        <v>2.5</v>
      </c>
      <c r="AO96">
        <f t="shared" si="67"/>
        <v>469</v>
      </c>
      <c r="AP96">
        <f t="shared" si="68"/>
        <v>35</v>
      </c>
    </row>
    <row r="97" spans="1:42" x14ac:dyDescent="0.4">
      <c r="A97" s="2">
        <v>96</v>
      </c>
      <c r="B97" s="2">
        <v>53.4</v>
      </c>
      <c r="C97" s="2">
        <v>2772</v>
      </c>
      <c r="D97" s="2">
        <v>3.5</v>
      </c>
      <c r="E97" s="2">
        <v>622</v>
      </c>
      <c r="F97" s="2">
        <v>14.5</v>
      </c>
      <c r="G97" s="2">
        <v>29</v>
      </c>
      <c r="H97" s="2">
        <v>3.5</v>
      </c>
      <c r="I97">
        <f t="shared" si="37"/>
        <v>7.6610000000000014</v>
      </c>
      <c r="J97">
        <f t="shared" si="38"/>
        <v>-213.21000000000004</v>
      </c>
      <c r="K97">
        <f t="shared" si="39"/>
        <v>1.5100000000000007</v>
      </c>
      <c r="L97">
        <f t="shared" si="40"/>
        <v>129.76999999999998</v>
      </c>
      <c r="M97">
        <f t="shared" si="41"/>
        <v>-1.5749999999999993</v>
      </c>
      <c r="N97">
        <f t="shared" si="42"/>
        <v>-8.7800000000000011</v>
      </c>
      <c r="O97">
        <f t="shared" si="43"/>
        <v>-4.382000000000005</v>
      </c>
      <c r="P97">
        <f t="shared" si="44"/>
        <v>45458.504100000013</v>
      </c>
      <c r="Q97">
        <f t="shared" si="45"/>
        <v>2.2801000000000022</v>
      </c>
      <c r="R97">
        <f t="shared" si="46"/>
        <v>16840.252899999996</v>
      </c>
      <c r="S97">
        <f t="shared" si="47"/>
        <v>2.4806249999999976</v>
      </c>
      <c r="T97">
        <f t="shared" si="48"/>
        <v>77.088400000000021</v>
      </c>
      <c r="U97">
        <f t="shared" si="49"/>
        <v>19.201924000000044</v>
      </c>
      <c r="V97">
        <f t="shared" si="50"/>
        <v>-321.94710000000021</v>
      </c>
      <c r="W97">
        <f t="shared" si="51"/>
        <v>-27668.261699999999</v>
      </c>
      <c r="X97">
        <f t="shared" si="52"/>
        <v>335.80574999999993</v>
      </c>
      <c r="Y97">
        <f t="shared" si="53"/>
        <v>1871.9838000000007</v>
      </c>
      <c r="Z97">
        <f t="shared" si="54"/>
        <v>934.28622000000121</v>
      </c>
      <c r="AA97">
        <f t="shared" si="55"/>
        <v>195.95270000000005</v>
      </c>
      <c r="AB97">
        <f t="shared" si="56"/>
        <v>-2.37825</v>
      </c>
      <c r="AC97">
        <f t="shared" si="57"/>
        <v>-13.257800000000008</v>
      </c>
      <c r="AD97">
        <f t="shared" si="58"/>
        <v>-6.6168200000000104</v>
      </c>
      <c r="AE97">
        <f t="shared" si="59"/>
        <v>-204.38774999999987</v>
      </c>
      <c r="AF97">
        <f t="shared" si="60"/>
        <v>-1139.3806</v>
      </c>
      <c r="AG97">
        <f t="shared" si="61"/>
        <v>-568.6521400000006</v>
      </c>
      <c r="AH97">
        <f t="shared" si="62"/>
        <v>13.828499999999995</v>
      </c>
      <c r="AI97">
        <f t="shared" si="63"/>
        <v>6.9016500000000045</v>
      </c>
      <c r="AJ97">
        <f t="shared" si="64"/>
        <v>38.473960000000048</v>
      </c>
      <c r="AM97">
        <f t="shared" si="65"/>
        <v>2772</v>
      </c>
      <c r="AN97">
        <f t="shared" si="66"/>
        <v>3.5</v>
      </c>
      <c r="AO97">
        <f t="shared" si="67"/>
        <v>622</v>
      </c>
      <c r="AP97">
        <f t="shared" si="68"/>
        <v>29</v>
      </c>
    </row>
    <row r="98" spans="1:42" x14ac:dyDescent="0.4">
      <c r="A98" s="2">
        <v>97</v>
      </c>
      <c r="B98" s="2">
        <v>35.9</v>
      </c>
      <c r="C98" s="2">
        <v>2786</v>
      </c>
      <c r="D98" s="2">
        <v>2.4</v>
      </c>
      <c r="E98" s="2">
        <v>511</v>
      </c>
      <c r="F98" s="2">
        <v>15.5</v>
      </c>
      <c r="G98" s="2">
        <v>37</v>
      </c>
      <c r="H98" s="2">
        <v>6.3</v>
      </c>
      <c r="I98">
        <f t="shared" si="37"/>
        <v>-9.8389999999999986</v>
      </c>
      <c r="J98">
        <f t="shared" si="38"/>
        <v>-199.21000000000004</v>
      </c>
      <c r="K98">
        <f t="shared" si="39"/>
        <v>0.41000000000000059</v>
      </c>
      <c r="L98">
        <f t="shared" si="40"/>
        <v>18.769999999999982</v>
      </c>
      <c r="M98">
        <f t="shared" si="41"/>
        <v>-0.57499999999999929</v>
      </c>
      <c r="N98">
        <f t="shared" si="42"/>
        <v>-0.78000000000000114</v>
      </c>
      <c r="O98">
        <f t="shared" si="43"/>
        <v>-1.5820000000000052</v>
      </c>
      <c r="P98">
        <f t="shared" si="44"/>
        <v>39684.624100000015</v>
      </c>
      <c r="Q98">
        <f t="shared" si="45"/>
        <v>0.16810000000000047</v>
      </c>
      <c r="R98">
        <f t="shared" si="46"/>
        <v>352.31289999999933</v>
      </c>
      <c r="S98">
        <f t="shared" si="47"/>
        <v>0.33062499999999917</v>
      </c>
      <c r="T98">
        <f t="shared" si="48"/>
        <v>0.60840000000000183</v>
      </c>
      <c r="U98">
        <f t="shared" si="49"/>
        <v>2.5027240000000166</v>
      </c>
      <c r="V98">
        <f t="shared" si="50"/>
        <v>-81.676100000000133</v>
      </c>
      <c r="W98">
        <f t="shared" si="51"/>
        <v>-3739.1716999999971</v>
      </c>
      <c r="X98">
        <f t="shared" si="52"/>
        <v>114.54574999999988</v>
      </c>
      <c r="Y98">
        <f t="shared" si="53"/>
        <v>155.38380000000026</v>
      </c>
      <c r="Z98">
        <f t="shared" si="54"/>
        <v>315.15022000000107</v>
      </c>
      <c r="AA98">
        <f t="shared" si="55"/>
        <v>7.695700000000004</v>
      </c>
      <c r="AB98">
        <f t="shared" si="56"/>
        <v>-0.23575000000000004</v>
      </c>
      <c r="AC98">
        <f t="shared" si="57"/>
        <v>-0.31980000000000092</v>
      </c>
      <c r="AD98">
        <f t="shared" si="58"/>
        <v>-0.64862000000000308</v>
      </c>
      <c r="AE98">
        <f t="shared" si="59"/>
        <v>-10.792749999999977</v>
      </c>
      <c r="AF98">
        <f t="shared" si="60"/>
        <v>-14.640600000000006</v>
      </c>
      <c r="AG98">
        <f t="shared" si="61"/>
        <v>-29.694140000000068</v>
      </c>
      <c r="AH98">
        <f t="shared" si="62"/>
        <v>0.44850000000000012</v>
      </c>
      <c r="AI98">
        <f t="shared" si="63"/>
        <v>0.90965000000000185</v>
      </c>
      <c r="AJ98">
        <f t="shared" si="64"/>
        <v>1.2339600000000059</v>
      </c>
      <c r="AM98">
        <f t="shared" si="65"/>
        <v>2786</v>
      </c>
      <c r="AN98">
        <f t="shared" si="66"/>
        <v>2.4</v>
      </c>
      <c r="AO98">
        <f t="shared" si="67"/>
        <v>511</v>
      </c>
      <c r="AP98">
        <f t="shared" si="68"/>
        <v>37</v>
      </c>
    </row>
    <row r="99" spans="1:42" x14ac:dyDescent="0.4">
      <c r="A99" s="2">
        <v>98</v>
      </c>
      <c r="B99" s="2">
        <v>40</v>
      </c>
      <c r="C99" s="2">
        <v>3397</v>
      </c>
      <c r="D99" s="2">
        <v>2.7</v>
      </c>
      <c r="E99" s="2">
        <v>855</v>
      </c>
      <c r="F99" s="2">
        <v>19.5</v>
      </c>
      <c r="G99" s="2">
        <v>42</v>
      </c>
      <c r="H99" s="2">
        <v>11.7</v>
      </c>
      <c r="I99">
        <f t="shared" si="37"/>
        <v>-5.7389999999999972</v>
      </c>
      <c r="J99">
        <f t="shared" si="38"/>
        <v>411.78999999999996</v>
      </c>
      <c r="K99">
        <f t="shared" si="39"/>
        <v>0.71000000000000085</v>
      </c>
      <c r="L99">
        <f t="shared" si="40"/>
        <v>362.77</v>
      </c>
      <c r="M99">
        <f t="shared" si="41"/>
        <v>3.4250000000000007</v>
      </c>
      <c r="N99">
        <f t="shared" si="42"/>
        <v>4.2199999999999989</v>
      </c>
      <c r="O99">
        <f t="shared" si="43"/>
        <v>3.8179999999999943</v>
      </c>
      <c r="P99">
        <f t="shared" si="44"/>
        <v>169571.00409999996</v>
      </c>
      <c r="Q99">
        <f t="shared" si="45"/>
        <v>0.50410000000000121</v>
      </c>
      <c r="R99">
        <f t="shared" si="46"/>
        <v>131602.0729</v>
      </c>
      <c r="S99">
        <f t="shared" si="47"/>
        <v>11.730625000000005</v>
      </c>
      <c r="T99">
        <f t="shared" si="48"/>
        <v>17.808399999999992</v>
      </c>
      <c r="U99">
        <f t="shared" si="49"/>
        <v>14.577123999999957</v>
      </c>
      <c r="V99">
        <f t="shared" si="50"/>
        <v>292.37090000000035</v>
      </c>
      <c r="W99">
        <f t="shared" si="51"/>
        <v>149385.05829999998</v>
      </c>
      <c r="X99">
        <f t="shared" si="52"/>
        <v>1410.3807500000003</v>
      </c>
      <c r="Y99">
        <f t="shared" si="53"/>
        <v>1737.7537999999993</v>
      </c>
      <c r="Z99">
        <f t="shared" si="54"/>
        <v>1572.2142199999976</v>
      </c>
      <c r="AA99">
        <f t="shared" si="55"/>
        <v>257.56670000000031</v>
      </c>
      <c r="AB99">
        <f t="shared" si="56"/>
        <v>2.4317500000000036</v>
      </c>
      <c r="AC99">
        <f t="shared" si="57"/>
        <v>2.9962000000000026</v>
      </c>
      <c r="AD99">
        <f t="shared" si="58"/>
        <v>2.7107799999999993</v>
      </c>
      <c r="AE99">
        <f t="shared" si="59"/>
        <v>1242.4872500000001</v>
      </c>
      <c r="AF99">
        <f t="shared" si="60"/>
        <v>1530.8893999999996</v>
      </c>
      <c r="AG99">
        <f t="shared" si="61"/>
        <v>1385.0558599999979</v>
      </c>
      <c r="AH99">
        <f t="shared" si="62"/>
        <v>14.453499999999998</v>
      </c>
      <c r="AI99">
        <f t="shared" si="63"/>
        <v>13.076649999999983</v>
      </c>
      <c r="AJ99">
        <f t="shared" si="64"/>
        <v>16.111959999999971</v>
      </c>
      <c r="AM99">
        <f t="shared" si="65"/>
        <v>3397</v>
      </c>
      <c r="AN99">
        <f t="shared" si="66"/>
        <v>2.7</v>
      </c>
      <c r="AO99">
        <f t="shared" si="67"/>
        <v>855</v>
      </c>
      <c r="AP99">
        <f t="shared" si="68"/>
        <v>42</v>
      </c>
    </row>
    <row r="100" spans="1:42" x14ac:dyDescent="0.4">
      <c r="A100" s="2">
        <v>99</v>
      </c>
      <c r="B100" s="2">
        <v>39.799999999999997</v>
      </c>
      <c r="C100" s="2">
        <v>3823</v>
      </c>
      <c r="D100" s="2">
        <v>0.7</v>
      </c>
      <c r="E100" s="2">
        <v>202</v>
      </c>
      <c r="F100" s="2">
        <v>17</v>
      </c>
      <c r="G100" s="2">
        <v>36</v>
      </c>
      <c r="H100" s="2">
        <v>10</v>
      </c>
      <c r="I100">
        <f t="shared" si="37"/>
        <v>-5.9390000000000001</v>
      </c>
      <c r="J100">
        <f t="shared" si="38"/>
        <v>837.79</v>
      </c>
      <c r="K100">
        <f t="shared" si="39"/>
        <v>-1.2899999999999994</v>
      </c>
      <c r="L100">
        <f t="shared" si="40"/>
        <v>-290.23</v>
      </c>
      <c r="M100">
        <f t="shared" si="41"/>
        <v>0.92500000000000071</v>
      </c>
      <c r="N100">
        <f t="shared" si="42"/>
        <v>-1.7800000000000011</v>
      </c>
      <c r="O100">
        <f t="shared" si="43"/>
        <v>2.117999999999995</v>
      </c>
      <c r="P100">
        <f t="shared" si="44"/>
        <v>701892.08409999998</v>
      </c>
      <c r="Q100">
        <f t="shared" si="45"/>
        <v>1.6640999999999984</v>
      </c>
      <c r="R100">
        <f t="shared" si="46"/>
        <v>84233.452900000004</v>
      </c>
      <c r="S100">
        <f t="shared" si="47"/>
        <v>0.8556250000000013</v>
      </c>
      <c r="T100">
        <f t="shared" si="48"/>
        <v>3.1684000000000041</v>
      </c>
      <c r="U100">
        <f t="shared" si="49"/>
        <v>4.4859239999999785</v>
      </c>
      <c r="V100">
        <f t="shared" si="50"/>
        <v>-1080.7490999999993</v>
      </c>
      <c r="W100">
        <f t="shared" si="51"/>
        <v>-243151.7917</v>
      </c>
      <c r="X100">
        <f t="shared" si="52"/>
        <v>774.95575000000053</v>
      </c>
      <c r="Y100">
        <f t="shared" si="53"/>
        <v>-1491.2662000000009</v>
      </c>
      <c r="Z100">
        <f t="shared" si="54"/>
        <v>1774.4392199999957</v>
      </c>
      <c r="AA100">
        <f t="shared" si="55"/>
        <v>374.39669999999984</v>
      </c>
      <c r="AB100">
        <f t="shared" si="56"/>
        <v>-1.1932500000000004</v>
      </c>
      <c r="AC100">
        <f t="shared" si="57"/>
        <v>2.2962000000000002</v>
      </c>
      <c r="AD100">
        <f t="shared" si="58"/>
        <v>-2.7322199999999923</v>
      </c>
      <c r="AE100">
        <f t="shared" si="59"/>
        <v>-268.4627500000002</v>
      </c>
      <c r="AF100">
        <f t="shared" si="60"/>
        <v>516.60940000000039</v>
      </c>
      <c r="AG100">
        <f t="shared" si="61"/>
        <v>-614.70713999999862</v>
      </c>
      <c r="AH100">
        <f t="shared" si="62"/>
        <v>-1.6465000000000023</v>
      </c>
      <c r="AI100">
        <f t="shared" si="63"/>
        <v>1.9591499999999968</v>
      </c>
      <c r="AJ100">
        <f t="shared" si="64"/>
        <v>-3.7700399999999936</v>
      </c>
      <c r="AM100">
        <f t="shared" si="65"/>
        <v>3823</v>
      </c>
      <c r="AN100">
        <f t="shared" si="66"/>
        <v>0.7</v>
      </c>
      <c r="AO100">
        <f t="shared" si="67"/>
        <v>202</v>
      </c>
      <c r="AP100">
        <f t="shared" si="68"/>
        <v>36</v>
      </c>
    </row>
    <row r="101" spans="1:42" x14ac:dyDescent="0.4">
      <c r="A101" s="2">
        <v>100</v>
      </c>
      <c r="B101" s="2">
        <v>35.200000000000003</v>
      </c>
      <c r="C101" s="2">
        <v>3251</v>
      </c>
      <c r="D101" s="2">
        <v>2.6</v>
      </c>
      <c r="E101" s="2">
        <v>275</v>
      </c>
      <c r="F101" s="2">
        <v>13</v>
      </c>
      <c r="G101" s="2">
        <v>39</v>
      </c>
      <c r="H101" s="2">
        <v>10.5</v>
      </c>
      <c r="I101">
        <f t="shared" si="37"/>
        <v>-10.538999999999994</v>
      </c>
      <c r="J101">
        <f t="shared" si="38"/>
        <v>265.78999999999996</v>
      </c>
      <c r="K101">
        <f t="shared" si="39"/>
        <v>0.61000000000000076</v>
      </c>
      <c r="L101">
        <f t="shared" si="40"/>
        <v>-217.23000000000002</v>
      </c>
      <c r="M101">
        <f t="shared" si="41"/>
        <v>-3.0749999999999993</v>
      </c>
      <c r="N101">
        <f t="shared" si="42"/>
        <v>1.2199999999999989</v>
      </c>
      <c r="O101">
        <f t="shared" si="43"/>
        <v>2.617999999999995</v>
      </c>
      <c r="P101">
        <f t="shared" si="44"/>
        <v>70644.324099999983</v>
      </c>
      <c r="Q101">
        <f t="shared" si="45"/>
        <v>0.37210000000000093</v>
      </c>
      <c r="R101">
        <f t="shared" si="46"/>
        <v>47188.872900000009</v>
      </c>
      <c r="S101">
        <f t="shared" si="47"/>
        <v>9.4556249999999959</v>
      </c>
      <c r="T101">
        <f t="shared" si="48"/>
        <v>1.4883999999999973</v>
      </c>
      <c r="U101">
        <f t="shared" si="49"/>
        <v>6.8539239999999735</v>
      </c>
      <c r="V101">
        <f t="shared" si="50"/>
        <v>162.13190000000017</v>
      </c>
      <c r="W101">
        <f t="shared" si="51"/>
        <v>-57737.561699999998</v>
      </c>
      <c r="X101">
        <f t="shared" si="52"/>
        <v>-817.30424999999968</v>
      </c>
      <c r="Y101">
        <f t="shared" si="53"/>
        <v>324.26379999999966</v>
      </c>
      <c r="Z101">
        <f t="shared" si="54"/>
        <v>695.83821999999861</v>
      </c>
      <c r="AA101">
        <f t="shared" si="55"/>
        <v>-132.51030000000017</v>
      </c>
      <c r="AB101">
        <f t="shared" si="56"/>
        <v>-1.8757500000000018</v>
      </c>
      <c r="AC101">
        <f t="shared" si="57"/>
        <v>0.74420000000000019</v>
      </c>
      <c r="AD101">
        <f t="shared" si="58"/>
        <v>1.596979999999999</v>
      </c>
      <c r="AE101">
        <f t="shared" si="59"/>
        <v>667.98224999999991</v>
      </c>
      <c r="AF101">
        <f t="shared" si="60"/>
        <v>-265.02059999999977</v>
      </c>
      <c r="AG101">
        <f t="shared" si="61"/>
        <v>-568.70813999999893</v>
      </c>
      <c r="AH101">
        <f t="shared" si="62"/>
        <v>-3.7514999999999956</v>
      </c>
      <c r="AI101">
        <f t="shared" si="63"/>
        <v>-8.0503499999999821</v>
      </c>
      <c r="AJ101">
        <f t="shared" si="64"/>
        <v>3.1939599999999908</v>
      </c>
      <c r="AM101">
        <f t="shared" si="65"/>
        <v>3251</v>
      </c>
      <c r="AN101">
        <f t="shared" si="66"/>
        <v>2.6</v>
      </c>
      <c r="AO101">
        <f>E101</f>
        <v>275</v>
      </c>
      <c r="AP101">
        <f t="shared" si="68"/>
        <v>39</v>
      </c>
    </row>
    <row r="102" spans="1:42" x14ac:dyDescent="0.4">
      <c r="B102">
        <f>AVERAGE(B2:B101)</f>
        <v>45.738999999999997</v>
      </c>
      <c r="C102">
        <f>AVERAGE(C2:C101)</f>
        <v>2985.21</v>
      </c>
      <c r="D102">
        <f t="shared" ref="D102:H102" si="69">AVERAGE(D2:D101)</f>
        <v>1.9899999999999993</v>
      </c>
      <c r="E102">
        <f t="shared" si="69"/>
        <v>492.23</v>
      </c>
      <c r="F102">
        <f t="shared" si="69"/>
        <v>16.074999999999999</v>
      </c>
      <c r="G102">
        <f t="shared" si="69"/>
        <v>37.78</v>
      </c>
      <c r="H102">
        <f t="shared" si="69"/>
        <v>7.882000000000005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tabSelected="1" topLeftCell="G1" workbookViewId="0">
      <selection activeCell="N28" sqref="N28"/>
    </sheetView>
  </sheetViews>
  <sheetFormatPr defaultRowHeight="17" x14ac:dyDescent="0.4"/>
  <cols>
    <col min="2" max="2" width="13.453125" bestFit="1" customWidth="1"/>
    <col min="3" max="5" width="10.54296875" bestFit="1" customWidth="1"/>
    <col min="6" max="6" width="11.81640625" customWidth="1"/>
    <col min="7" max="9" width="10.54296875" bestFit="1" customWidth="1"/>
    <col min="10" max="10" width="9.1796875" bestFit="1" customWidth="1"/>
    <col min="12" max="12" width="11.90625" bestFit="1" customWidth="1"/>
    <col min="16" max="16" width="8.7265625" customWidth="1"/>
  </cols>
  <sheetData>
    <row r="1" spans="1:17" x14ac:dyDescent="0.4">
      <c r="A1" t="s">
        <v>76</v>
      </c>
      <c r="B1" t="s">
        <v>91</v>
      </c>
      <c r="C1" t="s">
        <v>81</v>
      </c>
      <c r="D1" t="s">
        <v>82</v>
      </c>
      <c r="E1" t="s">
        <v>83</v>
      </c>
      <c r="F1" t="s">
        <v>77</v>
      </c>
      <c r="G1" t="s">
        <v>84</v>
      </c>
      <c r="H1" t="s">
        <v>85</v>
      </c>
      <c r="I1" t="s">
        <v>86</v>
      </c>
      <c r="J1" t="s">
        <v>78</v>
      </c>
      <c r="K1" t="s">
        <v>79</v>
      </c>
      <c r="L1" t="s">
        <v>104</v>
      </c>
      <c r="M1" t="s">
        <v>105</v>
      </c>
      <c r="N1" t="s">
        <v>106</v>
      </c>
      <c r="O1" t="s">
        <v>110</v>
      </c>
    </row>
    <row r="2" spans="1:17" x14ac:dyDescent="0.4">
      <c r="A2">
        <v>1</v>
      </c>
      <c r="B2">
        <v>1</v>
      </c>
      <c r="C2">
        <v>-1</v>
      </c>
      <c r="D2">
        <v>-1</v>
      </c>
      <c r="E2">
        <v>-1</v>
      </c>
      <c r="F2">
        <f>C2*D2*E2</f>
        <v>-1</v>
      </c>
      <c r="G2">
        <f>C2*D2</f>
        <v>1</v>
      </c>
      <c r="H2">
        <f>C2*E2</f>
        <v>1</v>
      </c>
      <c r="I2">
        <f>D2*E2</f>
        <v>1</v>
      </c>
      <c r="J2">
        <v>-1.44</v>
      </c>
      <c r="K2">
        <v>-0.08</v>
      </c>
      <c r="L2">
        <f>AVERAGE(J2:K2)</f>
        <v>-0.76</v>
      </c>
      <c r="M2">
        <f>_xlfn.VAR.S(J2:K2)</f>
        <v>0.92480000000000007</v>
      </c>
      <c r="N2">
        <v>8</v>
      </c>
      <c r="O2">
        <f>N2*(N4-1)</f>
        <v>8</v>
      </c>
    </row>
    <row r="3" spans="1:17" x14ac:dyDescent="0.4">
      <c r="A3">
        <v>2</v>
      </c>
      <c r="B3">
        <v>1</v>
      </c>
      <c r="C3">
        <v>1</v>
      </c>
      <c r="D3">
        <v>1</v>
      </c>
      <c r="E3">
        <v>-1</v>
      </c>
      <c r="F3">
        <f t="shared" ref="F3:F9" si="0">C3*D3*E3</f>
        <v>-1</v>
      </c>
      <c r="G3">
        <f t="shared" ref="G3:G9" si="1">C3*D3</f>
        <v>1</v>
      </c>
      <c r="H3">
        <f t="shared" ref="H3:H9" si="2">C3*E3</f>
        <v>-1</v>
      </c>
      <c r="I3">
        <f t="shared" ref="I3:I9" si="3">D3*E3</f>
        <v>-1</v>
      </c>
      <c r="J3">
        <v>-0.5</v>
      </c>
      <c r="K3">
        <v>-0.24</v>
      </c>
      <c r="L3">
        <f t="shared" ref="L3:L9" si="4">AVERAGE(J3:K3)</f>
        <v>-0.37</v>
      </c>
      <c r="M3">
        <f t="shared" ref="M3:M9" si="5">_xlfn.VAR.S(J3:K3)</f>
        <v>3.3799999999999997E-2</v>
      </c>
      <c r="N3" t="s">
        <v>107</v>
      </c>
    </row>
    <row r="4" spans="1:17" x14ac:dyDescent="0.4">
      <c r="A4">
        <v>3</v>
      </c>
      <c r="B4">
        <v>1</v>
      </c>
      <c r="C4">
        <v>1</v>
      </c>
      <c r="D4">
        <v>-1</v>
      </c>
      <c r="E4">
        <v>1</v>
      </c>
      <c r="F4">
        <f t="shared" si="0"/>
        <v>-1</v>
      </c>
      <c r="G4">
        <f t="shared" si="1"/>
        <v>-1</v>
      </c>
      <c r="H4">
        <f t="shared" si="2"/>
        <v>1</v>
      </c>
      <c r="I4">
        <f t="shared" si="3"/>
        <v>-1</v>
      </c>
      <c r="J4">
        <v>-0.79</v>
      </c>
      <c r="K4">
        <v>-0.64</v>
      </c>
      <c r="L4">
        <f t="shared" si="4"/>
        <v>-0.71500000000000008</v>
      </c>
      <c r="M4">
        <f t="shared" si="5"/>
        <v>1.124999999999976E-2</v>
      </c>
      <c r="N4">
        <v>2</v>
      </c>
    </row>
    <row r="5" spans="1:17" x14ac:dyDescent="0.4">
      <c r="A5">
        <v>4</v>
      </c>
      <c r="B5">
        <v>1</v>
      </c>
      <c r="C5">
        <v>-1</v>
      </c>
      <c r="D5">
        <v>1</v>
      </c>
      <c r="E5">
        <v>1</v>
      </c>
      <c r="F5">
        <f t="shared" si="0"/>
        <v>-1</v>
      </c>
      <c r="G5">
        <f t="shared" si="1"/>
        <v>-1</v>
      </c>
      <c r="H5">
        <f t="shared" si="2"/>
        <v>-1</v>
      </c>
      <c r="I5">
        <f t="shared" si="3"/>
        <v>1</v>
      </c>
      <c r="J5">
        <v>1.22</v>
      </c>
      <c r="K5">
        <v>0.28000000000000003</v>
      </c>
      <c r="L5">
        <f t="shared" si="4"/>
        <v>0.75</v>
      </c>
      <c r="M5">
        <f t="shared" si="5"/>
        <v>0.44179999999999997</v>
      </c>
      <c r="N5" t="s">
        <v>108</v>
      </c>
    </row>
    <row r="6" spans="1:17" x14ac:dyDescent="0.4">
      <c r="A6">
        <v>5</v>
      </c>
      <c r="B6">
        <v>1</v>
      </c>
      <c r="C6">
        <v>1</v>
      </c>
      <c r="D6">
        <v>-1</v>
      </c>
      <c r="E6">
        <v>-1</v>
      </c>
      <c r="F6">
        <f t="shared" si="0"/>
        <v>1</v>
      </c>
      <c r="G6">
        <f t="shared" si="1"/>
        <v>-1</v>
      </c>
      <c r="H6">
        <f t="shared" si="2"/>
        <v>-1</v>
      </c>
      <c r="I6">
        <f t="shared" si="3"/>
        <v>1</v>
      </c>
      <c r="J6">
        <v>-0.63</v>
      </c>
      <c r="K6">
        <v>-1.19</v>
      </c>
      <c r="L6">
        <f t="shared" si="4"/>
        <v>-0.90999999999999992</v>
      </c>
      <c r="M6">
        <f t="shared" si="5"/>
        <v>0.15680000000000027</v>
      </c>
      <c r="N6">
        <f>AVERAGE(M2:M9)</f>
        <v>0.22274374999999999</v>
      </c>
    </row>
    <row r="7" spans="1:17" x14ac:dyDescent="0.4">
      <c r="A7">
        <v>6</v>
      </c>
      <c r="B7">
        <v>1</v>
      </c>
      <c r="C7">
        <v>-1</v>
      </c>
      <c r="D7">
        <v>1</v>
      </c>
      <c r="E7">
        <v>-1</v>
      </c>
      <c r="F7">
        <f t="shared" si="0"/>
        <v>1</v>
      </c>
      <c r="G7">
        <f t="shared" si="1"/>
        <v>-1</v>
      </c>
      <c r="H7">
        <f t="shared" si="2"/>
        <v>1</v>
      </c>
      <c r="I7">
        <f t="shared" si="3"/>
        <v>-1</v>
      </c>
      <c r="J7">
        <v>0.47</v>
      </c>
      <c r="K7">
        <v>0.44</v>
      </c>
      <c r="L7">
        <f t="shared" si="4"/>
        <v>0.45499999999999996</v>
      </c>
      <c r="M7">
        <f t="shared" si="5"/>
        <v>4.4999999999999912E-4</v>
      </c>
      <c r="N7" t="s">
        <v>109</v>
      </c>
    </row>
    <row r="8" spans="1:17" x14ac:dyDescent="0.4">
      <c r="A8">
        <v>7</v>
      </c>
      <c r="B8">
        <v>1</v>
      </c>
      <c r="C8">
        <v>-1</v>
      </c>
      <c r="D8">
        <v>-1</v>
      </c>
      <c r="E8">
        <v>1</v>
      </c>
      <c r="F8">
        <f t="shared" si="0"/>
        <v>1</v>
      </c>
      <c r="G8">
        <f t="shared" si="1"/>
        <v>1</v>
      </c>
      <c r="H8">
        <f t="shared" si="2"/>
        <v>-1</v>
      </c>
      <c r="I8">
        <f t="shared" si="3"/>
        <v>-1</v>
      </c>
      <c r="J8">
        <v>1.29</v>
      </c>
      <c r="K8">
        <v>0.64</v>
      </c>
      <c r="L8">
        <f t="shared" si="4"/>
        <v>0.96500000000000008</v>
      </c>
      <c r="M8">
        <f t="shared" si="5"/>
        <v>0.21124999999999972</v>
      </c>
      <c r="N8">
        <f>4*N6/(N2*N4)</f>
        <v>5.5685937499999998E-2</v>
      </c>
    </row>
    <row r="9" spans="1:17" x14ac:dyDescent="0.4">
      <c r="A9">
        <v>8</v>
      </c>
      <c r="B9">
        <v>1</v>
      </c>
      <c r="C9">
        <v>1</v>
      </c>
      <c r="D9">
        <v>1</v>
      </c>
      <c r="E9">
        <v>1</v>
      </c>
      <c r="F9">
        <f t="shared" si="0"/>
        <v>1</v>
      </c>
      <c r="G9">
        <f t="shared" si="1"/>
        <v>1</v>
      </c>
      <c r="H9">
        <f t="shared" si="2"/>
        <v>1</v>
      </c>
      <c r="I9">
        <f t="shared" si="3"/>
        <v>1</v>
      </c>
      <c r="J9">
        <v>0.4</v>
      </c>
      <c r="K9">
        <v>0.34</v>
      </c>
      <c r="L9">
        <f t="shared" si="4"/>
        <v>0.37</v>
      </c>
      <c r="M9">
        <f t="shared" si="5"/>
        <v>1.8E-3</v>
      </c>
      <c r="N9" t="s">
        <v>114</v>
      </c>
    </row>
    <row r="10" spans="1:17" x14ac:dyDescent="0.4">
      <c r="N10">
        <f>N8^0.5</f>
        <v>0.2359786801810706</v>
      </c>
    </row>
    <row r="11" spans="1:17" x14ac:dyDescent="0.4">
      <c r="A11" t="str">
        <f>A1</f>
        <v>test</v>
      </c>
      <c r="B11" t="str">
        <f>B1</f>
        <v>I_0=x1x2x3x4</v>
      </c>
      <c r="C11" t="str">
        <f t="shared" ref="C11:I11" si="6">C1</f>
        <v>x1=x2x3x4</v>
      </c>
      <c r="D11" t="str">
        <f t="shared" si="6"/>
        <v>x2=x1x3x4</v>
      </c>
      <c r="E11" t="str">
        <f t="shared" si="6"/>
        <v>x3=x1x2x4</v>
      </c>
      <c r="F11" t="str">
        <f t="shared" si="6"/>
        <v>x4=x1x2x3</v>
      </c>
      <c r="G11" t="str">
        <f t="shared" si="6"/>
        <v>x1x2=x3x4</v>
      </c>
      <c r="H11" t="str">
        <f t="shared" si="6"/>
        <v>x1x3=x2x4</v>
      </c>
      <c r="I11" t="str">
        <f t="shared" si="6"/>
        <v>x2x3=x1x4</v>
      </c>
      <c r="J11" t="s">
        <v>80</v>
      </c>
      <c r="N11" t="s">
        <v>115</v>
      </c>
      <c r="O11" t="s">
        <v>111</v>
      </c>
      <c r="P11" t="s">
        <v>112</v>
      </c>
      <c r="Q11" t="s">
        <v>113</v>
      </c>
    </row>
    <row r="12" spans="1:17" x14ac:dyDescent="0.4">
      <c r="A12">
        <f t="shared" ref="A12:J12" si="7">A2</f>
        <v>1</v>
      </c>
      <c r="B12">
        <f t="shared" si="7"/>
        <v>1</v>
      </c>
      <c r="C12">
        <f t="shared" si="7"/>
        <v>-1</v>
      </c>
      <c r="D12">
        <f t="shared" si="7"/>
        <v>-1</v>
      </c>
      <c r="E12">
        <f t="shared" si="7"/>
        <v>-1</v>
      </c>
      <c r="F12">
        <f t="shared" si="7"/>
        <v>-1</v>
      </c>
      <c r="G12">
        <f t="shared" si="7"/>
        <v>1</v>
      </c>
      <c r="H12">
        <f t="shared" si="7"/>
        <v>1</v>
      </c>
      <c r="I12">
        <f t="shared" si="7"/>
        <v>1</v>
      </c>
      <c r="J12">
        <f t="shared" si="7"/>
        <v>-1.44</v>
      </c>
      <c r="L12" t="str">
        <f>B28</f>
        <v>b0*2+E1234</v>
      </c>
      <c r="M12">
        <f>B29</f>
        <v>-5.3750000000000013E-2</v>
      </c>
      <c r="N12">
        <f>M12/$N$10</f>
        <v>-0.22777481405844244</v>
      </c>
      <c r="O12">
        <f>_xlfn.T.INV(0.025,8)</f>
        <v>-2.3060041352041671</v>
      </c>
      <c r="P12">
        <f>_xlfn.T.INV(0.975,8)</f>
        <v>2.3060041352041662</v>
      </c>
      <c r="Q12">
        <f>P12*$N$10</f>
        <v>0.54416781231757028</v>
      </c>
    </row>
    <row r="13" spans="1:17" x14ac:dyDescent="0.4">
      <c r="A13">
        <f t="shared" ref="A13:J13" si="8">A3</f>
        <v>2</v>
      </c>
      <c r="B13">
        <f t="shared" si="8"/>
        <v>1</v>
      </c>
      <c r="C13">
        <f t="shared" si="8"/>
        <v>1</v>
      </c>
      <c r="D13">
        <f t="shared" si="8"/>
        <v>1</v>
      </c>
      <c r="E13">
        <f t="shared" si="8"/>
        <v>-1</v>
      </c>
      <c r="F13">
        <f t="shared" si="8"/>
        <v>-1</v>
      </c>
      <c r="G13">
        <f t="shared" si="8"/>
        <v>1</v>
      </c>
      <c r="H13">
        <f t="shared" si="8"/>
        <v>-1</v>
      </c>
      <c r="I13">
        <f t="shared" si="8"/>
        <v>-1</v>
      </c>
      <c r="J13">
        <f t="shared" si="8"/>
        <v>-0.5</v>
      </c>
      <c r="L13" t="str">
        <f>C28</f>
        <v>E1+E234</v>
      </c>
      <c r="M13">
        <f>C29</f>
        <v>-0.75875000000000004</v>
      </c>
      <c r="N13">
        <f t="shared" ref="N13:N31" si="9">M13/$N$10</f>
        <v>-3.2153328403133612</v>
      </c>
      <c r="O13">
        <f t="shared" ref="O13:O19" si="10">_xlfn.T.INV(0.025,8)</f>
        <v>-2.3060041352041671</v>
      </c>
      <c r="P13">
        <f t="shared" ref="P13:P19" si="11">_xlfn.T.INV(0.975,8)</f>
        <v>2.3060041352041662</v>
      </c>
      <c r="Q13">
        <f t="shared" ref="Q13:Q19" si="12">P13*$N$10</f>
        <v>0.54416781231757028</v>
      </c>
    </row>
    <row r="14" spans="1:17" x14ac:dyDescent="0.4">
      <c r="A14">
        <f t="shared" ref="A14:J14" si="13">A4</f>
        <v>3</v>
      </c>
      <c r="B14">
        <f t="shared" si="13"/>
        <v>1</v>
      </c>
      <c r="C14">
        <f t="shared" si="13"/>
        <v>1</v>
      </c>
      <c r="D14">
        <f t="shared" si="13"/>
        <v>-1</v>
      </c>
      <c r="E14">
        <f t="shared" si="13"/>
        <v>1</v>
      </c>
      <c r="F14">
        <f t="shared" si="13"/>
        <v>-1</v>
      </c>
      <c r="G14">
        <f t="shared" si="13"/>
        <v>-1</v>
      </c>
      <c r="H14">
        <f t="shared" si="13"/>
        <v>1</v>
      </c>
      <c r="I14">
        <f t="shared" si="13"/>
        <v>-1</v>
      </c>
      <c r="J14">
        <f t="shared" si="13"/>
        <v>-0.79</v>
      </c>
      <c r="L14" t="str">
        <f>D28</f>
        <v>E2+E134</v>
      </c>
      <c r="M14">
        <f>D29</f>
        <v>0.65625</v>
      </c>
      <c r="N14">
        <f t="shared" si="9"/>
        <v>2.7809715669926107</v>
      </c>
      <c r="O14">
        <f t="shared" si="10"/>
        <v>-2.3060041352041671</v>
      </c>
      <c r="P14">
        <f t="shared" si="11"/>
        <v>2.3060041352041662</v>
      </c>
      <c r="Q14">
        <f t="shared" si="12"/>
        <v>0.54416781231757028</v>
      </c>
    </row>
    <row r="15" spans="1:17" x14ac:dyDescent="0.4">
      <c r="A15">
        <f t="shared" ref="A15:J15" si="14">A5</f>
        <v>4</v>
      </c>
      <c r="B15">
        <f t="shared" si="14"/>
        <v>1</v>
      </c>
      <c r="C15">
        <f t="shared" si="14"/>
        <v>-1</v>
      </c>
      <c r="D15">
        <f t="shared" si="14"/>
        <v>1</v>
      </c>
      <c r="E15">
        <f t="shared" si="14"/>
        <v>1</v>
      </c>
      <c r="F15">
        <f t="shared" si="14"/>
        <v>-1</v>
      </c>
      <c r="G15">
        <f t="shared" si="14"/>
        <v>-1</v>
      </c>
      <c r="H15">
        <f t="shared" si="14"/>
        <v>-1</v>
      </c>
      <c r="I15">
        <f t="shared" si="14"/>
        <v>1</v>
      </c>
      <c r="J15">
        <f t="shared" si="14"/>
        <v>1.22</v>
      </c>
      <c r="L15" t="str">
        <f>E28</f>
        <v>E3+E124</v>
      </c>
      <c r="M15">
        <f>E29</f>
        <v>0.73875000000000002</v>
      </c>
      <c r="N15">
        <f t="shared" si="9"/>
        <v>3.1305794211288247</v>
      </c>
      <c r="O15">
        <f t="shared" si="10"/>
        <v>-2.3060041352041671</v>
      </c>
      <c r="P15">
        <f t="shared" si="11"/>
        <v>2.3060041352041662</v>
      </c>
      <c r="Q15">
        <f t="shared" si="12"/>
        <v>0.54416781231757028</v>
      </c>
    </row>
    <row r="16" spans="1:17" x14ac:dyDescent="0.4">
      <c r="A16">
        <f t="shared" ref="A16:J16" si="15">A6</f>
        <v>5</v>
      </c>
      <c r="B16">
        <f t="shared" si="15"/>
        <v>1</v>
      </c>
      <c r="C16">
        <f t="shared" si="15"/>
        <v>1</v>
      </c>
      <c r="D16">
        <f t="shared" si="15"/>
        <v>-1</v>
      </c>
      <c r="E16">
        <f t="shared" si="15"/>
        <v>-1</v>
      </c>
      <c r="F16">
        <f t="shared" si="15"/>
        <v>1</v>
      </c>
      <c r="G16">
        <f t="shared" si="15"/>
        <v>-1</v>
      </c>
      <c r="H16">
        <f t="shared" si="15"/>
        <v>-1</v>
      </c>
      <c r="I16">
        <f t="shared" si="15"/>
        <v>1</v>
      </c>
      <c r="J16">
        <f t="shared" si="15"/>
        <v>-0.63</v>
      </c>
      <c r="L16" t="str">
        <f>F28</f>
        <v>E4+E123</v>
      </c>
      <c r="M16">
        <f>F29</f>
        <v>0.49374999999999997</v>
      </c>
      <c r="N16">
        <f t="shared" si="9"/>
        <v>2.0923500361182499</v>
      </c>
      <c r="O16">
        <f t="shared" si="10"/>
        <v>-2.3060041352041671</v>
      </c>
      <c r="P16">
        <f t="shared" si="11"/>
        <v>2.3060041352041662</v>
      </c>
      <c r="Q16">
        <f t="shared" si="12"/>
        <v>0.54416781231757028</v>
      </c>
    </row>
    <row r="17" spans="1:17" x14ac:dyDescent="0.4">
      <c r="A17">
        <f t="shared" ref="A17:J17" si="16">A7</f>
        <v>6</v>
      </c>
      <c r="B17">
        <f t="shared" si="16"/>
        <v>1</v>
      </c>
      <c r="C17">
        <f t="shared" si="16"/>
        <v>-1</v>
      </c>
      <c r="D17">
        <f t="shared" si="16"/>
        <v>1</v>
      </c>
      <c r="E17">
        <f t="shared" si="16"/>
        <v>-1</v>
      </c>
      <c r="F17">
        <f t="shared" si="16"/>
        <v>1</v>
      </c>
      <c r="G17">
        <f t="shared" si="16"/>
        <v>-1</v>
      </c>
      <c r="H17">
        <f t="shared" si="16"/>
        <v>1</v>
      </c>
      <c r="I17">
        <f t="shared" si="16"/>
        <v>-1</v>
      </c>
      <c r="J17">
        <f t="shared" si="16"/>
        <v>0.47</v>
      </c>
      <c r="L17" t="str">
        <f>G28</f>
        <v>E12+E34</v>
      </c>
      <c r="M17">
        <f>G29</f>
        <v>0.15625000000000003</v>
      </c>
      <c r="N17">
        <f t="shared" si="9"/>
        <v>0.66213608737919316</v>
      </c>
      <c r="O17">
        <f t="shared" si="10"/>
        <v>-2.3060041352041671</v>
      </c>
      <c r="P17">
        <f t="shared" si="11"/>
        <v>2.3060041352041662</v>
      </c>
      <c r="Q17">
        <f t="shared" si="12"/>
        <v>0.54416781231757028</v>
      </c>
    </row>
    <row r="18" spans="1:17" x14ac:dyDescent="0.4">
      <c r="A18">
        <f t="shared" ref="A18:J18" si="17">A8</f>
        <v>7</v>
      </c>
      <c r="B18">
        <f t="shared" si="17"/>
        <v>1</v>
      </c>
      <c r="C18">
        <f t="shared" si="17"/>
        <v>-1</v>
      </c>
      <c r="D18">
        <f t="shared" si="17"/>
        <v>-1</v>
      </c>
      <c r="E18">
        <f t="shared" si="17"/>
        <v>1</v>
      </c>
      <c r="F18">
        <f t="shared" si="17"/>
        <v>1</v>
      </c>
      <c r="G18">
        <f t="shared" si="17"/>
        <v>1</v>
      </c>
      <c r="H18">
        <f t="shared" si="17"/>
        <v>-1</v>
      </c>
      <c r="I18">
        <f t="shared" si="17"/>
        <v>-1</v>
      </c>
      <c r="J18">
        <f t="shared" si="17"/>
        <v>1.29</v>
      </c>
      <c r="L18" t="str">
        <f>H28</f>
        <v>E13+E24</v>
      </c>
      <c r="M18">
        <f>H29</f>
        <v>-0.27125000000000016</v>
      </c>
      <c r="N18">
        <f t="shared" si="9"/>
        <v>-1.1494682476902798</v>
      </c>
      <c r="O18">
        <f t="shared" si="10"/>
        <v>-2.3060041352041671</v>
      </c>
      <c r="P18">
        <f t="shared" si="11"/>
        <v>2.3060041352041662</v>
      </c>
      <c r="Q18">
        <f t="shared" si="12"/>
        <v>0.54416781231757028</v>
      </c>
    </row>
    <row r="19" spans="1:17" x14ac:dyDescent="0.4">
      <c r="A19">
        <f t="shared" ref="A19:J19" si="18">A9</f>
        <v>8</v>
      </c>
      <c r="B19">
        <f t="shared" si="18"/>
        <v>1</v>
      </c>
      <c r="C19">
        <f t="shared" si="18"/>
        <v>1</v>
      </c>
      <c r="D19">
        <f t="shared" si="18"/>
        <v>1</v>
      </c>
      <c r="E19">
        <f t="shared" si="18"/>
        <v>1</v>
      </c>
      <c r="F19">
        <f t="shared" si="18"/>
        <v>1</v>
      </c>
      <c r="G19">
        <f t="shared" si="18"/>
        <v>1</v>
      </c>
      <c r="H19">
        <f t="shared" si="18"/>
        <v>1</v>
      </c>
      <c r="I19">
        <f t="shared" si="18"/>
        <v>1</v>
      </c>
      <c r="J19">
        <f t="shared" si="18"/>
        <v>0.4</v>
      </c>
      <c r="L19" t="str">
        <f>I28</f>
        <v>E23+E14</v>
      </c>
      <c r="M19">
        <f>I29</f>
        <v>-0.22124999999999997</v>
      </c>
      <c r="N19">
        <f t="shared" si="9"/>
        <v>-0.93758469972893721</v>
      </c>
      <c r="O19">
        <f t="shared" si="10"/>
        <v>-2.3060041352041671</v>
      </c>
      <c r="P19">
        <f t="shared" si="11"/>
        <v>2.3060041352041662</v>
      </c>
      <c r="Q19">
        <f t="shared" si="12"/>
        <v>0.54416781231757028</v>
      </c>
    </row>
    <row r="20" spans="1:17" x14ac:dyDescent="0.4">
      <c r="A20">
        <f t="shared" ref="A20:I20" si="19">A2</f>
        <v>1</v>
      </c>
      <c r="B20">
        <f>B2</f>
        <v>1</v>
      </c>
      <c r="C20">
        <f t="shared" si="19"/>
        <v>-1</v>
      </c>
      <c r="D20">
        <f t="shared" si="19"/>
        <v>-1</v>
      </c>
      <c r="E20">
        <f t="shared" si="19"/>
        <v>-1</v>
      </c>
      <c r="F20">
        <f t="shared" si="19"/>
        <v>-1</v>
      </c>
      <c r="G20">
        <f t="shared" si="19"/>
        <v>1</v>
      </c>
      <c r="H20">
        <f t="shared" si="19"/>
        <v>1</v>
      </c>
      <c r="I20">
        <f t="shared" si="19"/>
        <v>1</v>
      </c>
      <c r="J20">
        <f>K2</f>
        <v>-0.08</v>
      </c>
    </row>
    <row r="21" spans="1:17" x14ac:dyDescent="0.4">
      <c r="A21">
        <f t="shared" ref="A21:I21" si="20">A3</f>
        <v>2</v>
      </c>
      <c r="B21">
        <f t="shared" si="20"/>
        <v>1</v>
      </c>
      <c r="C21">
        <f t="shared" si="20"/>
        <v>1</v>
      </c>
      <c r="D21">
        <f t="shared" si="20"/>
        <v>1</v>
      </c>
      <c r="E21">
        <f t="shared" si="20"/>
        <v>-1</v>
      </c>
      <c r="F21">
        <f t="shared" si="20"/>
        <v>-1</v>
      </c>
      <c r="G21">
        <f t="shared" si="20"/>
        <v>1</v>
      </c>
      <c r="H21">
        <f t="shared" si="20"/>
        <v>-1</v>
      </c>
      <c r="I21">
        <f t="shared" si="20"/>
        <v>-1</v>
      </c>
      <c r="J21">
        <f t="shared" ref="J21:J27" si="21">K3</f>
        <v>-0.24</v>
      </c>
    </row>
    <row r="22" spans="1:17" x14ac:dyDescent="0.4">
      <c r="A22">
        <f t="shared" ref="A22:I22" si="22">A4</f>
        <v>3</v>
      </c>
      <c r="B22">
        <f t="shared" si="22"/>
        <v>1</v>
      </c>
      <c r="C22">
        <f t="shared" si="22"/>
        <v>1</v>
      </c>
      <c r="D22">
        <f t="shared" si="22"/>
        <v>-1</v>
      </c>
      <c r="E22">
        <f t="shared" si="22"/>
        <v>1</v>
      </c>
      <c r="F22">
        <f t="shared" si="22"/>
        <v>-1</v>
      </c>
      <c r="G22">
        <f t="shared" si="22"/>
        <v>-1</v>
      </c>
      <c r="H22">
        <f t="shared" si="22"/>
        <v>1</v>
      </c>
      <c r="I22">
        <f t="shared" si="22"/>
        <v>-1</v>
      </c>
      <c r="J22">
        <f t="shared" si="21"/>
        <v>-0.64</v>
      </c>
    </row>
    <row r="23" spans="1:17" x14ac:dyDescent="0.4">
      <c r="A23">
        <f t="shared" ref="A23:I23" si="23">A5</f>
        <v>4</v>
      </c>
      <c r="B23">
        <f t="shared" si="23"/>
        <v>1</v>
      </c>
      <c r="C23">
        <f t="shared" si="23"/>
        <v>-1</v>
      </c>
      <c r="D23">
        <f t="shared" si="23"/>
        <v>1</v>
      </c>
      <c r="E23">
        <f t="shared" si="23"/>
        <v>1</v>
      </c>
      <c r="F23">
        <f t="shared" si="23"/>
        <v>-1</v>
      </c>
      <c r="G23">
        <f t="shared" si="23"/>
        <v>-1</v>
      </c>
      <c r="H23">
        <f t="shared" si="23"/>
        <v>-1</v>
      </c>
      <c r="I23">
        <f t="shared" si="23"/>
        <v>1</v>
      </c>
      <c r="J23">
        <f t="shared" si="21"/>
        <v>0.28000000000000003</v>
      </c>
    </row>
    <row r="24" spans="1:17" x14ac:dyDescent="0.4">
      <c r="A24">
        <f t="shared" ref="A24:I24" si="24">A6</f>
        <v>5</v>
      </c>
      <c r="B24">
        <f t="shared" si="24"/>
        <v>1</v>
      </c>
      <c r="C24">
        <f t="shared" si="24"/>
        <v>1</v>
      </c>
      <c r="D24">
        <f t="shared" si="24"/>
        <v>-1</v>
      </c>
      <c r="E24">
        <f t="shared" si="24"/>
        <v>-1</v>
      </c>
      <c r="F24">
        <f t="shared" si="24"/>
        <v>1</v>
      </c>
      <c r="G24">
        <f t="shared" si="24"/>
        <v>-1</v>
      </c>
      <c r="H24">
        <f t="shared" si="24"/>
        <v>-1</v>
      </c>
      <c r="I24">
        <f t="shared" si="24"/>
        <v>1</v>
      </c>
      <c r="J24">
        <f t="shared" si="21"/>
        <v>-1.19</v>
      </c>
    </row>
    <row r="25" spans="1:17" x14ac:dyDescent="0.4">
      <c r="A25">
        <f t="shared" ref="A25:I25" si="25">A7</f>
        <v>6</v>
      </c>
      <c r="B25">
        <f t="shared" si="25"/>
        <v>1</v>
      </c>
      <c r="C25">
        <f t="shared" si="25"/>
        <v>-1</v>
      </c>
      <c r="D25">
        <f t="shared" si="25"/>
        <v>1</v>
      </c>
      <c r="E25">
        <f t="shared" si="25"/>
        <v>-1</v>
      </c>
      <c r="F25">
        <f t="shared" si="25"/>
        <v>1</v>
      </c>
      <c r="G25">
        <f t="shared" si="25"/>
        <v>-1</v>
      </c>
      <c r="H25">
        <f t="shared" si="25"/>
        <v>1</v>
      </c>
      <c r="I25">
        <f t="shared" si="25"/>
        <v>-1</v>
      </c>
      <c r="J25">
        <f t="shared" si="21"/>
        <v>0.44</v>
      </c>
    </row>
    <row r="26" spans="1:17" x14ac:dyDescent="0.4">
      <c r="A26">
        <f t="shared" ref="A26:I26" si="26">A8</f>
        <v>7</v>
      </c>
      <c r="B26">
        <f t="shared" si="26"/>
        <v>1</v>
      </c>
      <c r="C26">
        <f t="shared" si="26"/>
        <v>-1</v>
      </c>
      <c r="D26">
        <f t="shared" si="26"/>
        <v>-1</v>
      </c>
      <c r="E26">
        <f t="shared" si="26"/>
        <v>1</v>
      </c>
      <c r="F26">
        <f t="shared" si="26"/>
        <v>1</v>
      </c>
      <c r="G26">
        <f t="shared" si="26"/>
        <v>1</v>
      </c>
      <c r="H26">
        <f t="shared" si="26"/>
        <v>-1</v>
      </c>
      <c r="I26">
        <f t="shared" si="26"/>
        <v>-1</v>
      </c>
      <c r="J26">
        <f t="shared" si="21"/>
        <v>0.64</v>
      </c>
    </row>
    <row r="27" spans="1:17" x14ac:dyDescent="0.4">
      <c r="A27">
        <f>A9</f>
        <v>8</v>
      </c>
      <c r="B27">
        <f t="shared" ref="B27" si="27">B9</f>
        <v>1</v>
      </c>
      <c r="C27">
        <f>C9</f>
        <v>1</v>
      </c>
      <c r="D27">
        <f>D9</f>
        <v>1</v>
      </c>
      <c r="E27">
        <f>E9</f>
        <v>1</v>
      </c>
      <c r="F27">
        <f>F9</f>
        <v>1</v>
      </c>
      <c r="G27">
        <f>G9</f>
        <v>1</v>
      </c>
      <c r="H27">
        <f>H9</f>
        <v>1</v>
      </c>
      <c r="I27">
        <f>I9</f>
        <v>1</v>
      </c>
      <c r="J27">
        <f t="shared" si="21"/>
        <v>0.34</v>
      </c>
    </row>
    <row r="28" spans="1:17" x14ac:dyDescent="0.4">
      <c r="B28" t="s">
        <v>103</v>
      </c>
      <c r="C28" t="s">
        <v>88</v>
      </c>
      <c r="D28" t="s">
        <v>87</v>
      </c>
      <c r="E28" t="s">
        <v>89</v>
      </c>
      <c r="F28" t="s">
        <v>90</v>
      </c>
      <c r="G28" t="s">
        <v>92</v>
      </c>
      <c r="H28" t="s">
        <v>93</v>
      </c>
      <c r="I28" t="s">
        <v>94</v>
      </c>
    </row>
    <row r="29" spans="1:17" x14ac:dyDescent="0.4">
      <c r="B29">
        <f>SUMPRODUCT(B12:B27,$J$12:$J$27)/(8/2*2)</f>
        <v>-5.3750000000000013E-2</v>
      </c>
      <c r="C29">
        <f t="shared" ref="C29:I29" si="28">SUMPRODUCT(C12:C27,$J$12:$J$27)/(8/2*2)</f>
        <v>-0.75875000000000004</v>
      </c>
      <c r="D29">
        <f t="shared" si="28"/>
        <v>0.65625</v>
      </c>
      <c r="E29">
        <f t="shared" si="28"/>
        <v>0.73875000000000002</v>
      </c>
      <c r="F29">
        <f t="shared" si="28"/>
        <v>0.49374999999999997</v>
      </c>
      <c r="G29">
        <f t="shared" si="28"/>
        <v>0.15625000000000003</v>
      </c>
      <c r="H29">
        <f t="shared" si="28"/>
        <v>-0.27125000000000016</v>
      </c>
      <c r="I29">
        <f t="shared" si="28"/>
        <v>-0.22124999999999997</v>
      </c>
    </row>
    <row r="30" spans="1:17" x14ac:dyDescent="0.4">
      <c r="B30" t="s">
        <v>96</v>
      </c>
      <c r="C30" t="s">
        <v>95</v>
      </c>
      <c r="D30" t="s">
        <v>97</v>
      </c>
      <c r="E30" t="s">
        <v>98</v>
      </c>
      <c r="F30" t="s">
        <v>99</v>
      </c>
      <c r="G30" t="s">
        <v>100</v>
      </c>
      <c r="H30" t="s">
        <v>101</v>
      </c>
      <c r="I30" t="s">
        <v>102</v>
      </c>
    </row>
    <row r="31" spans="1:17" x14ac:dyDescent="0.4">
      <c r="B31">
        <f>B29/2</f>
        <v>-2.6875000000000007E-2</v>
      </c>
      <c r="C31">
        <f t="shared" ref="C31:I31" si="29">C29/2</f>
        <v>-0.37937500000000002</v>
      </c>
      <c r="D31">
        <f t="shared" si="29"/>
        <v>0.328125</v>
      </c>
      <c r="E31">
        <f t="shared" si="29"/>
        <v>0.36937500000000001</v>
      </c>
      <c r="F31">
        <f t="shared" si="29"/>
        <v>0.24687499999999998</v>
      </c>
      <c r="G31">
        <f t="shared" si="29"/>
        <v>7.8125000000000014E-2</v>
      </c>
      <c r="H31">
        <f t="shared" si="29"/>
        <v>-0.13562500000000008</v>
      </c>
      <c r="I31">
        <f t="shared" si="29"/>
        <v>-0.11062499999999999</v>
      </c>
    </row>
  </sheetData>
  <phoneticPr fontId="3" type="noConversion"/>
  <conditionalFormatting sqref="N12:N19">
    <cfRule type="cellIs" dxfId="0" priority="2" stopIfTrue="1" operator="greaterThan">
      <formula>$P$12</formula>
    </cfRule>
    <cfRule type="cellIs" dxfId="1" priority="1" stopIfTrue="1" operator="lessThan">
      <formula>$O$12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工作表3</vt:lpstr>
      <vt:lpstr>工作表4</vt:lpstr>
      <vt:lpstr>工作表6</vt:lpstr>
      <vt:lpstr>XM18-01</vt:lpstr>
      <vt:lpstr>工作表5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Argon Chen</dc:creator>
  <cp:lastModifiedBy>owner</cp:lastModifiedBy>
  <dcterms:created xsi:type="dcterms:W3CDTF">2012-09-03T03:45:49Z</dcterms:created>
  <dcterms:modified xsi:type="dcterms:W3CDTF">2024-05-30T09:22:08Z</dcterms:modified>
</cp:coreProperties>
</file>