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13_ncr:1_{87012172-318F-4B48-88D6-4B32FA2347AC}" xr6:coauthVersionLast="47" xr6:coauthVersionMax="47" xr10:uidLastSave="{00000000-0000-0000-0000-000000000000}"/>
  <bookViews>
    <workbookView xWindow="-120" yWindow="-120" windowWidth="29040" windowHeight="15720" activeTab="1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X3" i="3"/>
  <c r="W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T3" i="3"/>
  <c r="S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" i="3"/>
  <c r="P30" i="3"/>
  <c r="P29" i="3"/>
  <c r="P28" i="3"/>
  <c r="P27" i="3"/>
  <c r="P26" i="3"/>
  <c r="P25" i="3"/>
  <c r="P2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Z3" i="3" s="1"/>
  <c r="J50" i="3"/>
  <c r="Z4" i="3" s="1"/>
  <c r="J51" i="3"/>
  <c r="Z5" i="3" s="1"/>
  <c r="J52" i="3"/>
  <c r="Z6" i="3" s="1"/>
  <c r="J53" i="3"/>
  <c r="Z7" i="3" s="1"/>
  <c r="J54" i="3"/>
  <c r="Z8" i="3" s="1"/>
  <c r="J55" i="3"/>
  <c r="Z9" i="3" s="1"/>
  <c r="J56" i="3"/>
  <c r="Z10" i="3" s="1"/>
  <c r="J57" i="3"/>
  <c r="Z11" i="3" s="1"/>
  <c r="J58" i="3"/>
  <c r="Z12" i="3" s="1"/>
  <c r="J59" i="3"/>
  <c r="Z13" i="3" s="1"/>
  <c r="J60" i="3"/>
  <c r="Z14" i="3" s="1"/>
  <c r="J61" i="3"/>
  <c r="Z15" i="3" s="1"/>
  <c r="J62" i="3"/>
  <c r="Z16" i="3" s="1"/>
  <c r="J63" i="3"/>
  <c r="Z17" i="3" s="1"/>
  <c r="J64" i="3"/>
  <c r="Z18" i="3" s="1"/>
  <c r="J65" i="3"/>
  <c r="Z19" i="3" s="1"/>
  <c r="J66" i="3"/>
  <c r="Z20" i="3" s="1"/>
  <c r="J67" i="3"/>
  <c r="Z21" i="3" s="1"/>
  <c r="J68" i="3"/>
  <c r="Z22" i="3" s="1"/>
  <c r="J69" i="3"/>
  <c r="Z23" i="3" s="1"/>
  <c r="J70" i="3"/>
  <c r="Z24" i="3" s="1"/>
  <c r="J71" i="3"/>
  <c r="Z25" i="3" s="1"/>
  <c r="J72" i="3"/>
  <c r="Z26" i="3" s="1"/>
  <c r="J73" i="3"/>
  <c r="Z27" i="3" s="1"/>
  <c r="J74" i="3"/>
  <c r="Z28" i="3" s="1"/>
  <c r="J75" i="3"/>
  <c r="Z29" i="3" s="1"/>
  <c r="J76" i="3"/>
  <c r="Z30" i="3" s="1"/>
  <c r="J77" i="3"/>
  <c r="Z31" i="3" s="1"/>
  <c r="J78" i="3"/>
  <c r="Z32" i="3" s="1"/>
  <c r="J79" i="3"/>
  <c r="Z33" i="3" s="1"/>
  <c r="J80" i="3"/>
  <c r="Z34" i="3" s="1"/>
  <c r="J81" i="3"/>
  <c r="Z35" i="3" s="1"/>
  <c r="J82" i="3"/>
  <c r="Z36" i="3" s="1"/>
  <c r="J83" i="3"/>
  <c r="Z37" i="3" s="1"/>
  <c r="J84" i="3"/>
  <c r="Z38" i="3" s="1"/>
  <c r="J85" i="3"/>
  <c r="Z39" i="3" s="1"/>
  <c r="J86" i="3"/>
  <c r="Z40" i="3" s="1"/>
  <c r="J87" i="3"/>
  <c r="Z41" i="3" s="1"/>
  <c r="J88" i="3"/>
  <c r="Z42" i="3" s="1"/>
  <c r="J3" i="3"/>
  <c r="C7" i="2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P9" i="3" l="1"/>
  <c r="P12" i="3" s="1"/>
  <c r="P10" i="3"/>
  <c r="P11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3" i="3"/>
  <c r="G3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P14" i="3" l="1"/>
  <c r="P13" i="3"/>
  <c r="P3" i="3"/>
  <c r="P4" i="3" s="1"/>
  <c r="P2" i="3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K9" i="3" l="1"/>
  <c r="K17" i="3"/>
  <c r="K25" i="3"/>
  <c r="K33" i="3"/>
  <c r="K41" i="3"/>
  <c r="K10" i="3"/>
  <c r="K18" i="3"/>
  <c r="K26" i="3"/>
  <c r="K34" i="3"/>
  <c r="K42" i="3"/>
  <c r="K19" i="3"/>
  <c r="K27" i="3"/>
  <c r="K43" i="3"/>
  <c r="K21" i="3"/>
  <c r="K5" i="3"/>
  <c r="K37" i="3"/>
  <c r="K8" i="3"/>
  <c r="K32" i="3"/>
  <c r="K3" i="3"/>
  <c r="K13" i="3"/>
  <c r="K16" i="3"/>
  <c r="K24" i="3"/>
  <c r="K40" i="3"/>
  <c r="K11" i="3"/>
  <c r="K35" i="3"/>
  <c r="K4" i="3"/>
  <c r="K12" i="3"/>
  <c r="K20" i="3"/>
  <c r="K28" i="3"/>
  <c r="K36" i="3"/>
  <c r="K44" i="3"/>
  <c r="K29" i="3"/>
  <c r="K45" i="3"/>
  <c r="K30" i="3"/>
  <c r="K14" i="3"/>
  <c r="K6" i="3"/>
  <c r="K15" i="3"/>
  <c r="K7" i="3"/>
  <c r="K46" i="3"/>
  <c r="K38" i="3"/>
  <c r="K47" i="3"/>
  <c r="K39" i="3"/>
  <c r="K22" i="3"/>
  <c r="K31" i="3"/>
  <c r="K23" i="3"/>
  <c r="P7" i="3"/>
  <c r="P6" i="3"/>
  <c r="H11" i="2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H86" i="3" l="1"/>
  <c r="H58" i="3"/>
  <c r="H29" i="3"/>
  <c r="H9" i="3"/>
  <c r="H51" i="3"/>
  <c r="H76" i="3"/>
  <c r="H53" i="3"/>
  <c r="H14" i="3"/>
  <c r="H79" i="3"/>
  <c r="H47" i="3"/>
  <c r="H24" i="3"/>
  <c r="H3" i="3"/>
  <c r="H18" i="3"/>
  <c r="H37" i="3"/>
  <c r="H67" i="3"/>
  <c r="H84" i="3"/>
  <c r="H61" i="3"/>
  <c r="H22" i="3"/>
  <c r="H87" i="3"/>
  <c r="H56" i="3"/>
  <c r="H32" i="3"/>
  <c r="H34" i="3"/>
  <c r="H45" i="3"/>
  <c r="H66" i="3"/>
  <c r="H83" i="3"/>
  <c r="H4" i="3"/>
  <c r="H69" i="3"/>
  <c r="H30" i="3"/>
  <c r="H27" i="3"/>
  <c r="H40" i="3"/>
  <c r="H54" i="3"/>
  <c r="H74" i="3"/>
  <c r="H12" i="3"/>
  <c r="H38" i="3"/>
  <c r="H7" i="3"/>
  <c r="H49" i="3"/>
  <c r="H70" i="3"/>
  <c r="H65" i="3"/>
  <c r="H41" i="3"/>
  <c r="H78" i="3"/>
  <c r="H60" i="3"/>
  <c r="H21" i="3"/>
  <c r="H31" i="3"/>
  <c r="H8" i="3"/>
  <c r="H13" i="3"/>
  <c r="H68" i="3"/>
  <c r="H6" i="3"/>
  <c r="H39" i="3"/>
  <c r="H81" i="3"/>
  <c r="H33" i="3"/>
  <c r="H64" i="3"/>
  <c r="H59" i="3"/>
  <c r="H11" i="3"/>
  <c r="H77" i="3"/>
  <c r="H72" i="3"/>
  <c r="H17" i="3"/>
  <c r="H75" i="3"/>
  <c r="H62" i="3"/>
  <c r="H82" i="3"/>
  <c r="H19" i="3"/>
  <c r="H20" i="3"/>
  <c r="H85" i="3"/>
  <c r="H46" i="3"/>
  <c r="H15" i="3"/>
  <c r="H80" i="3"/>
  <c r="H57" i="3"/>
  <c r="H25" i="3"/>
  <c r="H35" i="3"/>
  <c r="H10" i="3"/>
  <c r="H43" i="3"/>
  <c r="H28" i="3"/>
  <c r="H5" i="3"/>
  <c r="H55" i="3"/>
  <c r="H23" i="3"/>
  <c r="H88" i="3"/>
  <c r="H52" i="3"/>
  <c r="H26" i="3"/>
  <c r="H36" i="3"/>
  <c r="H63" i="3"/>
  <c r="H73" i="3"/>
  <c r="H50" i="3"/>
  <c r="H42" i="3"/>
  <c r="H44" i="3"/>
  <c r="H71" i="3"/>
  <c r="H16" i="3"/>
  <c r="O6" i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P19" i="3" l="1"/>
  <c r="P20" i="3" s="1"/>
  <c r="P17" i="3"/>
  <c r="P18" i="3" s="1"/>
  <c r="N6" i="1"/>
  <c r="O7" i="1"/>
  <c r="L8" i="1"/>
  <c r="L11" i="1" s="1"/>
  <c r="G9" i="1"/>
  <c r="J8" i="1"/>
  <c r="L10" i="1"/>
  <c r="P23" i="3" l="1"/>
  <c r="P22" i="3"/>
  <c r="J11" i="1"/>
  <c r="J10" i="1"/>
  <c r="I15" i="3" l="1"/>
  <c r="I34" i="3"/>
  <c r="I36" i="3"/>
  <c r="I23" i="3"/>
  <c r="I42" i="3"/>
  <c r="I46" i="3"/>
  <c r="I39" i="3"/>
  <c r="I19" i="3"/>
  <c r="I44" i="3"/>
  <c r="I16" i="3"/>
  <c r="I11" i="3"/>
  <c r="I7" i="3"/>
  <c r="I24" i="3"/>
  <c r="I43" i="3"/>
  <c r="I13" i="3"/>
  <c r="I17" i="3"/>
  <c r="I6" i="3"/>
  <c r="I32" i="3"/>
  <c r="I4" i="3"/>
  <c r="I14" i="3"/>
  <c r="I9" i="3"/>
  <c r="I22" i="3"/>
  <c r="I8" i="3"/>
  <c r="I35" i="3"/>
  <c r="I5" i="3"/>
  <c r="I3" i="3"/>
  <c r="I27" i="3"/>
  <c r="I47" i="3"/>
  <c r="I29" i="3"/>
  <c r="I25" i="3"/>
  <c r="I20" i="3"/>
  <c r="I37" i="3"/>
  <c r="I18" i="3"/>
  <c r="I30" i="3"/>
  <c r="I41" i="3"/>
  <c r="I28" i="3"/>
  <c r="I45" i="3"/>
  <c r="I26" i="3"/>
  <c r="I38" i="3"/>
  <c r="I40" i="3"/>
  <c r="I21" i="3"/>
  <c r="I33" i="3"/>
  <c r="I31" i="3"/>
  <c r="I12" i="3"/>
  <c r="I10" i="3"/>
  <c r="H4" i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10" i="2" l="1"/>
  <c r="M5" i="2"/>
  <c r="M18" i="2"/>
  <c r="M17" i="2"/>
  <c r="M20" i="2"/>
  <c r="M8" i="2"/>
  <c r="M14" i="2"/>
  <c r="M6" i="2"/>
  <c r="M9" i="2"/>
  <c r="M13" i="2"/>
  <c r="M19" i="2"/>
  <c r="M11" i="2"/>
  <c r="M16" i="2"/>
  <c r="M4" i="2"/>
  <c r="M12" i="2"/>
  <c r="M21" i="2"/>
  <c r="M7" i="2"/>
  <c r="M3" i="2"/>
  <c r="M22" i="2"/>
  <c r="M15" i="2"/>
</calcChain>
</file>

<file path=xl/sharedStrings.xml><?xml version="1.0" encoding="utf-8"?>
<sst xmlns="http://schemas.openxmlformats.org/spreadsheetml/2006/main" count="161" uniqueCount="75">
  <si>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</si>
  <si>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</si>
  <si>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</si>
  <si>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</si>
  <si>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</si>
  <si>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</si>
  <si>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</si>
  <si>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</si>
  <si>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</si>
  <si>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</si>
  <si>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</si>
  <si>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</si>
  <si>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</si>
  <si>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</si>
  <si>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</si>
  <si>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</si>
  <si>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</si>
  <si>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</si>
  <si>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</si>
  <si>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</si>
  <si>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</si>
  <si>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</si>
  <si>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</si>
  <si>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</si>
  <si>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</si>
  <si>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</si>
  <si>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</si>
  <si>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</si>
  <si>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</si>
  <si>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</si>
  <si>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</si>
  <si>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</si>
  <si>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</si>
  <si>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</si>
  <si>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</si>
  <si>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</si>
  <si>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</si>
  <si>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</si>
  <si>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</si>
  <si>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</si>
  <si>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</si>
  <si>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</si>
  <si>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</si>
  <si>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</si>
  <si>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</si>
  <si>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</si>
  <si>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</si>
  <si>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</si>
  <si>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</si>
  <si>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</si>
  <si>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</si>
  <si>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</si>
  <si>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</si>
  <si>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</si>
  <si>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</si>
  <si>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</si>
  <si>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</si>
  <si>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</si>
  <si>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</si>
  <si>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</si>
  <si>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</si>
  <si>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</si>
  <si>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</si>
  <si>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</si>
  <si>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</si>
  <si>
    <t>range®</t>
    <phoneticPr fontId="1" type="noConversion"/>
  </si>
  <si>
    <t>R bar</t>
    <phoneticPr fontId="1" type="noConversion"/>
  </si>
  <si>
    <t>CL=R bar</t>
    <phoneticPr fontId="1" type="noConversion"/>
  </si>
  <si>
    <t>X bar chart</t>
    <phoneticPr fontId="1" type="noConversion"/>
  </si>
  <si>
    <t>R</t>
    <phoneticPr fontId="1" type="noConversion"/>
  </si>
  <si>
    <t>new1</t>
    <phoneticPr fontId="1" type="noConversion"/>
  </si>
  <si>
    <t>X_bar_bar</t>
    <phoneticPr fontId="1" type="noConversion"/>
  </si>
  <si>
    <t>new2</t>
    <phoneticPr fontId="1" type="noConversion"/>
  </si>
  <si>
    <t>new R1</t>
    <phoneticPr fontId="1" type="noConversion"/>
  </si>
  <si>
    <t>new 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</si>
</sst>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x_bar</a:t>
            </a:r>
            <a:r>
              <a:rPr lang="en-US" altLang="zh-TW" baseline="0"/>
              <a:t> </a:t>
            </a: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第1題g!$R$2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第1題g!$R$3:$R$42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第1題g!$S$2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第1題g!$S$3:$S$42</c:f>
              <c:numCache>
                <c:formatCode>General</c:formatCode>
                <c:ptCount val="40"/>
                <c:pt idx="0">
                  <c:v>361.42043979813059</c:v>
                </c:pt>
                <c:pt idx="1">
                  <c:v>361.42043979813059</c:v>
                </c:pt>
                <c:pt idx="2">
                  <c:v>361.42043979813059</c:v>
                </c:pt>
                <c:pt idx="3">
                  <c:v>361.42043979813059</c:v>
                </c:pt>
                <c:pt idx="4">
                  <c:v>361.42043979813059</c:v>
                </c:pt>
                <c:pt idx="5">
                  <c:v>361.42043979813059</c:v>
                </c:pt>
                <c:pt idx="6">
                  <c:v>361.42043979813059</c:v>
                </c:pt>
                <c:pt idx="7">
                  <c:v>361.42043979813059</c:v>
                </c:pt>
                <c:pt idx="8">
                  <c:v>361.42043979813059</c:v>
                </c:pt>
                <c:pt idx="9">
                  <c:v>361.42043979813059</c:v>
                </c:pt>
                <c:pt idx="10">
                  <c:v>361.42043979813059</c:v>
                </c:pt>
                <c:pt idx="11">
                  <c:v>361.42043979813059</c:v>
                </c:pt>
                <c:pt idx="12">
                  <c:v>361.42043979813059</c:v>
                </c:pt>
                <c:pt idx="13">
                  <c:v>361.42043979813059</c:v>
                </c:pt>
                <c:pt idx="14">
                  <c:v>361.42043979813059</c:v>
                </c:pt>
                <c:pt idx="15">
                  <c:v>361.42043979813059</c:v>
                </c:pt>
                <c:pt idx="16">
                  <c:v>361.42043979813059</c:v>
                </c:pt>
                <c:pt idx="17">
                  <c:v>361.42043979813059</c:v>
                </c:pt>
                <c:pt idx="18">
                  <c:v>361.42043979813059</c:v>
                </c:pt>
                <c:pt idx="19">
                  <c:v>361.42043979813059</c:v>
                </c:pt>
                <c:pt idx="20">
                  <c:v>361.42043979813059</c:v>
                </c:pt>
                <c:pt idx="21">
                  <c:v>361.42043979813059</c:v>
                </c:pt>
                <c:pt idx="22">
                  <c:v>361.42043979813059</c:v>
                </c:pt>
                <c:pt idx="23">
                  <c:v>361.42043979813059</c:v>
                </c:pt>
                <c:pt idx="24">
                  <c:v>361.42043979813059</c:v>
                </c:pt>
                <c:pt idx="25">
                  <c:v>361.42043979813059</c:v>
                </c:pt>
                <c:pt idx="26">
                  <c:v>361.42043979813059</c:v>
                </c:pt>
                <c:pt idx="27">
                  <c:v>361.42043979813059</c:v>
                </c:pt>
                <c:pt idx="28">
                  <c:v>361.42043979813059</c:v>
                </c:pt>
                <c:pt idx="29">
                  <c:v>361.42043979813059</c:v>
                </c:pt>
                <c:pt idx="30">
                  <c:v>361.42043979813059</c:v>
                </c:pt>
                <c:pt idx="31">
                  <c:v>361.42043979813059</c:v>
                </c:pt>
                <c:pt idx="32">
                  <c:v>361.42043979813059</c:v>
                </c:pt>
                <c:pt idx="33">
                  <c:v>361.42043979813059</c:v>
                </c:pt>
                <c:pt idx="34">
                  <c:v>361.42043979813059</c:v>
                </c:pt>
                <c:pt idx="35">
                  <c:v>361.42043979813059</c:v>
                </c:pt>
                <c:pt idx="36">
                  <c:v>361.42043979813059</c:v>
                </c:pt>
                <c:pt idx="37">
                  <c:v>361.42043979813059</c:v>
                </c:pt>
                <c:pt idx="38">
                  <c:v>361.42043979813059</c:v>
                </c:pt>
                <c:pt idx="39">
                  <c:v>361.42043979813059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第1題g!$T$2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第1題g!$T$3:$T$42</c:f>
              <c:numCache>
                <c:formatCode>General</c:formatCode>
                <c:ptCount val="40"/>
                <c:pt idx="0">
                  <c:v>338.57956020186941</c:v>
                </c:pt>
                <c:pt idx="1">
                  <c:v>338.57956020186941</c:v>
                </c:pt>
                <c:pt idx="2">
                  <c:v>338.57956020186941</c:v>
                </c:pt>
                <c:pt idx="3">
                  <c:v>338.57956020186941</c:v>
                </c:pt>
                <c:pt idx="4">
                  <c:v>338.57956020186941</c:v>
                </c:pt>
                <c:pt idx="5">
                  <c:v>338.57956020186941</c:v>
                </c:pt>
                <c:pt idx="6">
                  <c:v>338.57956020186941</c:v>
                </c:pt>
                <c:pt idx="7">
                  <c:v>338.57956020186941</c:v>
                </c:pt>
                <c:pt idx="8">
                  <c:v>338.57956020186941</c:v>
                </c:pt>
                <c:pt idx="9">
                  <c:v>338.57956020186941</c:v>
                </c:pt>
                <c:pt idx="10">
                  <c:v>338.57956020186941</c:v>
                </c:pt>
                <c:pt idx="11">
                  <c:v>338.57956020186941</c:v>
                </c:pt>
                <c:pt idx="12">
                  <c:v>338.57956020186941</c:v>
                </c:pt>
                <c:pt idx="13">
                  <c:v>338.57956020186941</c:v>
                </c:pt>
                <c:pt idx="14">
                  <c:v>338.57956020186941</c:v>
                </c:pt>
                <c:pt idx="15">
                  <c:v>338.57956020186941</c:v>
                </c:pt>
                <c:pt idx="16">
                  <c:v>338.57956020186941</c:v>
                </c:pt>
                <c:pt idx="17">
                  <c:v>338.57956020186941</c:v>
                </c:pt>
                <c:pt idx="18">
                  <c:v>338.57956020186941</c:v>
                </c:pt>
                <c:pt idx="19">
                  <c:v>338.57956020186941</c:v>
                </c:pt>
                <c:pt idx="20">
                  <c:v>338.57956020186941</c:v>
                </c:pt>
                <c:pt idx="21">
                  <c:v>338.57956020186941</c:v>
                </c:pt>
                <c:pt idx="22">
                  <c:v>338.57956020186941</c:v>
                </c:pt>
                <c:pt idx="23">
                  <c:v>338.57956020186941</c:v>
                </c:pt>
                <c:pt idx="24">
                  <c:v>338.57956020186941</c:v>
                </c:pt>
                <c:pt idx="25">
                  <c:v>338.57956020186941</c:v>
                </c:pt>
                <c:pt idx="26">
                  <c:v>338.57956020186941</c:v>
                </c:pt>
                <c:pt idx="27">
                  <c:v>338.57956020186941</c:v>
                </c:pt>
                <c:pt idx="28">
                  <c:v>338.57956020186941</c:v>
                </c:pt>
                <c:pt idx="29">
                  <c:v>338.57956020186941</c:v>
                </c:pt>
                <c:pt idx="30">
                  <c:v>338.57956020186941</c:v>
                </c:pt>
                <c:pt idx="31">
                  <c:v>338.57956020186941</c:v>
                </c:pt>
                <c:pt idx="32">
                  <c:v>338.57956020186941</c:v>
                </c:pt>
                <c:pt idx="33">
                  <c:v>338.57956020186941</c:v>
                </c:pt>
                <c:pt idx="34">
                  <c:v>338.57956020186941</c:v>
                </c:pt>
                <c:pt idx="35">
                  <c:v>338.57956020186941</c:v>
                </c:pt>
                <c:pt idx="36">
                  <c:v>338.57956020186941</c:v>
                </c:pt>
                <c:pt idx="37">
                  <c:v>338.57956020186941</c:v>
                </c:pt>
                <c:pt idx="38">
                  <c:v>338.57956020186941</c:v>
                </c:pt>
                <c:pt idx="39">
                  <c:v>338.57956020186941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第1題g!$U$2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第1題g!$U$3:$U$42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第1題g!$W$2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第1題g!$W$5:$W$44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D-4BF4-9661-4418A611E6C3}"/>
            </c:ext>
          </c:extLst>
        </c:ser>
        <c:ser>
          <c:idx val="1"/>
          <c:order val="1"/>
          <c:tx>
            <c:strRef>
              <c:f>第1題g!$X$2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第1題g!$X$5:$X$44</c:f>
              <c:numCache>
                <c:formatCode>General</c:formatCode>
                <c:ptCount val="40"/>
                <c:pt idx="0">
                  <c:v>5.5354627641855494</c:v>
                </c:pt>
                <c:pt idx="1">
                  <c:v>5.5354627641855494</c:v>
                </c:pt>
                <c:pt idx="2">
                  <c:v>5.5354627641855494</c:v>
                </c:pt>
                <c:pt idx="3">
                  <c:v>5.5354627641855494</c:v>
                </c:pt>
                <c:pt idx="4">
                  <c:v>5.5354627641855494</c:v>
                </c:pt>
                <c:pt idx="5">
                  <c:v>5.5354627641855494</c:v>
                </c:pt>
                <c:pt idx="6">
                  <c:v>5.5354627641855494</c:v>
                </c:pt>
                <c:pt idx="7">
                  <c:v>5.5354627641855494</c:v>
                </c:pt>
                <c:pt idx="8">
                  <c:v>5.5354627641855494</c:v>
                </c:pt>
                <c:pt idx="9">
                  <c:v>5.5354627641855494</c:v>
                </c:pt>
                <c:pt idx="10">
                  <c:v>5.5354627641855494</c:v>
                </c:pt>
                <c:pt idx="11">
                  <c:v>5.5354627641855494</c:v>
                </c:pt>
                <c:pt idx="12">
                  <c:v>5.5354627641855494</c:v>
                </c:pt>
                <c:pt idx="13">
                  <c:v>5.5354627641855494</c:v>
                </c:pt>
                <c:pt idx="14">
                  <c:v>5.5354627641855494</c:v>
                </c:pt>
                <c:pt idx="15">
                  <c:v>5.5354627641855494</c:v>
                </c:pt>
                <c:pt idx="16">
                  <c:v>5.5354627641855494</c:v>
                </c:pt>
                <c:pt idx="17">
                  <c:v>5.5354627641855494</c:v>
                </c:pt>
                <c:pt idx="18">
                  <c:v>5.5354627641855494</c:v>
                </c:pt>
                <c:pt idx="19">
                  <c:v>5.5354627641855494</c:v>
                </c:pt>
                <c:pt idx="20">
                  <c:v>5.5354627641855494</c:v>
                </c:pt>
                <c:pt idx="21">
                  <c:v>5.5354627641855494</c:v>
                </c:pt>
                <c:pt idx="22">
                  <c:v>5.5354627641855494</c:v>
                </c:pt>
                <c:pt idx="23">
                  <c:v>5.5354627641855494</c:v>
                </c:pt>
                <c:pt idx="24">
                  <c:v>5.5354627641855494</c:v>
                </c:pt>
                <c:pt idx="25">
                  <c:v>5.5354627641855494</c:v>
                </c:pt>
                <c:pt idx="26">
                  <c:v>5.5354627641855494</c:v>
                </c:pt>
                <c:pt idx="27">
                  <c:v>5.5354627641855494</c:v>
                </c:pt>
                <c:pt idx="28">
                  <c:v>5.5354627641855494</c:v>
                </c:pt>
                <c:pt idx="29">
                  <c:v>5.5354627641855494</c:v>
                </c:pt>
                <c:pt idx="30">
                  <c:v>5.5354627641855494</c:v>
                </c:pt>
                <c:pt idx="31">
                  <c:v>5.5354627641855494</c:v>
                </c:pt>
                <c:pt idx="32">
                  <c:v>5.5354627641855494</c:v>
                </c:pt>
                <c:pt idx="33">
                  <c:v>5.5354627641855494</c:v>
                </c:pt>
                <c:pt idx="34">
                  <c:v>5.5354627641855494</c:v>
                </c:pt>
                <c:pt idx="35">
                  <c:v>5.5354627641855494</c:v>
                </c:pt>
                <c:pt idx="36">
                  <c:v>5.5354627641855494</c:v>
                </c:pt>
                <c:pt idx="37">
                  <c:v>5.5354627641855494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D-4BF4-9661-4418A611E6C3}"/>
            </c:ext>
          </c:extLst>
        </c:ser>
        <c:ser>
          <c:idx val="2"/>
          <c:order val="2"/>
          <c:tx>
            <c:strRef>
              <c:f>第1題g!$Y$2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第1題g!$Y$5:$Y$44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D-4BF4-9661-4418A611E6C3}"/>
            </c:ext>
          </c:extLst>
        </c:ser>
        <c:ser>
          <c:idx val="3"/>
          <c:order val="3"/>
          <c:tx>
            <c:strRef>
              <c:f>第1題g!$Z$2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第1題g!$V$5:$V$44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第1題g!$Z$5:$Z$44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D-4BF4-9661-4418A611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641350</xdr:colOff>
      <xdr:row>3</xdr:row>
      <xdr:rowOff>31750</xdr:rowOff>
    </xdr:from>
    <xdr:to>
      <xdr:col>19</xdr:col>
      <xdr:colOff>565150</xdr:colOff>
      <xdr:row>15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16</xdr:row>
      <xdr:rowOff>9525</xdr:rowOff>
    </xdr:from>
    <xdr:to>
      <xdr:col>19</xdr:col>
      <xdr:colOff>276225</xdr:colOff>
      <xdr:row>29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E50B7-0BC3-4CB5-8B9F-612B04C3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B1" workbookViewId="0">
      <selection activeCell="H12" sqref="H12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20" t="s">
        <v>0</v>
      </c>
      <c r="B1" s="21"/>
      <c r="C1" s="21"/>
      <c r="D1" s="21"/>
      <c r="E1" s="22"/>
      <c r="F1" s="23" t="s">
        <v>13</v>
      </c>
      <c r="G1" s="24"/>
      <c r="H1" s="24"/>
      <c r="I1" s="10" t="s">
        <v>20</v>
      </c>
      <c r="J1" s="10"/>
      <c r="K1" s="10" t="s">
        <v>25</v>
      </c>
      <c r="M1" s="24" t="s">
        <v>26</v>
      </c>
      <c r="N1" s="24"/>
      <c r="O1" s="24"/>
    </row>
    <row r="2" spans="1:15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25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25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abSelected="1" workbookViewId="0">
      <selection activeCell="H3" sqref="H3"/>
    </sheetView>
  </sheetViews>
  <sheetFormatPr defaultRowHeight="16.5" x14ac:dyDescent="0.25"/>
  <cols>
    <col min="2" max="2" width="14.5" customWidth="1"/>
    <col min="3" max="3" width="16" customWidth="1"/>
    <col min="4" max="4" width="14.375" customWidth="1"/>
    <col min="10" max="10" width="18.5" customWidth="1"/>
    <col min="13" max="13" width="18.125" customWidth="1"/>
  </cols>
  <sheetData>
    <row r="1" spans="1:13" x14ac:dyDescent="0.25">
      <c r="A1" s="3" t="s">
        <v>4</v>
      </c>
      <c r="E1" t="s">
        <v>44</v>
      </c>
      <c r="H1" s="24" t="s">
        <v>42</v>
      </c>
      <c r="I1" s="24"/>
      <c r="J1" s="24"/>
      <c r="K1" s="24" t="s">
        <v>43</v>
      </c>
      <c r="L1" s="24"/>
      <c r="M1" s="24"/>
    </row>
    <row r="2" spans="1:13" x14ac:dyDescent="0.25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25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25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25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25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25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25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25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25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25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25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25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25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25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25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25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25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25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25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25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25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25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25">
      <c r="A24" s="2">
        <v>346</v>
      </c>
      <c r="I24" t="s">
        <v>18</v>
      </c>
      <c r="J24" t="str">
        <f>IF(J22&gt;J23,"reject","accept")</f>
        <v>reject</v>
      </c>
    </row>
    <row r="25" spans="1:13" x14ac:dyDescent="0.25">
      <c r="A25" s="2">
        <v>347</v>
      </c>
      <c r="I25" t="s">
        <v>19</v>
      </c>
      <c r="J25">
        <f>_xlfn.CHISQ.DIST.RT(J22,18)</f>
        <v>2.0110666131143229E-8</v>
      </c>
    </row>
    <row r="26" spans="1:13" x14ac:dyDescent="0.25">
      <c r="A26" s="2">
        <v>346</v>
      </c>
    </row>
    <row r="27" spans="1:13" x14ac:dyDescent="0.25">
      <c r="A27" s="2">
        <v>343</v>
      </c>
    </row>
    <row r="28" spans="1:13" x14ac:dyDescent="0.25">
      <c r="A28" s="2">
        <v>336</v>
      </c>
    </row>
    <row r="29" spans="1:13" x14ac:dyDescent="0.25">
      <c r="A29" s="2">
        <v>344</v>
      </c>
    </row>
    <row r="30" spans="1:13" x14ac:dyDescent="0.25">
      <c r="A30" s="2">
        <v>345</v>
      </c>
    </row>
    <row r="31" spans="1:13" x14ac:dyDescent="0.25">
      <c r="A31" s="2">
        <v>345</v>
      </c>
    </row>
    <row r="32" spans="1:13" x14ac:dyDescent="0.25">
      <c r="A32" s="2">
        <v>344</v>
      </c>
    </row>
    <row r="33" spans="1:1" x14ac:dyDescent="0.25">
      <c r="A33" s="2">
        <v>348</v>
      </c>
    </row>
    <row r="34" spans="1:1" x14ac:dyDescent="0.25">
      <c r="A34" s="2">
        <v>350</v>
      </c>
    </row>
    <row r="35" spans="1:1" x14ac:dyDescent="0.25">
      <c r="A35" s="2">
        <v>345</v>
      </c>
    </row>
    <row r="36" spans="1:1" x14ac:dyDescent="0.25">
      <c r="A36" s="2">
        <v>345</v>
      </c>
    </row>
    <row r="37" spans="1:1" x14ac:dyDescent="0.25">
      <c r="A37" s="2">
        <v>350</v>
      </c>
    </row>
    <row r="38" spans="1:1" x14ac:dyDescent="0.25">
      <c r="A38" s="2">
        <v>342</v>
      </c>
    </row>
    <row r="39" spans="1:1" x14ac:dyDescent="0.25">
      <c r="A39" s="2">
        <v>352</v>
      </c>
    </row>
    <row r="40" spans="1:1" x14ac:dyDescent="0.25">
      <c r="A40" s="2">
        <v>340</v>
      </c>
    </row>
    <row r="41" spans="1:1" x14ac:dyDescent="0.25">
      <c r="A41" s="2">
        <v>347</v>
      </c>
    </row>
    <row r="42" spans="1:1" x14ac:dyDescent="0.25">
      <c r="A42" s="2">
        <v>347</v>
      </c>
    </row>
    <row r="43" spans="1:1" x14ac:dyDescent="0.25">
      <c r="A43" s="2">
        <v>350</v>
      </c>
    </row>
    <row r="44" spans="1:1" x14ac:dyDescent="0.25">
      <c r="A44" s="2">
        <v>347</v>
      </c>
    </row>
    <row r="45" spans="1:1" x14ac:dyDescent="0.25">
      <c r="A45" s="2">
        <v>346</v>
      </c>
    </row>
    <row r="46" spans="1:1" x14ac:dyDescent="0.25">
      <c r="A46" s="2">
        <v>338</v>
      </c>
    </row>
    <row r="47" spans="1:1" x14ac:dyDescent="0.25">
      <c r="A47" s="2">
        <v>347</v>
      </c>
    </row>
    <row r="48" spans="1:1" x14ac:dyDescent="0.25">
      <c r="A48" s="2">
        <v>349</v>
      </c>
    </row>
    <row r="49" spans="1:1" x14ac:dyDescent="0.25">
      <c r="A49" s="2">
        <v>342</v>
      </c>
    </row>
    <row r="50" spans="1:1" x14ac:dyDescent="0.25">
      <c r="A50" s="2">
        <v>342</v>
      </c>
    </row>
    <row r="51" spans="1:1" x14ac:dyDescent="0.25">
      <c r="A51" s="2">
        <v>347</v>
      </c>
    </row>
    <row r="52" spans="1:1" x14ac:dyDescent="0.25">
      <c r="A52" s="2">
        <v>348</v>
      </c>
    </row>
    <row r="53" spans="1:1" x14ac:dyDescent="0.25">
      <c r="A53" s="2">
        <v>353</v>
      </c>
    </row>
    <row r="54" spans="1:1" x14ac:dyDescent="0.25">
      <c r="A54" s="2">
        <v>347</v>
      </c>
    </row>
    <row r="55" spans="1:1" x14ac:dyDescent="0.25">
      <c r="A55" s="2">
        <v>348</v>
      </c>
    </row>
    <row r="56" spans="1:1" x14ac:dyDescent="0.25">
      <c r="A56" s="2">
        <v>348</v>
      </c>
    </row>
    <row r="57" spans="1:1" x14ac:dyDescent="0.25">
      <c r="A57" s="2">
        <v>345</v>
      </c>
    </row>
    <row r="58" spans="1:1" x14ac:dyDescent="0.25">
      <c r="A58" s="2">
        <v>346</v>
      </c>
    </row>
    <row r="59" spans="1:1" x14ac:dyDescent="0.25">
      <c r="A59" s="2">
        <v>346</v>
      </c>
    </row>
    <row r="60" spans="1:1" x14ac:dyDescent="0.25">
      <c r="A60" s="2">
        <v>346</v>
      </c>
    </row>
    <row r="61" spans="1:1" x14ac:dyDescent="0.25">
      <c r="A61" s="2">
        <v>350</v>
      </c>
    </row>
    <row r="62" spans="1:1" x14ac:dyDescent="0.25">
      <c r="A62" s="2">
        <v>350</v>
      </c>
    </row>
    <row r="63" spans="1:1" x14ac:dyDescent="0.25">
      <c r="A63" s="2">
        <v>350</v>
      </c>
    </row>
    <row r="64" spans="1:1" x14ac:dyDescent="0.25">
      <c r="A64" s="2">
        <v>344</v>
      </c>
    </row>
    <row r="65" spans="1:1" x14ac:dyDescent="0.25">
      <c r="A65" s="2">
        <v>348</v>
      </c>
    </row>
    <row r="66" spans="1:1" x14ac:dyDescent="0.25">
      <c r="A66" s="2">
        <v>349</v>
      </c>
    </row>
    <row r="67" spans="1:1" x14ac:dyDescent="0.25">
      <c r="A67" s="2">
        <v>346</v>
      </c>
    </row>
    <row r="68" spans="1:1" x14ac:dyDescent="0.25">
      <c r="A68" s="2">
        <v>347</v>
      </c>
    </row>
    <row r="69" spans="1:1" x14ac:dyDescent="0.25">
      <c r="A69" s="2">
        <v>346</v>
      </c>
    </row>
    <row r="70" spans="1:1" x14ac:dyDescent="0.25">
      <c r="A70" s="2">
        <v>345</v>
      </c>
    </row>
    <row r="71" spans="1:1" x14ac:dyDescent="0.25">
      <c r="A71" s="2">
        <v>349</v>
      </c>
    </row>
    <row r="72" spans="1:1" x14ac:dyDescent="0.25">
      <c r="A72" s="2">
        <v>347</v>
      </c>
    </row>
    <row r="73" spans="1:1" x14ac:dyDescent="0.25">
      <c r="A73" s="2">
        <v>336</v>
      </c>
    </row>
    <row r="74" spans="1:1" x14ac:dyDescent="0.25">
      <c r="A74" s="2">
        <v>346</v>
      </c>
    </row>
    <row r="75" spans="1:1" x14ac:dyDescent="0.25">
      <c r="A75" s="2">
        <v>346</v>
      </c>
    </row>
    <row r="76" spans="1:1" x14ac:dyDescent="0.25">
      <c r="A76" s="2">
        <v>344</v>
      </c>
    </row>
    <row r="77" spans="1:1" x14ac:dyDescent="0.25">
      <c r="A77" s="2">
        <v>346</v>
      </c>
    </row>
    <row r="78" spans="1:1" x14ac:dyDescent="0.25">
      <c r="A78" s="2">
        <v>345</v>
      </c>
    </row>
    <row r="79" spans="1:1" x14ac:dyDescent="0.25">
      <c r="A79" s="2">
        <v>347</v>
      </c>
    </row>
    <row r="80" spans="1:1" x14ac:dyDescent="0.25">
      <c r="A80" s="2">
        <v>348</v>
      </c>
    </row>
    <row r="81" spans="1:1" x14ac:dyDescent="0.25">
      <c r="A81" s="2">
        <v>348</v>
      </c>
    </row>
    <row r="82" spans="1:1" x14ac:dyDescent="0.25">
      <c r="A82" s="2">
        <v>346</v>
      </c>
    </row>
    <row r="83" spans="1:1" x14ac:dyDescent="0.25">
      <c r="A83" s="2">
        <v>347</v>
      </c>
    </row>
    <row r="84" spans="1:1" x14ac:dyDescent="0.25">
      <c r="A84" s="2">
        <v>348</v>
      </c>
    </row>
    <row r="85" spans="1:1" x14ac:dyDescent="0.25">
      <c r="A85" s="2">
        <v>348</v>
      </c>
    </row>
    <row r="86" spans="1:1" x14ac:dyDescent="0.25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Z88"/>
  <sheetViews>
    <sheetView topLeftCell="F7" workbookViewId="0">
      <selection activeCell="W45" sqref="W45"/>
    </sheetView>
  </sheetViews>
  <sheetFormatPr defaultRowHeight="16.5" x14ac:dyDescent="0.25"/>
  <cols>
    <col min="7" max="7" width="14.375" customWidth="1"/>
    <col min="8" max="9" width="8.5" customWidth="1"/>
    <col min="10" max="10" width="7.25" customWidth="1"/>
    <col min="11" max="12" width="8.25" customWidth="1"/>
    <col min="15" max="15" width="15" customWidth="1"/>
  </cols>
  <sheetData>
    <row r="1" spans="1:26" x14ac:dyDescent="0.25">
      <c r="B1" s="20" t="s">
        <v>0</v>
      </c>
      <c r="C1" s="21"/>
      <c r="D1" s="21"/>
      <c r="E1" s="21"/>
      <c r="F1" s="22"/>
      <c r="G1" s="2"/>
      <c r="H1" s="18"/>
      <c r="I1" s="18"/>
      <c r="J1" s="17"/>
      <c r="K1" s="18"/>
      <c r="L1" s="19"/>
      <c r="O1" t="s">
        <v>46</v>
      </c>
      <c r="R1" s="24" t="s">
        <v>68</v>
      </c>
      <c r="S1" s="24"/>
      <c r="T1" s="24"/>
      <c r="U1" s="24"/>
    </row>
    <row r="2" spans="1:26" x14ac:dyDescent="0.25">
      <c r="B2" s="4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3" t="s">
        <v>48</v>
      </c>
      <c r="H2" s="8" t="s">
        <v>70</v>
      </c>
      <c r="I2" s="8" t="s">
        <v>72</v>
      </c>
      <c r="J2" s="8" t="s">
        <v>65</v>
      </c>
      <c r="K2" s="8" t="s">
        <v>73</v>
      </c>
      <c r="L2" s="8" t="s">
        <v>74</v>
      </c>
      <c r="M2" s="8" t="s">
        <v>50</v>
      </c>
      <c r="N2" s="8"/>
      <c r="O2" s="8" t="s">
        <v>49</v>
      </c>
      <c r="P2">
        <f>AVERAGE(G3:G47)</f>
        <v>348.50666666666672</v>
      </c>
      <c r="R2" t="s">
        <v>53</v>
      </c>
      <c r="S2" t="s">
        <v>51</v>
      </c>
      <c r="T2" t="s">
        <v>52</v>
      </c>
      <c r="U2" t="s">
        <v>47</v>
      </c>
      <c r="W2" t="s">
        <v>53</v>
      </c>
      <c r="X2" t="s">
        <v>51</v>
      </c>
      <c r="Y2" t="s">
        <v>52</v>
      </c>
      <c r="Z2" t="s">
        <v>69</v>
      </c>
    </row>
    <row r="3" spans="1:26" x14ac:dyDescent="0.25">
      <c r="A3">
        <v>1</v>
      </c>
      <c r="B3" s="6">
        <v>352</v>
      </c>
      <c r="C3" s="2">
        <v>352</v>
      </c>
      <c r="D3" s="2">
        <v>353</v>
      </c>
      <c r="E3" s="2">
        <v>351</v>
      </c>
      <c r="F3" s="7">
        <v>354</v>
      </c>
      <c r="G3" s="2">
        <f>AVERAGE(B3:F3)</f>
        <v>352.4</v>
      </c>
      <c r="H3" s="18">
        <f t="shared" ref="H3:H47" si="0">IF(OR(G3&gt;=$P$6,G3&lt;=$P$7),0,G3)</f>
        <v>352.4</v>
      </c>
      <c r="I3" s="18">
        <f>IF(OR(G3&gt;=$P$22,G3&lt;=$P$23),0,G3)</f>
        <v>352.4</v>
      </c>
      <c r="J3" s="17">
        <f t="shared" ref="J3:J47" si="1">MAX(B3:F3)-MIN(B3:F3)</f>
        <v>3</v>
      </c>
      <c r="K3" s="18">
        <f>IF(OR(J3&gt;=$P$13,J3&lt;=$P$14),0,J3)</f>
        <v>3</v>
      </c>
      <c r="L3" s="19">
        <f>IF(OR(K3&gt;=$P$29,K3&lt;=$P$30),0,K3)</f>
        <v>3</v>
      </c>
      <c r="M3" s="8">
        <v>1</v>
      </c>
      <c r="O3" t="s">
        <v>10</v>
      </c>
      <c r="P3">
        <f>_xlfn.VAR.S(G3:G47)</f>
        <v>17.493818181818209</v>
      </c>
      <c r="Q3">
        <v>1</v>
      </c>
      <c r="R3">
        <f>$P$5</f>
        <v>350</v>
      </c>
      <c r="S3">
        <f>$P$22</f>
        <v>361.42043979813059</v>
      </c>
      <c r="T3">
        <f>$P$23</f>
        <v>338.57956020186941</v>
      </c>
      <c r="U3">
        <v>349.2</v>
      </c>
      <c r="V3">
        <v>1</v>
      </c>
      <c r="W3">
        <f>$P$28</f>
        <v>3</v>
      </c>
      <c r="X3">
        <f>$P$29</f>
        <v>5.5354627641855494</v>
      </c>
      <c r="Y3">
        <f>0</f>
        <v>0</v>
      </c>
      <c r="Z3">
        <f>J49</f>
        <v>4</v>
      </c>
    </row>
    <row r="4" spans="1:26" x14ac:dyDescent="0.25">
      <c r="A4">
        <v>2</v>
      </c>
      <c r="B4" s="6">
        <v>354</v>
      </c>
      <c r="C4" s="2">
        <v>353</v>
      </c>
      <c r="D4" s="2">
        <v>354</v>
      </c>
      <c r="E4" s="2">
        <v>352</v>
      </c>
      <c r="F4" s="7">
        <v>354</v>
      </c>
      <c r="G4" s="2">
        <f t="shared" ref="G4:G68" si="2">AVERAGE(B4:F4)</f>
        <v>353.4</v>
      </c>
      <c r="H4" s="18">
        <f t="shared" si="0"/>
        <v>353.4</v>
      </c>
      <c r="I4" s="18">
        <f t="shared" ref="I4:I47" si="3">IF(OR(G4&gt;=$P$22,G4&lt;=$P$23),0,G4)</f>
        <v>353.4</v>
      </c>
      <c r="J4" s="17">
        <f t="shared" si="1"/>
        <v>2</v>
      </c>
      <c r="K4" s="18">
        <f t="shared" ref="K4:K47" si="4">IF(OR(J4&gt;=$P$13,J4&lt;=$P$14),0,J4)</f>
        <v>2</v>
      </c>
      <c r="L4" s="19">
        <f t="shared" ref="L4:L47" si="5">IF(OR(K4&gt;=$P$29,K4&lt;=$P$30),0,K4)</f>
        <v>2</v>
      </c>
      <c r="M4" s="8">
        <v>2</v>
      </c>
      <c r="O4" t="s">
        <v>11</v>
      </c>
      <c r="P4">
        <f>P3^0.5</f>
        <v>4.1825611988132589</v>
      </c>
      <c r="Q4">
        <v>2</v>
      </c>
      <c r="R4">
        <f t="shared" ref="R4:R42" si="6">$P$5</f>
        <v>350</v>
      </c>
      <c r="S4">
        <f t="shared" ref="S4:S42" si="7">$P$22</f>
        <v>361.42043979813059</v>
      </c>
      <c r="T4">
        <f t="shared" ref="T4:T42" si="8">$P$23</f>
        <v>338.57956020186941</v>
      </c>
      <c r="U4">
        <v>349.6</v>
      </c>
      <c r="V4">
        <v>2</v>
      </c>
      <c r="W4">
        <f t="shared" ref="W4:W42" si="9">$P$28</f>
        <v>3</v>
      </c>
      <c r="X4">
        <f t="shared" ref="X4:X42" si="10">$P$29</f>
        <v>5.5354627641855494</v>
      </c>
      <c r="Y4">
        <f>0</f>
        <v>0</v>
      </c>
      <c r="Z4">
        <f t="shared" ref="Z4:Z42" si="11">J50</f>
        <v>2</v>
      </c>
    </row>
    <row r="5" spans="1:26" x14ac:dyDescent="0.25">
      <c r="A5">
        <v>3</v>
      </c>
      <c r="B5" s="6">
        <v>352</v>
      </c>
      <c r="C5" s="2">
        <v>352</v>
      </c>
      <c r="D5" s="2">
        <v>352</v>
      </c>
      <c r="E5" s="2">
        <v>349</v>
      </c>
      <c r="F5" s="7">
        <v>353</v>
      </c>
      <c r="G5" s="2">
        <f t="shared" si="2"/>
        <v>351.6</v>
      </c>
      <c r="H5" s="18">
        <f t="shared" si="0"/>
        <v>351.6</v>
      </c>
      <c r="I5" s="18">
        <f t="shared" si="3"/>
        <v>351.6</v>
      </c>
      <c r="J5" s="17">
        <f t="shared" si="1"/>
        <v>4</v>
      </c>
      <c r="K5" s="18">
        <f t="shared" si="4"/>
        <v>4</v>
      </c>
      <c r="L5" s="19">
        <f t="shared" si="5"/>
        <v>4</v>
      </c>
      <c r="M5" s="8">
        <v>3</v>
      </c>
      <c r="O5" t="s">
        <v>53</v>
      </c>
      <c r="P5">
        <v>350</v>
      </c>
      <c r="Q5">
        <v>3</v>
      </c>
      <c r="R5">
        <f t="shared" si="6"/>
        <v>350</v>
      </c>
      <c r="S5">
        <f t="shared" si="7"/>
        <v>361.42043979813059</v>
      </c>
      <c r="T5">
        <f t="shared" si="8"/>
        <v>338.57956020186941</v>
      </c>
      <c r="U5">
        <v>343.2</v>
      </c>
      <c r="V5">
        <v>3</v>
      </c>
      <c r="W5">
        <f t="shared" si="9"/>
        <v>3</v>
      </c>
      <c r="X5">
        <f t="shared" si="10"/>
        <v>5.5354627641855494</v>
      </c>
      <c r="Y5">
        <f>0</f>
        <v>0</v>
      </c>
      <c r="Z5">
        <f t="shared" si="11"/>
        <v>3</v>
      </c>
    </row>
    <row r="6" spans="1:26" x14ac:dyDescent="0.25">
      <c r="A6">
        <v>4</v>
      </c>
      <c r="B6" s="6">
        <v>355</v>
      </c>
      <c r="C6" s="2">
        <v>356</v>
      </c>
      <c r="D6" s="2">
        <v>355</v>
      </c>
      <c r="E6" s="2">
        <v>354</v>
      </c>
      <c r="F6" s="7">
        <v>356</v>
      </c>
      <c r="G6" s="2">
        <f t="shared" si="2"/>
        <v>355.2</v>
      </c>
      <c r="H6" s="18">
        <f t="shared" si="0"/>
        <v>355.2</v>
      </c>
      <c r="I6" s="18">
        <f t="shared" si="3"/>
        <v>355.2</v>
      </c>
      <c r="J6" s="17">
        <f t="shared" si="1"/>
        <v>2</v>
      </c>
      <c r="K6" s="18">
        <f t="shared" si="4"/>
        <v>2</v>
      </c>
      <c r="L6" s="19">
        <f t="shared" si="5"/>
        <v>2</v>
      </c>
      <c r="M6" s="8">
        <v>4</v>
      </c>
      <c r="O6" t="s">
        <v>51</v>
      </c>
      <c r="P6">
        <f>P5+3*P4</f>
        <v>362.54768359643975</v>
      </c>
      <c r="Q6">
        <v>4</v>
      </c>
      <c r="R6">
        <f t="shared" si="6"/>
        <v>350</v>
      </c>
      <c r="S6">
        <f t="shared" si="7"/>
        <v>361.42043979813059</v>
      </c>
      <c r="T6">
        <f t="shared" si="8"/>
        <v>338.57956020186941</v>
      </c>
      <c r="U6">
        <v>343.6</v>
      </c>
      <c r="V6">
        <v>4</v>
      </c>
      <c r="W6">
        <f t="shared" si="9"/>
        <v>3</v>
      </c>
      <c r="X6">
        <f t="shared" si="10"/>
        <v>5.5354627641855494</v>
      </c>
      <c r="Y6">
        <f>0</f>
        <v>0</v>
      </c>
      <c r="Z6">
        <f t="shared" si="11"/>
        <v>3</v>
      </c>
    </row>
    <row r="7" spans="1:26" x14ac:dyDescent="0.25">
      <c r="A7">
        <v>5</v>
      </c>
      <c r="B7" s="2">
        <v>351</v>
      </c>
      <c r="C7" s="2">
        <v>352</v>
      </c>
      <c r="D7" s="2">
        <v>351</v>
      </c>
      <c r="E7" s="2">
        <v>350</v>
      </c>
      <c r="F7" s="7">
        <v>353</v>
      </c>
      <c r="G7" s="2">
        <f t="shared" si="2"/>
        <v>351.4</v>
      </c>
      <c r="H7" s="18">
        <f t="shared" si="0"/>
        <v>351.4</v>
      </c>
      <c r="I7" s="18">
        <f t="shared" si="3"/>
        <v>351.4</v>
      </c>
      <c r="J7" s="17">
        <f t="shared" si="1"/>
        <v>3</v>
      </c>
      <c r="K7" s="18">
        <f t="shared" si="4"/>
        <v>3</v>
      </c>
      <c r="L7" s="19">
        <f t="shared" si="5"/>
        <v>3</v>
      </c>
      <c r="M7" s="8">
        <v>5</v>
      </c>
      <c r="O7" t="s">
        <v>52</v>
      </c>
      <c r="P7">
        <f>P5-3*P4</f>
        <v>337.45231640356025</v>
      </c>
      <c r="Q7">
        <v>5</v>
      </c>
      <c r="R7">
        <f t="shared" si="6"/>
        <v>350</v>
      </c>
      <c r="S7">
        <f t="shared" si="7"/>
        <v>361.42043979813059</v>
      </c>
      <c r="T7">
        <f t="shared" si="8"/>
        <v>338.57956020186941</v>
      </c>
      <c r="U7">
        <v>349.2</v>
      </c>
      <c r="V7">
        <v>5</v>
      </c>
      <c r="W7">
        <f t="shared" si="9"/>
        <v>3</v>
      </c>
      <c r="X7">
        <f t="shared" si="10"/>
        <v>5.5354627641855494</v>
      </c>
      <c r="Y7">
        <f>0</f>
        <v>0</v>
      </c>
      <c r="Z7">
        <f t="shared" si="11"/>
        <v>3</v>
      </c>
    </row>
    <row r="8" spans="1:26" x14ac:dyDescent="0.25">
      <c r="A8">
        <v>6</v>
      </c>
      <c r="B8" s="6">
        <v>350</v>
      </c>
      <c r="C8" s="2">
        <v>352</v>
      </c>
      <c r="D8" s="2">
        <v>350</v>
      </c>
      <c r="E8" s="2">
        <v>348</v>
      </c>
      <c r="F8" s="7">
        <v>352</v>
      </c>
      <c r="G8" s="2">
        <f t="shared" si="2"/>
        <v>350.4</v>
      </c>
      <c r="H8" s="18">
        <f t="shared" si="0"/>
        <v>350.4</v>
      </c>
      <c r="I8" s="18">
        <f t="shared" si="3"/>
        <v>350.4</v>
      </c>
      <c r="J8" s="17">
        <f t="shared" si="1"/>
        <v>4</v>
      </c>
      <c r="K8" s="18">
        <f t="shared" si="4"/>
        <v>4</v>
      </c>
      <c r="L8" s="19">
        <f t="shared" si="5"/>
        <v>4</v>
      </c>
      <c r="M8" s="8">
        <v>6</v>
      </c>
      <c r="Q8">
        <v>6</v>
      </c>
      <c r="R8">
        <f t="shared" si="6"/>
        <v>350</v>
      </c>
      <c r="S8">
        <f t="shared" si="7"/>
        <v>361.42043979813059</v>
      </c>
      <c r="T8">
        <f t="shared" si="8"/>
        <v>338.57956020186941</v>
      </c>
      <c r="U8">
        <v>349.4</v>
      </c>
      <c r="V8">
        <v>6</v>
      </c>
      <c r="W8">
        <f t="shared" si="9"/>
        <v>3</v>
      </c>
      <c r="X8">
        <f t="shared" si="10"/>
        <v>5.5354627641855494</v>
      </c>
      <c r="Y8">
        <f>0</f>
        <v>0</v>
      </c>
      <c r="Z8">
        <f t="shared" si="11"/>
        <v>2</v>
      </c>
    </row>
    <row r="9" spans="1:26" x14ac:dyDescent="0.25">
      <c r="A9">
        <v>7</v>
      </c>
      <c r="B9" s="6">
        <v>354</v>
      </c>
      <c r="C9" s="2">
        <v>354</v>
      </c>
      <c r="D9" s="2">
        <v>354</v>
      </c>
      <c r="E9" s="2">
        <v>351</v>
      </c>
      <c r="F9" s="7">
        <v>355</v>
      </c>
      <c r="G9" s="2">
        <f t="shared" si="2"/>
        <v>353.6</v>
      </c>
      <c r="H9" s="18">
        <f t="shared" si="0"/>
        <v>353.6</v>
      </c>
      <c r="I9" s="18">
        <f t="shared" si="3"/>
        <v>353.6</v>
      </c>
      <c r="J9" s="17">
        <f t="shared" si="1"/>
        <v>4</v>
      </c>
      <c r="K9" s="18">
        <f t="shared" si="4"/>
        <v>4</v>
      </c>
      <c r="L9" s="19">
        <f t="shared" si="5"/>
        <v>4</v>
      </c>
      <c r="M9" s="8">
        <v>7</v>
      </c>
      <c r="O9" t="s">
        <v>66</v>
      </c>
      <c r="P9">
        <f>AVERAGE(J3:J47)</f>
        <v>3.1555555555555554</v>
      </c>
      <c r="Q9">
        <v>7</v>
      </c>
      <c r="R9">
        <f t="shared" si="6"/>
        <v>350</v>
      </c>
      <c r="S9">
        <f t="shared" si="7"/>
        <v>361.42043979813059</v>
      </c>
      <c r="T9">
        <f t="shared" si="8"/>
        <v>338.57956020186941</v>
      </c>
      <c r="U9">
        <v>354.6</v>
      </c>
      <c r="V9">
        <v>7</v>
      </c>
      <c r="W9">
        <f t="shared" si="9"/>
        <v>3</v>
      </c>
      <c r="X9">
        <f t="shared" si="10"/>
        <v>5.5354627641855494</v>
      </c>
      <c r="Y9">
        <f>0</f>
        <v>0</v>
      </c>
      <c r="Z9">
        <f t="shared" si="11"/>
        <v>3</v>
      </c>
    </row>
    <row r="10" spans="1:26" x14ac:dyDescent="0.25">
      <c r="A10">
        <v>8</v>
      </c>
      <c r="B10" s="6">
        <v>352</v>
      </c>
      <c r="C10" s="2">
        <v>352</v>
      </c>
      <c r="D10" s="2">
        <v>352</v>
      </c>
      <c r="E10" s="2">
        <v>350</v>
      </c>
      <c r="F10" s="7">
        <v>353</v>
      </c>
      <c r="G10" s="2">
        <f t="shared" si="2"/>
        <v>351.8</v>
      </c>
      <c r="H10" s="18">
        <f t="shared" si="0"/>
        <v>351.8</v>
      </c>
      <c r="I10" s="18">
        <f t="shared" si="3"/>
        <v>351.8</v>
      </c>
      <c r="J10" s="17">
        <f t="shared" si="1"/>
        <v>3</v>
      </c>
      <c r="K10" s="18">
        <f t="shared" si="4"/>
        <v>3</v>
      </c>
      <c r="L10" s="19">
        <f t="shared" si="5"/>
        <v>3</v>
      </c>
      <c r="M10" s="8">
        <v>8</v>
      </c>
      <c r="O10" t="s">
        <v>10</v>
      </c>
      <c r="P10">
        <f>_xlfn.VAR.S(J3:J47)</f>
        <v>1.7707070707070705</v>
      </c>
      <c r="Q10">
        <v>8</v>
      </c>
      <c r="R10">
        <f t="shared" si="6"/>
        <v>350</v>
      </c>
      <c r="S10">
        <f t="shared" si="7"/>
        <v>361.42043979813059</v>
      </c>
      <c r="T10">
        <f t="shared" si="8"/>
        <v>338.57956020186941</v>
      </c>
      <c r="U10">
        <v>349</v>
      </c>
      <c r="V10">
        <v>8</v>
      </c>
      <c r="W10">
        <f t="shared" si="9"/>
        <v>3</v>
      </c>
      <c r="X10">
        <f t="shared" si="10"/>
        <v>5.5354627641855494</v>
      </c>
      <c r="Y10">
        <f>0</f>
        <v>0</v>
      </c>
      <c r="Z10">
        <f t="shared" si="11"/>
        <v>3</v>
      </c>
    </row>
    <row r="11" spans="1:26" x14ac:dyDescent="0.25">
      <c r="A11">
        <v>9</v>
      </c>
      <c r="B11" s="6">
        <v>354</v>
      </c>
      <c r="C11" s="2">
        <v>354</v>
      </c>
      <c r="D11" s="2">
        <v>353</v>
      </c>
      <c r="E11" s="2">
        <v>352</v>
      </c>
      <c r="F11" s="7">
        <v>354</v>
      </c>
      <c r="G11" s="2">
        <f t="shared" si="2"/>
        <v>353.4</v>
      </c>
      <c r="H11" s="18">
        <f t="shared" si="0"/>
        <v>353.4</v>
      </c>
      <c r="I11" s="18">
        <f t="shared" si="3"/>
        <v>353.4</v>
      </c>
      <c r="J11" s="17">
        <f t="shared" si="1"/>
        <v>2</v>
      </c>
      <c r="K11" s="18">
        <f t="shared" si="4"/>
        <v>2</v>
      </c>
      <c r="L11" s="19">
        <f t="shared" si="5"/>
        <v>2</v>
      </c>
      <c r="M11" s="8">
        <v>9</v>
      </c>
      <c r="O11" t="s">
        <v>11</v>
      </c>
      <c r="P11">
        <f>P10^0.5</f>
        <v>1.3306791764760846</v>
      </c>
      <c r="Q11">
        <v>9</v>
      </c>
      <c r="R11">
        <f t="shared" si="6"/>
        <v>350</v>
      </c>
      <c r="S11">
        <f t="shared" si="7"/>
        <v>361.42043979813059</v>
      </c>
      <c r="T11">
        <f t="shared" si="8"/>
        <v>338.57956020186941</v>
      </c>
      <c r="U11">
        <v>350.4</v>
      </c>
      <c r="V11">
        <v>9</v>
      </c>
      <c r="W11">
        <f t="shared" si="9"/>
        <v>3</v>
      </c>
      <c r="X11">
        <f t="shared" si="10"/>
        <v>5.5354627641855494</v>
      </c>
      <c r="Y11">
        <f>0</f>
        <v>0</v>
      </c>
      <c r="Z11">
        <f t="shared" si="11"/>
        <v>4</v>
      </c>
    </row>
    <row r="12" spans="1:26" x14ac:dyDescent="0.25">
      <c r="A12">
        <v>10</v>
      </c>
      <c r="B12" s="2">
        <v>352</v>
      </c>
      <c r="C12" s="2">
        <v>353</v>
      </c>
      <c r="D12" s="2">
        <v>353</v>
      </c>
      <c r="E12" s="2">
        <v>351</v>
      </c>
      <c r="F12" s="2">
        <v>354</v>
      </c>
      <c r="G12" s="2">
        <f t="shared" si="2"/>
        <v>352.6</v>
      </c>
      <c r="H12" s="18">
        <f t="shared" si="0"/>
        <v>352.6</v>
      </c>
      <c r="I12" s="18">
        <f t="shared" si="3"/>
        <v>352.6</v>
      </c>
      <c r="J12" s="17">
        <f t="shared" si="1"/>
        <v>3</v>
      </c>
      <c r="K12" s="18">
        <f t="shared" si="4"/>
        <v>3</v>
      </c>
      <c r="L12" s="19">
        <f t="shared" si="5"/>
        <v>3</v>
      </c>
      <c r="M12" s="8">
        <v>10</v>
      </c>
      <c r="O12" t="s">
        <v>67</v>
      </c>
      <c r="P12">
        <f>P9</f>
        <v>3.1555555555555554</v>
      </c>
      <c r="Q12">
        <v>10</v>
      </c>
      <c r="R12">
        <f t="shared" si="6"/>
        <v>350</v>
      </c>
      <c r="S12">
        <f t="shared" si="7"/>
        <v>361.42043979813059</v>
      </c>
      <c r="T12">
        <f t="shared" si="8"/>
        <v>338.57956020186941</v>
      </c>
      <c r="U12">
        <v>349.8</v>
      </c>
      <c r="V12">
        <v>10</v>
      </c>
      <c r="W12">
        <f t="shared" si="9"/>
        <v>3</v>
      </c>
      <c r="X12">
        <f t="shared" si="10"/>
        <v>5.5354627641855494</v>
      </c>
      <c r="Y12">
        <f>0</f>
        <v>0</v>
      </c>
      <c r="Z12">
        <f t="shared" si="11"/>
        <v>3</v>
      </c>
    </row>
    <row r="13" spans="1:26" x14ac:dyDescent="0.25">
      <c r="A13">
        <v>11</v>
      </c>
      <c r="B13" s="2">
        <v>353</v>
      </c>
      <c r="C13" s="2">
        <v>352</v>
      </c>
      <c r="D13" s="2">
        <v>353</v>
      </c>
      <c r="E13" s="2">
        <v>351</v>
      </c>
      <c r="F13" s="2">
        <v>353</v>
      </c>
      <c r="G13" s="2">
        <f t="shared" si="2"/>
        <v>352.4</v>
      </c>
      <c r="H13" s="18">
        <f t="shared" si="0"/>
        <v>352.4</v>
      </c>
      <c r="I13" s="18">
        <f t="shared" si="3"/>
        <v>352.4</v>
      </c>
      <c r="J13" s="17">
        <f t="shared" si="1"/>
        <v>2</v>
      </c>
      <c r="K13" s="18">
        <f t="shared" si="4"/>
        <v>2</v>
      </c>
      <c r="L13" s="19">
        <f t="shared" si="5"/>
        <v>2</v>
      </c>
      <c r="M13" s="8">
        <v>11</v>
      </c>
      <c r="O13" t="s">
        <v>51</v>
      </c>
      <c r="P13">
        <f>P12+3*P11</f>
        <v>7.147593084983809</v>
      </c>
      <c r="Q13">
        <v>11</v>
      </c>
      <c r="R13">
        <f t="shared" si="6"/>
        <v>350</v>
      </c>
      <c r="S13">
        <f t="shared" si="7"/>
        <v>361.42043979813059</v>
      </c>
      <c r="T13">
        <f t="shared" si="8"/>
        <v>338.57956020186941</v>
      </c>
      <c r="U13">
        <v>349.4</v>
      </c>
      <c r="V13">
        <v>11</v>
      </c>
      <c r="W13">
        <f t="shared" si="9"/>
        <v>3</v>
      </c>
      <c r="X13">
        <f t="shared" si="10"/>
        <v>5.5354627641855494</v>
      </c>
      <c r="Y13">
        <f>0</f>
        <v>0</v>
      </c>
      <c r="Z13">
        <f t="shared" si="11"/>
        <v>11</v>
      </c>
    </row>
    <row r="14" spans="1:26" x14ac:dyDescent="0.25">
      <c r="A14">
        <v>12</v>
      </c>
      <c r="B14" s="2">
        <v>351</v>
      </c>
      <c r="C14" s="2">
        <v>352</v>
      </c>
      <c r="D14" s="2">
        <v>352</v>
      </c>
      <c r="E14" s="2">
        <v>351</v>
      </c>
      <c r="F14" s="2">
        <v>353</v>
      </c>
      <c r="G14" s="2">
        <f t="shared" si="2"/>
        <v>351.8</v>
      </c>
      <c r="H14" s="18">
        <f t="shared" si="0"/>
        <v>351.8</v>
      </c>
      <c r="I14" s="18">
        <f t="shared" si="3"/>
        <v>351.8</v>
      </c>
      <c r="J14" s="17">
        <f t="shared" si="1"/>
        <v>2</v>
      </c>
      <c r="K14" s="18">
        <f t="shared" si="4"/>
        <v>2</v>
      </c>
      <c r="L14" s="19">
        <f t="shared" si="5"/>
        <v>2</v>
      </c>
      <c r="M14" s="8">
        <v>12</v>
      </c>
      <c r="O14" t="s">
        <v>52</v>
      </c>
      <c r="P14">
        <f>P12-3*P11</f>
        <v>-0.83648197387269851</v>
      </c>
      <c r="Q14">
        <v>12</v>
      </c>
      <c r="R14">
        <f t="shared" si="6"/>
        <v>350</v>
      </c>
      <c r="S14">
        <f t="shared" si="7"/>
        <v>361.42043979813059</v>
      </c>
      <c r="T14">
        <f t="shared" si="8"/>
        <v>338.57956020186941</v>
      </c>
      <c r="U14">
        <v>349.2</v>
      </c>
      <c r="V14">
        <v>12</v>
      </c>
      <c r="W14">
        <f t="shared" si="9"/>
        <v>3</v>
      </c>
      <c r="X14">
        <f t="shared" si="10"/>
        <v>5.5354627641855494</v>
      </c>
      <c r="Y14">
        <f>0</f>
        <v>0</v>
      </c>
      <c r="Z14">
        <f t="shared" si="11"/>
        <v>10</v>
      </c>
    </row>
    <row r="15" spans="1:26" x14ac:dyDescent="0.25">
      <c r="A15">
        <v>13</v>
      </c>
      <c r="B15" s="2">
        <v>352</v>
      </c>
      <c r="C15" s="2">
        <v>352</v>
      </c>
      <c r="D15" s="2">
        <v>351</v>
      </c>
      <c r="E15" s="2">
        <v>348</v>
      </c>
      <c r="F15" s="2">
        <v>351</v>
      </c>
      <c r="G15" s="2">
        <f t="shared" si="2"/>
        <v>350.8</v>
      </c>
      <c r="H15" s="18">
        <f t="shared" si="0"/>
        <v>350.8</v>
      </c>
      <c r="I15" s="18">
        <f t="shared" si="3"/>
        <v>350.8</v>
      </c>
      <c r="J15" s="17">
        <f t="shared" si="1"/>
        <v>4</v>
      </c>
      <c r="K15" s="18">
        <f t="shared" si="4"/>
        <v>4</v>
      </c>
      <c r="L15" s="19">
        <f t="shared" si="5"/>
        <v>4</v>
      </c>
      <c r="M15" s="8">
        <v>13</v>
      </c>
      <c r="Q15">
        <v>13</v>
      </c>
      <c r="R15">
        <f t="shared" si="6"/>
        <v>350</v>
      </c>
      <c r="S15">
        <f t="shared" si="7"/>
        <v>361.42043979813059</v>
      </c>
      <c r="T15">
        <f t="shared" si="8"/>
        <v>338.57956020186941</v>
      </c>
      <c r="U15">
        <v>347</v>
      </c>
      <c r="V15">
        <v>13</v>
      </c>
      <c r="W15">
        <f t="shared" si="9"/>
        <v>3</v>
      </c>
      <c r="X15">
        <f t="shared" si="10"/>
        <v>5.5354627641855494</v>
      </c>
      <c r="Y15">
        <f>0</f>
        <v>0</v>
      </c>
      <c r="Z15">
        <f t="shared" si="11"/>
        <v>3</v>
      </c>
    </row>
    <row r="16" spans="1:26" x14ac:dyDescent="0.25">
      <c r="A16">
        <v>14</v>
      </c>
      <c r="B16" s="2">
        <v>352</v>
      </c>
      <c r="C16" s="2">
        <v>352</v>
      </c>
      <c r="D16" s="2">
        <v>350</v>
      </c>
      <c r="E16" s="2">
        <v>353</v>
      </c>
      <c r="F16" s="2">
        <v>352</v>
      </c>
      <c r="G16" s="2">
        <f t="shared" si="2"/>
        <v>351.8</v>
      </c>
      <c r="H16" s="18">
        <f t="shared" si="0"/>
        <v>351.8</v>
      </c>
      <c r="I16" s="18">
        <f t="shared" si="3"/>
        <v>351.8</v>
      </c>
      <c r="J16" s="17">
        <f t="shared" si="1"/>
        <v>3</v>
      </c>
      <c r="K16" s="18">
        <f t="shared" si="4"/>
        <v>3</v>
      </c>
      <c r="L16" s="19">
        <f t="shared" si="5"/>
        <v>3</v>
      </c>
      <c r="M16" s="8">
        <v>14</v>
      </c>
      <c r="O16" t="s">
        <v>70</v>
      </c>
      <c r="Q16">
        <v>14</v>
      </c>
      <c r="R16">
        <f t="shared" si="6"/>
        <v>350</v>
      </c>
      <c r="S16">
        <f t="shared" si="7"/>
        <v>361.42043979813059</v>
      </c>
      <c r="T16">
        <f t="shared" si="8"/>
        <v>338.57956020186941</v>
      </c>
      <c r="U16">
        <v>347.8</v>
      </c>
      <c r="V16">
        <v>14</v>
      </c>
      <c r="W16">
        <f t="shared" si="9"/>
        <v>3</v>
      </c>
      <c r="X16">
        <f t="shared" si="10"/>
        <v>5.5354627641855494</v>
      </c>
      <c r="Y16">
        <f>0</f>
        <v>0</v>
      </c>
      <c r="Z16">
        <f t="shared" si="11"/>
        <v>3</v>
      </c>
    </row>
    <row r="17" spans="1:26" x14ac:dyDescent="0.25">
      <c r="A17">
        <v>15</v>
      </c>
      <c r="B17" s="2">
        <v>352</v>
      </c>
      <c r="C17" s="2">
        <v>353</v>
      </c>
      <c r="D17" s="2">
        <v>353</v>
      </c>
      <c r="E17" s="2">
        <v>351</v>
      </c>
      <c r="F17" s="2">
        <v>354</v>
      </c>
      <c r="G17" s="2">
        <f t="shared" si="2"/>
        <v>352.6</v>
      </c>
      <c r="H17" s="18">
        <f t="shared" si="0"/>
        <v>352.6</v>
      </c>
      <c r="I17" s="18">
        <f t="shared" si="3"/>
        <v>352.6</v>
      </c>
      <c r="J17" s="17">
        <f t="shared" si="1"/>
        <v>3</v>
      </c>
      <c r="K17" s="18">
        <f t="shared" si="4"/>
        <v>3</v>
      </c>
      <c r="L17" s="19">
        <f t="shared" si="5"/>
        <v>3</v>
      </c>
      <c r="M17" s="8">
        <v>15</v>
      </c>
      <c r="O17" t="s">
        <v>22</v>
      </c>
      <c r="P17">
        <f>45-COUNTIF(H3:H47,"=0")-COUNTIF(K3:K47,"=0")</f>
        <v>43</v>
      </c>
      <c r="Q17">
        <v>15</v>
      </c>
      <c r="R17">
        <f t="shared" si="6"/>
        <v>350</v>
      </c>
      <c r="S17">
        <f t="shared" si="7"/>
        <v>361.42043979813059</v>
      </c>
      <c r="T17">
        <f t="shared" si="8"/>
        <v>338.57956020186941</v>
      </c>
      <c r="U17">
        <v>350.4</v>
      </c>
      <c r="V17">
        <v>15</v>
      </c>
      <c r="W17">
        <f t="shared" si="9"/>
        <v>3</v>
      </c>
      <c r="X17">
        <f t="shared" si="10"/>
        <v>5.5354627641855494</v>
      </c>
      <c r="Y17">
        <f>0</f>
        <v>0</v>
      </c>
      <c r="Z17">
        <f t="shared" si="11"/>
        <v>5</v>
      </c>
    </row>
    <row r="18" spans="1:26" x14ac:dyDescent="0.25">
      <c r="A18">
        <v>16</v>
      </c>
      <c r="B18" s="2">
        <v>351</v>
      </c>
      <c r="C18" s="2">
        <v>351</v>
      </c>
      <c r="D18" s="2">
        <v>350</v>
      </c>
      <c r="E18" s="2">
        <v>352</v>
      </c>
      <c r="F18" s="2">
        <v>351</v>
      </c>
      <c r="G18" s="2">
        <f t="shared" si="2"/>
        <v>351</v>
      </c>
      <c r="H18" s="18">
        <f t="shared" si="0"/>
        <v>351</v>
      </c>
      <c r="I18" s="18">
        <f t="shared" si="3"/>
        <v>351</v>
      </c>
      <c r="J18" s="17">
        <f t="shared" si="1"/>
        <v>2</v>
      </c>
      <c r="K18" s="18">
        <f t="shared" si="4"/>
        <v>2</v>
      </c>
      <c r="L18" s="19">
        <f t="shared" si="5"/>
        <v>2</v>
      </c>
      <c r="M18" s="8">
        <v>16</v>
      </c>
      <c r="O18" t="s">
        <v>71</v>
      </c>
      <c r="P18">
        <f>SUM(H3:H37,H39:H47)/P17</f>
        <v>348.62325581395351</v>
      </c>
      <c r="Q18">
        <v>16</v>
      </c>
      <c r="R18">
        <f t="shared" si="6"/>
        <v>350</v>
      </c>
      <c r="S18">
        <f t="shared" si="7"/>
        <v>361.42043979813059</v>
      </c>
      <c r="T18">
        <f t="shared" si="8"/>
        <v>338.57956020186941</v>
      </c>
      <c r="U18">
        <v>349.8</v>
      </c>
      <c r="V18">
        <v>16</v>
      </c>
      <c r="W18">
        <f t="shared" si="9"/>
        <v>3</v>
      </c>
      <c r="X18">
        <f t="shared" si="10"/>
        <v>5.5354627641855494</v>
      </c>
      <c r="Y18">
        <f>0</f>
        <v>0</v>
      </c>
      <c r="Z18">
        <f t="shared" si="11"/>
        <v>3</v>
      </c>
    </row>
    <row r="19" spans="1:26" x14ac:dyDescent="0.25">
      <c r="A19">
        <v>17</v>
      </c>
      <c r="B19" s="2">
        <v>352</v>
      </c>
      <c r="C19" s="2">
        <v>352</v>
      </c>
      <c r="D19" s="2">
        <v>352</v>
      </c>
      <c r="E19" s="2">
        <v>354</v>
      </c>
      <c r="F19" s="2">
        <v>354</v>
      </c>
      <c r="G19" s="2">
        <f t="shared" si="2"/>
        <v>352.8</v>
      </c>
      <c r="H19" s="18">
        <f t="shared" si="0"/>
        <v>352.8</v>
      </c>
      <c r="I19" s="18">
        <f t="shared" si="3"/>
        <v>352.8</v>
      </c>
      <c r="J19" s="17">
        <f t="shared" si="1"/>
        <v>2</v>
      </c>
      <c r="K19" s="18">
        <f t="shared" si="4"/>
        <v>2</v>
      </c>
      <c r="L19" s="19">
        <f t="shared" si="5"/>
        <v>2</v>
      </c>
      <c r="M19" s="8">
        <v>17</v>
      </c>
      <c r="O19" t="s">
        <v>10</v>
      </c>
      <c r="P19">
        <f>_xlfn.VAR.S(H3:H28,H30:H37,H39:H47)</f>
        <v>14.491827242524934</v>
      </c>
      <c r="Q19">
        <v>17</v>
      </c>
      <c r="R19">
        <f t="shared" si="6"/>
        <v>350</v>
      </c>
      <c r="S19">
        <f t="shared" si="7"/>
        <v>361.42043979813059</v>
      </c>
      <c r="T19">
        <f t="shared" si="8"/>
        <v>338.57956020186941</v>
      </c>
      <c r="U19">
        <v>349.8</v>
      </c>
      <c r="V19">
        <v>17</v>
      </c>
      <c r="W19">
        <f t="shared" si="9"/>
        <v>3</v>
      </c>
      <c r="X19">
        <f t="shared" si="10"/>
        <v>5.5354627641855494</v>
      </c>
      <c r="Y19">
        <f>0</f>
        <v>0</v>
      </c>
      <c r="Z19">
        <f t="shared" si="11"/>
        <v>3</v>
      </c>
    </row>
    <row r="20" spans="1:26" x14ac:dyDescent="0.25">
      <c r="A20">
        <v>18</v>
      </c>
      <c r="B20" s="2">
        <v>338</v>
      </c>
      <c r="C20" s="2">
        <v>339</v>
      </c>
      <c r="D20" s="2">
        <v>338</v>
      </c>
      <c r="E20" s="2">
        <v>342</v>
      </c>
      <c r="F20" s="2">
        <v>340</v>
      </c>
      <c r="G20" s="2">
        <f t="shared" si="2"/>
        <v>339.4</v>
      </c>
      <c r="H20" s="18">
        <f t="shared" si="0"/>
        <v>339.4</v>
      </c>
      <c r="I20" s="18">
        <f t="shared" si="3"/>
        <v>339.4</v>
      </c>
      <c r="J20" s="17">
        <f t="shared" si="1"/>
        <v>4</v>
      </c>
      <c r="K20" s="18">
        <f t="shared" si="4"/>
        <v>4</v>
      </c>
      <c r="L20" s="19">
        <f t="shared" si="5"/>
        <v>4</v>
      </c>
      <c r="M20" s="8">
        <v>18</v>
      </c>
      <c r="O20" t="s">
        <v>11</v>
      </c>
      <c r="P20">
        <f>P19^0.5</f>
        <v>3.8068132660435201</v>
      </c>
      <c r="Q20">
        <v>18</v>
      </c>
      <c r="R20">
        <f t="shared" si="6"/>
        <v>350</v>
      </c>
      <c r="S20">
        <f t="shared" si="7"/>
        <v>361.42043979813059</v>
      </c>
      <c r="T20">
        <f t="shared" si="8"/>
        <v>338.57956020186941</v>
      </c>
      <c r="U20">
        <v>346.6</v>
      </c>
      <c r="V20">
        <v>18</v>
      </c>
      <c r="W20">
        <f t="shared" si="9"/>
        <v>3</v>
      </c>
      <c r="X20">
        <f t="shared" si="10"/>
        <v>5.5354627641855494</v>
      </c>
      <c r="Y20">
        <f>0</f>
        <v>0</v>
      </c>
      <c r="Z20">
        <f t="shared" si="11"/>
        <v>4</v>
      </c>
    </row>
    <row r="21" spans="1:26" x14ac:dyDescent="0.25">
      <c r="A21">
        <v>19</v>
      </c>
      <c r="B21" s="2">
        <v>346</v>
      </c>
      <c r="C21" s="2">
        <v>344</v>
      </c>
      <c r="D21" s="2">
        <v>345</v>
      </c>
      <c r="E21" s="2">
        <v>347</v>
      </c>
      <c r="F21" s="2">
        <v>345</v>
      </c>
      <c r="G21" s="2">
        <f t="shared" si="2"/>
        <v>345.4</v>
      </c>
      <c r="H21" s="18">
        <f t="shared" si="0"/>
        <v>345.4</v>
      </c>
      <c r="I21" s="18">
        <f t="shared" si="3"/>
        <v>345.4</v>
      </c>
      <c r="J21" s="17">
        <f t="shared" si="1"/>
        <v>3</v>
      </c>
      <c r="K21" s="18">
        <f t="shared" si="4"/>
        <v>3</v>
      </c>
      <c r="L21" s="19">
        <f t="shared" si="5"/>
        <v>3</v>
      </c>
      <c r="M21" s="8">
        <v>19</v>
      </c>
      <c r="O21" t="s">
        <v>53</v>
      </c>
      <c r="P21">
        <f>350</f>
        <v>350</v>
      </c>
      <c r="Q21">
        <v>19</v>
      </c>
      <c r="R21">
        <f t="shared" si="6"/>
        <v>350</v>
      </c>
      <c r="S21">
        <f t="shared" si="7"/>
        <v>361.42043979813059</v>
      </c>
      <c r="T21">
        <f t="shared" si="8"/>
        <v>338.57956020186941</v>
      </c>
      <c r="U21">
        <v>348.6</v>
      </c>
      <c r="V21">
        <v>19</v>
      </c>
      <c r="W21">
        <f t="shared" si="9"/>
        <v>3</v>
      </c>
      <c r="X21">
        <f t="shared" si="10"/>
        <v>5.5354627641855494</v>
      </c>
      <c r="Y21">
        <f>0</f>
        <v>0</v>
      </c>
      <c r="Z21">
        <f t="shared" si="11"/>
        <v>2</v>
      </c>
    </row>
    <row r="22" spans="1:26" x14ac:dyDescent="0.25">
      <c r="A22">
        <v>20</v>
      </c>
      <c r="B22" s="2">
        <v>344</v>
      </c>
      <c r="C22" s="2">
        <v>343</v>
      </c>
      <c r="D22" s="2">
        <v>343</v>
      </c>
      <c r="E22" s="2">
        <v>343</v>
      </c>
      <c r="F22" s="2">
        <v>345</v>
      </c>
      <c r="G22" s="2">
        <f t="shared" si="2"/>
        <v>343.6</v>
      </c>
      <c r="H22" s="18">
        <f t="shared" si="0"/>
        <v>343.6</v>
      </c>
      <c r="I22" s="18">
        <f t="shared" si="3"/>
        <v>343.6</v>
      </c>
      <c r="J22" s="17">
        <f t="shared" si="1"/>
        <v>2</v>
      </c>
      <c r="K22" s="18">
        <f t="shared" si="4"/>
        <v>2</v>
      </c>
      <c r="L22" s="19">
        <f t="shared" si="5"/>
        <v>2</v>
      </c>
      <c r="M22" s="8">
        <v>20</v>
      </c>
      <c r="O22" t="s">
        <v>51</v>
      </c>
      <c r="P22">
        <f>P21+3*P20</f>
        <v>361.42043979813059</v>
      </c>
      <c r="Q22">
        <v>20</v>
      </c>
      <c r="R22">
        <f t="shared" si="6"/>
        <v>350</v>
      </c>
      <c r="S22">
        <f t="shared" si="7"/>
        <v>361.42043979813059</v>
      </c>
      <c r="T22">
        <f t="shared" si="8"/>
        <v>338.57956020186941</v>
      </c>
      <c r="U22">
        <v>350.6</v>
      </c>
      <c r="V22">
        <v>20</v>
      </c>
      <c r="W22">
        <f t="shared" si="9"/>
        <v>3</v>
      </c>
      <c r="X22">
        <f t="shared" si="10"/>
        <v>5.5354627641855494</v>
      </c>
      <c r="Y22">
        <f>0</f>
        <v>0</v>
      </c>
      <c r="Z22">
        <f t="shared" si="11"/>
        <v>3</v>
      </c>
    </row>
    <row r="23" spans="1:26" x14ac:dyDescent="0.25">
      <c r="A23">
        <v>21</v>
      </c>
      <c r="B23" s="2">
        <v>345</v>
      </c>
      <c r="C23" s="2">
        <v>345</v>
      </c>
      <c r="D23" s="2">
        <v>344</v>
      </c>
      <c r="E23" s="2">
        <v>346</v>
      </c>
      <c r="F23" s="2">
        <v>345</v>
      </c>
      <c r="G23" s="2">
        <f t="shared" si="2"/>
        <v>345</v>
      </c>
      <c r="H23" s="18">
        <f t="shared" si="0"/>
        <v>345</v>
      </c>
      <c r="I23" s="18">
        <f t="shared" si="3"/>
        <v>345</v>
      </c>
      <c r="J23" s="17">
        <f t="shared" si="1"/>
        <v>2</v>
      </c>
      <c r="K23" s="18">
        <f t="shared" si="4"/>
        <v>2</v>
      </c>
      <c r="L23" s="19">
        <f t="shared" si="5"/>
        <v>2</v>
      </c>
      <c r="M23" s="8">
        <v>21</v>
      </c>
      <c r="O23" t="s">
        <v>52</v>
      </c>
      <c r="P23">
        <f>P21-3*P20</f>
        <v>338.57956020186941</v>
      </c>
      <c r="Q23">
        <v>21</v>
      </c>
      <c r="R23">
        <f t="shared" si="6"/>
        <v>350</v>
      </c>
      <c r="S23">
        <f t="shared" si="7"/>
        <v>361.42043979813059</v>
      </c>
      <c r="T23">
        <f t="shared" si="8"/>
        <v>338.57956020186941</v>
      </c>
      <c r="U23">
        <v>347.8</v>
      </c>
      <c r="V23">
        <v>21</v>
      </c>
      <c r="W23">
        <f t="shared" si="9"/>
        <v>3</v>
      </c>
      <c r="X23">
        <f t="shared" si="10"/>
        <v>5.5354627641855494</v>
      </c>
      <c r="Y23">
        <f>0</f>
        <v>0</v>
      </c>
      <c r="Z23">
        <f t="shared" si="11"/>
        <v>3</v>
      </c>
    </row>
    <row r="24" spans="1:26" x14ac:dyDescent="0.25">
      <c r="A24">
        <v>22</v>
      </c>
      <c r="B24" s="2">
        <v>346</v>
      </c>
      <c r="C24" s="2">
        <v>346</v>
      </c>
      <c r="D24" s="2">
        <v>345</v>
      </c>
      <c r="E24" s="2">
        <v>346</v>
      </c>
      <c r="F24" s="2">
        <v>347</v>
      </c>
      <c r="G24" s="2">
        <f t="shared" si="2"/>
        <v>346</v>
      </c>
      <c r="H24" s="18">
        <f t="shared" si="0"/>
        <v>346</v>
      </c>
      <c r="I24" s="18">
        <f t="shared" si="3"/>
        <v>346</v>
      </c>
      <c r="J24" s="17">
        <f t="shared" si="1"/>
        <v>2</v>
      </c>
      <c r="K24" s="18">
        <f t="shared" si="4"/>
        <v>2</v>
      </c>
      <c r="L24" s="19">
        <f t="shared" si="5"/>
        <v>2</v>
      </c>
      <c r="M24" s="8">
        <v>22</v>
      </c>
      <c r="Q24">
        <v>22</v>
      </c>
      <c r="R24">
        <f t="shared" si="6"/>
        <v>350</v>
      </c>
      <c r="S24">
        <f t="shared" si="7"/>
        <v>361.42043979813059</v>
      </c>
      <c r="T24">
        <f t="shared" si="8"/>
        <v>338.57956020186941</v>
      </c>
      <c r="U24">
        <v>348.4</v>
      </c>
      <c r="V24">
        <v>22</v>
      </c>
      <c r="W24">
        <f t="shared" si="9"/>
        <v>3</v>
      </c>
      <c r="X24">
        <f t="shared" si="10"/>
        <v>5.5354627641855494</v>
      </c>
      <c r="Y24">
        <f>0</f>
        <v>0</v>
      </c>
      <c r="Z24">
        <f t="shared" si="11"/>
        <v>2</v>
      </c>
    </row>
    <row r="25" spans="1:26" x14ac:dyDescent="0.25">
      <c r="A25">
        <v>23</v>
      </c>
      <c r="B25" s="2">
        <v>348</v>
      </c>
      <c r="C25" s="2">
        <v>350</v>
      </c>
      <c r="D25" s="2">
        <v>346</v>
      </c>
      <c r="E25" s="2">
        <v>346</v>
      </c>
      <c r="F25" s="2">
        <v>350</v>
      </c>
      <c r="G25" s="2">
        <f t="shared" si="2"/>
        <v>348</v>
      </c>
      <c r="H25" s="18">
        <f t="shared" si="0"/>
        <v>348</v>
      </c>
      <c r="I25" s="18">
        <f t="shared" si="3"/>
        <v>348</v>
      </c>
      <c r="J25" s="17">
        <f t="shared" si="1"/>
        <v>4</v>
      </c>
      <c r="K25" s="18">
        <f t="shared" si="4"/>
        <v>4</v>
      </c>
      <c r="L25" s="19">
        <f t="shared" si="5"/>
        <v>4</v>
      </c>
      <c r="M25" s="8">
        <v>23</v>
      </c>
      <c r="O25" t="s">
        <v>66</v>
      </c>
      <c r="P25">
        <f>AVERAGE(K3:K28,K30:K37,K39:K47)</f>
        <v>3</v>
      </c>
      <c r="Q25">
        <v>23</v>
      </c>
      <c r="R25">
        <f t="shared" si="6"/>
        <v>350</v>
      </c>
      <c r="S25">
        <f t="shared" si="7"/>
        <v>361.42043979813059</v>
      </c>
      <c r="T25">
        <f t="shared" si="8"/>
        <v>338.57956020186941</v>
      </c>
      <c r="U25">
        <v>347.4</v>
      </c>
      <c r="V25">
        <v>23</v>
      </c>
      <c r="W25">
        <f t="shared" si="9"/>
        <v>3</v>
      </c>
      <c r="X25">
        <f t="shared" si="10"/>
        <v>5.5354627641855494</v>
      </c>
      <c r="Y25">
        <f>0</f>
        <v>0</v>
      </c>
      <c r="Z25">
        <f t="shared" si="11"/>
        <v>2</v>
      </c>
    </row>
    <row r="26" spans="1:26" x14ac:dyDescent="0.25">
      <c r="A26">
        <v>24</v>
      </c>
      <c r="B26" s="2">
        <v>348</v>
      </c>
      <c r="C26" s="2">
        <v>350</v>
      </c>
      <c r="D26" s="2">
        <v>346</v>
      </c>
      <c r="E26" s="2">
        <v>347</v>
      </c>
      <c r="F26" s="2">
        <v>350</v>
      </c>
      <c r="G26" s="2">
        <f t="shared" si="2"/>
        <v>348.2</v>
      </c>
      <c r="H26" s="18">
        <f t="shared" si="0"/>
        <v>348.2</v>
      </c>
      <c r="I26" s="18">
        <f t="shared" si="3"/>
        <v>348.2</v>
      </c>
      <c r="J26" s="17">
        <f t="shared" si="1"/>
        <v>4</v>
      </c>
      <c r="K26" s="18">
        <f t="shared" si="4"/>
        <v>4</v>
      </c>
      <c r="L26" s="19">
        <f t="shared" si="5"/>
        <v>4</v>
      </c>
      <c r="M26" s="8">
        <v>24</v>
      </c>
      <c r="O26" t="s">
        <v>10</v>
      </c>
      <c r="P26">
        <f>_xlfn.VAR.S(K3:K28,K30:K37,K39:K47)</f>
        <v>0.7142857142857143</v>
      </c>
      <c r="Q26">
        <v>24</v>
      </c>
      <c r="R26">
        <f t="shared" si="6"/>
        <v>350</v>
      </c>
      <c r="S26">
        <f t="shared" si="7"/>
        <v>361.42043979813059</v>
      </c>
      <c r="T26">
        <f t="shared" si="8"/>
        <v>338.57956020186941</v>
      </c>
      <c r="U26">
        <v>346.8</v>
      </c>
      <c r="V26">
        <v>24</v>
      </c>
      <c r="W26">
        <f t="shared" si="9"/>
        <v>3</v>
      </c>
      <c r="X26">
        <f t="shared" si="10"/>
        <v>5.5354627641855494</v>
      </c>
      <c r="Y26">
        <f>0</f>
        <v>0</v>
      </c>
      <c r="Z26">
        <f t="shared" si="11"/>
        <v>3</v>
      </c>
    </row>
    <row r="27" spans="1:26" x14ac:dyDescent="0.25">
      <c r="A27">
        <v>25</v>
      </c>
      <c r="B27" s="2">
        <v>348</v>
      </c>
      <c r="C27" s="2">
        <v>348</v>
      </c>
      <c r="D27" s="2">
        <v>346</v>
      </c>
      <c r="E27" s="2">
        <v>346</v>
      </c>
      <c r="F27" s="2">
        <v>349</v>
      </c>
      <c r="G27" s="2">
        <f t="shared" si="2"/>
        <v>347.4</v>
      </c>
      <c r="H27" s="18">
        <f t="shared" si="0"/>
        <v>347.4</v>
      </c>
      <c r="I27" s="18">
        <f t="shared" si="3"/>
        <v>347.4</v>
      </c>
      <c r="J27" s="17">
        <f t="shared" si="1"/>
        <v>3</v>
      </c>
      <c r="K27" s="18">
        <f t="shared" si="4"/>
        <v>3</v>
      </c>
      <c r="L27" s="19">
        <f t="shared" si="5"/>
        <v>3</v>
      </c>
      <c r="M27" s="8">
        <v>25</v>
      </c>
      <c r="O27" t="s">
        <v>11</v>
      </c>
      <c r="P27">
        <f>P26^0.5</f>
        <v>0.84515425472851657</v>
      </c>
      <c r="Q27">
        <v>25</v>
      </c>
      <c r="R27">
        <f t="shared" si="6"/>
        <v>350</v>
      </c>
      <c r="S27">
        <f t="shared" si="7"/>
        <v>361.42043979813059</v>
      </c>
      <c r="T27">
        <f t="shared" si="8"/>
        <v>338.57956020186941</v>
      </c>
      <c r="U27">
        <v>347</v>
      </c>
      <c r="V27">
        <v>25</v>
      </c>
      <c r="W27">
        <f t="shared" si="9"/>
        <v>3</v>
      </c>
      <c r="X27">
        <f t="shared" si="10"/>
        <v>5.5354627641855494</v>
      </c>
      <c r="Y27">
        <f>0</f>
        <v>0</v>
      </c>
      <c r="Z27">
        <f t="shared" si="11"/>
        <v>4</v>
      </c>
    </row>
    <row r="28" spans="1:26" x14ac:dyDescent="0.25">
      <c r="A28">
        <v>26</v>
      </c>
      <c r="B28" s="2">
        <v>344</v>
      </c>
      <c r="C28" s="2">
        <v>344</v>
      </c>
      <c r="D28" s="2">
        <v>345</v>
      </c>
      <c r="E28" s="2">
        <v>343</v>
      </c>
      <c r="F28" s="2">
        <v>346</v>
      </c>
      <c r="G28" s="2">
        <f t="shared" si="2"/>
        <v>344.4</v>
      </c>
      <c r="H28" s="18">
        <f t="shared" si="0"/>
        <v>344.4</v>
      </c>
      <c r="I28" s="18">
        <f t="shared" si="3"/>
        <v>344.4</v>
      </c>
      <c r="J28" s="17">
        <f t="shared" si="1"/>
        <v>3</v>
      </c>
      <c r="K28" s="18">
        <f t="shared" si="4"/>
        <v>3</v>
      </c>
      <c r="L28" s="19">
        <f t="shared" si="5"/>
        <v>3</v>
      </c>
      <c r="M28" s="8">
        <v>26</v>
      </c>
      <c r="O28" t="s">
        <v>67</v>
      </c>
      <c r="P28">
        <f>P25</f>
        <v>3</v>
      </c>
      <c r="Q28">
        <v>26</v>
      </c>
      <c r="R28">
        <f t="shared" si="6"/>
        <v>350</v>
      </c>
      <c r="S28">
        <f t="shared" si="7"/>
        <v>361.42043979813059</v>
      </c>
      <c r="T28">
        <f t="shared" si="8"/>
        <v>338.57956020186941</v>
      </c>
      <c r="U28">
        <v>348.8</v>
      </c>
      <c r="V28">
        <v>26</v>
      </c>
      <c r="W28">
        <f t="shared" si="9"/>
        <v>3</v>
      </c>
      <c r="X28">
        <f t="shared" si="10"/>
        <v>5.5354627641855494</v>
      </c>
      <c r="Y28">
        <f>0</f>
        <v>0</v>
      </c>
      <c r="Z28">
        <f t="shared" si="11"/>
        <v>3</v>
      </c>
    </row>
    <row r="29" spans="1:26" x14ac:dyDescent="0.25">
      <c r="A29">
        <v>27</v>
      </c>
      <c r="B29" s="2">
        <v>337</v>
      </c>
      <c r="C29" s="2">
        <v>337</v>
      </c>
      <c r="D29" s="2">
        <v>338</v>
      </c>
      <c r="E29" s="2">
        <v>336</v>
      </c>
      <c r="F29" s="2">
        <v>339</v>
      </c>
      <c r="G29" s="2">
        <f t="shared" si="2"/>
        <v>337.4</v>
      </c>
      <c r="H29" s="18">
        <f t="shared" si="0"/>
        <v>0</v>
      </c>
      <c r="I29" s="18">
        <f t="shared" si="3"/>
        <v>0</v>
      </c>
      <c r="J29" s="17">
        <f t="shared" si="1"/>
        <v>3</v>
      </c>
      <c r="K29" s="18">
        <f t="shared" si="4"/>
        <v>3</v>
      </c>
      <c r="L29" s="19">
        <f t="shared" si="5"/>
        <v>3</v>
      </c>
      <c r="M29" s="8">
        <v>27</v>
      </c>
      <c r="O29" t="s">
        <v>51</v>
      </c>
      <c r="P29">
        <f>P28+3*P27</f>
        <v>5.5354627641855494</v>
      </c>
      <c r="Q29">
        <v>27</v>
      </c>
      <c r="R29">
        <f t="shared" si="6"/>
        <v>350</v>
      </c>
      <c r="S29">
        <f t="shared" si="7"/>
        <v>361.42043979813059</v>
      </c>
      <c r="T29">
        <f t="shared" si="8"/>
        <v>338.57956020186941</v>
      </c>
      <c r="U29">
        <v>338.4</v>
      </c>
      <c r="V29">
        <v>27</v>
      </c>
      <c r="W29">
        <f t="shared" si="9"/>
        <v>3</v>
      </c>
      <c r="X29">
        <f t="shared" si="10"/>
        <v>5.5354627641855494</v>
      </c>
      <c r="Y29">
        <f>0</f>
        <v>0</v>
      </c>
      <c r="Z29">
        <f t="shared" si="11"/>
        <v>4</v>
      </c>
    </row>
    <row r="30" spans="1:26" x14ac:dyDescent="0.25">
      <c r="A30">
        <v>28</v>
      </c>
      <c r="B30" s="2">
        <v>344</v>
      </c>
      <c r="C30" s="2">
        <v>344</v>
      </c>
      <c r="D30" s="2">
        <v>345</v>
      </c>
      <c r="E30" s="2">
        <v>344</v>
      </c>
      <c r="F30" s="2">
        <v>346</v>
      </c>
      <c r="G30" s="2">
        <f t="shared" si="2"/>
        <v>344.6</v>
      </c>
      <c r="H30" s="18">
        <f t="shared" si="0"/>
        <v>344.6</v>
      </c>
      <c r="I30" s="18">
        <f t="shared" si="3"/>
        <v>344.6</v>
      </c>
      <c r="J30" s="17">
        <f t="shared" si="1"/>
        <v>2</v>
      </c>
      <c r="K30" s="18">
        <f t="shared" si="4"/>
        <v>2</v>
      </c>
      <c r="L30" s="19">
        <f t="shared" si="5"/>
        <v>2</v>
      </c>
      <c r="M30" s="8">
        <v>28</v>
      </c>
      <c r="O30" t="s">
        <v>52</v>
      </c>
      <c r="P30">
        <f>P28-3*P27</f>
        <v>0.46453723581445017</v>
      </c>
      <c r="Q30">
        <v>28</v>
      </c>
      <c r="R30">
        <f t="shared" si="6"/>
        <v>350</v>
      </c>
      <c r="S30">
        <f t="shared" si="7"/>
        <v>361.42043979813059</v>
      </c>
      <c r="T30">
        <f t="shared" si="8"/>
        <v>338.57956020186941</v>
      </c>
      <c r="U30">
        <v>347.8</v>
      </c>
      <c r="V30">
        <v>28</v>
      </c>
      <c r="W30">
        <f t="shared" si="9"/>
        <v>3</v>
      </c>
      <c r="X30">
        <f t="shared" si="10"/>
        <v>5.5354627641855494</v>
      </c>
      <c r="Y30">
        <f>0</f>
        <v>0</v>
      </c>
      <c r="Z30">
        <f t="shared" si="11"/>
        <v>3</v>
      </c>
    </row>
    <row r="31" spans="1:26" x14ac:dyDescent="0.25">
      <c r="A31">
        <v>29</v>
      </c>
      <c r="B31" s="2">
        <v>345</v>
      </c>
      <c r="C31" s="2">
        <v>345</v>
      </c>
      <c r="D31" s="2">
        <v>346</v>
      </c>
      <c r="E31" s="2">
        <v>345</v>
      </c>
      <c r="F31" s="2">
        <v>348</v>
      </c>
      <c r="G31" s="2">
        <f t="shared" si="2"/>
        <v>345.8</v>
      </c>
      <c r="H31" s="18">
        <f t="shared" si="0"/>
        <v>345.8</v>
      </c>
      <c r="I31" s="18">
        <f t="shared" si="3"/>
        <v>345.8</v>
      </c>
      <c r="J31" s="17">
        <f t="shared" si="1"/>
        <v>3</v>
      </c>
      <c r="K31" s="18">
        <f t="shared" si="4"/>
        <v>3</v>
      </c>
      <c r="L31" s="19">
        <f t="shared" si="5"/>
        <v>3</v>
      </c>
      <c r="M31" s="8">
        <v>29</v>
      </c>
      <c r="Q31">
        <v>29</v>
      </c>
      <c r="R31">
        <f t="shared" si="6"/>
        <v>350</v>
      </c>
      <c r="S31">
        <f t="shared" si="7"/>
        <v>361.42043979813059</v>
      </c>
      <c r="T31">
        <f t="shared" si="8"/>
        <v>338.57956020186941</v>
      </c>
      <c r="U31">
        <v>347.6</v>
      </c>
      <c r="V31">
        <v>29</v>
      </c>
      <c r="W31">
        <f t="shared" si="9"/>
        <v>3</v>
      </c>
      <c r="X31">
        <f t="shared" si="10"/>
        <v>5.5354627641855494</v>
      </c>
      <c r="Y31">
        <f>0</f>
        <v>0</v>
      </c>
      <c r="Z31">
        <f t="shared" si="11"/>
        <v>2</v>
      </c>
    </row>
    <row r="32" spans="1:26" x14ac:dyDescent="0.25">
      <c r="A32">
        <v>30</v>
      </c>
      <c r="B32" s="2">
        <v>344</v>
      </c>
      <c r="C32" s="2">
        <v>345</v>
      </c>
      <c r="D32" s="2">
        <v>345</v>
      </c>
      <c r="E32" s="2">
        <v>345</v>
      </c>
      <c r="F32" s="2">
        <v>346</v>
      </c>
      <c r="G32" s="2">
        <f t="shared" si="2"/>
        <v>345</v>
      </c>
      <c r="H32" s="18">
        <f t="shared" si="0"/>
        <v>345</v>
      </c>
      <c r="I32" s="18">
        <f t="shared" si="3"/>
        <v>345</v>
      </c>
      <c r="J32" s="17">
        <f t="shared" si="1"/>
        <v>2</v>
      </c>
      <c r="K32" s="18">
        <f t="shared" si="4"/>
        <v>2</v>
      </c>
      <c r="L32" s="19">
        <f t="shared" si="5"/>
        <v>2</v>
      </c>
      <c r="M32" s="8">
        <v>30</v>
      </c>
      <c r="Q32">
        <v>30</v>
      </c>
      <c r="R32">
        <f t="shared" si="6"/>
        <v>350</v>
      </c>
      <c r="S32">
        <f t="shared" si="7"/>
        <v>361.42043979813059</v>
      </c>
      <c r="T32">
        <f t="shared" si="8"/>
        <v>338.57956020186941</v>
      </c>
      <c r="U32">
        <v>346</v>
      </c>
      <c r="V32">
        <v>30</v>
      </c>
      <c r="W32">
        <f t="shared" si="9"/>
        <v>3</v>
      </c>
      <c r="X32">
        <f t="shared" si="10"/>
        <v>5.5354627641855494</v>
      </c>
      <c r="Y32">
        <f>0</f>
        <v>0</v>
      </c>
      <c r="Z32">
        <f t="shared" si="11"/>
        <v>3</v>
      </c>
    </row>
    <row r="33" spans="1:26" x14ac:dyDescent="0.25">
      <c r="A33">
        <v>31</v>
      </c>
      <c r="B33" s="2">
        <v>345</v>
      </c>
      <c r="C33" s="2">
        <v>345</v>
      </c>
      <c r="D33" s="2">
        <v>345</v>
      </c>
      <c r="E33" s="2">
        <v>344</v>
      </c>
      <c r="F33" s="2">
        <v>347</v>
      </c>
      <c r="G33" s="2">
        <f t="shared" si="2"/>
        <v>345.2</v>
      </c>
      <c r="H33" s="18">
        <f t="shared" si="0"/>
        <v>345.2</v>
      </c>
      <c r="I33" s="18">
        <f t="shared" si="3"/>
        <v>345.2</v>
      </c>
      <c r="J33" s="17">
        <f t="shared" si="1"/>
        <v>3</v>
      </c>
      <c r="K33" s="18">
        <f t="shared" si="4"/>
        <v>3</v>
      </c>
      <c r="L33" s="19">
        <f t="shared" si="5"/>
        <v>3</v>
      </c>
      <c r="M33" s="8">
        <v>31</v>
      </c>
      <c r="Q33">
        <v>31</v>
      </c>
      <c r="R33">
        <f t="shared" si="6"/>
        <v>350</v>
      </c>
      <c r="S33">
        <f t="shared" si="7"/>
        <v>361.42043979813059</v>
      </c>
      <c r="T33">
        <f t="shared" si="8"/>
        <v>338.57956020186941</v>
      </c>
      <c r="U33">
        <v>347.6</v>
      </c>
      <c r="V33">
        <v>31</v>
      </c>
      <c r="W33">
        <f t="shared" si="9"/>
        <v>3</v>
      </c>
      <c r="X33">
        <f t="shared" si="10"/>
        <v>5.5354627641855494</v>
      </c>
      <c r="Y33">
        <f>0</f>
        <v>0</v>
      </c>
      <c r="Z33">
        <f t="shared" si="11"/>
        <v>3</v>
      </c>
    </row>
    <row r="34" spans="1:26" x14ac:dyDescent="0.25">
      <c r="A34">
        <v>32</v>
      </c>
      <c r="B34" s="2">
        <v>349</v>
      </c>
      <c r="C34" s="2">
        <v>349</v>
      </c>
      <c r="D34" s="2">
        <v>348</v>
      </c>
      <c r="E34" s="2">
        <v>348</v>
      </c>
      <c r="F34" s="2">
        <v>350</v>
      </c>
      <c r="G34" s="2">
        <f t="shared" si="2"/>
        <v>348.8</v>
      </c>
      <c r="H34" s="18">
        <f t="shared" si="0"/>
        <v>348.8</v>
      </c>
      <c r="I34" s="18">
        <f t="shared" si="3"/>
        <v>348.8</v>
      </c>
      <c r="J34" s="17">
        <f t="shared" si="1"/>
        <v>2</v>
      </c>
      <c r="K34" s="18">
        <f t="shared" si="4"/>
        <v>2</v>
      </c>
      <c r="L34" s="19">
        <f t="shared" si="5"/>
        <v>2</v>
      </c>
      <c r="M34" s="8">
        <v>32</v>
      </c>
      <c r="Q34">
        <v>32</v>
      </c>
      <c r="R34">
        <f t="shared" si="6"/>
        <v>350</v>
      </c>
      <c r="S34">
        <f t="shared" si="7"/>
        <v>361.42043979813059</v>
      </c>
      <c r="T34">
        <f t="shared" si="8"/>
        <v>338.57956020186941</v>
      </c>
      <c r="U34">
        <v>346.6</v>
      </c>
      <c r="V34">
        <v>32</v>
      </c>
      <c r="W34">
        <f t="shared" si="9"/>
        <v>3</v>
      </c>
      <c r="X34">
        <f t="shared" si="10"/>
        <v>5.5354627641855494</v>
      </c>
      <c r="Y34">
        <f>0</f>
        <v>0</v>
      </c>
      <c r="Z34">
        <f t="shared" si="11"/>
        <v>3</v>
      </c>
    </row>
    <row r="35" spans="1:26" x14ac:dyDescent="0.25">
      <c r="A35">
        <v>33</v>
      </c>
      <c r="B35" s="2">
        <v>349</v>
      </c>
      <c r="C35" s="2">
        <v>350</v>
      </c>
      <c r="D35" s="2">
        <v>348</v>
      </c>
      <c r="E35" s="2">
        <v>350</v>
      </c>
      <c r="F35" s="2">
        <v>349</v>
      </c>
      <c r="G35" s="2">
        <f t="shared" si="2"/>
        <v>349.2</v>
      </c>
      <c r="H35" s="18">
        <f t="shared" si="0"/>
        <v>349.2</v>
      </c>
      <c r="I35" s="18">
        <f t="shared" si="3"/>
        <v>349.2</v>
      </c>
      <c r="J35" s="17">
        <f t="shared" si="1"/>
        <v>2</v>
      </c>
      <c r="K35" s="18">
        <f t="shared" si="4"/>
        <v>2</v>
      </c>
      <c r="L35" s="19">
        <f t="shared" si="5"/>
        <v>2</v>
      </c>
      <c r="M35" s="8">
        <v>33</v>
      </c>
      <c r="Q35">
        <v>33</v>
      </c>
      <c r="R35">
        <f t="shared" si="6"/>
        <v>350</v>
      </c>
      <c r="S35">
        <f t="shared" si="7"/>
        <v>361.42043979813059</v>
      </c>
      <c r="T35">
        <f t="shared" si="8"/>
        <v>338.57956020186941</v>
      </c>
      <c r="U35">
        <v>349</v>
      </c>
      <c r="V35">
        <v>33</v>
      </c>
      <c r="W35">
        <f t="shared" si="9"/>
        <v>3</v>
      </c>
      <c r="X35">
        <f t="shared" si="10"/>
        <v>5.5354627641855494</v>
      </c>
      <c r="Y35">
        <f>0</f>
        <v>0</v>
      </c>
      <c r="Z35">
        <f t="shared" si="11"/>
        <v>3</v>
      </c>
    </row>
    <row r="36" spans="1:26" x14ac:dyDescent="0.25">
      <c r="A36">
        <v>34</v>
      </c>
      <c r="B36" s="2">
        <v>348</v>
      </c>
      <c r="C36" s="2">
        <v>348</v>
      </c>
      <c r="D36" s="2">
        <v>348</v>
      </c>
      <c r="E36" s="2">
        <v>345</v>
      </c>
      <c r="F36" s="2">
        <v>349</v>
      </c>
      <c r="G36" s="2">
        <f t="shared" si="2"/>
        <v>347.6</v>
      </c>
      <c r="H36" s="18">
        <f t="shared" si="0"/>
        <v>347.6</v>
      </c>
      <c r="I36" s="18">
        <f t="shared" si="3"/>
        <v>347.6</v>
      </c>
      <c r="J36" s="17">
        <f t="shared" si="1"/>
        <v>4</v>
      </c>
      <c r="K36" s="18">
        <f t="shared" si="4"/>
        <v>4</v>
      </c>
      <c r="L36" s="19">
        <f t="shared" si="5"/>
        <v>4</v>
      </c>
      <c r="M36" s="8">
        <v>34</v>
      </c>
      <c r="Q36">
        <v>34</v>
      </c>
      <c r="R36">
        <f t="shared" si="6"/>
        <v>350</v>
      </c>
      <c r="S36">
        <f t="shared" si="7"/>
        <v>361.42043979813059</v>
      </c>
      <c r="T36">
        <f t="shared" si="8"/>
        <v>338.57956020186941</v>
      </c>
      <c r="U36">
        <v>349.8</v>
      </c>
      <c r="V36">
        <v>34</v>
      </c>
      <c r="W36">
        <f t="shared" si="9"/>
        <v>3</v>
      </c>
      <c r="X36">
        <f t="shared" si="10"/>
        <v>5.5354627641855494</v>
      </c>
      <c r="Y36">
        <f>0</f>
        <v>0</v>
      </c>
      <c r="Z36">
        <f t="shared" si="11"/>
        <v>3</v>
      </c>
    </row>
    <row r="37" spans="1:26" x14ac:dyDescent="0.25">
      <c r="A37">
        <v>35</v>
      </c>
      <c r="B37" s="2">
        <v>348</v>
      </c>
      <c r="C37" s="2">
        <v>349</v>
      </c>
      <c r="D37" s="2">
        <v>348</v>
      </c>
      <c r="E37" s="2">
        <v>345</v>
      </c>
      <c r="F37" s="2">
        <v>348</v>
      </c>
      <c r="G37" s="2">
        <f t="shared" si="2"/>
        <v>347.6</v>
      </c>
      <c r="H37" s="18">
        <f t="shared" si="0"/>
        <v>347.6</v>
      </c>
      <c r="I37" s="18">
        <f t="shared" si="3"/>
        <v>347.6</v>
      </c>
      <c r="J37" s="17">
        <f t="shared" si="1"/>
        <v>4</v>
      </c>
      <c r="K37" s="18">
        <f t="shared" si="4"/>
        <v>4</v>
      </c>
      <c r="L37" s="19">
        <f t="shared" si="5"/>
        <v>4</v>
      </c>
      <c r="M37" s="8">
        <v>35</v>
      </c>
      <c r="Q37">
        <v>35</v>
      </c>
      <c r="R37">
        <f t="shared" si="6"/>
        <v>350</v>
      </c>
      <c r="S37">
        <f t="shared" si="7"/>
        <v>361.42043979813059</v>
      </c>
      <c r="T37">
        <f t="shared" si="8"/>
        <v>338.57956020186941</v>
      </c>
      <c r="U37">
        <v>349.6</v>
      </c>
      <c r="V37">
        <v>35</v>
      </c>
      <c r="W37">
        <f t="shared" si="9"/>
        <v>3</v>
      </c>
      <c r="X37">
        <f t="shared" si="10"/>
        <v>5.5354627641855494</v>
      </c>
      <c r="Y37">
        <f>0</f>
        <v>0</v>
      </c>
      <c r="Z37">
        <f t="shared" si="11"/>
        <v>3</v>
      </c>
    </row>
    <row r="38" spans="1:26" x14ac:dyDescent="0.25">
      <c r="A38">
        <v>36</v>
      </c>
      <c r="B38" s="2">
        <v>354</v>
      </c>
      <c r="C38" s="2">
        <v>350</v>
      </c>
      <c r="D38" s="2">
        <v>360</v>
      </c>
      <c r="E38" s="2">
        <v>350</v>
      </c>
      <c r="F38" s="2">
        <v>359</v>
      </c>
      <c r="G38" s="2">
        <f t="shared" si="2"/>
        <v>354.6</v>
      </c>
      <c r="H38" s="18">
        <f t="shared" si="0"/>
        <v>354.6</v>
      </c>
      <c r="I38" s="18">
        <f t="shared" si="3"/>
        <v>354.6</v>
      </c>
      <c r="J38" s="17">
        <f t="shared" si="1"/>
        <v>10</v>
      </c>
      <c r="K38" s="18">
        <f t="shared" si="4"/>
        <v>0</v>
      </c>
      <c r="L38" s="19">
        <f t="shared" si="5"/>
        <v>0</v>
      </c>
      <c r="M38" s="8">
        <v>36</v>
      </c>
      <c r="Q38">
        <v>36</v>
      </c>
      <c r="R38">
        <f t="shared" si="6"/>
        <v>350</v>
      </c>
      <c r="S38">
        <f t="shared" si="7"/>
        <v>361.42043979813059</v>
      </c>
      <c r="T38">
        <f t="shared" si="8"/>
        <v>338.57956020186941</v>
      </c>
      <c r="U38">
        <v>348</v>
      </c>
      <c r="V38">
        <v>36</v>
      </c>
      <c r="W38">
        <f t="shared" si="9"/>
        <v>3</v>
      </c>
      <c r="X38">
        <f t="shared" si="10"/>
        <v>5.5354627641855494</v>
      </c>
      <c r="Y38">
        <f>0</f>
        <v>0</v>
      </c>
      <c r="Z38">
        <f t="shared" si="11"/>
        <v>4</v>
      </c>
    </row>
    <row r="39" spans="1:26" x14ac:dyDescent="0.25">
      <c r="A39">
        <v>37</v>
      </c>
      <c r="B39" s="2">
        <v>346</v>
      </c>
      <c r="C39" s="2">
        <v>344</v>
      </c>
      <c r="D39" s="2">
        <v>344</v>
      </c>
      <c r="E39" s="2">
        <v>342</v>
      </c>
      <c r="F39" s="2">
        <v>345</v>
      </c>
      <c r="G39" s="2">
        <f t="shared" si="2"/>
        <v>344.2</v>
      </c>
      <c r="H39" s="18">
        <f t="shared" si="0"/>
        <v>344.2</v>
      </c>
      <c r="I39" s="18">
        <f t="shared" si="3"/>
        <v>344.2</v>
      </c>
      <c r="J39" s="17">
        <f t="shared" si="1"/>
        <v>4</v>
      </c>
      <c r="K39" s="18">
        <f t="shared" si="4"/>
        <v>4</v>
      </c>
      <c r="L39" s="19">
        <f t="shared" si="5"/>
        <v>4</v>
      </c>
      <c r="M39" s="8">
        <v>37</v>
      </c>
      <c r="Q39">
        <v>37</v>
      </c>
      <c r="R39">
        <f t="shared" si="6"/>
        <v>350</v>
      </c>
      <c r="S39">
        <f t="shared" si="7"/>
        <v>361.42043979813059</v>
      </c>
      <c r="T39">
        <f t="shared" si="8"/>
        <v>338.57956020186941</v>
      </c>
      <c r="U39">
        <v>349</v>
      </c>
      <c r="V39">
        <v>37</v>
      </c>
      <c r="W39">
        <f t="shared" si="9"/>
        <v>3</v>
      </c>
      <c r="X39">
        <f t="shared" si="10"/>
        <v>5.5354627641855494</v>
      </c>
      <c r="Y39">
        <f>0</f>
        <v>0</v>
      </c>
      <c r="Z39">
        <f t="shared" si="11"/>
        <v>3</v>
      </c>
    </row>
    <row r="40" spans="1:26" x14ac:dyDescent="0.25">
      <c r="A40">
        <v>38</v>
      </c>
      <c r="B40" s="2">
        <v>350</v>
      </c>
      <c r="C40" s="2">
        <v>351</v>
      </c>
      <c r="D40" s="2">
        <v>351</v>
      </c>
      <c r="E40" s="2">
        <v>352</v>
      </c>
      <c r="F40" s="2">
        <v>354</v>
      </c>
      <c r="G40" s="2">
        <f t="shared" si="2"/>
        <v>351.6</v>
      </c>
      <c r="H40" s="18">
        <f t="shared" si="0"/>
        <v>351.6</v>
      </c>
      <c r="I40" s="18">
        <f t="shared" si="3"/>
        <v>351.6</v>
      </c>
      <c r="J40" s="17">
        <f t="shared" si="1"/>
        <v>4</v>
      </c>
      <c r="K40" s="18">
        <f t="shared" si="4"/>
        <v>4</v>
      </c>
      <c r="L40" s="19">
        <f t="shared" si="5"/>
        <v>4</v>
      </c>
      <c r="M40" s="8">
        <v>38</v>
      </c>
      <c r="Q40">
        <v>38</v>
      </c>
      <c r="R40">
        <f t="shared" si="6"/>
        <v>350</v>
      </c>
      <c r="S40">
        <f t="shared" si="7"/>
        <v>361.42043979813059</v>
      </c>
      <c r="T40">
        <f t="shared" si="8"/>
        <v>338.57956020186941</v>
      </c>
      <c r="U40">
        <v>346.6</v>
      </c>
      <c r="V40">
        <v>38</v>
      </c>
      <c r="W40">
        <f t="shared" si="9"/>
        <v>3</v>
      </c>
      <c r="X40">
        <f t="shared" si="10"/>
        <v>5.5354627641855494</v>
      </c>
      <c r="Y40">
        <f>0</f>
        <v>0</v>
      </c>
      <c r="Z40">
        <f t="shared" si="11"/>
        <v>3</v>
      </c>
    </row>
    <row r="41" spans="1:26" x14ac:dyDescent="0.25">
      <c r="A41">
        <v>39</v>
      </c>
      <c r="B41" s="2">
        <v>342</v>
      </c>
      <c r="C41" s="2">
        <v>342</v>
      </c>
      <c r="D41" s="2">
        <v>343</v>
      </c>
      <c r="E41" s="2">
        <v>340</v>
      </c>
      <c r="F41" s="2">
        <v>344</v>
      </c>
      <c r="G41" s="2">
        <f t="shared" si="2"/>
        <v>342.2</v>
      </c>
      <c r="H41" s="18">
        <f t="shared" si="0"/>
        <v>342.2</v>
      </c>
      <c r="I41" s="18">
        <f t="shared" si="3"/>
        <v>342.2</v>
      </c>
      <c r="J41" s="17">
        <f t="shared" si="1"/>
        <v>4</v>
      </c>
      <c r="K41" s="18">
        <f t="shared" si="4"/>
        <v>4</v>
      </c>
      <c r="L41" s="19">
        <f t="shared" si="5"/>
        <v>4</v>
      </c>
      <c r="M41" s="8">
        <v>39</v>
      </c>
      <c r="Q41">
        <v>39</v>
      </c>
      <c r="R41">
        <f t="shared" si="6"/>
        <v>350</v>
      </c>
      <c r="S41">
        <f t="shared" si="7"/>
        <v>361.42043979813059</v>
      </c>
      <c r="T41">
        <f t="shared" si="8"/>
        <v>338.57956020186941</v>
      </c>
      <c r="U41">
        <v>350.4</v>
      </c>
      <c r="V41">
        <v>39</v>
      </c>
      <c r="W41">
        <f t="shared" si="9"/>
        <v>3</v>
      </c>
      <c r="X41">
        <f t="shared" si="10"/>
        <v>5.5354627641855494</v>
      </c>
      <c r="Y41">
        <f>0</f>
        <v>0</v>
      </c>
      <c r="Z41">
        <f t="shared" si="11"/>
        <v>4</v>
      </c>
    </row>
    <row r="42" spans="1:26" x14ac:dyDescent="0.25">
      <c r="A42">
        <v>40</v>
      </c>
      <c r="B42" s="2">
        <v>349</v>
      </c>
      <c r="C42" s="2">
        <v>349</v>
      </c>
      <c r="D42" s="2">
        <v>349</v>
      </c>
      <c r="E42" s="2">
        <v>347</v>
      </c>
      <c r="F42" s="2">
        <v>351</v>
      </c>
      <c r="G42" s="2">
        <f t="shared" si="2"/>
        <v>349</v>
      </c>
      <c r="H42" s="18">
        <f t="shared" si="0"/>
        <v>349</v>
      </c>
      <c r="I42" s="18">
        <f t="shared" si="3"/>
        <v>349</v>
      </c>
      <c r="J42" s="17">
        <f t="shared" si="1"/>
        <v>4</v>
      </c>
      <c r="K42" s="18">
        <f t="shared" si="4"/>
        <v>4</v>
      </c>
      <c r="L42" s="19">
        <f t="shared" si="5"/>
        <v>4</v>
      </c>
      <c r="M42" s="8">
        <v>40</v>
      </c>
      <c r="Q42">
        <v>40</v>
      </c>
      <c r="R42">
        <f t="shared" si="6"/>
        <v>350</v>
      </c>
      <c r="S42">
        <f t="shared" si="7"/>
        <v>361.42043979813059</v>
      </c>
      <c r="T42">
        <f t="shared" si="8"/>
        <v>338.57956020186941</v>
      </c>
      <c r="U42">
        <v>348.6</v>
      </c>
      <c r="V42">
        <v>40</v>
      </c>
      <c r="W42">
        <f t="shared" si="9"/>
        <v>3</v>
      </c>
      <c r="X42">
        <f t="shared" si="10"/>
        <v>5.5354627641855494</v>
      </c>
      <c r="Y42">
        <f>0</f>
        <v>0</v>
      </c>
      <c r="Z42">
        <f t="shared" si="11"/>
        <v>5</v>
      </c>
    </row>
    <row r="43" spans="1:26" x14ac:dyDescent="0.25">
      <c r="A43">
        <v>41</v>
      </c>
      <c r="B43" s="2">
        <v>349</v>
      </c>
      <c r="C43" s="2">
        <v>348</v>
      </c>
      <c r="D43" s="2">
        <v>348</v>
      </c>
      <c r="E43" s="2">
        <v>347</v>
      </c>
      <c r="F43" s="2">
        <v>350</v>
      </c>
      <c r="G43" s="2">
        <f t="shared" si="2"/>
        <v>348.4</v>
      </c>
      <c r="H43" s="18">
        <f t="shared" si="0"/>
        <v>348.4</v>
      </c>
      <c r="I43" s="18">
        <f t="shared" si="3"/>
        <v>348.4</v>
      </c>
      <c r="J43" s="17">
        <f t="shared" si="1"/>
        <v>3</v>
      </c>
      <c r="K43" s="18">
        <f t="shared" si="4"/>
        <v>3</v>
      </c>
      <c r="L43" s="19">
        <f t="shared" si="5"/>
        <v>3</v>
      </c>
      <c r="M43" s="8">
        <v>41</v>
      </c>
    </row>
    <row r="44" spans="1:26" x14ac:dyDescent="0.25">
      <c r="A44">
        <v>42</v>
      </c>
      <c r="B44" s="2">
        <v>349</v>
      </c>
      <c r="C44" s="2">
        <v>349</v>
      </c>
      <c r="D44" s="2">
        <v>347</v>
      </c>
      <c r="E44" s="2">
        <v>350</v>
      </c>
      <c r="F44" s="2">
        <v>349</v>
      </c>
      <c r="G44" s="2">
        <f t="shared" si="2"/>
        <v>348.8</v>
      </c>
      <c r="H44" s="18">
        <f t="shared" si="0"/>
        <v>348.8</v>
      </c>
      <c r="I44" s="18">
        <f t="shared" si="3"/>
        <v>348.8</v>
      </c>
      <c r="J44" s="17">
        <f t="shared" si="1"/>
        <v>3</v>
      </c>
      <c r="K44" s="18">
        <f t="shared" si="4"/>
        <v>3</v>
      </c>
      <c r="L44" s="19">
        <f t="shared" si="5"/>
        <v>3</v>
      </c>
      <c r="M44" s="8">
        <v>42</v>
      </c>
    </row>
    <row r="45" spans="1:26" x14ac:dyDescent="0.25">
      <c r="A45">
        <v>43</v>
      </c>
      <c r="B45" s="2">
        <v>348</v>
      </c>
      <c r="C45" s="2">
        <v>348</v>
      </c>
      <c r="D45" s="2">
        <v>347</v>
      </c>
      <c r="E45" s="2">
        <v>347</v>
      </c>
      <c r="F45" s="2">
        <v>349</v>
      </c>
      <c r="G45" s="2">
        <f t="shared" si="2"/>
        <v>347.8</v>
      </c>
      <c r="H45" s="18">
        <f t="shared" si="0"/>
        <v>347.8</v>
      </c>
      <c r="I45" s="18">
        <f t="shared" si="3"/>
        <v>347.8</v>
      </c>
      <c r="J45" s="17">
        <f t="shared" si="1"/>
        <v>2</v>
      </c>
      <c r="K45" s="18">
        <f t="shared" si="4"/>
        <v>2</v>
      </c>
      <c r="L45" s="19">
        <f t="shared" si="5"/>
        <v>2</v>
      </c>
      <c r="M45" s="8">
        <v>43</v>
      </c>
    </row>
    <row r="46" spans="1:26" x14ac:dyDescent="0.25">
      <c r="A46">
        <v>44</v>
      </c>
      <c r="B46" s="2">
        <v>349</v>
      </c>
      <c r="C46" s="2">
        <v>349</v>
      </c>
      <c r="D46" s="2">
        <v>349</v>
      </c>
      <c r="E46" s="2">
        <v>346</v>
      </c>
      <c r="F46" s="2">
        <v>350</v>
      </c>
      <c r="G46" s="2">
        <f t="shared" si="2"/>
        <v>348.6</v>
      </c>
      <c r="H46" s="18">
        <f t="shared" si="0"/>
        <v>348.6</v>
      </c>
      <c r="I46" s="18">
        <f t="shared" si="3"/>
        <v>348.6</v>
      </c>
      <c r="J46" s="17">
        <f t="shared" si="1"/>
        <v>4</v>
      </c>
      <c r="K46" s="18">
        <f t="shared" si="4"/>
        <v>4</v>
      </c>
      <c r="L46" s="19">
        <f t="shared" si="5"/>
        <v>4</v>
      </c>
      <c r="M46" s="8">
        <v>44</v>
      </c>
    </row>
    <row r="47" spans="1:26" x14ac:dyDescent="0.25">
      <c r="A47">
        <v>45</v>
      </c>
      <c r="B47" s="2">
        <v>339</v>
      </c>
      <c r="C47" s="2">
        <v>340</v>
      </c>
      <c r="D47" s="2">
        <v>341</v>
      </c>
      <c r="E47" s="2">
        <v>338</v>
      </c>
      <c r="F47" s="2">
        <v>342</v>
      </c>
      <c r="G47" s="2">
        <f t="shared" si="2"/>
        <v>340</v>
      </c>
      <c r="H47" s="18">
        <f t="shared" si="0"/>
        <v>340</v>
      </c>
      <c r="I47" s="18">
        <f t="shared" si="3"/>
        <v>340</v>
      </c>
      <c r="J47" s="17">
        <f t="shared" si="1"/>
        <v>4</v>
      </c>
      <c r="K47" s="18">
        <f t="shared" si="4"/>
        <v>4</v>
      </c>
      <c r="L47" s="19">
        <f t="shared" si="5"/>
        <v>4</v>
      </c>
      <c r="M47" s="8">
        <v>45</v>
      </c>
    </row>
    <row r="48" spans="1:26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8"/>
    </row>
    <row r="49" spans="1:13" x14ac:dyDescent="0.25">
      <c r="A49">
        <v>46</v>
      </c>
      <c r="B49" s="2">
        <v>350</v>
      </c>
      <c r="C49" s="2">
        <v>350</v>
      </c>
      <c r="D49" s="2">
        <v>348</v>
      </c>
      <c r="E49" s="2">
        <v>347</v>
      </c>
      <c r="F49" s="2">
        <v>351</v>
      </c>
      <c r="G49" s="2">
        <f t="shared" si="2"/>
        <v>349.2</v>
      </c>
      <c r="H49" s="18">
        <f t="shared" ref="H49:H68" si="12">IF(OR(G49&gt;=$P$6,G49&lt;=$P$7),0,G49)</f>
        <v>349.2</v>
      </c>
      <c r="I49" s="18"/>
      <c r="J49" s="17">
        <f t="shared" ref="J49:J68" si="13">MAX(B49:F49)-MIN(B49:F49)</f>
        <v>4</v>
      </c>
      <c r="K49" s="18"/>
      <c r="L49" s="19"/>
      <c r="M49" s="8">
        <v>46</v>
      </c>
    </row>
    <row r="50" spans="1:13" x14ac:dyDescent="0.25">
      <c r="A50">
        <v>47</v>
      </c>
      <c r="B50" s="2">
        <v>349</v>
      </c>
      <c r="C50" s="2">
        <v>350</v>
      </c>
      <c r="D50" s="2">
        <v>349</v>
      </c>
      <c r="E50" s="2">
        <v>349</v>
      </c>
      <c r="F50" s="2">
        <v>351</v>
      </c>
      <c r="G50" s="2">
        <f t="shared" si="2"/>
        <v>349.6</v>
      </c>
      <c r="H50" s="18">
        <f t="shared" si="12"/>
        <v>349.6</v>
      </c>
      <c r="I50" s="18"/>
      <c r="J50" s="17">
        <f t="shared" si="13"/>
        <v>2</v>
      </c>
      <c r="K50" s="18"/>
      <c r="L50" s="19"/>
      <c r="M50" s="8">
        <v>47</v>
      </c>
    </row>
    <row r="51" spans="1:13" x14ac:dyDescent="0.25">
      <c r="A51">
        <v>48</v>
      </c>
      <c r="B51" s="2">
        <v>343</v>
      </c>
      <c r="C51" s="2">
        <v>343</v>
      </c>
      <c r="D51" s="2">
        <v>343</v>
      </c>
      <c r="E51" s="2">
        <v>342</v>
      </c>
      <c r="F51" s="2">
        <v>345</v>
      </c>
      <c r="G51" s="2">
        <f t="shared" si="2"/>
        <v>343.2</v>
      </c>
      <c r="H51" s="18">
        <f t="shared" si="12"/>
        <v>343.2</v>
      </c>
      <c r="I51" s="18"/>
      <c r="J51" s="17">
        <f t="shared" si="13"/>
        <v>3</v>
      </c>
      <c r="K51" s="18"/>
      <c r="L51" s="19"/>
      <c r="M51" s="8">
        <v>48</v>
      </c>
    </row>
    <row r="52" spans="1:13" x14ac:dyDescent="0.25">
      <c r="A52">
        <v>49</v>
      </c>
      <c r="B52" s="2">
        <v>342</v>
      </c>
      <c r="C52" s="2">
        <v>344</v>
      </c>
      <c r="D52" s="2">
        <v>345</v>
      </c>
      <c r="E52" s="2">
        <v>342</v>
      </c>
      <c r="F52" s="2">
        <v>345</v>
      </c>
      <c r="G52" s="2">
        <f t="shared" si="2"/>
        <v>343.6</v>
      </c>
      <c r="H52" s="18">
        <f t="shared" si="12"/>
        <v>343.6</v>
      </c>
      <c r="I52" s="18"/>
      <c r="J52" s="17">
        <f t="shared" si="13"/>
        <v>3</v>
      </c>
      <c r="K52" s="18"/>
      <c r="L52" s="19"/>
      <c r="M52" s="8">
        <v>49</v>
      </c>
    </row>
    <row r="53" spans="1:13" x14ac:dyDescent="0.25">
      <c r="A53">
        <v>50</v>
      </c>
      <c r="B53" s="2">
        <v>350</v>
      </c>
      <c r="C53" s="2">
        <v>350</v>
      </c>
      <c r="D53" s="2">
        <v>349</v>
      </c>
      <c r="E53" s="2">
        <v>347</v>
      </c>
      <c r="F53" s="2">
        <v>350</v>
      </c>
      <c r="G53" s="2">
        <f t="shared" si="2"/>
        <v>349.2</v>
      </c>
      <c r="H53" s="18">
        <f t="shared" si="12"/>
        <v>349.2</v>
      </c>
      <c r="I53" s="18"/>
      <c r="J53" s="17">
        <f t="shared" si="13"/>
        <v>3</v>
      </c>
      <c r="K53" s="18"/>
      <c r="L53" s="19"/>
      <c r="M53" s="8">
        <v>50</v>
      </c>
    </row>
    <row r="54" spans="1:13" x14ac:dyDescent="0.25">
      <c r="A54">
        <v>51</v>
      </c>
      <c r="B54" s="2">
        <v>350</v>
      </c>
      <c r="C54" s="2">
        <v>350</v>
      </c>
      <c r="D54" s="2">
        <v>349</v>
      </c>
      <c r="E54" s="2">
        <v>348</v>
      </c>
      <c r="F54" s="2">
        <v>350</v>
      </c>
      <c r="G54" s="2">
        <f t="shared" si="2"/>
        <v>349.4</v>
      </c>
      <c r="H54" s="18">
        <f t="shared" si="12"/>
        <v>349.4</v>
      </c>
      <c r="I54" s="18"/>
      <c r="J54" s="17">
        <f t="shared" si="13"/>
        <v>2</v>
      </c>
      <c r="K54" s="18"/>
      <c r="L54" s="19"/>
      <c r="M54" s="8">
        <v>51</v>
      </c>
    </row>
    <row r="55" spans="1:13" x14ac:dyDescent="0.25">
      <c r="A55">
        <v>52</v>
      </c>
      <c r="B55" s="2">
        <v>355</v>
      </c>
      <c r="C55" s="2">
        <v>354</v>
      </c>
      <c r="D55" s="2">
        <v>355</v>
      </c>
      <c r="E55" s="2">
        <v>353</v>
      </c>
      <c r="F55" s="2">
        <v>356</v>
      </c>
      <c r="G55" s="2">
        <f t="shared" si="2"/>
        <v>354.6</v>
      </c>
      <c r="H55" s="18">
        <f t="shared" si="12"/>
        <v>354.6</v>
      </c>
      <c r="I55" s="18"/>
      <c r="J55" s="17">
        <f t="shared" si="13"/>
        <v>3</v>
      </c>
      <c r="K55" s="18"/>
      <c r="L55" s="19"/>
      <c r="M55" s="8">
        <v>52</v>
      </c>
    </row>
    <row r="56" spans="1:13" x14ac:dyDescent="0.25">
      <c r="A56">
        <v>53</v>
      </c>
      <c r="B56" s="2">
        <v>349</v>
      </c>
      <c r="C56" s="2">
        <v>349</v>
      </c>
      <c r="D56" s="2">
        <v>350</v>
      </c>
      <c r="E56" s="2">
        <v>347</v>
      </c>
      <c r="F56" s="2">
        <v>350</v>
      </c>
      <c r="G56" s="2">
        <f t="shared" si="2"/>
        <v>349</v>
      </c>
      <c r="H56" s="18">
        <f t="shared" si="12"/>
        <v>349</v>
      </c>
      <c r="I56" s="18"/>
      <c r="J56" s="17">
        <f t="shared" si="13"/>
        <v>3</v>
      </c>
      <c r="K56" s="18"/>
      <c r="L56" s="19"/>
      <c r="M56" s="8">
        <v>53</v>
      </c>
    </row>
    <row r="57" spans="1:13" x14ac:dyDescent="0.25">
      <c r="A57">
        <v>54</v>
      </c>
      <c r="B57" s="2">
        <v>351</v>
      </c>
      <c r="C57" s="2">
        <v>351</v>
      </c>
      <c r="D57" s="2">
        <v>350</v>
      </c>
      <c r="E57" s="2">
        <v>348</v>
      </c>
      <c r="F57" s="2">
        <v>352</v>
      </c>
      <c r="G57" s="2">
        <f t="shared" si="2"/>
        <v>350.4</v>
      </c>
      <c r="H57" s="18">
        <f t="shared" si="12"/>
        <v>350.4</v>
      </c>
      <c r="I57" s="18"/>
      <c r="J57" s="17">
        <f t="shared" si="13"/>
        <v>4</v>
      </c>
      <c r="K57" s="18"/>
      <c r="L57" s="19"/>
      <c r="M57" s="8">
        <v>54</v>
      </c>
    </row>
    <row r="58" spans="1:13" x14ac:dyDescent="0.25">
      <c r="A58">
        <v>55</v>
      </c>
      <c r="B58" s="2">
        <v>350</v>
      </c>
      <c r="C58" s="2">
        <v>350</v>
      </c>
      <c r="D58" s="2">
        <v>350</v>
      </c>
      <c r="E58" s="2">
        <v>348</v>
      </c>
      <c r="F58" s="2">
        <v>351</v>
      </c>
      <c r="G58" s="2">
        <f t="shared" si="2"/>
        <v>349.8</v>
      </c>
      <c r="H58" s="18">
        <f t="shared" si="12"/>
        <v>349.8</v>
      </c>
      <c r="I58" s="18"/>
      <c r="J58" s="17">
        <f t="shared" si="13"/>
        <v>3</v>
      </c>
      <c r="K58" s="18"/>
      <c r="L58" s="19"/>
      <c r="M58" s="8">
        <v>55</v>
      </c>
    </row>
    <row r="59" spans="1:13" x14ac:dyDescent="0.25">
      <c r="A59">
        <v>56</v>
      </c>
      <c r="B59" s="2">
        <v>345</v>
      </c>
      <c r="C59" s="2">
        <v>346</v>
      </c>
      <c r="D59" s="2">
        <v>355</v>
      </c>
      <c r="E59" s="2">
        <v>345</v>
      </c>
      <c r="F59" s="2">
        <v>356</v>
      </c>
      <c r="G59" s="2">
        <f t="shared" si="2"/>
        <v>349.4</v>
      </c>
      <c r="H59" s="18">
        <f t="shared" si="12"/>
        <v>349.4</v>
      </c>
      <c r="I59" s="18"/>
      <c r="J59" s="17">
        <f t="shared" si="13"/>
        <v>11</v>
      </c>
      <c r="K59" s="18"/>
      <c r="L59" s="19"/>
      <c r="M59" s="8">
        <v>56</v>
      </c>
    </row>
    <row r="60" spans="1:13" x14ac:dyDescent="0.25">
      <c r="A60">
        <v>57</v>
      </c>
      <c r="B60" s="2">
        <v>345</v>
      </c>
      <c r="C60" s="2">
        <v>346</v>
      </c>
      <c r="D60" s="2">
        <v>354</v>
      </c>
      <c r="E60" s="2">
        <v>346</v>
      </c>
      <c r="F60" s="2">
        <v>355</v>
      </c>
      <c r="G60" s="2">
        <f t="shared" si="2"/>
        <v>349.2</v>
      </c>
      <c r="H60" s="18">
        <f t="shared" si="12"/>
        <v>349.2</v>
      </c>
      <c r="I60" s="18"/>
      <c r="J60" s="17">
        <f t="shared" si="13"/>
        <v>10</v>
      </c>
      <c r="K60" s="18"/>
      <c r="L60" s="19"/>
      <c r="M60" s="8">
        <v>57</v>
      </c>
    </row>
    <row r="61" spans="1:13" x14ac:dyDescent="0.25">
      <c r="A61">
        <v>58</v>
      </c>
      <c r="B61" s="2">
        <v>348</v>
      </c>
      <c r="C61" s="2">
        <v>345</v>
      </c>
      <c r="D61" s="2">
        <v>348</v>
      </c>
      <c r="E61" s="2">
        <v>346</v>
      </c>
      <c r="F61" s="2">
        <v>348</v>
      </c>
      <c r="G61" s="2">
        <f t="shared" si="2"/>
        <v>347</v>
      </c>
      <c r="H61" s="18">
        <f t="shared" si="12"/>
        <v>347</v>
      </c>
      <c r="I61" s="18"/>
      <c r="J61" s="17">
        <f t="shared" si="13"/>
        <v>3</v>
      </c>
      <c r="K61" s="18"/>
      <c r="L61" s="19"/>
      <c r="M61" s="8">
        <v>58</v>
      </c>
    </row>
    <row r="62" spans="1:13" x14ac:dyDescent="0.25">
      <c r="A62">
        <v>59</v>
      </c>
      <c r="B62" s="2">
        <v>348</v>
      </c>
      <c r="C62" s="2">
        <v>348</v>
      </c>
      <c r="D62" s="2">
        <v>348</v>
      </c>
      <c r="E62" s="2">
        <v>346</v>
      </c>
      <c r="F62" s="2">
        <v>349</v>
      </c>
      <c r="G62" s="2">
        <f t="shared" si="2"/>
        <v>347.8</v>
      </c>
      <c r="H62" s="18">
        <f t="shared" si="12"/>
        <v>347.8</v>
      </c>
      <c r="I62" s="18"/>
      <c r="J62" s="17">
        <f t="shared" si="13"/>
        <v>3</v>
      </c>
      <c r="K62" s="18"/>
      <c r="L62" s="19"/>
      <c r="M62" s="8">
        <v>59</v>
      </c>
    </row>
    <row r="63" spans="1:13" x14ac:dyDescent="0.25">
      <c r="A63">
        <v>60</v>
      </c>
      <c r="B63" s="2">
        <v>352</v>
      </c>
      <c r="C63" s="2">
        <v>348</v>
      </c>
      <c r="D63" s="2">
        <v>349</v>
      </c>
      <c r="E63" s="2">
        <v>350</v>
      </c>
      <c r="F63" s="2">
        <v>353</v>
      </c>
      <c r="G63" s="2">
        <f t="shared" si="2"/>
        <v>350.4</v>
      </c>
      <c r="H63" s="18">
        <f t="shared" si="12"/>
        <v>350.4</v>
      </c>
      <c r="I63" s="18"/>
      <c r="J63" s="17">
        <f t="shared" si="13"/>
        <v>5</v>
      </c>
      <c r="K63" s="18"/>
      <c r="L63" s="19"/>
      <c r="M63" s="8">
        <v>60</v>
      </c>
    </row>
    <row r="64" spans="1:13" x14ac:dyDescent="0.25">
      <c r="A64">
        <v>61</v>
      </c>
      <c r="B64" s="2">
        <v>350</v>
      </c>
      <c r="C64" s="2">
        <v>350</v>
      </c>
      <c r="D64" s="2">
        <v>348</v>
      </c>
      <c r="E64" s="2">
        <v>350</v>
      </c>
      <c r="F64" s="2">
        <v>351</v>
      </c>
      <c r="G64" s="2">
        <f t="shared" si="2"/>
        <v>349.8</v>
      </c>
      <c r="H64" s="18">
        <f t="shared" si="12"/>
        <v>349.8</v>
      </c>
      <c r="I64" s="18"/>
      <c r="J64" s="17">
        <f t="shared" si="13"/>
        <v>3</v>
      </c>
      <c r="K64" s="18"/>
      <c r="L64" s="19"/>
      <c r="M64" s="8">
        <v>61</v>
      </c>
    </row>
    <row r="65" spans="1:13" x14ac:dyDescent="0.25">
      <c r="A65">
        <v>62</v>
      </c>
      <c r="B65" s="2">
        <v>350</v>
      </c>
      <c r="C65" s="2">
        <v>350</v>
      </c>
      <c r="D65" s="2">
        <v>348</v>
      </c>
      <c r="E65" s="2">
        <v>350</v>
      </c>
      <c r="F65" s="2">
        <v>351</v>
      </c>
      <c r="G65" s="2">
        <f t="shared" si="2"/>
        <v>349.8</v>
      </c>
      <c r="H65" s="18">
        <f t="shared" si="12"/>
        <v>349.8</v>
      </c>
      <c r="I65" s="18"/>
      <c r="J65" s="17">
        <f t="shared" si="13"/>
        <v>3</v>
      </c>
      <c r="K65" s="18"/>
      <c r="L65" s="19"/>
      <c r="M65" s="8">
        <v>62</v>
      </c>
    </row>
    <row r="66" spans="1:13" x14ac:dyDescent="0.25">
      <c r="A66">
        <v>63</v>
      </c>
      <c r="B66" s="2">
        <v>348</v>
      </c>
      <c r="C66" s="2">
        <v>347</v>
      </c>
      <c r="D66" s="2">
        <v>346</v>
      </c>
      <c r="E66" s="2">
        <v>344</v>
      </c>
      <c r="F66" s="2">
        <v>348</v>
      </c>
      <c r="G66" s="2">
        <f t="shared" si="2"/>
        <v>346.6</v>
      </c>
      <c r="H66" s="18">
        <f t="shared" si="12"/>
        <v>346.6</v>
      </c>
      <c r="I66" s="18"/>
      <c r="J66" s="17">
        <f t="shared" si="13"/>
        <v>4</v>
      </c>
      <c r="K66" s="18"/>
      <c r="L66" s="19"/>
      <c r="M66" s="8">
        <v>63</v>
      </c>
    </row>
    <row r="67" spans="1:13" x14ac:dyDescent="0.25">
      <c r="A67">
        <v>64</v>
      </c>
      <c r="B67" s="2">
        <v>348</v>
      </c>
      <c r="C67" s="2">
        <v>349</v>
      </c>
      <c r="D67" s="2">
        <v>348</v>
      </c>
      <c r="E67" s="2">
        <v>348</v>
      </c>
      <c r="F67" s="2">
        <v>350</v>
      </c>
      <c r="G67" s="2">
        <f t="shared" si="2"/>
        <v>348.6</v>
      </c>
      <c r="H67" s="18">
        <f t="shared" si="12"/>
        <v>348.6</v>
      </c>
      <c r="I67" s="18"/>
      <c r="J67" s="17">
        <f t="shared" si="13"/>
        <v>2</v>
      </c>
      <c r="K67" s="18"/>
      <c r="L67" s="19"/>
      <c r="M67" s="8">
        <v>64</v>
      </c>
    </row>
    <row r="68" spans="1:13" x14ac:dyDescent="0.25">
      <c r="A68">
        <v>65</v>
      </c>
      <c r="B68" s="2">
        <v>351</v>
      </c>
      <c r="C68" s="2">
        <v>351</v>
      </c>
      <c r="D68" s="2">
        <v>350</v>
      </c>
      <c r="E68" s="2">
        <v>349</v>
      </c>
      <c r="F68" s="2">
        <v>352</v>
      </c>
      <c r="G68" s="2">
        <f t="shared" si="2"/>
        <v>350.6</v>
      </c>
      <c r="H68" s="18">
        <f t="shared" si="12"/>
        <v>350.6</v>
      </c>
      <c r="I68" s="18"/>
      <c r="J68" s="17">
        <f t="shared" si="13"/>
        <v>3</v>
      </c>
      <c r="K68" s="18"/>
      <c r="L68" s="19"/>
      <c r="M68" s="8">
        <v>65</v>
      </c>
    </row>
    <row r="69" spans="1:13" x14ac:dyDescent="0.25">
      <c r="A69">
        <v>66</v>
      </c>
      <c r="B69" s="2">
        <v>347</v>
      </c>
      <c r="C69" s="2">
        <v>348</v>
      </c>
      <c r="D69" s="2">
        <v>349</v>
      </c>
      <c r="E69" s="2">
        <v>346</v>
      </c>
      <c r="F69" s="2">
        <v>349</v>
      </c>
      <c r="G69" s="2">
        <f t="shared" ref="G69:G88" si="14">AVERAGE(B69:F69)</f>
        <v>347.8</v>
      </c>
      <c r="H69" s="18">
        <f t="shared" ref="H69:H88" si="15">IF(OR(G69&gt;=$P$6,G69&lt;=$P$7),0,G69)</f>
        <v>347.8</v>
      </c>
      <c r="I69" s="18"/>
      <c r="J69" s="17">
        <f t="shared" ref="J69:J88" si="16">MAX(B69:F69)-MIN(B69:F69)</f>
        <v>3</v>
      </c>
      <c r="K69" s="18"/>
      <c r="L69" s="19"/>
      <c r="M69" s="8">
        <v>66</v>
      </c>
    </row>
    <row r="70" spans="1:13" x14ac:dyDescent="0.25">
      <c r="A70">
        <v>67</v>
      </c>
      <c r="B70" s="2">
        <v>349</v>
      </c>
      <c r="C70" s="2">
        <v>349</v>
      </c>
      <c r="D70" s="2">
        <v>348</v>
      </c>
      <c r="E70" s="2">
        <v>347</v>
      </c>
      <c r="F70" s="2">
        <v>349</v>
      </c>
      <c r="G70" s="2">
        <f t="shared" si="14"/>
        <v>348.4</v>
      </c>
      <c r="H70" s="18">
        <f t="shared" si="15"/>
        <v>348.4</v>
      </c>
      <c r="I70" s="18"/>
      <c r="J70" s="17">
        <f t="shared" si="16"/>
        <v>2</v>
      </c>
      <c r="K70" s="18"/>
      <c r="L70" s="19"/>
      <c r="M70" s="8">
        <v>67</v>
      </c>
    </row>
    <row r="71" spans="1:13" x14ac:dyDescent="0.25">
      <c r="A71">
        <v>68</v>
      </c>
      <c r="B71" s="2">
        <v>347</v>
      </c>
      <c r="C71" s="2">
        <v>348</v>
      </c>
      <c r="D71" s="2">
        <v>348</v>
      </c>
      <c r="E71" s="2">
        <v>346</v>
      </c>
      <c r="F71" s="2">
        <v>348</v>
      </c>
      <c r="G71" s="2">
        <f t="shared" si="14"/>
        <v>347.4</v>
      </c>
      <c r="H71" s="18">
        <f t="shared" si="15"/>
        <v>347.4</v>
      </c>
      <c r="I71" s="18"/>
      <c r="J71" s="17">
        <f t="shared" si="16"/>
        <v>2</v>
      </c>
      <c r="K71" s="18"/>
      <c r="L71" s="19"/>
      <c r="M71" s="8">
        <v>68</v>
      </c>
    </row>
    <row r="72" spans="1:13" x14ac:dyDescent="0.25">
      <c r="A72">
        <v>69</v>
      </c>
      <c r="B72" s="2">
        <v>347</v>
      </c>
      <c r="C72" s="2">
        <v>347</v>
      </c>
      <c r="D72" s="2">
        <v>347</v>
      </c>
      <c r="E72" s="2">
        <v>345</v>
      </c>
      <c r="F72" s="2">
        <v>348</v>
      </c>
      <c r="G72" s="2">
        <f t="shared" si="14"/>
        <v>346.8</v>
      </c>
      <c r="H72" s="18">
        <f t="shared" si="15"/>
        <v>346.8</v>
      </c>
      <c r="I72" s="18"/>
      <c r="J72" s="17">
        <f t="shared" si="16"/>
        <v>3</v>
      </c>
      <c r="K72" s="18"/>
      <c r="L72" s="19"/>
      <c r="M72" s="8">
        <v>69</v>
      </c>
    </row>
    <row r="73" spans="1:13" x14ac:dyDescent="0.25">
      <c r="A73">
        <v>70</v>
      </c>
      <c r="B73" s="2">
        <v>347</v>
      </c>
      <c r="C73" s="2">
        <v>347</v>
      </c>
      <c r="D73" s="2">
        <v>345</v>
      </c>
      <c r="E73" s="2">
        <v>349</v>
      </c>
      <c r="F73" s="2">
        <v>347</v>
      </c>
      <c r="G73" s="2">
        <f t="shared" si="14"/>
        <v>347</v>
      </c>
      <c r="H73" s="18">
        <f t="shared" si="15"/>
        <v>347</v>
      </c>
      <c r="I73" s="18"/>
      <c r="J73" s="17">
        <f t="shared" si="16"/>
        <v>4</v>
      </c>
      <c r="K73" s="18"/>
      <c r="L73" s="19"/>
      <c r="M73" s="8">
        <v>70</v>
      </c>
    </row>
    <row r="74" spans="1:13" x14ac:dyDescent="0.25">
      <c r="A74">
        <v>71</v>
      </c>
      <c r="B74" s="2">
        <v>349</v>
      </c>
      <c r="C74" s="2">
        <v>349</v>
      </c>
      <c r="D74" s="2">
        <v>349</v>
      </c>
      <c r="E74" s="2">
        <v>347</v>
      </c>
      <c r="F74" s="2">
        <v>350</v>
      </c>
      <c r="G74" s="2">
        <f t="shared" si="14"/>
        <v>348.8</v>
      </c>
      <c r="H74" s="18">
        <f t="shared" si="15"/>
        <v>348.8</v>
      </c>
      <c r="I74" s="18"/>
      <c r="J74" s="17">
        <f t="shared" si="16"/>
        <v>3</v>
      </c>
      <c r="K74" s="18"/>
      <c r="L74" s="19"/>
      <c r="M74" s="8">
        <v>71</v>
      </c>
    </row>
    <row r="75" spans="1:13" x14ac:dyDescent="0.25">
      <c r="A75">
        <v>72</v>
      </c>
      <c r="B75" s="2">
        <v>338</v>
      </c>
      <c r="C75" s="2">
        <v>338</v>
      </c>
      <c r="D75" s="2">
        <v>340</v>
      </c>
      <c r="E75" s="2">
        <v>336</v>
      </c>
      <c r="F75" s="2">
        <v>340</v>
      </c>
      <c r="G75" s="2">
        <f t="shared" si="14"/>
        <v>338.4</v>
      </c>
      <c r="H75" s="18">
        <f t="shared" si="15"/>
        <v>338.4</v>
      </c>
      <c r="I75" s="18"/>
      <c r="J75" s="17">
        <f t="shared" si="16"/>
        <v>4</v>
      </c>
      <c r="K75" s="18"/>
      <c r="L75" s="19"/>
      <c r="M75" s="8">
        <v>72</v>
      </c>
    </row>
    <row r="76" spans="1:13" x14ac:dyDescent="0.25">
      <c r="A76">
        <v>73</v>
      </c>
      <c r="B76" s="2">
        <v>348</v>
      </c>
      <c r="C76" s="2">
        <v>348</v>
      </c>
      <c r="D76" s="2">
        <v>348</v>
      </c>
      <c r="E76" s="2">
        <v>346</v>
      </c>
      <c r="F76" s="2">
        <v>349</v>
      </c>
      <c r="G76" s="2">
        <f t="shared" si="14"/>
        <v>347.8</v>
      </c>
      <c r="H76" s="18">
        <f t="shared" si="15"/>
        <v>347.8</v>
      </c>
      <c r="I76" s="18"/>
      <c r="J76" s="17">
        <f t="shared" si="16"/>
        <v>3</v>
      </c>
      <c r="K76" s="18"/>
      <c r="L76" s="19"/>
      <c r="M76" s="8">
        <v>73</v>
      </c>
    </row>
    <row r="77" spans="1:13" x14ac:dyDescent="0.25">
      <c r="A77">
        <v>74</v>
      </c>
      <c r="B77" s="2">
        <v>348</v>
      </c>
      <c r="C77" s="2">
        <v>348</v>
      </c>
      <c r="D77" s="2">
        <v>348</v>
      </c>
      <c r="E77" s="2">
        <v>346</v>
      </c>
      <c r="F77" s="2">
        <v>348</v>
      </c>
      <c r="G77" s="2">
        <f t="shared" si="14"/>
        <v>347.6</v>
      </c>
      <c r="H77" s="18">
        <f t="shared" si="15"/>
        <v>347.6</v>
      </c>
      <c r="I77" s="18"/>
      <c r="J77" s="17">
        <f t="shared" si="16"/>
        <v>2</v>
      </c>
      <c r="K77" s="18"/>
      <c r="L77" s="19"/>
      <c r="M77" s="8">
        <v>74</v>
      </c>
    </row>
    <row r="78" spans="1:13" x14ac:dyDescent="0.25">
      <c r="A78">
        <v>75</v>
      </c>
      <c r="B78" s="2">
        <v>346</v>
      </c>
      <c r="C78" s="2">
        <v>346</v>
      </c>
      <c r="D78" s="2">
        <v>347</v>
      </c>
      <c r="E78" s="2">
        <v>344</v>
      </c>
      <c r="F78" s="2">
        <v>347</v>
      </c>
      <c r="G78" s="2">
        <f t="shared" si="14"/>
        <v>346</v>
      </c>
      <c r="H78" s="18">
        <f t="shared" si="15"/>
        <v>346</v>
      </c>
      <c r="I78" s="18"/>
      <c r="J78" s="17">
        <f t="shared" si="16"/>
        <v>3</v>
      </c>
      <c r="K78" s="18"/>
      <c r="L78" s="19"/>
      <c r="M78" s="8">
        <v>75</v>
      </c>
    </row>
    <row r="79" spans="1:13" x14ac:dyDescent="0.25">
      <c r="A79">
        <v>76</v>
      </c>
      <c r="B79" s="2">
        <v>348</v>
      </c>
      <c r="C79" s="2">
        <v>348</v>
      </c>
      <c r="D79" s="2">
        <v>347</v>
      </c>
      <c r="E79" s="2">
        <v>346</v>
      </c>
      <c r="F79" s="2">
        <v>349</v>
      </c>
      <c r="G79" s="2">
        <f t="shared" si="14"/>
        <v>347.6</v>
      </c>
      <c r="H79" s="18">
        <f t="shared" si="15"/>
        <v>347.6</v>
      </c>
      <c r="I79" s="18"/>
      <c r="J79" s="17">
        <f t="shared" si="16"/>
        <v>3</v>
      </c>
      <c r="K79" s="18"/>
      <c r="L79" s="19"/>
      <c r="M79" s="8">
        <v>76</v>
      </c>
    </row>
    <row r="80" spans="1:13" x14ac:dyDescent="0.25">
      <c r="A80">
        <v>77</v>
      </c>
      <c r="B80" s="2">
        <v>346</v>
      </c>
      <c r="C80" s="2">
        <v>347</v>
      </c>
      <c r="D80" s="2">
        <v>347</v>
      </c>
      <c r="E80" s="2">
        <v>345</v>
      </c>
      <c r="F80" s="2">
        <v>348</v>
      </c>
      <c r="G80" s="2">
        <f t="shared" si="14"/>
        <v>346.6</v>
      </c>
      <c r="H80" s="18">
        <f t="shared" si="15"/>
        <v>346.6</v>
      </c>
      <c r="I80" s="18"/>
      <c r="J80" s="17">
        <f t="shared" si="16"/>
        <v>3</v>
      </c>
      <c r="K80" s="18"/>
      <c r="L80" s="19"/>
      <c r="M80" s="8">
        <v>77</v>
      </c>
    </row>
    <row r="81" spans="1:13" x14ac:dyDescent="0.25">
      <c r="A81">
        <v>78</v>
      </c>
      <c r="B81" s="2">
        <v>350</v>
      </c>
      <c r="C81" s="2">
        <v>349</v>
      </c>
      <c r="D81" s="2">
        <v>349</v>
      </c>
      <c r="E81" s="2">
        <v>347</v>
      </c>
      <c r="F81" s="2">
        <v>350</v>
      </c>
      <c r="G81" s="2">
        <f t="shared" si="14"/>
        <v>349</v>
      </c>
      <c r="H81" s="18">
        <f t="shared" si="15"/>
        <v>349</v>
      </c>
      <c r="I81" s="18"/>
      <c r="J81" s="17">
        <f t="shared" si="16"/>
        <v>3</v>
      </c>
      <c r="K81" s="18"/>
      <c r="L81" s="19"/>
      <c r="M81" s="8">
        <v>78</v>
      </c>
    </row>
    <row r="82" spans="1:13" x14ac:dyDescent="0.25">
      <c r="A82">
        <v>79</v>
      </c>
      <c r="B82" s="2">
        <v>350</v>
      </c>
      <c r="C82" s="2">
        <v>350</v>
      </c>
      <c r="D82" s="2">
        <v>350</v>
      </c>
      <c r="E82" s="2">
        <v>348</v>
      </c>
      <c r="F82" s="2">
        <v>351</v>
      </c>
      <c r="G82" s="2">
        <f t="shared" si="14"/>
        <v>349.8</v>
      </c>
      <c r="H82" s="18">
        <f t="shared" si="15"/>
        <v>349.8</v>
      </c>
      <c r="I82" s="18"/>
      <c r="J82" s="17">
        <f t="shared" si="16"/>
        <v>3</v>
      </c>
      <c r="K82" s="18"/>
      <c r="L82" s="19"/>
      <c r="M82" s="8">
        <v>79</v>
      </c>
    </row>
    <row r="83" spans="1:13" x14ac:dyDescent="0.25">
      <c r="A83">
        <v>80</v>
      </c>
      <c r="B83" s="2">
        <v>350</v>
      </c>
      <c r="C83" s="2">
        <v>350</v>
      </c>
      <c r="D83" s="2">
        <v>349</v>
      </c>
      <c r="E83" s="2">
        <v>348</v>
      </c>
      <c r="F83" s="2">
        <v>351</v>
      </c>
      <c r="G83" s="2">
        <f t="shared" si="14"/>
        <v>349.6</v>
      </c>
      <c r="H83" s="18">
        <f t="shared" si="15"/>
        <v>349.6</v>
      </c>
      <c r="I83" s="18"/>
      <c r="J83" s="17">
        <f t="shared" si="16"/>
        <v>3</v>
      </c>
      <c r="K83" s="18"/>
      <c r="L83" s="19"/>
      <c r="M83" s="8">
        <v>80</v>
      </c>
    </row>
    <row r="84" spans="1:13" x14ac:dyDescent="0.25">
      <c r="A84">
        <v>81</v>
      </c>
      <c r="B84" s="2">
        <v>348</v>
      </c>
      <c r="C84" s="2">
        <v>348</v>
      </c>
      <c r="D84" s="2">
        <v>348</v>
      </c>
      <c r="E84" s="2">
        <v>346</v>
      </c>
      <c r="F84" s="2">
        <v>350</v>
      </c>
      <c r="G84" s="2">
        <f t="shared" si="14"/>
        <v>348</v>
      </c>
      <c r="H84" s="18">
        <f t="shared" si="15"/>
        <v>348</v>
      </c>
      <c r="I84" s="18"/>
      <c r="J84" s="17">
        <f t="shared" si="16"/>
        <v>4</v>
      </c>
      <c r="K84" s="18"/>
      <c r="L84" s="19"/>
      <c r="M84" s="8">
        <v>81</v>
      </c>
    </row>
    <row r="85" spans="1:13" x14ac:dyDescent="0.25">
      <c r="A85">
        <v>82</v>
      </c>
      <c r="B85" s="2">
        <v>350</v>
      </c>
      <c r="C85" s="2">
        <v>349</v>
      </c>
      <c r="D85" s="2">
        <v>349</v>
      </c>
      <c r="E85" s="2">
        <v>347</v>
      </c>
      <c r="F85" s="2">
        <v>350</v>
      </c>
      <c r="G85" s="2">
        <f t="shared" si="14"/>
        <v>349</v>
      </c>
      <c r="H85" s="18">
        <f t="shared" si="15"/>
        <v>349</v>
      </c>
      <c r="I85" s="18"/>
      <c r="J85" s="17">
        <f t="shared" si="16"/>
        <v>3</v>
      </c>
      <c r="K85" s="18"/>
      <c r="L85" s="19"/>
      <c r="M85" s="8">
        <v>82</v>
      </c>
    </row>
    <row r="86" spans="1:13" x14ac:dyDescent="0.25">
      <c r="A86">
        <v>83</v>
      </c>
      <c r="B86" s="2">
        <v>345</v>
      </c>
      <c r="C86" s="2">
        <v>347</v>
      </c>
      <c r="D86" s="2">
        <v>346</v>
      </c>
      <c r="E86" s="2">
        <v>348</v>
      </c>
      <c r="F86" s="2">
        <v>347</v>
      </c>
      <c r="G86" s="2">
        <f t="shared" si="14"/>
        <v>346.6</v>
      </c>
      <c r="H86" s="18">
        <f t="shared" si="15"/>
        <v>346.6</v>
      </c>
      <c r="I86" s="18"/>
      <c r="J86" s="17">
        <f t="shared" si="16"/>
        <v>3</v>
      </c>
      <c r="K86" s="18"/>
      <c r="L86" s="19"/>
      <c r="M86" s="8">
        <v>83</v>
      </c>
    </row>
    <row r="87" spans="1:13" x14ac:dyDescent="0.25">
      <c r="A87">
        <v>84</v>
      </c>
      <c r="B87" s="2">
        <v>351</v>
      </c>
      <c r="C87" s="2">
        <v>351</v>
      </c>
      <c r="D87" s="2">
        <v>350</v>
      </c>
      <c r="E87" s="2">
        <v>348</v>
      </c>
      <c r="F87" s="2">
        <v>352</v>
      </c>
      <c r="G87" s="2">
        <f t="shared" si="14"/>
        <v>350.4</v>
      </c>
      <c r="H87" s="18">
        <f t="shared" si="15"/>
        <v>350.4</v>
      </c>
      <c r="I87" s="18"/>
      <c r="J87" s="17">
        <f t="shared" si="16"/>
        <v>4</v>
      </c>
      <c r="K87" s="18"/>
      <c r="L87" s="19"/>
      <c r="M87" s="8">
        <v>84</v>
      </c>
    </row>
    <row r="88" spans="1:13" x14ac:dyDescent="0.25">
      <c r="A88">
        <v>85</v>
      </c>
      <c r="B88" s="2">
        <v>349</v>
      </c>
      <c r="C88" s="2">
        <v>348</v>
      </c>
      <c r="D88" s="2">
        <v>349</v>
      </c>
      <c r="E88" s="2">
        <v>346</v>
      </c>
      <c r="F88" s="2">
        <v>351</v>
      </c>
      <c r="G88" s="2">
        <f t="shared" si="14"/>
        <v>348.6</v>
      </c>
      <c r="H88" s="18">
        <f t="shared" si="15"/>
        <v>348.6</v>
      </c>
      <c r="I88" s="18"/>
      <c r="J88" s="17">
        <f t="shared" si="16"/>
        <v>5</v>
      </c>
      <c r="K88" s="18"/>
      <c r="L88" s="19"/>
      <c r="M88" s="8">
        <v>85</v>
      </c>
    </row>
  </sheetData>
  <mergeCells count="2">
    <mergeCell ref="B1:F1"/>
    <mergeCell ref="R1: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opLeftCell="J1" workbookViewId="0">
      <selection activeCell="R44" sqref="R44"/>
    </sheetView>
  </sheetViews>
  <sheetFormatPr defaultRowHeight="16.5" x14ac:dyDescent="0.25"/>
  <cols>
    <col min="6" max="6" width="22.875" customWidth="1"/>
    <col min="12" max="12" width="22.75" customWidth="1"/>
    <col min="18" max="18" width="20.25" customWidth="1"/>
  </cols>
  <sheetData>
    <row r="1" spans="1:18" x14ac:dyDescent="0.25">
      <c r="A1" t="s">
        <v>57</v>
      </c>
      <c r="G1" t="s">
        <v>59</v>
      </c>
      <c r="M1" t="s">
        <v>60</v>
      </c>
    </row>
    <row r="2" spans="1:18" x14ac:dyDescent="0.25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25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25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25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25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25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25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25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25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25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25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25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25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25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25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25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25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25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25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25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25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25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25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25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25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25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25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25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25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25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25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25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25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25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25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25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25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25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25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25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25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25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25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2024-04-27T09:13:32Z</dcterms:modified>
</cp:coreProperties>
</file>