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7\"/>
    </mc:Choice>
  </mc:AlternateContent>
  <xr:revisionPtr revIDLastSave="0" documentId="13_ncr:1_{39E17371-D7C7-49E5-B7A8-B8C5019FA732}" xr6:coauthVersionLast="47" xr6:coauthVersionMax="47" xr10:uidLastSave="{00000000-0000-0000-0000-000000000000}"/>
  <bookViews>
    <workbookView minimized="1" xWindow="1950" yWindow="3940" windowWidth="19200" windowHeight="11460" xr2:uid="{0DB25F23-3130-40E1-86B7-82CA2D1A2CA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AC2" i="1"/>
  <c r="AB2" i="1"/>
  <c r="Z2" i="1"/>
  <c r="Y2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14" i="1"/>
  <c r="AA15" i="1"/>
  <c r="AA16" i="1"/>
  <c r="AA17" i="1"/>
  <c r="AA18" i="1"/>
  <c r="AA19" i="1"/>
  <c r="AA12" i="1"/>
  <c r="AA13" i="1"/>
  <c r="AA11" i="1"/>
  <c r="AA3" i="1"/>
  <c r="AA4" i="1"/>
  <c r="AA5" i="1"/>
  <c r="AA6" i="1"/>
  <c r="AA7" i="1"/>
  <c r="AA8" i="1"/>
  <c r="AA9" i="1"/>
  <c r="AA10" i="1"/>
  <c r="AA2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11" i="1"/>
  <c r="X3" i="1"/>
  <c r="X4" i="1"/>
  <c r="X5" i="1"/>
  <c r="X6" i="1"/>
  <c r="X7" i="1"/>
  <c r="X8" i="1"/>
  <c r="X9" i="1"/>
  <c r="X10" i="1"/>
  <c r="X2" i="1"/>
  <c r="L14" i="1"/>
  <c r="M14" i="1" s="1"/>
  <c r="K14" i="1"/>
  <c r="L12" i="1"/>
  <c r="M12" i="1" s="1"/>
  <c r="K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V2" i="1"/>
  <c r="U2" i="1"/>
  <c r="S2" i="1"/>
  <c r="R2" i="1"/>
  <c r="L9" i="1"/>
  <c r="M9" i="1" s="1"/>
  <c r="K9" i="1"/>
  <c r="L7" i="1"/>
  <c r="K7" i="1"/>
  <c r="T39" i="1"/>
  <c r="T40" i="1"/>
  <c r="T41" i="1"/>
  <c r="T42" i="1"/>
  <c r="T43" i="1"/>
  <c r="T44" i="1"/>
  <c r="T3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" i="1"/>
  <c r="T2" i="1"/>
  <c r="Q44" i="1"/>
  <c r="Q39" i="1"/>
  <c r="Q40" i="1"/>
  <c r="Q41" i="1"/>
  <c r="Q42" i="1"/>
  <c r="Q43" i="1"/>
  <c r="Q3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Q2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O12" i="1" l="1"/>
  <c r="O14" i="1"/>
  <c r="N12" i="1"/>
  <c r="N14" i="1"/>
  <c r="O9" i="1"/>
  <c r="N9" i="1"/>
  <c r="M7" i="1"/>
  <c r="L4" i="1"/>
  <c r="M4" i="1" s="1"/>
  <c r="K2" i="1"/>
  <c r="L2" i="1"/>
  <c r="M2" i="1" s="1"/>
  <c r="N2" i="1" s="1"/>
  <c r="K4" i="1"/>
  <c r="O7" i="1" l="1"/>
  <c r="N7" i="1"/>
  <c r="N4" i="1"/>
  <c r="F12" i="1"/>
  <c r="F28" i="1"/>
  <c r="F44" i="1"/>
  <c r="F27" i="1"/>
  <c r="F13" i="1"/>
  <c r="F29" i="1"/>
  <c r="F45" i="1"/>
  <c r="F11" i="1"/>
  <c r="F14" i="1"/>
  <c r="F30" i="1"/>
  <c r="F46" i="1"/>
  <c r="F15" i="1"/>
  <c r="F31" i="1"/>
  <c r="F2" i="1"/>
  <c r="F16" i="1"/>
  <c r="F32" i="1"/>
  <c r="F17" i="1"/>
  <c r="F33" i="1"/>
  <c r="F18" i="1"/>
  <c r="F34" i="1"/>
  <c r="F3" i="1"/>
  <c r="F19" i="1"/>
  <c r="F35" i="1"/>
  <c r="F4" i="1"/>
  <c r="F20" i="1"/>
  <c r="F36" i="1"/>
  <c r="F5" i="1"/>
  <c r="F21" i="1"/>
  <c r="F37" i="1"/>
  <c r="F6" i="1"/>
  <c r="F22" i="1"/>
  <c r="F38" i="1"/>
  <c r="F43" i="1"/>
  <c r="F7" i="1"/>
  <c r="F23" i="1"/>
  <c r="F39" i="1"/>
  <c r="F8" i="1"/>
  <c r="F24" i="1"/>
  <c r="F40" i="1"/>
  <c r="F9" i="1"/>
  <c r="F25" i="1"/>
  <c r="F41" i="1"/>
  <c r="F10" i="1"/>
  <c r="F26" i="1"/>
  <c r="F42" i="1"/>
  <c r="O4" i="1"/>
  <c r="O2" i="1"/>
  <c r="G9" i="1" l="1"/>
  <c r="G25" i="1"/>
  <c r="G41" i="1"/>
  <c r="G10" i="1"/>
  <c r="G26" i="1"/>
  <c r="G42" i="1"/>
  <c r="G11" i="1"/>
  <c r="G27" i="1"/>
  <c r="G43" i="1"/>
  <c r="G12" i="1"/>
  <c r="G28" i="1"/>
  <c r="G44" i="1"/>
  <c r="G8" i="1"/>
  <c r="G13" i="1"/>
  <c r="G29" i="1"/>
  <c r="G45" i="1"/>
  <c r="G14" i="1"/>
  <c r="G30" i="1"/>
  <c r="G46" i="1"/>
  <c r="G15" i="1"/>
  <c r="G31" i="1"/>
  <c r="G2" i="1"/>
  <c r="G24" i="1"/>
  <c r="G16" i="1"/>
  <c r="G32" i="1"/>
  <c r="G17" i="1"/>
  <c r="G33" i="1"/>
  <c r="G18" i="1"/>
  <c r="G34" i="1"/>
  <c r="G40" i="1"/>
  <c r="G3" i="1"/>
  <c r="G19" i="1"/>
  <c r="G35" i="1"/>
  <c r="G4" i="1"/>
  <c r="G20" i="1"/>
  <c r="G36" i="1"/>
  <c r="G5" i="1"/>
  <c r="G21" i="1"/>
  <c r="G37" i="1"/>
  <c r="G6" i="1"/>
  <c r="G22" i="1"/>
  <c r="G38" i="1"/>
  <c r="G7" i="1"/>
  <c r="G23" i="1"/>
  <c r="G39" i="1"/>
  <c r="J3" i="1"/>
  <c r="J19" i="1"/>
  <c r="J35" i="1"/>
  <c r="J4" i="1"/>
  <c r="J20" i="1"/>
  <c r="J36" i="1"/>
  <c r="J5" i="1"/>
  <c r="J21" i="1"/>
  <c r="J37" i="1"/>
  <c r="J6" i="1"/>
  <c r="J22" i="1"/>
  <c r="J38" i="1"/>
  <c r="J7" i="1"/>
  <c r="J23" i="1"/>
  <c r="J39" i="1"/>
  <c r="J34" i="1"/>
  <c r="J8" i="1"/>
  <c r="J24" i="1"/>
  <c r="J40" i="1"/>
  <c r="J9" i="1"/>
  <c r="J25" i="1"/>
  <c r="J41" i="1"/>
  <c r="J10" i="1"/>
  <c r="J26" i="1"/>
  <c r="J42" i="1"/>
  <c r="J18" i="1"/>
  <c r="J11" i="1"/>
  <c r="J27" i="1"/>
  <c r="J43" i="1"/>
  <c r="J2" i="1"/>
  <c r="J12" i="1"/>
  <c r="J28" i="1"/>
  <c r="J44" i="1"/>
  <c r="J13" i="1"/>
  <c r="J29" i="1"/>
  <c r="J45" i="1"/>
  <c r="J14" i="1"/>
  <c r="J30" i="1"/>
  <c r="J46" i="1"/>
  <c r="J15" i="1"/>
  <c r="J31" i="1"/>
  <c r="J16" i="1"/>
  <c r="J32" i="1"/>
  <c r="J17" i="1"/>
  <c r="J33" i="1"/>
  <c r="I7" i="1"/>
  <c r="I23" i="1"/>
  <c r="I39" i="1"/>
  <c r="I8" i="1"/>
  <c r="I24" i="1"/>
  <c r="I40" i="1"/>
  <c r="I9" i="1"/>
  <c r="I25" i="1"/>
  <c r="I41" i="1"/>
  <c r="I6" i="1"/>
  <c r="I10" i="1"/>
  <c r="I26" i="1"/>
  <c r="I42" i="1"/>
  <c r="I11" i="1"/>
  <c r="I27" i="1"/>
  <c r="I43" i="1"/>
  <c r="I12" i="1"/>
  <c r="I28" i="1"/>
  <c r="I44" i="1"/>
  <c r="I22" i="1"/>
  <c r="I13" i="1"/>
  <c r="I29" i="1"/>
  <c r="I45" i="1"/>
  <c r="I14" i="1"/>
  <c r="I30" i="1"/>
  <c r="I46" i="1"/>
  <c r="I15" i="1"/>
  <c r="I31" i="1"/>
  <c r="I16" i="1"/>
  <c r="I32" i="1"/>
  <c r="I2" i="1"/>
  <c r="I17" i="1"/>
  <c r="I33" i="1"/>
  <c r="I18" i="1"/>
  <c r="I34" i="1"/>
  <c r="I3" i="1"/>
  <c r="I19" i="1"/>
  <c r="I35" i="1"/>
  <c r="I38" i="1"/>
  <c r="I4" i="1"/>
  <c r="I20" i="1"/>
  <c r="I36" i="1"/>
  <c r="I5" i="1"/>
  <c r="I21" i="1"/>
  <c r="I37" i="1"/>
</calcChain>
</file>

<file path=xl/sharedStrings.xml><?xml version="1.0" encoding="utf-8"?>
<sst xmlns="http://schemas.openxmlformats.org/spreadsheetml/2006/main" count="98" uniqueCount="58">
  <si>
    <t>4/4 早上</t>
  </si>
  <si>
    <t>4/4 中午</t>
  </si>
  <si>
    <t>4/4 晚上</t>
  </si>
  <si>
    <t>4/5 早上</t>
  </si>
  <si>
    <t>4/5 中午</t>
  </si>
  <si>
    <t>4/5 晚上</t>
  </si>
  <si>
    <t>4/6 晚上</t>
  </si>
  <si>
    <t>4/7 晚上</t>
  </si>
  <si>
    <t>4/8 晚上</t>
  </si>
  <si>
    <t>4/9 晚上</t>
  </si>
  <si>
    <t>4/10 晚上</t>
  </si>
  <si>
    <t>4/6 早上</t>
  </si>
  <si>
    <t>4/6 中午</t>
  </si>
  <si>
    <t>4/7 早上</t>
  </si>
  <si>
    <t>4/7 中午</t>
  </si>
  <si>
    <t>4/8 早上</t>
  </si>
  <si>
    <t>4/8 中午</t>
  </si>
  <si>
    <t>4/9 早上</t>
  </si>
  <si>
    <t>4/9 中午</t>
  </si>
  <si>
    <t>4/10 早上</t>
  </si>
  <si>
    <t>4/10 中午</t>
  </si>
  <si>
    <t>4/11 早上</t>
  </si>
  <si>
    <t>4/11 中午</t>
  </si>
  <si>
    <t>4/11 晚上</t>
  </si>
  <si>
    <t>4/12 早上</t>
  </si>
  <si>
    <t>4/12 中午</t>
  </si>
  <si>
    <t>4/12 晚上</t>
  </si>
  <si>
    <t>4/13 早上</t>
  </si>
  <si>
    <t>4/13 中午</t>
  </si>
  <si>
    <t>4/13 晚上</t>
  </si>
  <si>
    <t>4/14 早上</t>
  </si>
  <si>
    <t>4/14 中午</t>
  </si>
  <si>
    <t>4/14 晚上</t>
  </si>
  <si>
    <t>4/15 早上</t>
  </si>
  <si>
    <t>4/15 中午</t>
  </si>
  <si>
    <t>4/15 晚上</t>
  </si>
  <si>
    <t>1st</t>
    <phoneticPr fontId="1" type="noConversion"/>
  </si>
  <si>
    <t>2st</t>
    <phoneticPr fontId="1" type="noConversion"/>
  </si>
  <si>
    <t>3st</t>
    <phoneticPr fontId="1" type="noConversion"/>
  </si>
  <si>
    <t>4/3 早上</t>
    <phoneticPr fontId="1" type="noConversion"/>
  </si>
  <si>
    <t>4/3 中午</t>
    <phoneticPr fontId="1" type="noConversion"/>
  </si>
  <si>
    <t>4/3 晚上</t>
    <phoneticPr fontId="1" type="noConversion"/>
  </si>
  <si>
    <t>4/16 早上</t>
  </si>
  <si>
    <t>4/16 中午</t>
  </si>
  <si>
    <t>4/16 晚上</t>
  </si>
  <si>
    <t>4/17 早上</t>
  </si>
  <si>
    <t>4/17 中午</t>
  </si>
  <si>
    <t>4/17 晚上</t>
  </si>
  <si>
    <t>average X_bar</t>
    <phoneticPr fontId="1" type="noConversion"/>
  </si>
  <si>
    <t>range R</t>
    <phoneticPr fontId="1" type="noConversion"/>
  </si>
  <si>
    <t>X_bar_bar</t>
    <phoneticPr fontId="1" type="noConversion"/>
  </si>
  <si>
    <t>variance</t>
    <phoneticPr fontId="1" type="noConversion"/>
  </si>
  <si>
    <t>standard error</t>
    <phoneticPr fontId="1" type="noConversion"/>
  </si>
  <si>
    <t>R_bar</t>
    <phoneticPr fontId="1" type="noConversion"/>
  </si>
  <si>
    <t>UCL</t>
    <phoneticPr fontId="1" type="noConversion"/>
  </si>
  <si>
    <t>LCL</t>
    <phoneticPr fontId="1" type="noConversion"/>
  </si>
  <si>
    <t>new</t>
    <phoneticPr fontId="1" type="noConversion"/>
  </si>
  <si>
    <t>new2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</si>
</sst>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 wrapText="1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X_bar_bar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average X_bar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工作表1!$A$2:$A$46</c:f>
              <c:strCache>
                <c:ptCount val="45"/>
                <c:pt idx="0">
                  <c:v>4/3 早上</c:v>
                </c:pt>
                <c:pt idx="1">
                  <c:v>4/3 中午</c:v>
                </c:pt>
                <c:pt idx="2">
                  <c:v>4/3 晚上</c:v>
                </c:pt>
                <c:pt idx="3">
                  <c:v>4/4 早上</c:v>
                </c:pt>
                <c:pt idx="4">
                  <c:v>4/4 中午</c:v>
                </c:pt>
                <c:pt idx="5">
                  <c:v>4/4 晚上</c:v>
                </c:pt>
                <c:pt idx="6">
                  <c:v>4/5 早上</c:v>
                </c:pt>
                <c:pt idx="7">
                  <c:v>4/5 中午</c:v>
                </c:pt>
                <c:pt idx="8">
                  <c:v>4/5 晚上</c:v>
                </c:pt>
                <c:pt idx="9">
                  <c:v>4/6 早上</c:v>
                </c:pt>
                <c:pt idx="10">
                  <c:v>4/6 中午</c:v>
                </c:pt>
                <c:pt idx="11">
                  <c:v>4/6 晚上</c:v>
                </c:pt>
                <c:pt idx="12">
                  <c:v>4/7 早上</c:v>
                </c:pt>
                <c:pt idx="13">
                  <c:v>4/7 中午</c:v>
                </c:pt>
                <c:pt idx="14">
                  <c:v>4/7 晚上</c:v>
                </c:pt>
                <c:pt idx="15">
                  <c:v>4/8 早上</c:v>
                </c:pt>
                <c:pt idx="16">
                  <c:v>4/8 中午</c:v>
                </c:pt>
                <c:pt idx="17">
                  <c:v>4/8 晚上</c:v>
                </c:pt>
                <c:pt idx="18">
                  <c:v>4/9 早上</c:v>
                </c:pt>
                <c:pt idx="19">
                  <c:v>4/9 中午</c:v>
                </c:pt>
                <c:pt idx="20">
                  <c:v>4/9 晚上</c:v>
                </c:pt>
                <c:pt idx="21">
                  <c:v>4/10 早上</c:v>
                </c:pt>
                <c:pt idx="22">
                  <c:v>4/10 中午</c:v>
                </c:pt>
                <c:pt idx="23">
                  <c:v>4/10 晚上</c:v>
                </c:pt>
                <c:pt idx="24">
                  <c:v>4/11 早上</c:v>
                </c:pt>
                <c:pt idx="25">
                  <c:v>4/11 中午</c:v>
                </c:pt>
                <c:pt idx="26">
                  <c:v>4/11 晚上</c:v>
                </c:pt>
                <c:pt idx="27">
                  <c:v>4/12 早上</c:v>
                </c:pt>
                <c:pt idx="28">
                  <c:v>4/12 中午</c:v>
                </c:pt>
                <c:pt idx="29">
                  <c:v>4/12 晚上</c:v>
                </c:pt>
                <c:pt idx="30">
                  <c:v>4/13 早上</c:v>
                </c:pt>
                <c:pt idx="31">
                  <c:v>4/13 中午</c:v>
                </c:pt>
                <c:pt idx="32">
                  <c:v>4/13 晚上</c:v>
                </c:pt>
                <c:pt idx="33">
                  <c:v>4/14 早上</c:v>
                </c:pt>
                <c:pt idx="34">
                  <c:v>4/14 中午</c:v>
                </c:pt>
                <c:pt idx="35">
                  <c:v>4/14 晚上</c:v>
                </c:pt>
                <c:pt idx="36">
                  <c:v>4/15 早上</c:v>
                </c:pt>
                <c:pt idx="37">
                  <c:v>4/15 中午</c:v>
                </c:pt>
                <c:pt idx="38">
                  <c:v>4/15 晚上</c:v>
                </c:pt>
                <c:pt idx="39">
                  <c:v>4/16 早上</c:v>
                </c:pt>
                <c:pt idx="40">
                  <c:v>4/16 中午</c:v>
                </c:pt>
                <c:pt idx="41">
                  <c:v>4/16 晚上</c:v>
                </c:pt>
                <c:pt idx="42">
                  <c:v>4/17 早上</c:v>
                </c:pt>
                <c:pt idx="43">
                  <c:v>4/17 中午</c:v>
                </c:pt>
                <c:pt idx="44">
                  <c:v>4/17 晚上</c:v>
                </c:pt>
              </c:strCache>
            </c:strRef>
          </c:xVal>
          <c:yVal>
            <c:numRef>
              <c:f>工作表1!$E$2:$E$46</c:f>
              <c:numCache>
                <c:formatCode>General</c:formatCode>
                <c:ptCount val="45"/>
                <c:pt idx="0">
                  <c:v>46.333333333333336</c:v>
                </c:pt>
                <c:pt idx="1">
                  <c:v>50.666666666666664</c:v>
                </c:pt>
                <c:pt idx="2">
                  <c:v>40.333333333333336</c:v>
                </c:pt>
                <c:pt idx="3">
                  <c:v>37.333333333333336</c:v>
                </c:pt>
                <c:pt idx="4">
                  <c:v>44</c:v>
                </c:pt>
                <c:pt idx="5">
                  <c:v>38.666666666666664</c:v>
                </c:pt>
                <c:pt idx="6">
                  <c:v>50.333333333333336</c:v>
                </c:pt>
                <c:pt idx="7">
                  <c:v>47.666666666666664</c:v>
                </c:pt>
                <c:pt idx="8">
                  <c:v>44</c:v>
                </c:pt>
                <c:pt idx="9">
                  <c:v>41.666666666666664</c:v>
                </c:pt>
                <c:pt idx="10">
                  <c:v>58.333333333333336</c:v>
                </c:pt>
                <c:pt idx="11">
                  <c:v>42.666666666666664</c:v>
                </c:pt>
                <c:pt idx="12">
                  <c:v>46.333333333333336</c:v>
                </c:pt>
                <c:pt idx="13">
                  <c:v>39</c:v>
                </c:pt>
                <c:pt idx="14">
                  <c:v>41.666666666666664</c:v>
                </c:pt>
                <c:pt idx="15">
                  <c:v>50</c:v>
                </c:pt>
                <c:pt idx="16">
                  <c:v>46</c:v>
                </c:pt>
                <c:pt idx="17">
                  <c:v>39.666666666666664</c:v>
                </c:pt>
                <c:pt idx="18">
                  <c:v>50</c:v>
                </c:pt>
                <c:pt idx="19">
                  <c:v>54.333333333333336</c:v>
                </c:pt>
                <c:pt idx="20">
                  <c:v>40.666666666666664</c:v>
                </c:pt>
                <c:pt idx="21">
                  <c:v>48.666666666666664</c:v>
                </c:pt>
                <c:pt idx="22">
                  <c:v>41.333333333333336</c:v>
                </c:pt>
                <c:pt idx="23">
                  <c:v>41.666666666666664</c:v>
                </c:pt>
                <c:pt idx="24">
                  <c:v>39</c:v>
                </c:pt>
                <c:pt idx="25">
                  <c:v>48.333333333333336</c:v>
                </c:pt>
                <c:pt idx="26">
                  <c:v>45.333333333333336</c:v>
                </c:pt>
                <c:pt idx="27">
                  <c:v>40.333333333333336</c:v>
                </c:pt>
                <c:pt idx="28">
                  <c:v>44.666666666666664</c:v>
                </c:pt>
                <c:pt idx="29">
                  <c:v>41</c:v>
                </c:pt>
                <c:pt idx="30">
                  <c:v>38.333333333333336</c:v>
                </c:pt>
                <c:pt idx="31">
                  <c:v>47</c:v>
                </c:pt>
                <c:pt idx="32">
                  <c:v>40.666666666666664</c:v>
                </c:pt>
                <c:pt idx="33">
                  <c:v>42.333333333333336</c:v>
                </c:pt>
                <c:pt idx="34">
                  <c:v>45.666666666666664</c:v>
                </c:pt>
                <c:pt idx="35">
                  <c:v>42.666666666666664</c:v>
                </c:pt>
                <c:pt idx="36">
                  <c:v>40</c:v>
                </c:pt>
                <c:pt idx="37">
                  <c:v>61</c:v>
                </c:pt>
                <c:pt idx="38">
                  <c:v>41</c:v>
                </c:pt>
                <c:pt idx="39">
                  <c:v>42.333333333333336</c:v>
                </c:pt>
                <c:pt idx="40">
                  <c:v>51.333333333333336</c:v>
                </c:pt>
                <c:pt idx="41">
                  <c:v>39.333333333333336</c:v>
                </c:pt>
                <c:pt idx="42">
                  <c:v>43.333333333333336</c:v>
                </c:pt>
                <c:pt idx="43">
                  <c:v>51.666666666666664</c:v>
                </c:pt>
                <c:pt idx="44">
                  <c:v>41.333333333333336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8-41EF-B0BA-4FC0C4F8D600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工作表1!$F$2:$F$46</c:f>
              <c:numCache>
                <c:formatCode>General</c:formatCode>
                <c:ptCount val="45"/>
                <c:pt idx="0">
                  <c:v>60.641528755845414</c:v>
                </c:pt>
                <c:pt idx="1">
                  <c:v>60.641528755845414</c:v>
                </c:pt>
                <c:pt idx="2">
                  <c:v>60.641528755845414</c:v>
                </c:pt>
                <c:pt idx="3">
                  <c:v>60.641528755845414</c:v>
                </c:pt>
                <c:pt idx="4">
                  <c:v>60.641528755845414</c:v>
                </c:pt>
                <c:pt idx="5">
                  <c:v>60.641528755845414</c:v>
                </c:pt>
                <c:pt idx="6">
                  <c:v>60.641528755845414</c:v>
                </c:pt>
                <c:pt idx="7">
                  <c:v>60.641528755845414</c:v>
                </c:pt>
                <c:pt idx="8">
                  <c:v>60.641528755845414</c:v>
                </c:pt>
                <c:pt idx="9">
                  <c:v>60.641528755845414</c:v>
                </c:pt>
                <c:pt idx="10">
                  <c:v>60.641528755845414</c:v>
                </c:pt>
                <c:pt idx="11">
                  <c:v>60.641528755845414</c:v>
                </c:pt>
                <c:pt idx="12">
                  <c:v>60.641528755845414</c:v>
                </c:pt>
                <c:pt idx="13">
                  <c:v>60.641528755845414</c:v>
                </c:pt>
                <c:pt idx="14">
                  <c:v>60.641528755845414</c:v>
                </c:pt>
                <c:pt idx="15">
                  <c:v>60.641528755845414</c:v>
                </c:pt>
                <c:pt idx="16">
                  <c:v>60.641528755845414</c:v>
                </c:pt>
                <c:pt idx="17">
                  <c:v>60.641528755845414</c:v>
                </c:pt>
                <c:pt idx="18">
                  <c:v>60.641528755845414</c:v>
                </c:pt>
                <c:pt idx="19">
                  <c:v>60.641528755845414</c:v>
                </c:pt>
                <c:pt idx="20">
                  <c:v>60.641528755845414</c:v>
                </c:pt>
                <c:pt idx="21">
                  <c:v>60.641528755845414</c:v>
                </c:pt>
                <c:pt idx="22">
                  <c:v>60.641528755845414</c:v>
                </c:pt>
                <c:pt idx="23">
                  <c:v>60.641528755845414</c:v>
                </c:pt>
                <c:pt idx="24">
                  <c:v>60.641528755845414</c:v>
                </c:pt>
                <c:pt idx="25">
                  <c:v>60.641528755845414</c:v>
                </c:pt>
                <c:pt idx="26">
                  <c:v>60.641528755845414</c:v>
                </c:pt>
                <c:pt idx="27">
                  <c:v>60.641528755845414</c:v>
                </c:pt>
                <c:pt idx="28">
                  <c:v>60.641528755845414</c:v>
                </c:pt>
                <c:pt idx="29">
                  <c:v>60.641528755845414</c:v>
                </c:pt>
                <c:pt idx="30">
                  <c:v>60.641528755845414</c:v>
                </c:pt>
                <c:pt idx="31">
                  <c:v>60.641528755845414</c:v>
                </c:pt>
                <c:pt idx="32">
                  <c:v>60.641528755845414</c:v>
                </c:pt>
                <c:pt idx="33">
                  <c:v>60.641528755845414</c:v>
                </c:pt>
                <c:pt idx="34">
                  <c:v>60.641528755845414</c:v>
                </c:pt>
                <c:pt idx="35">
                  <c:v>60.641528755845414</c:v>
                </c:pt>
                <c:pt idx="36">
                  <c:v>60.641528755845414</c:v>
                </c:pt>
                <c:pt idx="37">
                  <c:v>60.641528755845414</c:v>
                </c:pt>
                <c:pt idx="38">
                  <c:v>60.641528755845414</c:v>
                </c:pt>
                <c:pt idx="39">
                  <c:v>60.641528755845414</c:v>
                </c:pt>
                <c:pt idx="40">
                  <c:v>60.641528755845414</c:v>
                </c:pt>
                <c:pt idx="41">
                  <c:v>60.641528755845414</c:v>
                </c:pt>
                <c:pt idx="42">
                  <c:v>60.641528755845414</c:v>
                </c:pt>
                <c:pt idx="43">
                  <c:v>60.641528755845414</c:v>
                </c:pt>
                <c:pt idx="44">
                  <c:v>60.641528755845414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8-41EF-B0BA-4FC0C4F8D600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工作表1!$G$2:$G$46</c:f>
              <c:numCache>
                <c:formatCode>General</c:formatCode>
                <c:ptCount val="45"/>
                <c:pt idx="0">
                  <c:v>28.602915688599012</c:v>
                </c:pt>
                <c:pt idx="1">
                  <c:v>28.602915688599012</c:v>
                </c:pt>
                <c:pt idx="2">
                  <c:v>28.602915688599012</c:v>
                </c:pt>
                <c:pt idx="3">
                  <c:v>28.602915688599012</c:v>
                </c:pt>
                <c:pt idx="4">
                  <c:v>28.602915688599012</c:v>
                </c:pt>
                <c:pt idx="5">
                  <c:v>28.602915688599012</c:v>
                </c:pt>
                <c:pt idx="6">
                  <c:v>28.602915688599012</c:v>
                </c:pt>
                <c:pt idx="7">
                  <c:v>28.602915688599012</c:v>
                </c:pt>
                <c:pt idx="8">
                  <c:v>28.602915688599012</c:v>
                </c:pt>
                <c:pt idx="9">
                  <c:v>28.602915688599012</c:v>
                </c:pt>
                <c:pt idx="10">
                  <c:v>28.602915688599012</c:v>
                </c:pt>
                <c:pt idx="11">
                  <c:v>28.602915688599012</c:v>
                </c:pt>
                <c:pt idx="12">
                  <c:v>28.602915688599012</c:v>
                </c:pt>
                <c:pt idx="13">
                  <c:v>28.602915688599012</c:v>
                </c:pt>
                <c:pt idx="14">
                  <c:v>28.602915688599012</c:v>
                </c:pt>
                <c:pt idx="15">
                  <c:v>28.602915688599012</c:v>
                </c:pt>
                <c:pt idx="16">
                  <c:v>28.602915688599012</c:v>
                </c:pt>
                <c:pt idx="17">
                  <c:v>28.602915688599012</c:v>
                </c:pt>
                <c:pt idx="18">
                  <c:v>28.602915688599012</c:v>
                </c:pt>
                <c:pt idx="19">
                  <c:v>28.602915688599012</c:v>
                </c:pt>
                <c:pt idx="20">
                  <c:v>28.602915688599012</c:v>
                </c:pt>
                <c:pt idx="21">
                  <c:v>28.602915688599012</c:v>
                </c:pt>
                <c:pt idx="22">
                  <c:v>28.602915688599012</c:v>
                </c:pt>
                <c:pt idx="23">
                  <c:v>28.602915688599012</c:v>
                </c:pt>
                <c:pt idx="24">
                  <c:v>28.602915688599012</c:v>
                </c:pt>
                <c:pt idx="25">
                  <c:v>28.602915688599012</c:v>
                </c:pt>
                <c:pt idx="26">
                  <c:v>28.602915688599012</c:v>
                </c:pt>
                <c:pt idx="27">
                  <c:v>28.602915688599012</c:v>
                </c:pt>
                <c:pt idx="28">
                  <c:v>28.602915688599012</c:v>
                </c:pt>
                <c:pt idx="29">
                  <c:v>28.602915688599012</c:v>
                </c:pt>
                <c:pt idx="30">
                  <c:v>28.602915688599012</c:v>
                </c:pt>
                <c:pt idx="31">
                  <c:v>28.602915688599012</c:v>
                </c:pt>
                <c:pt idx="32">
                  <c:v>28.602915688599012</c:v>
                </c:pt>
                <c:pt idx="33">
                  <c:v>28.602915688599012</c:v>
                </c:pt>
                <c:pt idx="34">
                  <c:v>28.602915688599012</c:v>
                </c:pt>
                <c:pt idx="35">
                  <c:v>28.602915688599012</c:v>
                </c:pt>
                <c:pt idx="36">
                  <c:v>28.602915688599012</c:v>
                </c:pt>
                <c:pt idx="37">
                  <c:v>28.602915688599012</c:v>
                </c:pt>
                <c:pt idx="38">
                  <c:v>28.602915688599012</c:v>
                </c:pt>
                <c:pt idx="39">
                  <c:v>28.602915688599012</c:v>
                </c:pt>
                <c:pt idx="40">
                  <c:v>28.602915688599012</c:v>
                </c:pt>
                <c:pt idx="41">
                  <c:v>28.602915688599012</c:v>
                </c:pt>
                <c:pt idx="42">
                  <c:v>28.602915688599012</c:v>
                </c:pt>
                <c:pt idx="43">
                  <c:v>28.602915688599012</c:v>
                </c:pt>
                <c:pt idx="44">
                  <c:v>28.602915688599012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8-41EF-B0BA-4FC0C4F8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79616"/>
        <c:axId val="898980032"/>
      </c:scatterChart>
      <c:valAx>
        <c:axId val="8989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980032"/>
        <c:crosses val="autoZero"/>
        <c:crossBetween val="midCat"/>
      </c:valAx>
      <c:valAx>
        <c:axId val="898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9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R_bar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range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工作表1!$A$2:$A$46</c:f>
              <c:strCache>
                <c:ptCount val="45"/>
                <c:pt idx="0">
                  <c:v>4/3 早上</c:v>
                </c:pt>
                <c:pt idx="1">
                  <c:v>4/3 中午</c:v>
                </c:pt>
                <c:pt idx="2">
                  <c:v>4/3 晚上</c:v>
                </c:pt>
                <c:pt idx="3">
                  <c:v>4/4 早上</c:v>
                </c:pt>
                <c:pt idx="4">
                  <c:v>4/4 中午</c:v>
                </c:pt>
                <c:pt idx="5">
                  <c:v>4/4 晚上</c:v>
                </c:pt>
                <c:pt idx="6">
                  <c:v>4/5 早上</c:v>
                </c:pt>
                <c:pt idx="7">
                  <c:v>4/5 中午</c:v>
                </c:pt>
                <c:pt idx="8">
                  <c:v>4/5 晚上</c:v>
                </c:pt>
                <c:pt idx="9">
                  <c:v>4/6 早上</c:v>
                </c:pt>
                <c:pt idx="10">
                  <c:v>4/6 中午</c:v>
                </c:pt>
                <c:pt idx="11">
                  <c:v>4/6 晚上</c:v>
                </c:pt>
                <c:pt idx="12">
                  <c:v>4/7 早上</c:v>
                </c:pt>
                <c:pt idx="13">
                  <c:v>4/7 中午</c:v>
                </c:pt>
                <c:pt idx="14">
                  <c:v>4/7 晚上</c:v>
                </c:pt>
                <c:pt idx="15">
                  <c:v>4/8 早上</c:v>
                </c:pt>
                <c:pt idx="16">
                  <c:v>4/8 中午</c:v>
                </c:pt>
                <c:pt idx="17">
                  <c:v>4/8 晚上</c:v>
                </c:pt>
                <c:pt idx="18">
                  <c:v>4/9 早上</c:v>
                </c:pt>
                <c:pt idx="19">
                  <c:v>4/9 中午</c:v>
                </c:pt>
                <c:pt idx="20">
                  <c:v>4/9 晚上</c:v>
                </c:pt>
                <c:pt idx="21">
                  <c:v>4/10 早上</c:v>
                </c:pt>
                <c:pt idx="22">
                  <c:v>4/10 中午</c:v>
                </c:pt>
                <c:pt idx="23">
                  <c:v>4/10 晚上</c:v>
                </c:pt>
                <c:pt idx="24">
                  <c:v>4/11 早上</c:v>
                </c:pt>
                <c:pt idx="25">
                  <c:v>4/11 中午</c:v>
                </c:pt>
                <c:pt idx="26">
                  <c:v>4/11 晚上</c:v>
                </c:pt>
                <c:pt idx="27">
                  <c:v>4/12 早上</c:v>
                </c:pt>
                <c:pt idx="28">
                  <c:v>4/12 中午</c:v>
                </c:pt>
                <c:pt idx="29">
                  <c:v>4/12 晚上</c:v>
                </c:pt>
                <c:pt idx="30">
                  <c:v>4/13 早上</c:v>
                </c:pt>
                <c:pt idx="31">
                  <c:v>4/13 中午</c:v>
                </c:pt>
                <c:pt idx="32">
                  <c:v>4/13 晚上</c:v>
                </c:pt>
                <c:pt idx="33">
                  <c:v>4/14 早上</c:v>
                </c:pt>
                <c:pt idx="34">
                  <c:v>4/14 中午</c:v>
                </c:pt>
                <c:pt idx="35">
                  <c:v>4/14 晚上</c:v>
                </c:pt>
                <c:pt idx="36">
                  <c:v>4/15 早上</c:v>
                </c:pt>
                <c:pt idx="37">
                  <c:v>4/15 中午</c:v>
                </c:pt>
                <c:pt idx="38">
                  <c:v>4/15 晚上</c:v>
                </c:pt>
                <c:pt idx="39">
                  <c:v>4/16 早上</c:v>
                </c:pt>
                <c:pt idx="40">
                  <c:v>4/16 中午</c:v>
                </c:pt>
                <c:pt idx="41">
                  <c:v>4/16 晚上</c:v>
                </c:pt>
                <c:pt idx="42">
                  <c:v>4/17 早上</c:v>
                </c:pt>
                <c:pt idx="43">
                  <c:v>4/17 中午</c:v>
                </c:pt>
                <c:pt idx="44">
                  <c:v>4/17 晚上</c:v>
                </c:pt>
              </c:strCache>
            </c:strRef>
          </c:xVal>
          <c:yVal>
            <c:numRef>
              <c:f>工作表1!$H$2:$H$46</c:f>
              <c:numCache>
                <c:formatCode>General</c:formatCode>
                <c:ptCount val="45"/>
                <c:pt idx="0">
                  <c:v>1</c:v>
                </c:pt>
                <c:pt idx="1">
                  <c:v>16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2-4F37-8138-F23B89B6559D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工作表1!$I$2:$I$46</c:f>
              <c:numCache>
                <c:formatCode>General</c:formatCode>
                <c:ptCount val="45"/>
                <c:pt idx="0">
                  <c:v>9.1281365991352192</c:v>
                </c:pt>
                <c:pt idx="1">
                  <c:v>9.1281365991352192</c:v>
                </c:pt>
                <c:pt idx="2">
                  <c:v>9.1281365991352192</c:v>
                </c:pt>
                <c:pt idx="3">
                  <c:v>9.1281365991352192</c:v>
                </c:pt>
                <c:pt idx="4">
                  <c:v>9.1281365991352192</c:v>
                </c:pt>
                <c:pt idx="5">
                  <c:v>9.1281365991352192</c:v>
                </c:pt>
                <c:pt idx="6">
                  <c:v>9.1281365991352192</c:v>
                </c:pt>
                <c:pt idx="7">
                  <c:v>9.1281365991352192</c:v>
                </c:pt>
                <c:pt idx="8">
                  <c:v>9.1281365991352192</c:v>
                </c:pt>
                <c:pt idx="9">
                  <c:v>9.1281365991352192</c:v>
                </c:pt>
                <c:pt idx="10">
                  <c:v>9.1281365991352192</c:v>
                </c:pt>
                <c:pt idx="11">
                  <c:v>9.1281365991352192</c:v>
                </c:pt>
                <c:pt idx="12">
                  <c:v>9.1281365991352192</c:v>
                </c:pt>
                <c:pt idx="13">
                  <c:v>9.1281365991352192</c:v>
                </c:pt>
                <c:pt idx="14">
                  <c:v>9.1281365991352192</c:v>
                </c:pt>
                <c:pt idx="15">
                  <c:v>9.1281365991352192</c:v>
                </c:pt>
                <c:pt idx="16">
                  <c:v>9.1281365991352192</c:v>
                </c:pt>
                <c:pt idx="17">
                  <c:v>9.1281365991352192</c:v>
                </c:pt>
                <c:pt idx="18">
                  <c:v>9.1281365991352192</c:v>
                </c:pt>
                <c:pt idx="19">
                  <c:v>9.1281365991352192</c:v>
                </c:pt>
                <c:pt idx="20">
                  <c:v>9.1281365991352192</c:v>
                </c:pt>
                <c:pt idx="21">
                  <c:v>9.1281365991352192</c:v>
                </c:pt>
                <c:pt idx="22">
                  <c:v>9.1281365991352192</c:v>
                </c:pt>
                <c:pt idx="23">
                  <c:v>9.1281365991352192</c:v>
                </c:pt>
                <c:pt idx="24">
                  <c:v>9.1281365991352192</c:v>
                </c:pt>
                <c:pt idx="25">
                  <c:v>9.1281365991352192</c:v>
                </c:pt>
                <c:pt idx="26">
                  <c:v>9.1281365991352192</c:v>
                </c:pt>
                <c:pt idx="27">
                  <c:v>9.1281365991352192</c:v>
                </c:pt>
                <c:pt idx="28">
                  <c:v>9.1281365991352192</c:v>
                </c:pt>
                <c:pt idx="29">
                  <c:v>9.1281365991352192</c:v>
                </c:pt>
                <c:pt idx="30">
                  <c:v>9.1281365991352192</c:v>
                </c:pt>
                <c:pt idx="31">
                  <c:v>9.1281365991352192</c:v>
                </c:pt>
                <c:pt idx="32">
                  <c:v>9.1281365991352192</c:v>
                </c:pt>
                <c:pt idx="33">
                  <c:v>9.1281365991352192</c:v>
                </c:pt>
                <c:pt idx="34">
                  <c:v>9.1281365991352192</c:v>
                </c:pt>
                <c:pt idx="35">
                  <c:v>9.1281365991352192</c:v>
                </c:pt>
                <c:pt idx="36">
                  <c:v>9.1281365991352192</c:v>
                </c:pt>
                <c:pt idx="37">
                  <c:v>9.1281365991352192</c:v>
                </c:pt>
                <c:pt idx="38">
                  <c:v>9.1281365991352192</c:v>
                </c:pt>
                <c:pt idx="39">
                  <c:v>9.1281365991352192</c:v>
                </c:pt>
                <c:pt idx="40">
                  <c:v>9.1281365991352192</c:v>
                </c:pt>
                <c:pt idx="41">
                  <c:v>9.1281365991352192</c:v>
                </c:pt>
                <c:pt idx="42">
                  <c:v>9.1281365991352192</c:v>
                </c:pt>
                <c:pt idx="43">
                  <c:v>9.1281365991352192</c:v>
                </c:pt>
                <c:pt idx="44">
                  <c:v>9.1281365991352192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4F37-8138-F23B89B6559D}"/>
            </c:ext>
          </c:extLst>
        </c:ser>
        <c:ser>
          <c:idx val="2"/>
          <c:order val="2"/>
          <c:tx>
            <c:strRef>
              <c:f>工作表1!$J$1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2-4F37-8138-F23B89B6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79616"/>
        <c:axId val="898980032"/>
      </c:scatterChart>
      <c:valAx>
        <c:axId val="8989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980032"/>
        <c:crosses val="autoZero"/>
        <c:crossBetween val="midCat"/>
      </c:valAx>
      <c:valAx>
        <c:axId val="898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9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X_bar_bar</a:t>
            </a:r>
            <a:r>
              <a:rPr lang="en-US" altLang="zh-TW" baseline="0"/>
              <a:t> chart new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工作表1!$Q$1</c:f>
              <c:strCache>
                <c:ptCount val="1"/>
                <c:pt idx="0">
                  <c:v>average X_bar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工作表1!$Q$2:$Q$44</c:f>
              <c:numCache>
                <c:formatCode>General</c:formatCode>
                <c:ptCount val="43"/>
                <c:pt idx="0">
                  <c:v>46.333333333333336</c:v>
                </c:pt>
                <c:pt idx="1">
                  <c:v>40.333333333333336</c:v>
                </c:pt>
                <c:pt idx="2">
                  <c:v>37.333333333333336</c:v>
                </c:pt>
                <c:pt idx="3">
                  <c:v>44</c:v>
                </c:pt>
                <c:pt idx="4">
                  <c:v>38.666666666666664</c:v>
                </c:pt>
                <c:pt idx="5">
                  <c:v>50.333333333333336</c:v>
                </c:pt>
                <c:pt idx="6">
                  <c:v>47.666666666666664</c:v>
                </c:pt>
                <c:pt idx="7">
                  <c:v>44</c:v>
                </c:pt>
                <c:pt idx="8">
                  <c:v>41.666666666666664</c:v>
                </c:pt>
                <c:pt idx="9">
                  <c:v>58.333333333333336</c:v>
                </c:pt>
                <c:pt idx="10">
                  <c:v>42.666666666666664</c:v>
                </c:pt>
                <c:pt idx="11">
                  <c:v>46.333333333333336</c:v>
                </c:pt>
                <c:pt idx="12">
                  <c:v>39</c:v>
                </c:pt>
                <c:pt idx="13">
                  <c:v>41.666666666666664</c:v>
                </c:pt>
                <c:pt idx="14">
                  <c:v>50</c:v>
                </c:pt>
                <c:pt idx="15">
                  <c:v>46</c:v>
                </c:pt>
                <c:pt idx="16">
                  <c:v>39.666666666666664</c:v>
                </c:pt>
                <c:pt idx="17">
                  <c:v>50</c:v>
                </c:pt>
                <c:pt idx="18">
                  <c:v>54.333333333333336</c:v>
                </c:pt>
                <c:pt idx="19">
                  <c:v>40.666666666666664</c:v>
                </c:pt>
                <c:pt idx="20">
                  <c:v>48.666666666666664</c:v>
                </c:pt>
                <c:pt idx="21">
                  <c:v>41.333333333333336</c:v>
                </c:pt>
                <c:pt idx="22">
                  <c:v>41.666666666666664</c:v>
                </c:pt>
                <c:pt idx="23">
                  <c:v>39</c:v>
                </c:pt>
                <c:pt idx="24">
                  <c:v>48.333333333333336</c:v>
                </c:pt>
                <c:pt idx="25">
                  <c:v>45.333333333333336</c:v>
                </c:pt>
                <c:pt idx="26">
                  <c:v>40.333333333333336</c:v>
                </c:pt>
                <c:pt idx="27">
                  <c:v>44.666666666666664</c:v>
                </c:pt>
                <c:pt idx="28">
                  <c:v>41</c:v>
                </c:pt>
                <c:pt idx="29">
                  <c:v>38.333333333333336</c:v>
                </c:pt>
                <c:pt idx="30">
                  <c:v>47</c:v>
                </c:pt>
                <c:pt idx="31">
                  <c:v>40.666666666666664</c:v>
                </c:pt>
                <c:pt idx="32">
                  <c:v>42.333333333333336</c:v>
                </c:pt>
                <c:pt idx="33">
                  <c:v>45.666666666666664</c:v>
                </c:pt>
                <c:pt idx="34">
                  <c:v>42.666666666666664</c:v>
                </c:pt>
                <c:pt idx="35">
                  <c:v>40</c:v>
                </c:pt>
                <c:pt idx="36">
                  <c:v>41</c:v>
                </c:pt>
                <c:pt idx="37">
                  <c:v>42.333333333333336</c:v>
                </c:pt>
                <c:pt idx="38">
                  <c:v>51.333333333333336</c:v>
                </c:pt>
                <c:pt idx="39">
                  <c:v>39.333333333333336</c:v>
                </c:pt>
                <c:pt idx="40">
                  <c:v>43.333333333333336</c:v>
                </c:pt>
                <c:pt idx="41">
                  <c:v>51.666666666666664</c:v>
                </c:pt>
                <c:pt idx="42">
                  <c:v>41.333333333333336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5-4F12-A43E-935DE395BE85}"/>
            </c:ext>
          </c:extLst>
        </c:ser>
        <c:ser>
          <c:idx val="1"/>
          <c:order val="1"/>
          <c:tx>
            <c:strRef>
              <c:f>工作表1!$R$1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工作表1!$R$2:$R$44</c:f>
              <c:numCache>
                <c:formatCode>General</c:formatCode>
                <c:ptCount val="43"/>
                <c:pt idx="0">
                  <c:v>58.279120324785254</c:v>
                </c:pt>
                <c:pt idx="1">
                  <c:v>58.279120324785254</c:v>
                </c:pt>
                <c:pt idx="2">
                  <c:v>58.279120324785254</c:v>
                </c:pt>
                <c:pt idx="3">
                  <c:v>58.279120324785254</c:v>
                </c:pt>
                <c:pt idx="4">
                  <c:v>58.279120324785254</c:v>
                </c:pt>
                <c:pt idx="5">
                  <c:v>58.279120324785254</c:v>
                </c:pt>
                <c:pt idx="6">
                  <c:v>58.279120324785254</c:v>
                </c:pt>
                <c:pt idx="7">
                  <c:v>58.279120324785254</c:v>
                </c:pt>
                <c:pt idx="8">
                  <c:v>58.279120324785254</c:v>
                </c:pt>
                <c:pt idx="9">
                  <c:v>58.279120324785254</c:v>
                </c:pt>
                <c:pt idx="10">
                  <c:v>58.279120324785254</c:v>
                </c:pt>
                <c:pt idx="11">
                  <c:v>58.279120324785254</c:v>
                </c:pt>
                <c:pt idx="12">
                  <c:v>58.279120324785254</c:v>
                </c:pt>
                <c:pt idx="13">
                  <c:v>58.279120324785254</c:v>
                </c:pt>
                <c:pt idx="14">
                  <c:v>58.279120324785254</c:v>
                </c:pt>
                <c:pt idx="15">
                  <c:v>58.279120324785254</c:v>
                </c:pt>
                <c:pt idx="16">
                  <c:v>58.279120324785254</c:v>
                </c:pt>
                <c:pt idx="17">
                  <c:v>58.279120324785254</c:v>
                </c:pt>
                <c:pt idx="18">
                  <c:v>58.279120324785254</c:v>
                </c:pt>
                <c:pt idx="19">
                  <c:v>58.279120324785254</c:v>
                </c:pt>
                <c:pt idx="20">
                  <c:v>58.279120324785254</c:v>
                </c:pt>
                <c:pt idx="21">
                  <c:v>58.279120324785254</c:v>
                </c:pt>
                <c:pt idx="22">
                  <c:v>58.279120324785254</c:v>
                </c:pt>
                <c:pt idx="23">
                  <c:v>58.279120324785254</c:v>
                </c:pt>
                <c:pt idx="24">
                  <c:v>58.279120324785254</c:v>
                </c:pt>
                <c:pt idx="25">
                  <c:v>58.279120324785254</c:v>
                </c:pt>
                <c:pt idx="26">
                  <c:v>58.279120324785254</c:v>
                </c:pt>
                <c:pt idx="27">
                  <c:v>58.279120324785254</c:v>
                </c:pt>
                <c:pt idx="28">
                  <c:v>58.279120324785254</c:v>
                </c:pt>
                <c:pt idx="29">
                  <c:v>58.279120324785254</c:v>
                </c:pt>
                <c:pt idx="30">
                  <c:v>58.279120324785254</c:v>
                </c:pt>
                <c:pt idx="31">
                  <c:v>58.279120324785254</c:v>
                </c:pt>
                <c:pt idx="32">
                  <c:v>58.279120324785254</c:v>
                </c:pt>
                <c:pt idx="33">
                  <c:v>58.279120324785254</c:v>
                </c:pt>
                <c:pt idx="34">
                  <c:v>58.279120324785254</c:v>
                </c:pt>
                <c:pt idx="35">
                  <c:v>58.279120324785254</c:v>
                </c:pt>
                <c:pt idx="36">
                  <c:v>58.279120324785254</c:v>
                </c:pt>
                <c:pt idx="37">
                  <c:v>58.279120324785254</c:v>
                </c:pt>
                <c:pt idx="38">
                  <c:v>58.279120324785254</c:v>
                </c:pt>
                <c:pt idx="39">
                  <c:v>58.279120324785254</c:v>
                </c:pt>
                <c:pt idx="40">
                  <c:v>58.279120324785254</c:v>
                </c:pt>
                <c:pt idx="41">
                  <c:v>58.279120324785254</c:v>
                </c:pt>
                <c:pt idx="42">
                  <c:v>58.279120324785254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5-4F12-A43E-935DE395BE85}"/>
            </c:ext>
          </c:extLst>
        </c:ser>
        <c:ser>
          <c:idx val="2"/>
          <c:order val="2"/>
          <c:tx>
            <c:strRef>
              <c:f>工作表1!$S$1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工作表1!$S$2:$S$44</c:f>
              <c:numCache>
                <c:formatCode>General</c:formatCode>
                <c:ptCount val="43"/>
                <c:pt idx="0">
                  <c:v>29.922430062811632</c:v>
                </c:pt>
                <c:pt idx="1">
                  <c:v>29.922430062811632</c:v>
                </c:pt>
                <c:pt idx="2">
                  <c:v>29.922430062811632</c:v>
                </c:pt>
                <c:pt idx="3">
                  <c:v>29.922430062811632</c:v>
                </c:pt>
                <c:pt idx="4">
                  <c:v>29.922430062811632</c:v>
                </c:pt>
                <c:pt idx="5">
                  <c:v>29.922430062811632</c:v>
                </c:pt>
                <c:pt idx="6">
                  <c:v>29.922430062811632</c:v>
                </c:pt>
                <c:pt idx="7">
                  <c:v>29.922430062811632</c:v>
                </c:pt>
                <c:pt idx="8">
                  <c:v>29.922430062811632</c:v>
                </c:pt>
                <c:pt idx="9">
                  <c:v>29.922430062811632</c:v>
                </c:pt>
                <c:pt idx="10">
                  <c:v>29.922430062811632</c:v>
                </c:pt>
                <c:pt idx="11">
                  <c:v>29.922430062811632</c:v>
                </c:pt>
                <c:pt idx="12">
                  <c:v>29.922430062811632</c:v>
                </c:pt>
                <c:pt idx="13">
                  <c:v>29.922430062811632</c:v>
                </c:pt>
                <c:pt idx="14">
                  <c:v>29.922430062811632</c:v>
                </c:pt>
                <c:pt idx="15">
                  <c:v>29.922430062811632</c:v>
                </c:pt>
                <c:pt idx="16">
                  <c:v>29.922430062811632</c:v>
                </c:pt>
                <c:pt idx="17">
                  <c:v>29.922430062811632</c:v>
                </c:pt>
                <c:pt idx="18">
                  <c:v>29.922430062811632</c:v>
                </c:pt>
                <c:pt idx="19">
                  <c:v>29.922430062811632</c:v>
                </c:pt>
                <c:pt idx="20">
                  <c:v>29.922430062811632</c:v>
                </c:pt>
                <c:pt idx="21">
                  <c:v>29.922430062811632</c:v>
                </c:pt>
                <c:pt idx="22">
                  <c:v>29.922430062811632</c:v>
                </c:pt>
                <c:pt idx="23">
                  <c:v>29.922430062811632</c:v>
                </c:pt>
                <c:pt idx="24">
                  <c:v>29.922430062811632</c:v>
                </c:pt>
                <c:pt idx="25">
                  <c:v>29.922430062811632</c:v>
                </c:pt>
                <c:pt idx="26">
                  <c:v>29.922430062811632</c:v>
                </c:pt>
                <c:pt idx="27">
                  <c:v>29.922430062811632</c:v>
                </c:pt>
                <c:pt idx="28">
                  <c:v>29.922430062811632</c:v>
                </c:pt>
                <c:pt idx="29">
                  <c:v>29.922430062811632</c:v>
                </c:pt>
                <c:pt idx="30">
                  <c:v>29.922430062811632</c:v>
                </c:pt>
                <c:pt idx="31">
                  <c:v>29.922430062811632</c:v>
                </c:pt>
                <c:pt idx="32">
                  <c:v>29.922430062811632</c:v>
                </c:pt>
                <c:pt idx="33">
                  <c:v>29.922430062811632</c:v>
                </c:pt>
                <c:pt idx="34">
                  <c:v>29.922430062811632</c:v>
                </c:pt>
                <c:pt idx="35">
                  <c:v>29.922430062811632</c:v>
                </c:pt>
                <c:pt idx="36">
                  <c:v>29.922430062811632</c:v>
                </c:pt>
                <c:pt idx="37">
                  <c:v>29.922430062811632</c:v>
                </c:pt>
                <c:pt idx="38">
                  <c:v>29.922430062811632</c:v>
                </c:pt>
                <c:pt idx="39">
                  <c:v>29.922430062811632</c:v>
                </c:pt>
                <c:pt idx="40">
                  <c:v>29.922430062811632</c:v>
                </c:pt>
                <c:pt idx="41">
                  <c:v>29.922430062811632</c:v>
                </c:pt>
                <c:pt idx="42">
                  <c:v>29.922430062811632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5-4F12-A43E-935DE395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33232"/>
        <c:axId val="1264640304"/>
      </c:scatterChart>
      <c:valAx>
        <c:axId val="12646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640304"/>
        <c:crosses val="autoZero"/>
        <c:crossBetween val="midCat"/>
      </c:valAx>
      <c:valAx>
        <c:axId val="1264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6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R_bar chart new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工作表1!$T$1</c:f>
              <c:strCache>
                <c:ptCount val="1"/>
                <c:pt idx="0">
                  <c:v>range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工作表1!$T$2:$T$44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B7C-AF6E-9505BFC2E2AD}"/>
            </c:ext>
          </c:extLst>
        </c:ser>
        <c:ser>
          <c:idx val="1"/>
          <c:order val="1"/>
          <c:tx>
            <c:strRef>
              <c:f>工作表1!$U$1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工作表1!$U$2:$U$44</c:f>
              <c:numCache>
                <c:formatCode>General</c:formatCode>
                <c:ptCount val="43"/>
                <c:pt idx="0">
                  <c:v>4.8321706030765688</c:v>
                </c:pt>
                <c:pt idx="1">
                  <c:v>4.8321706030765688</c:v>
                </c:pt>
                <c:pt idx="2">
                  <c:v>4.8321706030765688</c:v>
                </c:pt>
                <c:pt idx="3">
                  <c:v>4.8321706030765688</c:v>
                </c:pt>
                <c:pt idx="4">
                  <c:v>4.8321706030765688</c:v>
                </c:pt>
                <c:pt idx="5">
                  <c:v>4.8321706030765688</c:v>
                </c:pt>
                <c:pt idx="6">
                  <c:v>4.8321706030765688</c:v>
                </c:pt>
                <c:pt idx="7">
                  <c:v>4.8321706030765688</c:v>
                </c:pt>
                <c:pt idx="8">
                  <c:v>4.8321706030765688</c:v>
                </c:pt>
                <c:pt idx="9">
                  <c:v>4.8321706030765688</c:v>
                </c:pt>
                <c:pt idx="10">
                  <c:v>4.8321706030765688</c:v>
                </c:pt>
                <c:pt idx="11">
                  <c:v>4.8321706030765688</c:v>
                </c:pt>
                <c:pt idx="12">
                  <c:v>4.8321706030765688</c:v>
                </c:pt>
                <c:pt idx="13">
                  <c:v>4.8321706030765688</c:v>
                </c:pt>
                <c:pt idx="14">
                  <c:v>4.8321706030765688</c:v>
                </c:pt>
                <c:pt idx="15">
                  <c:v>4.8321706030765688</c:v>
                </c:pt>
                <c:pt idx="16">
                  <c:v>4.8321706030765688</c:v>
                </c:pt>
                <c:pt idx="17">
                  <c:v>4.8321706030765688</c:v>
                </c:pt>
                <c:pt idx="18">
                  <c:v>4.8321706030765688</c:v>
                </c:pt>
                <c:pt idx="19">
                  <c:v>4.8321706030765688</c:v>
                </c:pt>
                <c:pt idx="20">
                  <c:v>4.8321706030765688</c:v>
                </c:pt>
                <c:pt idx="21">
                  <c:v>4.8321706030765688</c:v>
                </c:pt>
                <c:pt idx="22">
                  <c:v>4.8321706030765688</c:v>
                </c:pt>
                <c:pt idx="23">
                  <c:v>4.8321706030765688</c:v>
                </c:pt>
                <c:pt idx="24">
                  <c:v>4.8321706030765688</c:v>
                </c:pt>
                <c:pt idx="25">
                  <c:v>4.8321706030765688</c:v>
                </c:pt>
                <c:pt idx="26">
                  <c:v>4.8321706030765688</c:v>
                </c:pt>
                <c:pt idx="27">
                  <c:v>4.8321706030765688</c:v>
                </c:pt>
                <c:pt idx="28">
                  <c:v>4.8321706030765688</c:v>
                </c:pt>
                <c:pt idx="29">
                  <c:v>4.8321706030765688</c:v>
                </c:pt>
                <c:pt idx="30">
                  <c:v>4.8321706030765688</c:v>
                </c:pt>
                <c:pt idx="31">
                  <c:v>4.8321706030765688</c:v>
                </c:pt>
                <c:pt idx="32">
                  <c:v>4.8321706030765688</c:v>
                </c:pt>
                <c:pt idx="33">
                  <c:v>4.8321706030765688</c:v>
                </c:pt>
                <c:pt idx="34">
                  <c:v>4.8321706030765688</c:v>
                </c:pt>
                <c:pt idx="35">
                  <c:v>4.8321706030765688</c:v>
                </c:pt>
                <c:pt idx="36">
                  <c:v>4.8321706030765688</c:v>
                </c:pt>
                <c:pt idx="37">
                  <c:v>4.8321706030765688</c:v>
                </c:pt>
                <c:pt idx="38">
                  <c:v>4.8321706030765688</c:v>
                </c:pt>
                <c:pt idx="39">
                  <c:v>4.8321706030765688</c:v>
                </c:pt>
                <c:pt idx="40">
                  <c:v>4.8321706030765688</c:v>
                </c:pt>
                <c:pt idx="41">
                  <c:v>4.8321706030765688</c:v>
                </c:pt>
                <c:pt idx="42">
                  <c:v>4.8321706030765688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A-4B7C-AF6E-9505BFC2E2AD}"/>
            </c:ext>
          </c:extLst>
        </c:ser>
        <c:ser>
          <c:idx val="2"/>
          <c:order val="2"/>
          <c:tx>
            <c:strRef>
              <c:f>工作表1!$V$1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工作表1!$V$2:$V$44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A-4B7C-AF6E-9505BFC2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25984"/>
        <c:axId val="1461129728"/>
      </c:scatterChart>
      <c:valAx>
        <c:axId val="14611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129728"/>
        <c:crosses val="autoZero"/>
        <c:crossBetween val="midCat"/>
      </c:valAx>
      <c:valAx>
        <c:axId val="1461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1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X_bar_bar chart new2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average X_bar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工作表1!$X$2:$X$43</c:f>
              <c:numCache>
                <c:formatCode>General</c:formatCode>
                <c:ptCount val="42"/>
                <c:pt idx="0">
                  <c:v>46.333333333333336</c:v>
                </c:pt>
                <c:pt idx="1">
                  <c:v>40.333333333333336</c:v>
                </c:pt>
                <c:pt idx="2">
                  <c:v>37.333333333333336</c:v>
                </c:pt>
                <c:pt idx="3">
                  <c:v>44</c:v>
                </c:pt>
                <c:pt idx="4">
                  <c:v>38.666666666666664</c:v>
                </c:pt>
                <c:pt idx="5">
                  <c:v>50.333333333333336</c:v>
                </c:pt>
                <c:pt idx="6">
                  <c:v>47.666666666666664</c:v>
                </c:pt>
                <c:pt idx="7">
                  <c:v>44</c:v>
                </c:pt>
                <c:pt idx="8">
                  <c:v>41.666666666666664</c:v>
                </c:pt>
                <c:pt idx="9">
                  <c:v>42.666666666666664</c:v>
                </c:pt>
                <c:pt idx="10">
                  <c:v>46.333333333333336</c:v>
                </c:pt>
                <c:pt idx="11">
                  <c:v>39</c:v>
                </c:pt>
                <c:pt idx="12">
                  <c:v>41.666666666666664</c:v>
                </c:pt>
                <c:pt idx="13">
                  <c:v>50</c:v>
                </c:pt>
                <c:pt idx="14">
                  <c:v>46</c:v>
                </c:pt>
                <c:pt idx="15">
                  <c:v>39.666666666666664</c:v>
                </c:pt>
                <c:pt idx="16">
                  <c:v>50</c:v>
                </c:pt>
                <c:pt idx="17">
                  <c:v>54.333333333333336</c:v>
                </c:pt>
                <c:pt idx="18">
                  <c:v>40.666666666666664</c:v>
                </c:pt>
                <c:pt idx="19">
                  <c:v>48.666666666666664</c:v>
                </c:pt>
                <c:pt idx="20">
                  <c:v>41.333333333333336</c:v>
                </c:pt>
                <c:pt idx="21">
                  <c:v>41.666666666666664</c:v>
                </c:pt>
                <c:pt idx="22">
                  <c:v>39</c:v>
                </c:pt>
                <c:pt idx="23">
                  <c:v>48.333333333333336</c:v>
                </c:pt>
                <c:pt idx="24">
                  <c:v>45.333333333333336</c:v>
                </c:pt>
                <c:pt idx="25">
                  <c:v>40.333333333333336</c:v>
                </c:pt>
                <c:pt idx="26">
                  <c:v>44.666666666666664</c:v>
                </c:pt>
                <c:pt idx="27">
                  <c:v>41</c:v>
                </c:pt>
                <c:pt idx="28">
                  <c:v>38.333333333333336</c:v>
                </c:pt>
                <c:pt idx="29">
                  <c:v>47</c:v>
                </c:pt>
                <c:pt idx="30">
                  <c:v>40.666666666666664</c:v>
                </c:pt>
                <c:pt idx="31">
                  <c:v>42.333333333333336</c:v>
                </c:pt>
                <c:pt idx="32">
                  <c:v>45.666666666666664</c:v>
                </c:pt>
                <c:pt idx="33">
                  <c:v>42.666666666666664</c:v>
                </c:pt>
                <c:pt idx="34">
                  <c:v>40</c:v>
                </c:pt>
                <c:pt idx="35">
                  <c:v>41</c:v>
                </c:pt>
                <c:pt idx="36">
                  <c:v>42.333333333333336</c:v>
                </c:pt>
                <c:pt idx="37">
                  <c:v>51.333333333333336</c:v>
                </c:pt>
                <c:pt idx="38">
                  <c:v>39.333333333333336</c:v>
                </c:pt>
                <c:pt idx="39">
                  <c:v>43.333333333333336</c:v>
                </c:pt>
                <c:pt idx="40">
                  <c:v>51.666666666666664</c:v>
                </c:pt>
                <c:pt idx="41">
                  <c:v>41.333333333333336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422C-9B13-76B53EA9AACE}"/>
            </c:ext>
          </c:extLst>
        </c:ser>
        <c:ser>
          <c:idx val="1"/>
          <c:order val="1"/>
          <c:tx>
            <c:strRef>
              <c:f>工作表1!$Y$1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工作表1!$Y$2:$Y$43</c:f>
              <c:numCache>
                <c:formatCode>General</c:formatCode>
                <c:ptCount val="42"/>
                <c:pt idx="0">
                  <c:v>56.426981989646755</c:v>
                </c:pt>
                <c:pt idx="1">
                  <c:v>56.426981989646755</c:v>
                </c:pt>
                <c:pt idx="2">
                  <c:v>56.426981989646755</c:v>
                </c:pt>
                <c:pt idx="3">
                  <c:v>56.426981989646755</c:v>
                </c:pt>
                <c:pt idx="4">
                  <c:v>56.426981989646755</c:v>
                </c:pt>
                <c:pt idx="5">
                  <c:v>56.426981989646755</c:v>
                </c:pt>
                <c:pt idx="6">
                  <c:v>56.426981989646755</c:v>
                </c:pt>
                <c:pt idx="7">
                  <c:v>56.426981989646755</c:v>
                </c:pt>
                <c:pt idx="8">
                  <c:v>56.426981989646755</c:v>
                </c:pt>
                <c:pt idx="9">
                  <c:v>56.426981989646755</c:v>
                </c:pt>
                <c:pt idx="10">
                  <c:v>56.426981989646755</c:v>
                </c:pt>
                <c:pt idx="11">
                  <c:v>56.426981989646755</c:v>
                </c:pt>
                <c:pt idx="12">
                  <c:v>56.426981989646755</c:v>
                </c:pt>
                <c:pt idx="13">
                  <c:v>56.426981989646755</c:v>
                </c:pt>
                <c:pt idx="14">
                  <c:v>56.426981989646755</c:v>
                </c:pt>
                <c:pt idx="15">
                  <c:v>56.426981989646755</c:v>
                </c:pt>
                <c:pt idx="16">
                  <c:v>56.426981989646755</c:v>
                </c:pt>
                <c:pt idx="17">
                  <c:v>56.426981989646755</c:v>
                </c:pt>
                <c:pt idx="18">
                  <c:v>56.426981989646755</c:v>
                </c:pt>
                <c:pt idx="19">
                  <c:v>56.426981989646755</c:v>
                </c:pt>
                <c:pt idx="20">
                  <c:v>56.426981989646755</c:v>
                </c:pt>
                <c:pt idx="21">
                  <c:v>56.426981989646755</c:v>
                </c:pt>
                <c:pt idx="22">
                  <c:v>56.426981989646755</c:v>
                </c:pt>
                <c:pt idx="23">
                  <c:v>56.426981989646755</c:v>
                </c:pt>
                <c:pt idx="24">
                  <c:v>56.426981989646755</c:v>
                </c:pt>
                <c:pt idx="25">
                  <c:v>56.426981989646755</c:v>
                </c:pt>
                <c:pt idx="26">
                  <c:v>56.426981989646755</c:v>
                </c:pt>
                <c:pt idx="27">
                  <c:v>56.426981989646755</c:v>
                </c:pt>
                <c:pt idx="28">
                  <c:v>56.426981989646755</c:v>
                </c:pt>
                <c:pt idx="29">
                  <c:v>56.426981989646755</c:v>
                </c:pt>
                <c:pt idx="30">
                  <c:v>56.426981989646755</c:v>
                </c:pt>
                <c:pt idx="31">
                  <c:v>56.426981989646755</c:v>
                </c:pt>
                <c:pt idx="32">
                  <c:v>56.426981989646755</c:v>
                </c:pt>
                <c:pt idx="33">
                  <c:v>56.426981989646755</c:v>
                </c:pt>
                <c:pt idx="34">
                  <c:v>56.426981989646755</c:v>
                </c:pt>
                <c:pt idx="35">
                  <c:v>56.426981989646755</c:v>
                </c:pt>
                <c:pt idx="36">
                  <c:v>56.426981989646755</c:v>
                </c:pt>
                <c:pt idx="37">
                  <c:v>56.426981989646755</c:v>
                </c:pt>
                <c:pt idx="38">
                  <c:v>56.426981989646755</c:v>
                </c:pt>
                <c:pt idx="39">
                  <c:v>56.426981989646755</c:v>
                </c:pt>
                <c:pt idx="40">
                  <c:v>56.426981989646755</c:v>
                </c:pt>
                <c:pt idx="41">
                  <c:v>56.426981989646755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D-422C-9B13-76B53EA9AACE}"/>
            </c:ext>
          </c:extLst>
        </c:ser>
        <c:ser>
          <c:idx val="2"/>
          <c:order val="2"/>
          <c:tx>
            <c:strRef>
              <c:f>工作表1!$Z$1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工作表1!$Z$2:$Z$43</c:f>
              <c:numCache>
                <c:formatCode>General</c:formatCode>
                <c:ptCount val="42"/>
                <c:pt idx="0">
                  <c:v>31.096827534162749</c:v>
                </c:pt>
                <c:pt idx="1">
                  <c:v>31.096827534162749</c:v>
                </c:pt>
                <c:pt idx="2">
                  <c:v>31.096827534162749</c:v>
                </c:pt>
                <c:pt idx="3">
                  <c:v>31.096827534162749</c:v>
                </c:pt>
                <c:pt idx="4">
                  <c:v>31.096827534162749</c:v>
                </c:pt>
                <c:pt idx="5">
                  <c:v>31.096827534162749</c:v>
                </c:pt>
                <c:pt idx="6">
                  <c:v>31.096827534162749</c:v>
                </c:pt>
                <c:pt idx="7">
                  <c:v>31.096827534162749</c:v>
                </c:pt>
                <c:pt idx="8">
                  <c:v>31.096827534162749</c:v>
                </c:pt>
                <c:pt idx="9">
                  <c:v>31.096827534162749</c:v>
                </c:pt>
                <c:pt idx="10">
                  <c:v>31.096827534162749</c:v>
                </c:pt>
                <c:pt idx="11">
                  <c:v>31.096827534162749</c:v>
                </c:pt>
                <c:pt idx="12">
                  <c:v>31.096827534162749</c:v>
                </c:pt>
                <c:pt idx="13">
                  <c:v>31.096827534162749</c:v>
                </c:pt>
                <c:pt idx="14">
                  <c:v>31.096827534162749</c:v>
                </c:pt>
                <c:pt idx="15">
                  <c:v>31.096827534162749</c:v>
                </c:pt>
                <c:pt idx="16">
                  <c:v>31.096827534162749</c:v>
                </c:pt>
                <c:pt idx="17">
                  <c:v>31.096827534162749</c:v>
                </c:pt>
                <c:pt idx="18">
                  <c:v>31.096827534162749</c:v>
                </c:pt>
                <c:pt idx="19">
                  <c:v>31.096827534162749</c:v>
                </c:pt>
                <c:pt idx="20">
                  <c:v>31.096827534162749</c:v>
                </c:pt>
                <c:pt idx="21">
                  <c:v>31.096827534162749</c:v>
                </c:pt>
                <c:pt idx="22">
                  <c:v>31.096827534162749</c:v>
                </c:pt>
                <c:pt idx="23">
                  <c:v>31.096827534162749</c:v>
                </c:pt>
                <c:pt idx="24">
                  <c:v>31.096827534162749</c:v>
                </c:pt>
                <c:pt idx="25">
                  <c:v>31.096827534162749</c:v>
                </c:pt>
                <c:pt idx="26">
                  <c:v>31.096827534162749</c:v>
                </c:pt>
                <c:pt idx="27">
                  <c:v>31.096827534162749</c:v>
                </c:pt>
                <c:pt idx="28">
                  <c:v>31.096827534162749</c:v>
                </c:pt>
                <c:pt idx="29">
                  <c:v>31.096827534162749</c:v>
                </c:pt>
                <c:pt idx="30">
                  <c:v>31.096827534162749</c:v>
                </c:pt>
                <c:pt idx="31">
                  <c:v>31.096827534162749</c:v>
                </c:pt>
                <c:pt idx="32">
                  <c:v>31.096827534162749</c:v>
                </c:pt>
                <c:pt idx="33">
                  <c:v>31.096827534162749</c:v>
                </c:pt>
                <c:pt idx="34">
                  <c:v>31.096827534162749</c:v>
                </c:pt>
                <c:pt idx="35">
                  <c:v>31.096827534162749</c:v>
                </c:pt>
                <c:pt idx="36">
                  <c:v>31.096827534162749</c:v>
                </c:pt>
                <c:pt idx="37">
                  <c:v>31.096827534162749</c:v>
                </c:pt>
                <c:pt idx="38">
                  <c:v>31.096827534162749</c:v>
                </c:pt>
                <c:pt idx="39">
                  <c:v>31.096827534162749</c:v>
                </c:pt>
                <c:pt idx="40">
                  <c:v>31.096827534162749</c:v>
                </c:pt>
                <c:pt idx="41">
                  <c:v>31.096827534162749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D-422C-9B13-76B53EA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01616"/>
        <c:axId val="1262002032"/>
      </c:scatterChart>
      <c:valAx>
        <c:axId val="12620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002032"/>
        <c:crosses val="autoZero"/>
        <c:crossBetween val="midCat"/>
      </c:valAx>
      <c:valAx>
        <c:axId val="12620020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0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R_bar chart new2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工作表1!$AA$1</c:f>
              <c:strCache>
                <c:ptCount val="1"/>
                <c:pt idx="0">
                  <c:v>range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工作表1!$AA$2:$AA$43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179-980F-79643A4AA26C}"/>
            </c:ext>
          </c:extLst>
        </c:ser>
        <c:ser>
          <c:idx val="1"/>
          <c:order val="1"/>
          <c:tx>
            <c:strRef>
              <c:f>工作表1!$AB$1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工作表1!$AB$2:$AB$43</c:f>
              <c:numCache>
                <c:formatCode>General</c:formatCode>
                <c:ptCount val="42"/>
                <c:pt idx="0">
                  <c:v>4.8636677751513142</c:v>
                </c:pt>
                <c:pt idx="1">
                  <c:v>4.8636677751513142</c:v>
                </c:pt>
                <c:pt idx="2">
                  <c:v>4.8636677751513142</c:v>
                </c:pt>
                <c:pt idx="3">
                  <c:v>4.8636677751513142</c:v>
                </c:pt>
                <c:pt idx="4">
                  <c:v>4.8636677751513142</c:v>
                </c:pt>
                <c:pt idx="5">
                  <c:v>4.8636677751513142</c:v>
                </c:pt>
                <c:pt idx="6">
                  <c:v>4.8636677751513142</c:v>
                </c:pt>
                <c:pt idx="7">
                  <c:v>4.8636677751513142</c:v>
                </c:pt>
                <c:pt idx="8">
                  <c:v>4.8636677751513142</c:v>
                </c:pt>
                <c:pt idx="9">
                  <c:v>4.8636677751513142</c:v>
                </c:pt>
                <c:pt idx="10">
                  <c:v>4.8636677751513142</c:v>
                </c:pt>
                <c:pt idx="11">
                  <c:v>4.8636677751513142</c:v>
                </c:pt>
                <c:pt idx="12">
                  <c:v>4.8636677751513142</c:v>
                </c:pt>
                <c:pt idx="13">
                  <c:v>4.8636677751513142</c:v>
                </c:pt>
                <c:pt idx="14">
                  <c:v>4.8636677751513142</c:v>
                </c:pt>
                <c:pt idx="15">
                  <c:v>4.8636677751513142</c:v>
                </c:pt>
                <c:pt idx="16">
                  <c:v>4.8636677751513142</c:v>
                </c:pt>
                <c:pt idx="17">
                  <c:v>4.8636677751513142</c:v>
                </c:pt>
                <c:pt idx="18">
                  <c:v>4.8636677751513142</c:v>
                </c:pt>
                <c:pt idx="19">
                  <c:v>4.8636677751513142</c:v>
                </c:pt>
                <c:pt idx="20">
                  <c:v>4.8636677751513142</c:v>
                </c:pt>
                <c:pt idx="21">
                  <c:v>4.8636677751513142</c:v>
                </c:pt>
                <c:pt idx="22">
                  <c:v>4.8636677751513142</c:v>
                </c:pt>
                <c:pt idx="23">
                  <c:v>4.8636677751513142</c:v>
                </c:pt>
                <c:pt idx="24">
                  <c:v>4.8636677751513142</c:v>
                </c:pt>
                <c:pt idx="25">
                  <c:v>4.8636677751513142</c:v>
                </c:pt>
                <c:pt idx="26">
                  <c:v>4.8636677751513142</c:v>
                </c:pt>
                <c:pt idx="27">
                  <c:v>4.8636677751513142</c:v>
                </c:pt>
                <c:pt idx="28">
                  <c:v>4.8636677751513142</c:v>
                </c:pt>
                <c:pt idx="29">
                  <c:v>4.8636677751513142</c:v>
                </c:pt>
                <c:pt idx="30">
                  <c:v>4.8636677751513142</c:v>
                </c:pt>
                <c:pt idx="31">
                  <c:v>4.8636677751513142</c:v>
                </c:pt>
                <c:pt idx="32">
                  <c:v>4.8636677751513142</c:v>
                </c:pt>
                <c:pt idx="33">
                  <c:v>4.8636677751513142</c:v>
                </c:pt>
                <c:pt idx="34">
                  <c:v>4.8636677751513142</c:v>
                </c:pt>
                <c:pt idx="35">
                  <c:v>4.8636677751513142</c:v>
                </c:pt>
                <c:pt idx="36">
                  <c:v>4.8636677751513142</c:v>
                </c:pt>
                <c:pt idx="37">
                  <c:v>4.8636677751513142</c:v>
                </c:pt>
                <c:pt idx="38">
                  <c:v>4.8636677751513142</c:v>
                </c:pt>
                <c:pt idx="39">
                  <c:v>4.8636677751513142</c:v>
                </c:pt>
                <c:pt idx="40">
                  <c:v>4.8636677751513142</c:v>
                </c:pt>
                <c:pt idx="41">
                  <c:v>4.8636677751513142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0-4179-980F-79643A4AA26C}"/>
            </c:ext>
          </c:extLst>
        </c:ser>
        <c:ser>
          <c:idx val="2"/>
          <c:order val="2"/>
          <c:tx>
            <c:strRef>
              <c:f>工作表1!$AC$1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工作表1!$AC$2:$AC$43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0-4179-980F-79643A4A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683584"/>
        <c:axId val="1331684832"/>
      </c:scatterChart>
      <c:valAx>
        <c:axId val="13316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684832"/>
        <c:crosses val="autoZero"/>
        <c:crossBetween val="midCat"/>
      </c:valAx>
      <c:valAx>
        <c:axId val="13316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6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161925</xdr:rowOff>
    </xdr:from>
    <xdr:to>
      <xdr:col>7</xdr:col>
      <xdr:colOff>361950</xdr:colOff>
      <xdr:row>59</xdr:row>
      <xdr:rowOff>98425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64A20D-351C-42AC-91DE-210F347C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51</xdr:row>
      <xdr:rowOff>107950</xdr:rowOff>
    </xdr:from>
    <xdr:to>
      <xdr:col>14</xdr:col>
      <xdr:colOff>260350</xdr:colOff>
      <xdr:row>64</xdr:row>
      <xdr:rowOff>44450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D67A14D-005D-4038-B926-F99E5243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51</xdr:row>
      <xdr:rowOff>111125</xdr:rowOff>
    </xdr:from>
    <xdr:to>
      <xdr:col>22</xdr:col>
      <xdr:colOff>76200</xdr:colOff>
      <xdr:row>64</xdr:row>
      <xdr:rowOff>47625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4CF00C2-75D6-48C5-9E95-AB2F6CDA8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44450</xdr:colOff>
      <xdr:row>51</xdr:row>
      <xdr:rowOff>111125</xdr:rowOff>
    </xdr:from>
    <xdr:to>
      <xdr:col>22</xdr:col>
      <xdr:colOff>349250</xdr:colOff>
      <xdr:row>64</xdr:row>
      <xdr:rowOff>47625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8D714CE-3764-4E56-9DF2-BDF98D52A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469900</xdr:colOff>
      <xdr:row>12</xdr:row>
      <xdr:rowOff>34925</xdr:rowOff>
    </xdr:from>
    <xdr:to>
      <xdr:col>15</xdr:col>
      <xdr:colOff>419100</xdr:colOff>
      <xdr:row>24</xdr:row>
      <xdr:rowOff>187325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1D85654-74D8-48FC-B7CC-65B6CE36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476250</xdr:colOff>
      <xdr:row>24</xdr:row>
      <xdr:rowOff>212725</xdr:rowOff>
    </xdr:from>
    <xdr:to>
      <xdr:col>15</xdr:col>
      <xdr:colOff>425450</xdr:colOff>
      <xdr:row>37</xdr:row>
      <xdr:rowOff>149225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05BF6E8-6D45-4FA8-A61E-A90F54280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3FA9-5C72-4EB8-985F-52A2BB36C6B7}">
  <dimension ref="A1:AC46"/>
  <sheetViews>
    <sheetView tabSelected="1" workbookViewId="0">
      <selection activeCell="O34" sqref="O34"/>
    </sheetView>
  </sheetViews>
  <sheetFormatPr defaultRowHeight="17" x14ac:dyDescent="0.4"/>
  <cols>
    <col min="1" max="4" width="8.7265625" style="1"/>
    <col min="5" max="5" width="13.81640625" customWidth="1"/>
    <col min="6" max="6" width="6.453125" customWidth="1"/>
    <col min="7" max="7" width="5.08984375" customWidth="1"/>
    <col min="11" max="11" width="9.90625" customWidth="1"/>
    <col min="13" max="13" width="12.6328125" customWidth="1"/>
    <col min="17" max="17" width="13.26953125" customWidth="1"/>
    <col min="24" max="24" width="13.90625" customWidth="1"/>
  </cols>
  <sheetData>
    <row r="1" spans="1:29" x14ac:dyDescent="0.4">
      <c r="B1" s="1" t="s">
        <v>36</v>
      </c>
      <c r="C1" s="1" t="s">
        <v>37</v>
      </c>
      <c r="D1" s="1" t="s">
        <v>38</v>
      </c>
      <c r="E1" s="1" t="s">
        <v>48</v>
      </c>
      <c r="F1" s="1" t="s">
        <v>54</v>
      </c>
      <c r="G1" s="1" t="s">
        <v>55</v>
      </c>
      <c r="H1" s="1" t="s">
        <v>49</v>
      </c>
      <c r="I1" s="1" t="s">
        <v>54</v>
      </c>
      <c r="J1" s="1" t="s">
        <v>55</v>
      </c>
      <c r="K1" t="s">
        <v>50</v>
      </c>
      <c r="L1" t="s">
        <v>51</v>
      </c>
      <c r="M1" t="s">
        <v>52</v>
      </c>
      <c r="N1" t="s">
        <v>54</v>
      </c>
      <c r="O1" t="s">
        <v>55</v>
      </c>
      <c r="P1" t="s">
        <v>56</v>
      </c>
      <c r="Q1" s="1" t="s">
        <v>48</v>
      </c>
      <c r="R1" s="1" t="s">
        <v>54</v>
      </c>
      <c r="S1" s="1" t="s">
        <v>55</v>
      </c>
      <c r="T1" s="1" t="s">
        <v>49</v>
      </c>
      <c r="U1" s="1" t="s">
        <v>54</v>
      </c>
      <c r="V1" s="1" t="s">
        <v>55</v>
      </c>
      <c r="W1" s="1" t="s">
        <v>57</v>
      </c>
      <c r="X1" s="1" t="s">
        <v>48</v>
      </c>
      <c r="Y1" s="1" t="s">
        <v>54</v>
      </c>
      <c r="Z1" s="1" t="s">
        <v>55</v>
      </c>
      <c r="AA1" s="1" t="s">
        <v>49</v>
      </c>
      <c r="AB1" s="1" t="s">
        <v>54</v>
      </c>
      <c r="AC1" s="1" t="s">
        <v>55</v>
      </c>
    </row>
    <row r="2" spans="1:29" x14ac:dyDescent="0.4">
      <c r="A2" s="1" t="s">
        <v>39</v>
      </c>
      <c r="B2" s="1">
        <v>46</v>
      </c>
      <c r="C2" s="1">
        <v>47</v>
      </c>
      <c r="D2" s="1">
        <v>46</v>
      </c>
      <c r="E2">
        <f>AVERAGE(B2:D2)</f>
        <v>46.333333333333336</v>
      </c>
      <c r="F2">
        <f>$N$2</f>
        <v>60.641528755845414</v>
      </c>
      <c r="G2">
        <f>$O$2</f>
        <v>28.602915688599012</v>
      </c>
      <c r="H2">
        <f>MAX(B2:D2)-MIN(B2:D2)</f>
        <v>1</v>
      </c>
      <c r="I2">
        <f>$N$4</f>
        <v>9.1281365991352192</v>
      </c>
      <c r="J2">
        <f>$O$4</f>
        <v>0</v>
      </c>
      <c r="K2">
        <f>AVERAGE(E2:E46)</f>
        <v>44.622222222222213</v>
      </c>
      <c r="L2">
        <f>_xlfn.VAR.S(E2:E46)</f>
        <v>28.513131313131453</v>
      </c>
      <c r="M2">
        <f>L2^0.5</f>
        <v>5.3397688445410676</v>
      </c>
      <c r="N2">
        <f>K2+3*M2</f>
        <v>60.641528755845414</v>
      </c>
      <c r="O2">
        <f>K2-3*M2</f>
        <v>28.602915688599012</v>
      </c>
      <c r="Q2">
        <f>E2</f>
        <v>46.333333333333336</v>
      </c>
      <c r="R2">
        <f>$N$7</f>
        <v>58.279120324785254</v>
      </c>
      <c r="S2">
        <f>$O$7</f>
        <v>29.922430062811632</v>
      </c>
      <c r="T2">
        <f>H2</f>
        <v>1</v>
      </c>
      <c r="U2">
        <f>$N$9</f>
        <v>4.8321706030765688</v>
      </c>
      <c r="V2">
        <f>O94</f>
        <v>0</v>
      </c>
      <c r="X2">
        <f>Q2</f>
        <v>46.333333333333336</v>
      </c>
      <c r="Y2">
        <f>$N$12</f>
        <v>56.426981989646755</v>
      </c>
      <c r="Z2">
        <f>$O$12</f>
        <v>31.096827534162749</v>
      </c>
      <c r="AA2">
        <f>T2</f>
        <v>1</v>
      </c>
      <c r="AB2">
        <f>$N$14</f>
        <v>4.8636677751513142</v>
      </c>
      <c r="AC2">
        <f>$O$14</f>
        <v>0</v>
      </c>
    </row>
    <row r="3" spans="1:29" x14ac:dyDescent="0.4">
      <c r="A3" s="1" t="s">
        <v>40</v>
      </c>
      <c r="B3" s="1">
        <v>61</v>
      </c>
      <c r="C3" s="1">
        <v>45</v>
      </c>
      <c r="D3" s="1">
        <v>46</v>
      </c>
      <c r="E3">
        <f t="shared" ref="E3:E46" si="0">AVERAGE(B3:D3)</f>
        <v>50.666666666666664</v>
      </c>
      <c r="F3">
        <f>$N$2</f>
        <v>60.641528755845414</v>
      </c>
      <c r="G3">
        <f>$O$2</f>
        <v>28.602915688599012</v>
      </c>
      <c r="H3">
        <f t="shared" ref="H3:H46" si="1">MAX(B3:D3)-MIN(B3:D3)</f>
        <v>16</v>
      </c>
      <c r="I3">
        <f>$N$4</f>
        <v>9.1281365991352192</v>
      </c>
      <c r="J3">
        <f>$O$4</f>
        <v>0</v>
      </c>
      <c r="K3" t="s">
        <v>53</v>
      </c>
      <c r="L3" t="s">
        <v>51</v>
      </c>
      <c r="M3" t="s">
        <v>52</v>
      </c>
      <c r="N3" t="s">
        <v>54</v>
      </c>
      <c r="O3" t="s">
        <v>55</v>
      </c>
      <c r="Q3">
        <f>E4</f>
        <v>40.333333333333336</v>
      </c>
      <c r="R3">
        <f t="shared" ref="R3:R46" si="2">$N$7</f>
        <v>58.279120324785254</v>
      </c>
      <c r="S3">
        <f t="shared" ref="S3:S46" si="3">$O$7</f>
        <v>29.922430062811632</v>
      </c>
      <c r="T3">
        <f>H4</f>
        <v>1</v>
      </c>
      <c r="U3">
        <f t="shared" ref="U3:U46" si="4">$N$9</f>
        <v>4.8321706030765688</v>
      </c>
      <c r="V3">
        <f t="shared" ref="V3:V46" si="5">O95</f>
        <v>0</v>
      </c>
      <c r="X3">
        <f t="shared" ref="X3:X10" si="6">Q3</f>
        <v>40.333333333333336</v>
      </c>
      <c r="Y3">
        <f t="shared" ref="Y3:Y46" si="7">$N$12</f>
        <v>56.426981989646755</v>
      </c>
      <c r="Z3">
        <f t="shared" ref="Z3:Z46" si="8">$O$12</f>
        <v>31.096827534162749</v>
      </c>
      <c r="AA3">
        <f t="shared" ref="AA3:AA10" si="9">T3</f>
        <v>1</v>
      </c>
      <c r="AB3">
        <f t="shared" ref="AB3:AB46" si="10">$N$14</f>
        <v>4.8636677751513142</v>
      </c>
      <c r="AC3">
        <f t="shared" ref="AC3:AC46" si="11">$O$14</f>
        <v>0</v>
      </c>
    </row>
    <row r="4" spans="1:29" x14ac:dyDescent="0.4">
      <c r="A4" s="1" t="s">
        <v>41</v>
      </c>
      <c r="B4" s="1">
        <v>41</v>
      </c>
      <c r="C4" s="1">
        <v>40</v>
      </c>
      <c r="D4" s="1">
        <v>40</v>
      </c>
      <c r="E4">
        <f t="shared" si="0"/>
        <v>40.333333333333336</v>
      </c>
      <c r="F4">
        <f>$N$2</f>
        <v>60.641528755845414</v>
      </c>
      <c r="G4">
        <f>$O$2</f>
        <v>28.602915688599012</v>
      </c>
      <c r="H4">
        <f t="shared" si="1"/>
        <v>1</v>
      </c>
      <c r="I4">
        <f>$N$4</f>
        <v>9.1281365991352192</v>
      </c>
      <c r="J4">
        <f>$O$4</f>
        <v>0</v>
      </c>
      <c r="K4">
        <f>AVERAGE(H2:H46)</f>
        <v>2.1333333333333333</v>
      </c>
      <c r="L4">
        <f>_xlfn.VAR.S(H2:H46)</f>
        <v>5.4363636363636365</v>
      </c>
      <c r="M4">
        <f>L4^0.5</f>
        <v>2.3316010886006286</v>
      </c>
      <c r="N4">
        <f>K4+3*M4</f>
        <v>9.1281365991352192</v>
      </c>
      <c r="O4">
        <f>MAX(0,K4-3*M4)</f>
        <v>0</v>
      </c>
      <c r="Q4">
        <f t="shared" ref="Q4:Q37" si="12">E5</f>
        <v>37.333333333333336</v>
      </c>
      <c r="R4">
        <f t="shared" si="2"/>
        <v>58.279120324785254</v>
      </c>
      <c r="S4">
        <f t="shared" si="3"/>
        <v>29.922430062811632</v>
      </c>
      <c r="T4">
        <f t="shared" ref="T4:T37" si="13">H5</f>
        <v>2</v>
      </c>
      <c r="U4">
        <f t="shared" si="4"/>
        <v>4.8321706030765688</v>
      </c>
      <c r="V4">
        <f t="shared" si="5"/>
        <v>0</v>
      </c>
      <c r="X4">
        <f t="shared" si="6"/>
        <v>37.333333333333336</v>
      </c>
      <c r="Y4">
        <f t="shared" si="7"/>
        <v>56.426981989646755</v>
      </c>
      <c r="Z4">
        <f t="shared" si="8"/>
        <v>31.096827534162749</v>
      </c>
      <c r="AA4">
        <f t="shared" si="9"/>
        <v>2</v>
      </c>
      <c r="AB4">
        <f t="shared" si="10"/>
        <v>4.8636677751513142</v>
      </c>
      <c r="AC4">
        <f t="shared" si="11"/>
        <v>0</v>
      </c>
    </row>
    <row r="5" spans="1:29" x14ac:dyDescent="0.4">
      <c r="A5" s="1" t="s">
        <v>0</v>
      </c>
      <c r="B5" s="1">
        <v>38</v>
      </c>
      <c r="C5" s="1">
        <v>38</v>
      </c>
      <c r="D5" s="1">
        <v>36</v>
      </c>
      <c r="E5">
        <f t="shared" si="0"/>
        <v>37.333333333333336</v>
      </c>
      <c r="F5">
        <f>$N$2</f>
        <v>60.641528755845414</v>
      </c>
      <c r="G5">
        <f>$O$2</f>
        <v>28.602915688599012</v>
      </c>
      <c r="H5">
        <f t="shared" si="1"/>
        <v>2</v>
      </c>
      <c r="I5">
        <f>$N$4</f>
        <v>9.1281365991352192</v>
      </c>
      <c r="J5">
        <f>$O$4</f>
        <v>0</v>
      </c>
      <c r="Q5">
        <f t="shared" si="12"/>
        <v>44</v>
      </c>
      <c r="R5">
        <f t="shared" si="2"/>
        <v>58.279120324785254</v>
      </c>
      <c r="S5">
        <f t="shared" si="3"/>
        <v>29.922430062811632</v>
      </c>
      <c r="T5">
        <f t="shared" si="13"/>
        <v>2</v>
      </c>
      <c r="U5">
        <f t="shared" si="4"/>
        <v>4.8321706030765688</v>
      </c>
      <c r="V5">
        <f t="shared" si="5"/>
        <v>0</v>
      </c>
      <c r="X5">
        <f t="shared" si="6"/>
        <v>44</v>
      </c>
      <c r="Y5">
        <f t="shared" si="7"/>
        <v>56.426981989646755</v>
      </c>
      <c r="Z5">
        <f t="shared" si="8"/>
        <v>31.096827534162749</v>
      </c>
      <c r="AA5">
        <f t="shared" si="9"/>
        <v>2</v>
      </c>
      <c r="AB5">
        <f t="shared" si="10"/>
        <v>4.8636677751513142</v>
      </c>
      <c r="AC5">
        <f t="shared" si="11"/>
        <v>0</v>
      </c>
    </row>
    <row r="6" spans="1:29" x14ac:dyDescent="0.4">
      <c r="A6" s="1" t="s">
        <v>1</v>
      </c>
      <c r="B6" s="1">
        <v>44</v>
      </c>
      <c r="C6" s="1">
        <v>43</v>
      </c>
      <c r="D6" s="1">
        <v>45</v>
      </c>
      <c r="E6">
        <f t="shared" si="0"/>
        <v>44</v>
      </c>
      <c r="F6">
        <f>$N$2</f>
        <v>60.641528755845414</v>
      </c>
      <c r="G6">
        <f>$O$2</f>
        <v>28.602915688599012</v>
      </c>
      <c r="H6">
        <f t="shared" si="1"/>
        <v>2</v>
      </c>
      <c r="I6">
        <f>$N$4</f>
        <v>9.1281365991352192</v>
      </c>
      <c r="J6">
        <f>$O$4</f>
        <v>0</v>
      </c>
      <c r="K6" t="s">
        <v>50</v>
      </c>
      <c r="L6" t="s">
        <v>51</v>
      </c>
      <c r="M6" t="s">
        <v>52</v>
      </c>
      <c r="N6" t="s">
        <v>54</v>
      </c>
      <c r="O6" t="s">
        <v>55</v>
      </c>
      <c r="Q6">
        <f t="shared" si="12"/>
        <v>38.666666666666664</v>
      </c>
      <c r="R6">
        <f t="shared" si="2"/>
        <v>58.279120324785254</v>
      </c>
      <c r="S6">
        <f t="shared" si="3"/>
        <v>29.922430062811632</v>
      </c>
      <c r="T6">
        <f t="shared" si="13"/>
        <v>1</v>
      </c>
      <c r="U6">
        <f t="shared" si="4"/>
        <v>4.8321706030765688</v>
      </c>
      <c r="V6">
        <f t="shared" si="5"/>
        <v>0</v>
      </c>
      <c r="X6">
        <f t="shared" si="6"/>
        <v>38.666666666666664</v>
      </c>
      <c r="Y6">
        <f t="shared" si="7"/>
        <v>56.426981989646755</v>
      </c>
      <c r="Z6">
        <f t="shared" si="8"/>
        <v>31.096827534162749</v>
      </c>
      <c r="AA6">
        <f t="shared" si="9"/>
        <v>1</v>
      </c>
      <c r="AB6">
        <f t="shared" si="10"/>
        <v>4.8636677751513142</v>
      </c>
      <c r="AC6">
        <f t="shared" si="11"/>
        <v>0</v>
      </c>
    </row>
    <row r="7" spans="1:29" x14ac:dyDescent="0.4">
      <c r="A7" s="1" t="s">
        <v>2</v>
      </c>
      <c r="B7" s="1">
        <v>39</v>
      </c>
      <c r="C7" s="1">
        <v>39</v>
      </c>
      <c r="D7" s="1">
        <v>38</v>
      </c>
      <c r="E7">
        <f t="shared" si="0"/>
        <v>38.666666666666664</v>
      </c>
      <c r="F7">
        <f>$N$2</f>
        <v>60.641528755845414</v>
      </c>
      <c r="G7">
        <f>$O$2</f>
        <v>28.602915688599012</v>
      </c>
      <c r="H7">
        <f t="shared" si="1"/>
        <v>1</v>
      </c>
      <c r="I7">
        <f>$N$4</f>
        <v>9.1281365991352192</v>
      </c>
      <c r="J7">
        <f>$O$4</f>
        <v>0</v>
      </c>
      <c r="K7">
        <f>AVERAGE(E2,E4:E38,E40:E46)</f>
        <v>44.100775193798441</v>
      </c>
      <c r="L7">
        <f>_xlfn.VAR.S(E2,E4:E38,E40:E46)</f>
        <v>22.336163405930815</v>
      </c>
      <c r="M7">
        <f>L7^0.5</f>
        <v>4.7261150436622694</v>
      </c>
      <c r="N7">
        <f>K7+3*M7</f>
        <v>58.279120324785254</v>
      </c>
      <c r="O7">
        <f>K7-3*M7</f>
        <v>29.922430062811632</v>
      </c>
      <c r="Q7">
        <f t="shared" si="12"/>
        <v>50.333333333333336</v>
      </c>
      <c r="R7">
        <f t="shared" si="2"/>
        <v>58.279120324785254</v>
      </c>
      <c r="S7">
        <f t="shared" si="3"/>
        <v>29.922430062811632</v>
      </c>
      <c r="T7">
        <f t="shared" si="13"/>
        <v>3</v>
      </c>
      <c r="U7">
        <f t="shared" si="4"/>
        <v>4.8321706030765688</v>
      </c>
      <c r="V7">
        <f t="shared" si="5"/>
        <v>0</v>
      </c>
      <c r="X7">
        <f t="shared" si="6"/>
        <v>50.333333333333336</v>
      </c>
      <c r="Y7">
        <f t="shared" si="7"/>
        <v>56.426981989646755</v>
      </c>
      <c r="Z7">
        <f t="shared" si="8"/>
        <v>31.096827534162749</v>
      </c>
      <c r="AA7">
        <f t="shared" si="9"/>
        <v>3</v>
      </c>
      <c r="AB7">
        <f t="shared" si="10"/>
        <v>4.8636677751513142</v>
      </c>
      <c r="AC7">
        <f t="shared" si="11"/>
        <v>0</v>
      </c>
    </row>
    <row r="8" spans="1:29" x14ac:dyDescent="0.4">
      <c r="A8" s="1" t="s">
        <v>3</v>
      </c>
      <c r="B8" s="1">
        <v>49</v>
      </c>
      <c r="C8" s="1">
        <v>52</v>
      </c>
      <c r="D8" s="1">
        <v>50</v>
      </c>
      <c r="E8">
        <f t="shared" si="0"/>
        <v>50.333333333333336</v>
      </c>
      <c r="F8">
        <f>$N$2</f>
        <v>60.641528755845414</v>
      </c>
      <c r="G8">
        <f>$O$2</f>
        <v>28.602915688599012</v>
      </c>
      <c r="H8">
        <f t="shared" si="1"/>
        <v>3</v>
      </c>
      <c r="I8">
        <f>$N$4</f>
        <v>9.1281365991352192</v>
      </c>
      <c r="J8">
        <f>$O$4</f>
        <v>0</v>
      </c>
      <c r="K8" t="s">
        <v>53</v>
      </c>
      <c r="L8" t="s">
        <v>51</v>
      </c>
      <c r="M8" t="s">
        <v>52</v>
      </c>
      <c r="N8" t="s">
        <v>54</v>
      </c>
      <c r="O8" t="s">
        <v>55</v>
      </c>
      <c r="Q8">
        <f t="shared" si="12"/>
        <v>47.666666666666664</v>
      </c>
      <c r="R8">
        <f t="shared" si="2"/>
        <v>58.279120324785254</v>
      </c>
      <c r="S8">
        <f t="shared" si="3"/>
        <v>29.922430062811632</v>
      </c>
      <c r="T8">
        <f t="shared" si="13"/>
        <v>4</v>
      </c>
      <c r="U8">
        <f t="shared" si="4"/>
        <v>4.8321706030765688</v>
      </c>
      <c r="V8">
        <f t="shared" si="5"/>
        <v>0</v>
      </c>
      <c r="X8">
        <f t="shared" si="6"/>
        <v>47.666666666666664</v>
      </c>
      <c r="Y8">
        <f t="shared" si="7"/>
        <v>56.426981989646755</v>
      </c>
      <c r="Z8">
        <f t="shared" si="8"/>
        <v>31.096827534162749</v>
      </c>
      <c r="AA8">
        <f t="shared" si="9"/>
        <v>4</v>
      </c>
      <c r="AB8">
        <f t="shared" si="10"/>
        <v>4.8636677751513142</v>
      </c>
      <c r="AC8">
        <f t="shared" si="11"/>
        <v>0</v>
      </c>
    </row>
    <row r="9" spans="1:29" x14ac:dyDescent="0.4">
      <c r="A9" s="1" t="s">
        <v>4</v>
      </c>
      <c r="B9" s="1">
        <v>47</v>
      </c>
      <c r="C9" s="1">
        <v>46</v>
      </c>
      <c r="D9" s="1">
        <v>50</v>
      </c>
      <c r="E9">
        <f t="shared" si="0"/>
        <v>47.666666666666664</v>
      </c>
      <c r="F9">
        <f>$N$2</f>
        <v>60.641528755845414</v>
      </c>
      <c r="G9">
        <f>$O$2</f>
        <v>28.602915688599012</v>
      </c>
      <c r="H9">
        <f t="shared" si="1"/>
        <v>4</v>
      </c>
      <c r="I9">
        <f>$N$4</f>
        <v>9.1281365991352192</v>
      </c>
      <c r="J9">
        <f>$O$4</f>
        <v>0</v>
      </c>
      <c r="K9">
        <f>AVERAGE(H2,H4:H38,H40:H46)</f>
        <v>1.8139534883720929</v>
      </c>
      <c r="L9">
        <f>_xlfn.VAR.S(H2,H4:H38,H40:H46)</f>
        <v>1.0121816168327795</v>
      </c>
      <c r="M9">
        <f>L9^0.5</f>
        <v>1.0060723715681588</v>
      </c>
      <c r="N9">
        <f>K9+3*M9</f>
        <v>4.8321706030765688</v>
      </c>
      <c r="O9">
        <f>MAX(0,K9-3*M9)</f>
        <v>0</v>
      </c>
      <c r="Q9">
        <f t="shared" si="12"/>
        <v>44</v>
      </c>
      <c r="R9">
        <f t="shared" si="2"/>
        <v>58.279120324785254</v>
      </c>
      <c r="S9">
        <f t="shared" si="3"/>
        <v>29.922430062811632</v>
      </c>
      <c r="T9">
        <f t="shared" si="13"/>
        <v>2</v>
      </c>
      <c r="U9">
        <f t="shared" si="4"/>
        <v>4.8321706030765688</v>
      </c>
      <c r="V9">
        <f t="shared" si="5"/>
        <v>0</v>
      </c>
      <c r="X9">
        <f t="shared" si="6"/>
        <v>44</v>
      </c>
      <c r="Y9">
        <f t="shared" si="7"/>
        <v>56.426981989646755</v>
      </c>
      <c r="Z9">
        <f t="shared" si="8"/>
        <v>31.096827534162749</v>
      </c>
      <c r="AA9">
        <f t="shared" si="9"/>
        <v>2</v>
      </c>
      <c r="AB9">
        <f t="shared" si="10"/>
        <v>4.8636677751513142</v>
      </c>
      <c r="AC9">
        <f t="shared" si="11"/>
        <v>0</v>
      </c>
    </row>
    <row r="10" spans="1:29" x14ac:dyDescent="0.4">
      <c r="A10" s="1" t="s">
        <v>5</v>
      </c>
      <c r="B10" s="1">
        <v>44</v>
      </c>
      <c r="C10" s="1">
        <v>43</v>
      </c>
      <c r="D10" s="1">
        <v>45</v>
      </c>
      <c r="E10">
        <f t="shared" si="0"/>
        <v>44</v>
      </c>
      <c r="F10">
        <f>$N$2</f>
        <v>60.641528755845414</v>
      </c>
      <c r="G10">
        <f>$O$2</f>
        <v>28.602915688599012</v>
      </c>
      <c r="H10">
        <f t="shared" si="1"/>
        <v>2</v>
      </c>
      <c r="I10">
        <f>$N$4</f>
        <v>9.1281365991352192</v>
      </c>
      <c r="J10">
        <f>$O$4</f>
        <v>0</v>
      </c>
      <c r="Q10">
        <f t="shared" si="12"/>
        <v>41.666666666666664</v>
      </c>
      <c r="R10">
        <f t="shared" si="2"/>
        <v>58.279120324785254</v>
      </c>
      <c r="S10">
        <f t="shared" si="3"/>
        <v>29.922430062811632</v>
      </c>
      <c r="T10">
        <f t="shared" si="13"/>
        <v>3</v>
      </c>
      <c r="U10">
        <f t="shared" si="4"/>
        <v>4.8321706030765688</v>
      </c>
      <c r="V10">
        <f t="shared" si="5"/>
        <v>0</v>
      </c>
      <c r="X10">
        <f t="shared" si="6"/>
        <v>41.666666666666664</v>
      </c>
      <c r="Y10">
        <f t="shared" si="7"/>
        <v>56.426981989646755</v>
      </c>
      <c r="Z10">
        <f t="shared" si="8"/>
        <v>31.096827534162749</v>
      </c>
      <c r="AA10">
        <f t="shared" si="9"/>
        <v>3</v>
      </c>
      <c r="AB10">
        <f t="shared" si="10"/>
        <v>4.8636677751513142</v>
      </c>
      <c r="AC10">
        <f t="shared" si="11"/>
        <v>0</v>
      </c>
    </row>
    <row r="11" spans="1:29" x14ac:dyDescent="0.4">
      <c r="A11" s="1" t="s">
        <v>11</v>
      </c>
      <c r="B11" s="1">
        <v>40</v>
      </c>
      <c r="C11" s="1">
        <v>42</v>
      </c>
      <c r="D11" s="1">
        <v>43</v>
      </c>
      <c r="E11">
        <f t="shared" si="0"/>
        <v>41.666666666666664</v>
      </c>
      <c r="F11">
        <f>$N$2</f>
        <v>60.641528755845414</v>
      </c>
      <c r="G11">
        <f>$O$2</f>
        <v>28.602915688599012</v>
      </c>
      <c r="H11">
        <f t="shared" si="1"/>
        <v>3</v>
      </c>
      <c r="I11">
        <f>$N$4</f>
        <v>9.1281365991352192</v>
      </c>
      <c r="J11">
        <f>$O$4</f>
        <v>0</v>
      </c>
      <c r="K11" t="s">
        <v>50</v>
      </c>
      <c r="L11" t="s">
        <v>51</v>
      </c>
      <c r="M11" t="s">
        <v>52</v>
      </c>
      <c r="N11" t="s">
        <v>54</v>
      </c>
      <c r="O11" t="s">
        <v>55</v>
      </c>
      <c r="Q11">
        <f t="shared" si="12"/>
        <v>58.333333333333336</v>
      </c>
      <c r="R11">
        <f t="shared" si="2"/>
        <v>58.279120324785254</v>
      </c>
      <c r="S11">
        <f t="shared" si="3"/>
        <v>29.922430062811632</v>
      </c>
      <c r="T11">
        <f t="shared" si="13"/>
        <v>1</v>
      </c>
      <c r="U11">
        <f t="shared" si="4"/>
        <v>4.8321706030765688</v>
      </c>
      <c r="V11">
        <f t="shared" si="5"/>
        <v>0</v>
      </c>
      <c r="X11">
        <f>Q12</f>
        <v>42.666666666666664</v>
      </c>
      <c r="Y11">
        <f t="shared" si="7"/>
        <v>56.426981989646755</v>
      </c>
      <c r="Z11">
        <f t="shared" si="8"/>
        <v>31.096827534162749</v>
      </c>
      <c r="AA11">
        <f>T12</f>
        <v>1</v>
      </c>
      <c r="AB11">
        <f t="shared" si="10"/>
        <v>4.8636677751513142</v>
      </c>
      <c r="AC11">
        <f t="shared" si="11"/>
        <v>0</v>
      </c>
    </row>
    <row r="12" spans="1:29" x14ac:dyDescent="0.4">
      <c r="A12" s="1" t="s">
        <v>12</v>
      </c>
      <c r="B12" s="1">
        <v>58</v>
      </c>
      <c r="C12" s="1">
        <v>59</v>
      </c>
      <c r="D12" s="1">
        <v>58</v>
      </c>
      <c r="E12">
        <f t="shared" si="0"/>
        <v>58.333333333333336</v>
      </c>
      <c r="F12">
        <f>$N$2</f>
        <v>60.641528755845414</v>
      </c>
      <c r="G12">
        <f>$O$2</f>
        <v>28.602915688599012</v>
      </c>
      <c r="H12">
        <f t="shared" si="1"/>
        <v>1</v>
      </c>
      <c r="I12">
        <f>$N$4</f>
        <v>9.1281365991352192</v>
      </c>
      <c r="J12">
        <f>$O$4</f>
        <v>0</v>
      </c>
      <c r="K12">
        <f>AVERAGE(Q2:Q10,Q12:Q44)</f>
        <v>43.761904761904752</v>
      </c>
      <c r="L12">
        <f>_xlfn.VAR.S(Q2:Q10,Q12:Q44)</f>
        <v>17.822686798296566</v>
      </c>
      <c r="M12">
        <f>L12^0.5</f>
        <v>4.2216924092473347</v>
      </c>
      <c r="N12">
        <f>K12+3*M12</f>
        <v>56.426981989646755</v>
      </c>
      <c r="O12">
        <f>K12-3*M12</f>
        <v>31.096827534162749</v>
      </c>
      <c r="Q12">
        <f t="shared" si="12"/>
        <v>42.666666666666664</v>
      </c>
      <c r="R12">
        <f t="shared" si="2"/>
        <v>58.279120324785254</v>
      </c>
      <c r="S12">
        <f t="shared" si="3"/>
        <v>29.922430062811632</v>
      </c>
      <c r="T12">
        <f t="shared" si="13"/>
        <v>1</v>
      </c>
      <c r="U12">
        <f t="shared" si="4"/>
        <v>4.8321706030765688</v>
      </c>
      <c r="V12">
        <f t="shared" si="5"/>
        <v>0</v>
      </c>
      <c r="X12">
        <f t="shared" ref="X12:X43" si="14">Q13</f>
        <v>46.333333333333336</v>
      </c>
      <c r="Y12">
        <f t="shared" si="7"/>
        <v>56.426981989646755</v>
      </c>
      <c r="Z12">
        <f t="shared" si="8"/>
        <v>31.096827534162749</v>
      </c>
      <c r="AA12">
        <f t="shared" ref="AA12:AA44" si="15">T13</f>
        <v>4</v>
      </c>
      <c r="AB12">
        <f t="shared" si="10"/>
        <v>4.8636677751513142</v>
      </c>
      <c r="AC12">
        <f t="shared" si="11"/>
        <v>0</v>
      </c>
    </row>
    <row r="13" spans="1:29" x14ac:dyDescent="0.4">
      <c r="A13" s="1" t="s">
        <v>6</v>
      </c>
      <c r="B13" s="1">
        <v>43</v>
      </c>
      <c r="C13" s="1">
        <v>43</v>
      </c>
      <c r="D13" s="1">
        <v>42</v>
      </c>
      <c r="E13">
        <f t="shared" si="0"/>
        <v>42.666666666666664</v>
      </c>
      <c r="F13">
        <f>$N$2</f>
        <v>60.641528755845414</v>
      </c>
      <c r="G13">
        <f>$O$2</f>
        <v>28.602915688599012</v>
      </c>
      <c r="H13">
        <f t="shared" si="1"/>
        <v>1</v>
      </c>
      <c r="I13">
        <f>$N$4</f>
        <v>9.1281365991352192</v>
      </c>
      <c r="J13">
        <f>$O$4</f>
        <v>0</v>
      </c>
      <c r="K13" t="s">
        <v>53</v>
      </c>
      <c r="L13" t="s">
        <v>51</v>
      </c>
      <c r="M13" t="s">
        <v>52</v>
      </c>
      <c r="N13" t="s">
        <v>54</v>
      </c>
      <c r="O13" t="s">
        <v>55</v>
      </c>
      <c r="Q13">
        <f t="shared" si="12"/>
        <v>46.333333333333336</v>
      </c>
      <c r="R13">
        <f t="shared" si="2"/>
        <v>58.279120324785254</v>
      </c>
      <c r="S13">
        <f t="shared" si="3"/>
        <v>29.922430062811632</v>
      </c>
      <c r="T13">
        <f t="shared" si="13"/>
        <v>4</v>
      </c>
      <c r="U13">
        <f t="shared" si="4"/>
        <v>4.8321706030765688</v>
      </c>
      <c r="V13">
        <f t="shared" si="5"/>
        <v>0</v>
      </c>
      <c r="X13">
        <f t="shared" si="14"/>
        <v>39</v>
      </c>
      <c r="Y13">
        <f t="shared" si="7"/>
        <v>56.426981989646755</v>
      </c>
      <c r="Z13">
        <f t="shared" si="8"/>
        <v>31.096827534162749</v>
      </c>
      <c r="AA13">
        <f t="shared" si="15"/>
        <v>2</v>
      </c>
      <c r="AB13">
        <f t="shared" si="10"/>
        <v>4.8636677751513142</v>
      </c>
      <c r="AC13">
        <f t="shared" si="11"/>
        <v>0</v>
      </c>
    </row>
    <row r="14" spans="1:29" x14ac:dyDescent="0.4">
      <c r="A14" s="1" t="s">
        <v>13</v>
      </c>
      <c r="B14" s="1">
        <v>44</v>
      </c>
      <c r="C14" s="1">
        <v>48</v>
      </c>
      <c r="D14" s="1">
        <v>47</v>
      </c>
      <c r="E14">
        <f t="shared" si="0"/>
        <v>46.333333333333336</v>
      </c>
      <c r="F14">
        <f>$N$2</f>
        <v>60.641528755845414</v>
      </c>
      <c r="G14">
        <f>$O$2</f>
        <v>28.602915688599012</v>
      </c>
      <c r="H14">
        <f t="shared" si="1"/>
        <v>4</v>
      </c>
      <c r="I14">
        <f>$N$4</f>
        <v>9.1281365991352192</v>
      </c>
      <c r="J14">
        <f>$O$4</f>
        <v>0</v>
      </c>
      <c r="K14">
        <f>AVERAGE(T2:T10,T12:T44)</f>
        <v>1.8333333333333333</v>
      </c>
      <c r="L14">
        <f>_xlfn.VAR.S(T2:T10,T12:T44)</f>
        <v>1.0203252032520327</v>
      </c>
      <c r="M14">
        <f>L14^0.5</f>
        <v>1.0101114806059937</v>
      </c>
      <c r="N14">
        <f>K14+3*M14</f>
        <v>4.8636677751513142</v>
      </c>
      <c r="O14">
        <f>MAX(0,K14-3*M14)</f>
        <v>0</v>
      </c>
      <c r="Q14">
        <f t="shared" si="12"/>
        <v>39</v>
      </c>
      <c r="R14">
        <f t="shared" si="2"/>
        <v>58.279120324785254</v>
      </c>
      <c r="S14">
        <f t="shared" si="3"/>
        <v>29.922430062811632</v>
      </c>
      <c r="T14">
        <f t="shared" si="13"/>
        <v>2</v>
      </c>
      <c r="U14">
        <f t="shared" si="4"/>
        <v>4.8321706030765688</v>
      </c>
      <c r="V14">
        <f t="shared" si="5"/>
        <v>0</v>
      </c>
      <c r="X14">
        <f t="shared" si="14"/>
        <v>41.666666666666664</v>
      </c>
      <c r="Y14">
        <f t="shared" si="7"/>
        <v>56.426981989646755</v>
      </c>
      <c r="Z14">
        <f t="shared" si="8"/>
        <v>31.096827534162749</v>
      </c>
      <c r="AA14">
        <f t="shared" si="15"/>
        <v>1</v>
      </c>
      <c r="AB14">
        <f t="shared" si="10"/>
        <v>4.8636677751513142</v>
      </c>
      <c r="AC14">
        <f t="shared" si="11"/>
        <v>0</v>
      </c>
    </row>
    <row r="15" spans="1:29" x14ac:dyDescent="0.4">
      <c r="A15" s="1" t="s">
        <v>14</v>
      </c>
      <c r="B15" s="1">
        <v>40</v>
      </c>
      <c r="C15" s="1">
        <v>39</v>
      </c>
      <c r="D15" s="1">
        <v>38</v>
      </c>
      <c r="E15">
        <f t="shared" si="0"/>
        <v>39</v>
      </c>
      <c r="F15">
        <f>$N$2</f>
        <v>60.641528755845414</v>
      </c>
      <c r="G15">
        <f>$O$2</f>
        <v>28.602915688599012</v>
      </c>
      <c r="H15">
        <f t="shared" si="1"/>
        <v>2</v>
      </c>
      <c r="I15">
        <f>$N$4</f>
        <v>9.1281365991352192</v>
      </c>
      <c r="J15">
        <f>$O$4</f>
        <v>0</v>
      </c>
      <c r="Q15">
        <f t="shared" si="12"/>
        <v>41.666666666666664</v>
      </c>
      <c r="R15">
        <f t="shared" si="2"/>
        <v>58.279120324785254</v>
      </c>
      <c r="S15">
        <f t="shared" si="3"/>
        <v>29.922430062811632</v>
      </c>
      <c r="T15">
        <f t="shared" si="13"/>
        <v>1</v>
      </c>
      <c r="U15">
        <f t="shared" si="4"/>
        <v>4.8321706030765688</v>
      </c>
      <c r="V15">
        <f t="shared" si="5"/>
        <v>0</v>
      </c>
      <c r="X15">
        <f t="shared" si="14"/>
        <v>50</v>
      </c>
      <c r="Y15">
        <f t="shared" si="7"/>
        <v>56.426981989646755</v>
      </c>
      <c r="Z15">
        <f t="shared" si="8"/>
        <v>31.096827534162749</v>
      </c>
      <c r="AA15">
        <f t="shared" si="15"/>
        <v>2</v>
      </c>
      <c r="AB15">
        <f t="shared" si="10"/>
        <v>4.8636677751513142</v>
      </c>
      <c r="AC15">
        <f t="shared" si="11"/>
        <v>0</v>
      </c>
    </row>
    <row r="16" spans="1:29" x14ac:dyDescent="0.4">
      <c r="A16" s="1" t="s">
        <v>7</v>
      </c>
      <c r="B16" s="1">
        <v>41</v>
      </c>
      <c r="C16" s="1">
        <v>42</v>
      </c>
      <c r="D16" s="1">
        <v>42</v>
      </c>
      <c r="E16">
        <f t="shared" si="0"/>
        <v>41.666666666666664</v>
      </c>
      <c r="F16">
        <f>$N$2</f>
        <v>60.641528755845414</v>
      </c>
      <c r="G16">
        <f>$O$2</f>
        <v>28.602915688599012</v>
      </c>
      <c r="H16">
        <f t="shared" si="1"/>
        <v>1</v>
      </c>
      <c r="I16">
        <f>$N$4</f>
        <v>9.1281365991352192</v>
      </c>
      <c r="J16">
        <f>$O$4</f>
        <v>0</v>
      </c>
      <c r="Q16">
        <f t="shared" si="12"/>
        <v>50</v>
      </c>
      <c r="R16">
        <f t="shared" si="2"/>
        <v>58.279120324785254</v>
      </c>
      <c r="S16">
        <f t="shared" si="3"/>
        <v>29.922430062811632</v>
      </c>
      <c r="T16">
        <f t="shared" si="13"/>
        <v>2</v>
      </c>
      <c r="U16">
        <f t="shared" si="4"/>
        <v>4.8321706030765688</v>
      </c>
      <c r="V16">
        <f t="shared" si="5"/>
        <v>0</v>
      </c>
      <c r="X16">
        <f t="shared" si="14"/>
        <v>46</v>
      </c>
      <c r="Y16">
        <f t="shared" si="7"/>
        <v>56.426981989646755</v>
      </c>
      <c r="Z16">
        <f t="shared" si="8"/>
        <v>31.096827534162749</v>
      </c>
      <c r="AA16">
        <f t="shared" si="15"/>
        <v>0</v>
      </c>
      <c r="AB16">
        <f t="shared" si="10"/>
        <v>4.8636677751513142</v>
      </c>
      <c r="AC16">
        <f t="shared" si="11"/>
        <v>0</v>
      </c>
    </row>
    <row r="17" spans="1:29" x14ac:dyDescent="0.4">
      <c r="A17" s="1" t="s">
        <v>15</v>
      </c>
      <c r="B17" s="1">
        <v>49</v>
      </c>
      <c r="C17" s="1">
        <v>50</v>
      </c>
      <c r="D17" s="1">
        <v>51</v>
      </c>
      <c r="E17">
        <f t="shared" si="0"/>
        <v>50</v>
      </c>
      <c r="F17">
        <f>$N$2</f>
        <v>60.641528755845414</v>
      </c>
      <c r="G17">
        <f>$O$2</f>
        <v>28.602915688599012</v>
      </c>
      <c r="H17">
        <f t="shared" si="1"/>
        <v>2</v>
      </c>
      <c r="I17">
        <f>$N$4</f>
        <v>9.1281365991352192</v>
      </c>
      <c r="J17">
        <f>$O$4</f>
        <v>0</v>
      </c>
      <c r="Q17">
        <f t="shared" si="12"/>
        <v>46</v>
      </c>
      <c r="R17">
        <f t="shared" si="2"/>
        <v>58.279120324785254</v>
      </c>
      <c r="S17">
        <f t="shared" si="3"/>
        <v>29.922430062811632</v>
      </c>
      <c r="T17">
        <f t="shared" si="13"/>
        <v>0</v>
      </c>
      <c r="U17">
        <f t="shared" si="4"/>
        <v>4.8321706030765688</v>
      </c>
      <c r="V17">
        <f t="shared" si="5"/>
        <v>0</v>
      </c>
      <c r="X17">
        <f t="shared" si="14"/>
        <v>39.666666666666664</v>
      </c>
      <c r="Y17">
        <f t="shared" si="7"/>
        <v>56.426981989646755</v>
      </c>
      <c r="Z17">
        <f t="shared" si="8"/>
        <v>31.096827534162749</v>
      </c>
      <c r="AA17">
        <f t="shared" si="15"/>
        <v>1</v>
      </c>
      <c r="AB17">
        <f t="shared" si="10"/>
        <v>4.8636677751513142</v>
      </c>
      <c r="AC17">
        <f t="shared" si="11"/>
        <v>0</v>
      </c>
    </row>
    <row r="18" spans="1:29" x14ac:dyDescent="0.4">
      <c r="A18" s="1" t="s">
        <v>16</v>
      </c>
      <c r="B18" s="1">
        <v>46</v>
      </c>
      <c r="C18" s="1">
        <v>46</v>
      </c>
      <c r="D18" s="1">
        <v>46</v>
      </c>
      <c r="E18">
        <f t="shared" si="0"/>
        <v>46</v>
      </c>
      <c r="F18">
        <f>$N$2</f>
        <v>60.641528755845414</v>
      </c>
      <c r="G18">
        <f>$O$2</f>
        <v>28.602915688599012</v>
      </c>
      <c r="H18">
        <f t="shared" si="1"/>
        <v>0</v>
      </c>
      <c r="I18">
        <f>$N$4</f>
        <v>9.1281365991352192</v>
      </c>
      <c r="J18">
        <f>$O$4</f>
        <v>0</v>
      </c>
      <c r="Q18">
        <f t="shared" si="12"/>
        <v>39.666666666666664</v>
      </c>
      <c r="R18">
        <f t="shared" si="2"/>
        <v>58.279120324785254</v>
      </c>
      <c r="S18">
        <f t="shared" si="3"/>
        <v>29.922430062811632</v>
      </c>
      <c r="T18">
        <f t="shared" si="13"/>
        <v>1</v>
      </c>
      <c r="U18">
        <f t="shared" si="4"/>
        <v>4.8321706030765688</v>
      </c>
      <c r="V18">
        <f t="shared" si="5"/>
        <v>0</v>
      </c>
      <c r="X18">
        <f t="shared" si="14"/>
        <v>50</v>
      </c>
      <c r="Y18">
        <f t="shared" si="7"/>
        <v>56.426981989646755</v>
      </c>
      <c r="Z18">
        <f t="shared" si="8"/>
        <v>31.096827534162749</v>
      </c>
      <c r="AA18">
        <f t="shared" si="15"/>
        <v>3</v>
      </c>
      <c r="AB18">
        <f t="shared" si="10"/>
        <v>4.8636677751513142</v>
      </c>
      <c r="AC18">
        <f t="shared" si="11"/>
        <v>0</v>
      </c>
    </row>
    <row r="19" spans="1:29" x14ac:dyDescent="0.4">
      <c r="A19" s="1" t="s">
        <v>8</v>
      </c>
      <c r="B19" s="1">
        <v>39</v>
      </c>
      <c r="C19" s="1">
        <v>40</v>
      </c>
      <c r="D19" s="1">
        <v>40</v>
      </c>
      <c r="E19">
        <f t="shared" si="0"/>
        <v>39.666666666666664</v>
      </c>
      <c r="F19">
        <f>$N$2</f>
        <v>60.641528755845414</v>
      </c>
      <c r="G19">
        <f>$O$2</f>
        <v>28.602915688599012</v>
      </c>
      <c r="H19">
        <f t="shared" si="1"/>
        <v>1</v>
      </c>
      <c r="I19">
        <f>$N$4</f>
        <v>9.1281365991352192</v>
      </c>
      <c r="J19">
        <f>$O$4</f>
        <v>0</v>
      </c>
      <c r="Q19">
        <f t="shared" si="12"/>
        <v>50</v>
      </c>
      <c r="R19">
        <f t="shared" si="2"/>
        <v>58.279120324785254</v>
      </c>
      <c r="S19">
        <f t="shared" si="3"/>
        <v>29.922430062811632</v>
      </c>
      <c r="T19">
        <f t="shared" si="13"/>
        <v>3</v>
      </c>
      <c r="U19">
        <f t="shared" si="4"/>
        <v>4.8321706030765688</v>
      </c>
      <c r="V19">
        <f t="shared" si="5"/>
        <v>0</v>
      </c>
      <c r="X19">
        <f t="shared" si="14"/>
        <v>54.333333333333336</v>
      </c>
      <c r="Y19">
        <f t="shared" si="7"/>
        <v>56.426981989646755</v>
      </c>
      <c r="Z19">
        <f t="shared" si="8"/>
        <v>31.096827534162749</v>
      </c>
      <c r="AA19">
        <f t="shared" si="15"/>
        <v>3</v>
      </c>
      <c r="AB19">
        <f t="shared" si="10"/>
        <v>4.8636677751513142</v>
      </c>
      <c r="AC19">
        <f t="shared" si="11"/>
        <v>0</v>
      </c>
    </row>
    <row r="20" spans="1:29" x14ac:dyDescent="0.4">
      <c r="A20" s="1" t="s">
        <v>17</v>
      </c>
      <c r="B20" s="1">
        <v>51</v>
      </c>
      <c r="C20" s="1">
        <v>51</v>
      </c>
      <c r="D20" s="1">
        <v>48</v>
      </c>
      <c r="E20">
        <f t="shared" si="0"/>
        <v>50</v>
      </c>
      <c r="F20">
        <f>$N$2</f>
        <v>60.641528755845414</v>
      </c>
      <c r="G20">
        <f>$O$2</f>
        <v>28.602915688599012</v>
      </c>
      <c r="H20">
        <f t="shared" si="1"/>
        <v>3</v>
      </c>
      <c r="I20">
        <f>$N$4</f>
        <v>9.1281365991352192</v>
      </c>
      <c r="J20">
        <f>$O$4</f>
        <v>0</v>
      </c>
      <c r="Q20">
        <f t="shared" si="12"/>
        <v>54.333333333333336</v>
      </c>
      <c r="R20">
        <f t="shared" si="2"/>
        <v>58.279120324785254</v>
      </c>
      <c r="S20">
        <f t="shared" si="3"/>
        <v>29.922430062811632</v>
      </c>
      <c r="T20">
        <f t="shared" si="13"/>
        <v>3</v>
      </c>
      <c r="U20">
        <f t="shared" si="4"/>
        <v>4.8321706030765688</v>
      </c>
      <c r="V20">
        <f t="shared" si="5"/>
        <v>0</v>
      </c>
      <c r="X20">
        <f t="shared" si="14"/>
        <v>40.666666666666664</v>
      </c>
      <c r="Y20">
        <f t="shared" si="7"/>
        <v>56.426981989646755</v>
      </c>
      <c r="Z20">
        <f t="shared" si="8"/>
        <v>31.096827534162749</v>
      </c>
      <c r="AA20">
        <f t="shared" si="15"/>
        <v>1</v>
      </c>
      <c r="AB20">
        <f t="shared" si="10"/>
        <v>4.8636677751513142</v>
      </c>
      <c r="AC20">
        <f t="shared" si="11"/>
        <v>0</v>
      </c>
    </row>
    <row r="21" spans="1:29" x14ac:dyDescent="0.4">
      <c r="A21" s="1" t="s">
        <v>18</v>
      </c>
      <c r="B21" s="1">
        <v>56</v>
      </c>
      <c r="C21" s="1">
        <v>54</v>
      </c>
      <c r="D21" s="1">
        <v>53</v>
      </c>
      <c r="E21">
        <f t="shared" si="0"/>
        <v>54.333333333333336</v>
      </c>
      <c r="F21">
        <f>$N$2</f>
        <v>60.641528755845414</v>
      </c>
      <c r="G21">
        <f>$O$2</f>
        <v>28.602915688599012</v>
      </c>
      <c r="H21">
        <f t="shared" si="1"/>
        <v>3</v>
      </c>
      <c r="I21">
        <f>$N$4</f>
        <v>9.1281365991352192</v>
      </c>
      <c r="J21">
        <f>$O$4</f>
        <v>0</v>
      </c>
      <c r="Q21">
        <f t="shared" si="12"/>
        <v>40.666666666666664</v>
      </c>
      <c r="R21">
        <f t="shared" si="2"/>
        <v>58.279120324785254</v>
      </c>
      <c r="S21">
        <f t="shared" si="3"/>
        <v>29.922430062811632</v>
      </c>
      <c r="T21">
        <f t="shared" si="13"/>
        <v>1</v>
      </c>
      <c r="U21">
        <f t="shared" si="4"/>
        <v>4.8321706030765688</v>
      </c>
      <c r="V21">
        <f t="shared" si="5"/>
        <v>0</v>
      </c>
      <c r="X21">
        <f t="shared" si="14"/>
        <v>48.666666666666664</v>
      </c>
      <c r="Y21">
        <f t="shared" si="7"/>
        <v>56.426981989646755</v>
      </c>
      <c r="Z21">
        <f t="shared" si="8"/>
        <v>31.096827534162749</v>
      </c>
      <c r="AA21">
        <f t="shared" si="15"/>
        <v>1</v>
      </c>
      <c r="AB21">
        <f t="shared" si="10"/>
        <v>4.8636677751513142</v>
      </c>
      <c r="AC21">
        <f t="shared" si="11"/>
        <v>0</v>
      </c>
    </row>
    <row r="22" spans="1:29" x14ac:dyDescent="0.4">
      <c r="A22" s="1" t="s">
        <v>9</v>
      </c>
      <c r="B22" s="1">
        <v>41</v>
      </c>
      <c r="C22" s="1">
        <v>41</v>
      </c>
      <c r="D22" s="1">
        <v>40</v>
      </c>
      <c r="E22">
        <f t="shared" si="0"/>
        <v>40.666666666666664</v>
      </c>
      <c r="F22">
        <f>$N$2</f>
        <v>60.641528755845414</v>
      </c>
      <c r="G22">
        <f>$O$2</f>
        <v>28.602915688599012</v>
      </c>
      <c r="H22">
        <f t="shared" si="1"/>
        <v>1</v>
      </c>
      <c r="I22">
        <f>$N$4</f>
        <v>9.1281365991352192</v>
      </c>
      <c r="J22">
        <f>$O$4</f>
        <v>0</v>
      </c>
      <c r="Q22">
        <f t="shared" si="12"/>
        <v>48.666666666666664</v>
      </c>
      <c r="R22">
        <f t="shared" si="2"/>
        <v>58.279120324785254</v>
      </c>
      <c r="S22">
        <f t="shared" si="3"/>
        <v>29.922430062811632</v>
      </c>
      <c r="T22">
        <f t="shared" si="13"/>
        <v>1</v>
      </c>
      <c r="U22">
        <f t="shared" si="4"/>
        <v>4.8321706030765688</v>
      </c>
      <c r="V22">
        <f t="shared" si="5"/>
        <v>0</v>
      </c>
      <c r="X22">
        <f t="shared" si="14"/>
        <v>41.333333333333336</v>
      </c>
      <c r="Y22">
        <f t="shared" si="7"/>
        <v>56.426981989646755</v>
      </c>
      <c r="Z22">
        <f t="shared" si="8"/>
        <v>31.096827534162749</v>
      </c>
      <c r="AA22">
        <f t="shared" si="15"/>
        <v>3</v>
      </c>
      <c r="AB22">
        <f t="shared" si="10"/>
        <v>4.8636677751513142</v>
      </c>
      <c r="AC22">
        <f t="shared" si="11"/>
        <v>0</v>
      </c>
    </row>
    <row r="23" spans="1:29" x14ac:dyDescent="0.4">
      <c r="A23" s="1" t="s">
        <v>19</v>
      </c>
      <c r="B23" s="1">
        <v>49</v>
      </c>
      <c r="C23" s="1">
        <v>48</v>
      </c>
      <c r="D23" s="1">
        <v>49</v>
      </c>
      <c r="E23">
        <f t="shared" si="0"/>
        <v>48.666666666666664</v>
      </c>
      <c r="F23">
        <f>$N$2</f>
        <v>60.641528755845414</v>
      </c>
      <c r="G23">
        <f>$O$2</f>
        <v>28.602915688599012</v>
      </c>
      <c r="H23">
        <f t="shared" si="1"/>
        <v>1</v>
      </c>
      <c r="I23">
        <f>$N$4</f>
        <v>9.1281365991352192</v>
      </c>
      <c r="J23">
        <f>$O$4</f>
        <v>0</v>
      </c>
      <c r="Q23">
        <f t="shared" si="12"/>
        <v>41.333333333333336</v>
      </c>
      <c r="R23">
        <f t="shared" si="2"/>
        <v>58.279120324785254</v>
      </c>
      <c r="S23">
        <f t="shared" si="3"/>
        <v>29.922430062811632</v>
      </c>
      <c r="T23">
        <f t="shared" si="13"/>
        <v>3</v>
      </c>
      <c r="U23">
        <f t="shared" si="4"/>
        <v>4.8321706030765688</v>
      </c>
      <c r="V23">
        <f t="shared" si="5"/>
        <v>0</v>
      </c>
      <c r="X23">
        <f t="shared" si="14"/>
        <v>41.666666666666664</v>
      </c>
      <c r="Y23">
        <f t="shared" si="7"/>
        <v>56.426981989646755</v>
      </c>
      <c r="Z23">
        <f t="shared" si="8"/>
        <v>31.096827534162749</v>
      </c>
      <c r="AA23">
        <f t="shared" si="15"/>
        <v>1</v>
      </c>
      <c r="AB23">
        <f t="shared" si="10"/>
        <v>4.8636677751513142</v>
      </c>
      <c r="AC23">
        <f t="shared" si="11"/>
        <v>0</v>
      </c>
    </row>
    <row r="24" spans="1:29" x14ac:dyDescent="0.4">
      <c r="A24" s="1" t="s">
        <v>20</v>
      </c>
      <c r="B24" s="1">
        <v>41</v>
      </c>
      <c r="C24" s="1">
        <v>40</v>
      </c>
      <c r="D24" s="1">
        <v>43</v>
      </c>
      <c r="E24">
        <f t="shared" si="0"/>
        <v>41.333333333333336</v>
      </c>
      <c r="F24">
        <f>$N$2</f>
        <v>60.641528755845414</v>
      </c>
      <c r="G24">
        <f>$O$2</f>
        <v>28.602915688599012</v>
      </c>
      <c r="H24">
        <f t="shared" si="1"/>
        <v>3</v>
      </c>
      <c r="I24">
        <f>$N$4</f>
        <v>9.1281365991352192</v>
      </c>
      <c r="J24">
        <f>$O$4</f>
        <v>0</v>
      </c>
      <c r="Q24">
        <f t="shared" si="12"/>
        <v>41.666666666666664</v>
      </c>
      <c r="R24">
        <f t="shared" si="2"/>
        <v>58.279120324785254</v>
      </c>
      <c r="S24">
        <f t="shared" si="3"/>
        <v>29.922430062811632</v>
      </c>
      <c r="T24">
        <f t="shared" si="13"/>
        <v>1</v>
      </c>
      <c r="U24">
        <f t="shared" si="4"/>
        <v>4.8321706030765688</v>
      </c>
      <c r="V24">
        <f t="shared" si="5"/>
        <v>0</v>
      </c>
      <c r="X24">
        <f t="shared" si="14"/>
        <v>39</v>
      </c>
      <c r="Y24">
        <f t="shared" si="7"/>
        <v>56.426981989646755</v>
      </c>
      <c r="Z24">
        <f t="shared" si="8"/>
        <v>31.096827534162749</v>
      </c>
      <c r="AA24">
        <f t="shared" si="15"/>
        <v>2</v>
      </c>
      <c r="AB24">
        <f t="shared" si="10"/>
        <v>4.8636677751513142</v>
      </c>
      <c r="AC24">
        <f t="shared" si="11"/>
        <v>0</v>
      </c>
    </row>
    <row r="25" spans="1:29" x14ac:dyDescent="0.4">
      <c r="A25" s="1" t="s">
        <v>10</v>
      </c>
      <c r="B25" s="1">
        <v>41</v>
      </c>
      <c r="C25" s="1">
        <v>42</v>
      </c>
      <c r="D25" s="1">
        <v>42</v>
      </c>
      <c r="E25">
        <f t="shared" si="0"/>
        <v>41.666666666666664</v>
      </c>
      <c r="F25">
        <f>$N$2</f>
        <v>60.641528755845414</v>
      </c>
      <c r="G25">
        <f>$O$2</f>
        <v>28.602915688599012</v>
      </c>
      <c r="H25">
        <f t="shared" si="1"/>
        <v>1</v>
      </c>
      <c r="I25">
        <f>$N$4</f>
        <v>9.1281365991352192</v>
      </c>
      <c r="J25">
        <f>$O$4</f>
        <v>0</v>
      </c>
      <c r="Q25">
        <f t="shared" si="12"/>
        <v>39</v>
      </c>
      <c r="R25">
        <f t="shared" si="2"/>
        <v>58.279120324785254</v>
      </c>
      <c r="S25">
        <f t="shared" si="3"/>
        <v>29.922430062811632</v>
      </c>
      <c r="T25">
        <f t="shared" si="13"/>
        <v>2</v>
      </c>
      <c r="U25">
        <f t="shared" si="4"/>
        <v>4.8321706030765688</v>
      </c>
      <c r="V25">
        <f t="shared" si="5"/>
        <v>0</v>
      </c>
      <c r="X25">
        <f t="shared" si="14"/>
        <v>48.333333333333336</v>
      </c>
      <c r="Y25">
        <f t="shared" si="7"/>
        <v>56.426981989646755</v>
      </c>
      <c r="Z25">
        <f t="shared" si="8"/>
        <v>31.096827534162749</v>
      </c>
      <c r="AA25">
        <f t="shared" si="15"/>
        <v>2</v>
      </c>
      <c r="AB25">
        <f t="shared" si="10"/>
        <v>4.8636677751513142</v>
      </c>
      <c r="AC25">
        <f t="shared" si="11"/>
        <v>0</v>
      </c>
    </row>
    <row r="26" spans="1:29" x14ac:dyDescent="0.4">
      <c r="A26" s="1" t="s">
        <v>21</v>
      </c>
      <c r="B26" s="1">
        <v>38</v>
      </c>
      <c r="C26" s="1">
        <v>39</v>
      </c>
      <c r="D26" s="1">
        <v>40</v>
      </c>
      <c r="E26">
        <f t="shared" si="0"/>
        <v>39</v>
      </c>
      <c r="F26">
        <f>$N$2</f>
        <v>60.641528755845414</v>
      </c>
      <c r="G26">
        <f>$O$2</f>
        <v>28.602915688599012</v>
      </c>
      <c r="H26">
        <f t="shared" si="1"/>
        <v>2</v>
      </c>
      <c r="I26">
        <f>$N$4</f>
        <v>9.1281365991352192</v>
      </c>
      <c r="J26">
        <f>$O$4</f>
        <v>0</v>
      </c>
      <c r="Q26">
        <f t="shared" si="12"/>
        <v>48.333333333333336</v>
      </c>
      <c r="R26">
        <f t="shared" si="2"/>
        <v>58.279120324785254</v>
      </c>
      <c r="S26">
        <f t="shared" si="3"/>
        <v>29.922430062811632</v>
      </c>
      <c r="T26">
        <f t="shared" si="13"/>
        <v>2</v>
      </c>
      <c r="U26">
        <f t="shared" si="4"/>
        <v>4.8321706030765688</v>
      </c>
      <c r="V26">
        <f t="shared" si="5"/>
        <v>0</v>
      </c>
      <c r="X26">
        <f t="shared" si="14"/>
        <v>45.333333333333336</v>
      </c>
      <c r="Y26">
        <f t="shared" si="7"/>
        <v>56.426981989646755</v>
      </c>
      <c r="Z26">
        <f t="shared" si="8"/>
        <v>31.096827534162749</v>
      </c>
      <c r="AA26">
        <f t="shared" si="15"/>
        <v>1</v>
      </c>
      <c r="AB26">
        <f t="shared" si="10"/>
        <v>4.8636677751513142</v>
      </c>
      <c r="AC26">
        <f t="shared" si="11"/>
        <v>0</v>
      </c>
    </row>
    <row r="27" spans="1:29" x14ac:dyDescent="0.4">
      <c r="A27" s="1" t="s">
        <v>22</v>
      </c>
      <c r="B27" s="1">
        <v>49</v>
      </c>
      <c r="C27" s="1">
        <v>47</v>
      </c>
      <c r="D27" s="1">
        <v>49</v>
      </c>
      <c r="E27">
        <f t="shared" si="0"/>
        <v>48.333333333333336</v>
      </c>
      <c r="F27">
        <f>$N$2</f>
        <v>60.641528755845414</v>
      </c>
      <c r="G27">
        <f>$O$2</f>
        <v>28.602915688599012</v>
      </c>
      <c r="H27">
        <f t="shared" si="1"/>
        <v>2</v>
      </c>
      <c r="I27">
        <f>$N$4</f>
        <v>9.1281365991352192</v>
      </c>
      <c r="J27">
        <f>$O$4</f>
        <v>0</v>
      </c>
      <c r="Q27">
        <f t="shared" si="12"/>
        <v>45.333333333333336</v>
      </c>
      <c r="R27">
        <f t="shared" si="2"/>
        <v>58.279120324785254</v>
      </c>
      <c r="S27">
        <f t="shared" si="3"/>
        <v>29.922430062811632</v>
      </c>
      <c r="T27">
        <f t="shared" si="13"/>
        <v>1</v>
      </c>
      <c r="U27">
        <f t="shared" si="4"/>
        <v>4.8321706030765688</v>
      </c>
      <c r="V27">
        <f t="shared" si="5"/>
        <v>0</v>
      </c>
      <c r="X27">
        <f t="shared" si="14"/>
        <v>40.333333333333336</v>
      </c>
      <c r="Y27">
        <f t="shared" si="7"/>
        <v>56.426981989646755</v>
      </c>
      <c r="Z27">
        <f t="shared" si="8"/>
        <v>31.096827534162749</v>
      </c>
      <c r="AA27">
        <f t="shared" si="15"/>
        <v>3</v>
      </c>
      <c r="AB27">
        <f t="shared" si="10"/>
        <v>4.8636677751513142</v>
      </c>
      <c r="AC27">
        <f t="shared" si="11"/>
        <v>0</v>
      </c>
    </row>
    <row r="28" spans="1:29" x14ac:dyDescent="0.4">
      <c r="A28" s="1" t="s">
        <v>23</v>
      </c>
      <c r="B28" s="1">
        <v>45</v>
      </c>
      <c r="C28" s="1">
        <v>46</v>
      </c>
      <c r="D28" s="1">
        <v>45</v>
      </c>
      <c r="E28">
        <f t="shared" si="0"/>
        <v>45.333333333333336</v>
      </c>
      <c r="F28">
        <f>$N$2</f>
        <v>60.641528755845414</v>
      </c>
      <c r="G28">
        <f>$O$2</f>
        <v>28.602915688599012</v>
      </c>
      <c r="H28">
        <f t="shared" si="1"/>
        <v>1</v>
      </c>
      <c r="I28">
        <f>$N$4</f>
        <v>9.1281365991352192</v>
      </c>
      <c r="J28">
        <f>$O$4</f>
        <v>0</v>
      </c>
      <c r="Q28">
        <f t="shared" si="12"/>
        <v>40.333333333333336</v>
      </c>
      <c r="R28">
        <f t="shared" si="2"/>
        <v>58.279120324785254</v>
      </c>
      <c r="S28">
        <f t="shared" si="3"/>
        <v>29.922430062811632</v>
      </c>
      <c r="T28">
        <f t="shared" si="13"/>
        <v>3</v>
      </c>
      <c r="U28">
        <f t="shared" si="4"/>
        <v>4.8321706030765688</v>
      </c>
      <c r="V28">
        <f t="shared" si="5"/>
        <v>0</v>
      </c>
      <c r="X28">
        <f t="shared" si="14"/>
        <v>44.666666666666664</v>
      </c>
      <c r="Y28">
        <f t="shared" si="7"/>
        <v>56.426981989646755</v>
      </c>
      <c r="Z28">
        <f t="shared" si="8"/>
        <v>31.096827534162749</v>
      </c>
      <c r="AA28">
        <f t="shared" si="15"/>
        <v>3</v>
      </c>
      <c r="AB28">
        <f t="shared" si="10"/>
        <v>4.8636677751513142</v>
      </c>
      <c r="AC28">
        <f t="shared" si="11"/>
        <v>0</v>
      </c>
    </row>
    <row r="29" spans="1:29" x14ac:dyDescent="0.4">
      <c r="A29" s="1" t="s">
        <v>24</v>
      </c>
      <c r="B29" s="1">
        <v>40</v>
      </c>
      <c r="C29" s="1">
        <v>42</v>
      </c>
      <c r="D29" s="1">
        <v>39</v>
      </c>
      <c r="E29">
        <f t="shared" si="0"/>
        <v>40.333333333333336</v>
      </c>
      <c r="F29">
        <f>$N$2</f>
        <v>60.641528755845414</v>
      </c>
      <c r="G29">
        <f>$O$2</f>
        <v>28.602915688599012</v>
      </c>
      <c r="H29">
        <f t="shared" si="1"/>
        <v>3</v>
      </c>
      <c r="I29">
        <f>$N$4</f>
        <v>9.1281365991352192</v>
      </c>
      <c r="J29">
        <f>$O$4</f>
        <v>0</v>
      </c>
      <c r="Q29">
        <f t="shared" si="12"/>
        <v>44.666666666666664</v>
      </c>
      <c r="R29">
        <f t="shared" si="2"/>
        <v>58.279120324785254</v>
      </c>
      <c r="S29">
        <f t="shared" si="3"/>
        <v>29.922430062811632</v>
      </c>
      <c r="T29">
        <f t="shared" si="13"/>
        <v>3</v>
      </c>
      <c r="U29">
        <f t="shared" si="4"/>
        <v>4.8321706030765688</v>
      </c>
      <c r="V29">
        <f t="shared" si="5"/>
        <v>0</v>
      </c>
      <c r="X29">
        <f t="shared" si="14"/>
        <v>41</v>
      </c>
      <c r="Y29">
        <f t="shared" si="7"/>
        <v>56.426981989646755</v>
      </c>
      <c r="Z29">
        <f t="shared" si="8"/>
        <v>31.096827534162749</v>
      </c>
      <c r="AA29">
        <f t="shared" si="15"/>
        <v>2</v>
      </c>
      <c r="AB29">
        <f t="shared" si="10"/>
        <v>4.8636677751513142</v>
      </c>
      <c r="AC29">
        <f t="shared" si="11"/>
        <v>0</v>
      </c>
    </row>
    <row r="30" spans="1:29" x14ac:dyDescent="0.4">
      <c r="A30" s="1" t="s">
        <v>25</v>
      </c>
      <c r="B30" s="1">
        <v>46</v>
      </c>
      <c r="C30" s="1">
        <v>45</v>
      </c>
      <c r="D30" s="1">
        <v>43</v>
      </c>
      <c r="E30">
        <f t="shared" si="0"/>
        <v>44.666666666666664</v>
      </c>
      <c r="F30">
        <f>$N$2</f>
        <v>60.641528755845414</v>
      </c>
      <c r="G30">
        <f>$O$2</f>
        <v>28.602915688599012</v>
      </c>
      <c r="H30">
        <f t="shared" si="1"/>
        <v>3</v>
      </c>
      <c r="I30">
        <f>$N$4</f>
        <v>9.1281365991352192</v>
      </c>
      <c r="J30">
        <f>$O$4</f>
        <v>0</v>
      </c>
      <c r="Q30">
        <f t="shared" si="12"/>
        <v>41</v>
      </c>
      <c r="R30">
        <f t="shared" si="2"/>
        <v>58.279120324785254</v>
      </c>
      <c r="S30">
        <f t="shared" si="3"/>
        <v>29.922430062811632</v>
      </c>
      <c r="T30">
        <f t="shared" si="13"/>
        <v>2</v>
      </c>
      <c r="U30">
        <f t="shared" si="4"/>
        <v>4.8321706030765688</v>
      </c>
      <c r="V30">
        <f t="shared" si="5"/>
        <v>0</v>
      </c>
      <c r="X30">
        <f t="shared" si="14"/>
        <v>38.333333333333336</v>
      </c>
      <c r="Y30">
        <f t="shared" si="7"/>
        <v>56.426981989646755</v>
      </c>
      <c r="Z30">
        <f t="shared" si="8"/>
        <v>31.096827534162749</v>
      </c>
      <c r="AA30">
        <f t="shared" si="15"/>
        <v>1</v>
      </c>
      <c r="AB30">
        <f t="shared" si="10"/>
        <v>4.8636677751513142</v>
      </c>
      <c r="AC30">
        <f t="shared" si="11"/>
        <v>0</v>
      </c>
    </row>
    <row r="31" spans="1:29" x14ac:dyDescent="0.4">
      <c r="A31" s="1" t="s">
        <v>26</v>
      </c>
      <c r="B31" s="1">
        <v>40</v>
      </c>
      <c r="C31" s="1">
        <v>41</v>
      </c>
      <c r="D31" s="1">
        <v>42</v>
      </c>
      <c r="E31">
        <f t="shared" si="0"/>
        <v>41</v>
      </c>
      <c r="F31">
        <f>$N$2</f>
        <v>60.641528755845414</v>
      </c>
      <c r="G31">
        <f>$O$2</f>
        <v>28.602915688599012</v>
      </c>
      <c r="H31">
        <f t="shared" si="1"/>
        <v>2</v>
      </c>
      <c r="I31">
        <f>$N$4</f>
        <v>9.1281365991352192</v>
      </c>
      <c r="J31">
        <f>$O$4</f>
        <v>0</v>
      </c>
      <c r="Q31">
        <f t="shared" si="12"/>
        <v>38.333333333333336</v>
      </c>
      <c r="R31">
        <f t="shared" si="2"/>
        <v>58.279120324785254</v>
      </c>
      <c r="S31">
        <f t="shared" si="3"/>
        <v>29.922430062811632</v>
      </c>
      <c r="T31">
        <f t="shared" si="13"/>
        <v>1</v>
      </c>
      <c r="U31">
        <f t="shared" si="4"/>
        <v>4.8321706030765688</v>
      </c>
      <c r="V31">
        <f t="shared" si="5"/>
        <v>0</v>
      </c>
      <c r="X31">
        <f t="shared" si="14"/>
        <v>47</v>
      </c>
      <c r="Y31">
        <f t="shared" si="7"/>
        <v>56.426981989646755</v>
      </c>
      <c r="Z31">
        <f t="shared" si="8"/>
        <v>31.096827534162749</v>
      </c>
      <c r="AA31">
        <f t="shared" si="15"/>
        <v>2</v>
      </c>
      <c r="AB31">
        <f t="shared" si="10"/>
        <v>4.8636677751513142</v>
      </c>
      <c r="AC31">
        <f t="shared" si="11"/>
        <v>0</v>
      </c>
    </row>
    <row r="32" spans="1:29" x14ac:dyDescent="0.4">
      <c r="A32" s="1" t="s">
        <v>27</v>
      </c>
      <c r="B32" s="1">
        <v>38</v>
      </c>
      <c r="C32" s="1">
        <v>38</v>
      </c>
      <c r="D32" s="1">
        <v>39</v>
      </c>
      <c r="E32">
        <f t="shared" si="0"/>
        <v>38.333333333333336</v>
      </c>
      <c r="F32">
        <f>$N$2</f>
        <v>60.641528755845414</v>
      </c>
      <c r="G32">
        <f>$O$2</f>
        <v>28.602915688599012</v>
      </c>
      <c r="H32">
        <f t="shared" si="1"/>
        <v>1</v>
      </c>
      <c r="I32">
        <f>$N$4</f>
        <v>9.1281365991352192</v>
      </c>
      <c r="J32">
        <f>$O$4</f>
        <v>0</v>
      </c>
      <c r="Q32">
        <f t="shared" si="12"/>
        <v>47</v>
      </c>
      <c r="R32">
        <f t="shared" si="2"/>
        <v>58.279120324785254</v>
      </c>
      <c r="S32">
        <f t="shared" si="3"/>
        <v>29.922430062811632</v>
      </c>
      <c r="T32">
        <f t="shared" si="13"/>
        <v>2</v>
      </c>
      <c r="U32">
        <f t="shared" si="4"/>
        <v>4.8321706030765688</v>
      </c>
      <c r="V32">
        <f t="shared" si="5"/>
        <v>0</v>
      </c>
      <c r="X32">
        <f t="shared" si="14"/>
        <v>40.666666666666664</v>
      </c>
      <c r="Y32">
        <f t="shared" si="7"/>
        <v>56.426981989646755</v>
      </c>
      <c r="Z32">
        <f t="shared" si="8"/>
        <v>31.096827534162749</v>
      </c>
      <c r="AA32">
        <f t="shared" si="15"/>
        <v>1</v>
      </c>
      <c r="AB32">
        <f t="shared" si="10"/>
        <v>4.8636677751513142</v>
      </c>
      <c r="AC32">
        <f t="shared" si="11"/>
        <v>0</v>
      </c>
    </row>
    <row r="33" spans="1:29" x14ac:dyDescent="0.4">
      <c r="A33" s="1" t="s">
        <v>28</v>
      </c>
      <c r="B33" s="1">
        <v>48</v>
      </c>
      <c r="C33" s="1">
        <v>46</v>
      </c>
      <c r="D33" s="1">
        <v>47</v>
      </c>
      <c r="E33">
        <f t="shared" si="0"/>
        <v>47</v>
      </c>
      <c r="F33">
        <f>$N$2</f>
        <v>60.641528755845414</v>
      </c>
      <c r="G33">
        <f>$O$2</f>
        <v>28.602915688599012</v>
      </c>
      <c r="H33">
        <f t="shared" si="1"/>
        <v>2</v>
      </c>
      <c r="I33">
        <f>$N$4</f>
        <v>9.1281365991352192</v>
      </c>
      <c r="J33">
        <f>$O$4</f>
        <v>0</v>
      </c>
      <c r="Q33">
        <f t="shared" si="12"/>
        <v>40.666666666666664</v>
      </c>
      <c r="R33">
        <f t="shared" si="2"/>
        <v>58.279120324785254</v>
      </c>
      <c r="S33">
        <f t="shared" si="3"/>
        <v>29.922430062811632</v>
      </c>
      <c r="T33">
        <f t="shared" si="13"/>
        <v>1</v>
      </c>
      <c r="U33">
        <f t="shared" si="4"/>
        <v>4.8321706030765688</v>
      </c>
      <c r="V33">
        <f t="shared" si="5"/>
        <v>0</v>
      </c>
      <c r="X33">
        <f t="shared" si="14"/>
        <v>42.333333333333336</v>
      </c>
      <c r="Y33">
        <f t="shared" si="7"/>
        <v>56.426981989646755</v>
      </c>
      <c r="Z33">
        <f t="shared" si="8"/>
        <v>31.096827534162749</v>
      </c>
      <c r="AA33">
        <f t="shared" si="15"/>
        <v>1</v>
      </c>
      <c r="AB33">
        <f t="shared" si="10"/>
        <v>4.8636677751513142</v>
      </c>
      <c r="AC33">
        <f t="shared" si="11"/>
        <v>0</v>
      </c>
    </row>
    <row r="34" spans="1:29" x14ac:dyDescent="0.4">
      <c r="A34" s="1" t="s">
        <v>29</v>
      </c>
      <c r="B34" s="1">
        <v>41</v>
      </c>
      <c r="C34" s="1">
        <v>41</v>
      </c>
      <c r="D34" s="1">
        <v>40</v>
      </c>
      <c r="E34">
        <f t="shared" si="0"/>
        <v>40.666666666666664</v>
      </c>
      <c r="F34">
        <f>$N$2</f>
        <v>60.641528755845414</v>
      </c>
      <c r="G34">
        <f>$O$2</f>
        <v>28.602915688599012</v>
      </c>
      <c r="H34">
        <f t="shared" si="1"/>
        <v>1</v>
      </c>
      <c r="I34">
        <f>$N$4</f>
        <v>9.1281365991352192</v>
      </c>
      <c r="J34">
        <f>$O$4</f>
        <v>0</v>
      </c>
      <c r="Q34">
        <f t="shared" si="12"/>
        <v>42.333333333333336</v>
      </c>
      <c r="R34">
        <f t="shared" si="2"/>
        <v>58.279120324785254</v>
      </c>
      <c r="S34">
        <f t="shared" si="3"/>
        <v>29.922430062811632</v>
      </c>
      <c r="T34">
        <f t="shared" si="13"/>
        <v>1</v>
      </c>
      <c r="U34">
        <f t="shared" si="4"/>
        <v>4.8321706030765688</v>
      </c>
      <c r="V34">
        <f t="shared" si="5"/>
        <v>0</v>
      </c>
      <c r="X34">
        <f t="shared" si="14"/>
        <v>45.666666666666664</v>
      </c>
      <c r="Y34">
        <f t="shared" si="7"/>
        <v>56.426981989646755</v>
      </c>
      <c r="Z34">
        <f t="shared" si="8"/>
        <v>31.096827534162749</v>
      </c>
      <c r="AA34">
        <f t="shared" si="15"/>
        <v>1</v>
      </c>
      <c r="AB34">
        <f t="shared" si="10"/>
        <v>4.8636677751513142</v>
      </c>
      <c r="AC34">
        <f t="shared" si="11"/>
        <v>0</v>
      </c>
    </row>
    <row r="35" spans="1:29" x14ac:dyDescent="0.4">
      <c r="A35" s="1" t="s">
        <v>30</v>
      </c>
      <c r="B35" s="1">
        <v>42</v>
      </c>
      <c r="C35" s="1">
        <v>43</v>
      </c>
      <c r="D35" s="1">
        <v>42</v>
      </c>
      <c r="E35">
        <f t="shared" si="0"/>
        <v>42.333333333333336</v>
      </c>
      <c r="F35">
        <f>$N$2</f>
        <v>60.641528755845414</v>
      </c>
      <c r="G35">
        <f>$O$2</f>
        <v>28.602915688599012</v>
      </c>
      <c r="H35">
        <f t="shared" si="1"/>
        <v>1</v>
      </c>
      <c r="I35">
        <f>$N$4</f>
        <v>9.1281365991352192</v>
      </c>
      <c r="J35">
        <f>$O$4</f>
        <v>0</v>
      </c>
      <c r="Q35">
        <f t="shared" si="12"/>
        <v>45.666666666666664</v>
      </c>
      <c r="R35">
        <f t="shared" si="2"/>
        <v>58.279120324785254</v>
      </c>
      <c r="S35">
        <f t="shared" si="3"/>
        <v>29.922430062811632</v>
      </c>
      <c r="T35">
        <f t="shared" si="13"/>
        <v>1</v>
      </c>
      <c r="U35">
        <f t="shared" si="4"/>
        <v>4.8321706030765688</v>
      </c>
      <c r="V35">
        <f t="shared" si="5"/>
        <v>0</v>
      </c>
      <c r="X35">
        <f t="shared" si="14"/>
        <v>42.666666666666664</v>
      </c>
      <c r="Y35">
        <f t="shared" si="7"/>
        <v>56.426981989646755</v>
      </c>
      <c r="Z35">
        <f t="shared" si="8"/>
        <v>31.096827534162749</v>
      </c>
      <c r="AA35">
        <f t="shared" si="15"/>
        <v>1</v>
      </c>
      <c r="AB35">
        <f t="shared" si="10"/>
        <v>4.8636677751513142</v>
      </c>
      <c r="AC35">
        <f t="shared" si="11"/>
        <v>0</v>
      </c>
    </row>
    <row r="36" spans="1:29" x14ac:dyDescent="0.4">
      <c r="A36" s="1" t="s">
        <v>31</v>
      </c>
      <c r="B36" s="1">
        <v>45</v>
      </c>
      <c r="C36" s="1">
        <v>46</v>
      </c>
      <c r="D36" s="1">
        <v>46</v>
      </c>
      <c r="E36">
        <f t="shared" si="0"/>
        <v>45.666666666666664</v>
      </c>
      <c r="F36">
        <f>$N$2</f>
        <v>60.641528755845414</v>
      </c>
      <c r="G36">
        <f>$O$2</f>
        <v>28.602915688599012</v>
      </c>
      <c r="H36">
        <f t="shared" si="1"/>
        <v>1</v>
      </c>
      <c r="I36">
        <f>$N$4</f>
        <v>9.1281365991352192</v>
      </c>
      <c r="J36">
        <f>$O$4</f>
        <v>0</v>
      </c>
      <c r="Q36">
        <f t="shared" si="12"/>
        <v>42.666666666666664</v>
      </c>
      <c r="R36">
        <f t="shared" si="2"/>
        <v>58.279120324785254</v>
      </c>
      <c r="S36">
        <f t="shared" si="3"/>
        <v>29.922430062811632</v>
      </c>
      <c r="T36">
        <f t="shared" si="13"/>
        <v>1</v>
      </c>
      <c r="U36">
        <f t="shared" si="4"/>
        <v>4.8321706030765688</v>
      </c>
      <c r="V36">
        <f t="shared" si="5"/>
        <v>0</v>
      </c>
      <c r="X36">
        <f t="shared" si="14"/>
        <v>40</v>
      </c>
      <c r="Y36">
        <f t="shared" si="7"/>
        <v>56.426981989646755</v>
      </c>
      <c r="Z36">
        <f t="shared" si="8"/>
        <v>31.096827534162749</v>
      </c>
      <c r="AA36">
        <f t="shared" si="15"/>
        <v>3</v>
      </c>
      <c r="AB36">
        <f t="shared" si="10"/>
        <v>4.8636677751513142</v>
      </c>
      <c r="AC36">
        <f t="shared" si="11"/>
        <v>0</v>
      </c>
    </row>
    <row r="37" spans="1:29" x14ac:dyDescent="0.4">
      <c r="A37" s="1" t="s">
        <v>32</v>
      </c>
      <c r="B37" s="1">
        <v>43</v>
      </c>
      <c r="C37" s="1">
        <v>43</v>
      </c>
      <c r="D37" s="1">
        <v>42</v>
      </c>
      <c r="E37">
        <f t="shared" si="0"/>
        <v>42.666666666666664</v>
      </c>
      <c r="F37">
        <f>$N$2</f>
        <v>60.641528755845414</v>
      </c>
      <c r="G37">
        <f>$O$2</f>
        <v>28.602915688599012</v>
      </c>
      <c r="H37">
        <f t="shared" si="1"/>
        <v>1</v>
      </c>
      <c r="I37">
        <f>$N$4</f>
        <v>9.1281365991352192</v>
      </c>
      <c r="J37">
        <f>$O$4</f>
        <v>0</v>
      </c>
      <c r="Q37">
        <f t="shared" si="12"/>
        <v>40</v>
      </c>
      <c r="R37">
        <f t="shared" si="2"/>
        <v>58.279120324785254</v>
      </c>
      <c r="S37">
        <f t="shared" si="3"/>
        <v>29.922430062811632</v>
      </c>
      <c r="T37">
        <f t="shared" si="13"/>
        <v>3</v>
      </c>
      <c r="U37">
        <f t="shared" si="4"/>
        <v>4.8321706030765688</v>
      </c>
      <c r="V37">
        <f t="shared" si="5"/>
        <v>0</v>
      </c>
      <c r="X37">
        <f t="shared" si="14"/>
        <v>41</v>
      </c>
      <c r="Y37">
        <f t="shared" si="7"/>
        <v>56.426981989646755</v>
      </c>
      <c r="Z37">
        <f t="shared" si="8"/>
        <v>31.096827534162749</v>
      </c>
      <c r="AA37">
        <f t="shared" si="15"/>
        <v>0</v>
      </c>
      <c r="AB37">
        <f t="shared" si="10"/>
        <v>4.8636677751513142</v>
      </c>
      <c r="AC37">
        <f t="shared" si="11"/>
        <v>0</v>
      </c>
    </row>
    <row r="38" spans="1:29" x14ac:dyDescent="0.4">
      <c r="A38" s="1" t="s">
        <v>33</v>
      </c>
      <c r="B38" s="1">
        <v>39</v>
      </c>
      <c r="C38" s="1">
        <v>39</v>
      </c>
      <c r="D38" s="1">
        <v>42</v>
      </c>
      <c r="E38">
        <f t="shared" si="0"/>
        <v>40</v>
      </c>
      <c r="F38">
        <f>$N$2</f>
        <v>60.641528755845414</v>
      </c>
      <c r="G38">
        <f>$O$2</f>
        <v>28.602915688599012</v>
      </c>
      <c r="H38">
        <f t="shared" si="1"/>
        <v>3</v>
      </c>
      <c r="I38">
        <f>$N$4</f>
        <v>9.1281365991352192</v>
      </c>
      <c r="J38">
        <f>$O$4</f>
        <v>0</v>
      </c>
      <c r="Q38">
        <f>E40</f>
        <v>41</v>
      </c>
      <c r="R38">
        <f t="shared" si="2"/>
        <v>58.279120324785254</v>
      </c>
      <c r="S38">
        <f t="shared" si="3"/>
        <v>29.922430062811632</v>
      </c>
      <c r="T38">
        <f>H40</f>
        <v>0</v>
      </c>
      <c r="U38">
        <f t="shared" si="4"/>
        <v>4.8321706030765688</v>
      </c>
      <c r="V38">
        <f t="shared" si="5"/>
        <v>0</v>
      </c>
      <c r="X38">
        <f t="shared" si="14"/>
        <v>42.333333333333336</v>
      </c>
      <c r="Y38">
        <f t="shared" si="7"/>
        <v>56.426981989646755</v>
      </c>
      <c r="Z38">
        <f t="shared" si="8"/>
        <v>31.096827534162749</v>
      </c>
      <c r="AA38">
        <f t="shared" si="15"/>
        <v>1</v>
      </c>
      <c r="AB38">
        <f t="shared" si="10"/>
        <v>4.8636677751513142</v>
      </c>
      <c r="AC38">
        <f t="shared" si="11"/>
        <v>0</v>
      </c>
    </row>
    <row r="39" spans="1:29" x14ac:dyDescent="0.4">
      <c r="A39" s="1" t="s">
        <v>34</v>
      </c>
      <c r="B39" s="1">
        <v>62</v>
      </c>
      <c r="C39" s="1">
        <v>61</v>
      </c>
      <c r="D39" s="1">
        <v>60</v>
      </c>
      <c r="E39">
        <f t="shared" si="0"/>
        <v>61</v>
      </c>
      <c r="F39">
        <f>$N$2</f>
        <v>60.641528755845414</v>
      </c>
      <c r="G39">
        <f>$O$2</f>
        <v>28.602915688599012</v>
      </c>
      <c r="H39">
        <f t="shared" si="1"/>
        <v>2</v>
      </c>
      <c r="I39">
        <f>$N$4</f>
        <v>9.1281365991352192</v>
      </c>
      <c r="J39">
        <f>$O$4</f>
        <v>0</v>
      </c>
      <c r="Q39">
        <f t="shared" ref="Q39:Q43" si="16">E41</f>
        <v>42.333333333333336</v>
      </c>
      <c r="R39">
        <f t="shared" si="2"/>
        <v>58.279120324785254</v>
      </c>
      <c r="S39">
        <f t="shared" si="3"/>
        <v>29.922430062811632</v>
      </c>
      <c r="T39">
        <f t="shared" ref="T39:T44" si="17">H41</f>
        <v>1</v>
      </c>
      <c r="U39">
        <f t="shared" si="4"/>
        <v>4.8321706030765688</v>
      </c>
      <c r="V39">
        <f t="shared" si="5"/>
        <v>0</v>
      </c>
      <c r="X39">
        <f t="shared" si="14"/>
        <v>51.333333333333336</v>
      </c>
      <c r="Y39">
        <f t="shared" si="7"/>
        <v>56.426981989646755</v>
      </c>
      <c r="Z39">
        <f t="shared" si="8"/>
        <v>31.096827534162749</v>
      </c>
      <c r="AA39">
        <f t="shared" si="15"/>
        <v>2</v>
      </c>
      <c r="AB39">
        <f t="shared" si="10"/>
        <v>4.8636677751513142</v>
      </c>
      <c r="AC39">
        <f t="shared" si="11"/>
        <v>0</v>
      </c>
    </row>
    <row r="40" spans="1:29" x14ac:dyDescent="0.4">
      <c r="A40" s="1" t="s">
        <v>35</v>
      </c>
      <c r="B40" s="1">
        <v>41</v>
      </c>
      <c r="C40" s="1">
        <v>41</v>
      </c>
      <c r="D40" s="1">
        <v>41</v>
      </c>
      <c r="E40">
        <f t="shared" si="0"/>
        <v>41</v>
      </c>
      <c r="F40">
        <f>$N$2</f>
        <v>60.641528755845414</v>
      </c>
      <c r="G40">
        <f>$O$2</f>
        <v>28.602915688599012</v>
      </c>
      <c r="H40">
        <f t="shared" si="1"/>
        <v>0</v>
      </c>
      <c r="I40">
        <f>$N$4</f>
        <v>9.1281365991352192</v>
      </c>
      <c r="J40">
        <f>$O$4</f>
        <v>0</v>
      </c>
      <c r="Q40">
        <f t="shared" si="16"/>
        <v>51.333333333333336</v>
      </c>
      <c r="R40">
        <f t="shared" si="2"/>
        <v>58.279120324785254</v>
      </c>
      <c r="S40">
        <f t="shared" si="3"/>
        <v>29.922430062811632</v>
      </c>
      <c r="T40">
        <f t="shared" si="17"/>
        <v>2</v>
      </c>
      <c r="U40">
        <f t="shared" si="4"/>
        <v>4.8321706030765688</v>
      </c>
      <c r="V40">
        <f t="shared" si="5"/>
        <v>0</v>
      </c>
      <c r="X40">
        <f t="shared" si="14"/>
        <v>39.333333333333336</v>
      </c>
      <c r="Y40">
        <f t="shared" si="7"/>
        <v>56.426981989646755</v>
      </c>
      <c r="Z40">
        <f t="shared" si="8"/>
        <v>31.096827534162749</v>
      </c>
      <c r="AA40">
        <f t="shared" si="15"/>
        <v>3</v>
      </c>
      <c r="AB40">
        <f t="shared" si="10"/>
        <v>4.8636677751513142</v>
      </c>
      <c r="AC40">
        <f t="shared" si="11"/>
        <v>0</v>
      </c>
    </row>
    <row r="41" spans="1:29" x14ac:dyDescent="0.4">
      <c r="A41" s="1" t="s">
        <v>42</v>
      </c>
      <c r="B41" s="1">
        <v>43</v>
      </c>
      <c r="C41" s="1">
        <v>42</v>
      </c>
      <c r="D41" s="1">
        <v>42</v>
      </c>
      <c r="E41">
        <f t="shared" si="0"/>
        <v>42.333333333333336</v>
      </c>
      <c r="F41">
        <f>$N$2</f>
        <v>60.641528755845414</v>
      </c>
      <c r="G41">
        <f>$O$2</f>
        <v>28.602915688599012</v>
      </c>
      <c r="H41">
        <f t="shared" si="1"/>
        <v>1</v>
      </c>
      <c r="I41">
        <f>$N$4</f>
        <v>9.1281365991352192</v>
      </c>
      <c r="J41">
        <f>$O$4</f>
        <v>0</v>
      </c>
      <c r="Q41">
        <f t="shared" si="16"/>
        <v>39.333333333333336</v>
      </c>
      <c r="R41">
        <f t="shared" si="2"/>
        <v>58.279120324785254</v>
      </c>
      <c r="S41">
        <f t="shared" si="3"/>
        <v>29.922430062811632</v>
      </c>
      <c r="T41">
        <f t="shared" si="17"/>
        <v>3</v>
      </c>
      <c r="U41">
        <f t="shared" si="4"/>
        <v>4.8321706030765688</v>
      </c>
      <c r="V41">
        <f t="shared" si="5"/>
        <v>0</v>
      </c>
      <c r="X41">
        <f t="shared" si="14"/>
        <v>43.333333333333336</v>
      </c>
      <c r="Y41">
        <f t="shared" si="7"/>
        <v>56.426981989646755</v>
      </c>
      <c r="Z41">
        <f t="shared" si="8"/>
        <v>31.096827534162749</v>
      </c>
      <c r="AA41">
        <f t="shared" si="15"/>
        <v>3</v>
      </c>
      <c r="AB41">
        <f t="shared" si="10"/>
        <v>4.8636677751513142</v>
      </c>
      <c r="AC41">
        <f t="shared" si="11"/>
        <v>0</v>
      </c>
    </row>
    <row r="42" spans="1:29" x14ac:dyDescent="0.4">
      <c r="A42" s="1" t="s">
        <v>43</v>
      </c>
      <c r="B42" s="1">
        <v>52</v>
      </c>
      <c r="C42" s="1">
        <v>52</v>
      </c>
      <c r="D42" s="1">
        <v>50</v>
      </c>
      <c r="E42">
        <f t="shared" si="0"/>
        <v>51.333333333333336</v>
      </c>
      <c r="F42">
        <f>$N$2</f>
        <v>60.641528755845414</v>
      </c>
      <c r="G42">
        <f>$O$2</f>
        <v>28.602915688599012</v>
      </c>
      <c r="H42">
        <f t="shared" si="1"/>
        <v>2</v>
      </c>
      <c r="I42">
        <f>$N$4</f>
        <v>9.1281365991352192</v>
      </c>
      <c r="J42">
        <f>$O$4</f>
        <v>0</v>
      </c>
      <c r="Q42">
        <f t="shared" si="16"/>
        <v>43.333333333333336</v>
      </c>
      <c r="R42">
        <f t="shared" si="2"/>
        <v>58.279120324785254</v>
      </c>
      <c r="S42">
        <f t="shared" si="3"/>
        <v>29.922430062811632</v>
      </c>
      <c r="T42">
        <f t="shared" si="17"/>
        <v>3</v>
      </c>
      <c r="U42">
        <f t="shared" si="4"/>
        <v>4.8321706030765688</v>
      </c>
      <c r="V42">
        <f t="shared" si="5"/>
        <v>0</v>
      </c>
      <c r="X42">
        <f t="shared" si="14"/>
        <v>51.666666666666664</v>
      </c>
      <c r="Y42">
        <f t="shared" si="7"/>
        <v>56.426981989646755</v>
      </c>
      <c r="Z42">
        <f t="shared" si="8"/>
        <v>31.096827534162749</v>
      </c>
      <c r="AA42">
        <f t="shared" si="15"/>
        <v>1</v>
      </c>
      <c r="AB42">
        <f t="shared" si="10"/>
        <v>4.8636677751513142</v>
      </c>
      <c r="AC42">
        <f t="shared" si="11"/>
        <v>0</v>
      </c>
    </row>
    <row r="43" spans="1:29" x14ac:dyDescent="0.4">
      <c r="A43" s="1" t="s">
        <v>44</v>
      </c>
      <c r="B43" s="1">
        <v>39</v>
      </c>
      <c r="C43" s="1">
        <v>38</v>
      </c>
      <c r="D43" s="1">
        <v>41</v>
      </c>
      <c r="E43">
        <f t="shared" si="0"/>
        <v>39.333333333333336</v>
      </c>
      <c r="F43">
        <f>$N$2</f>
        <v>60.641528755845414</v>
      </c>
      <c r="G43">
        <f>$O$2</f>
        <v>28.602915688599012</v>
      </c>
      <c r="H43">
        <f t="shared" si="1"/>
        <v>3</v>
      </c>
      <c r="I43">
        <f>$N$4</f>
        <v>9.1281365991352192</v>
      </c>
      <c r="J43">
        <f>$O$4</f>
        <v>0</v>
      </c>
      <c r="Q43">
        <f t="shared" si="16"/>
        <v>51.666666666666664</v>
      </c>
      <c r="R43">
        <f t="shared" si="2"/>
        <v>58.279120324785254</v>
      </c>
      <c r="S43">
        <f t="shared" si="3"/>
        <v>29.922430062811632</v>
      </c>
      <c r="T43">
        <f t="shared" si="17"/>
        <v>1</v>
      </c>
      <c r="U43">
        <f t="shared" si="4"/>
        <v>4.8321706030765688</v>
      </c>
      <c r="V43">
        <f t="shared" si="5"/>
        <v>0</v>
      </c>
      <c r="X43">
        <f t="shared" si="14"/>
        <v>41.333333333333336</v>
      </c>
      <c r="Y43">
        <f t="shared" si="7"/>
        <v>56.426981989646755</v>
      </c>
      <c r="Z43">
        <f t="shared" si="8"/>
        <v>31.096827534162749</v>
      </c>
      <c r="AA43">
        <f t="shared" si="15"/>
        <v>2</v>
      </c>
      <c r="AB43">
        <f t="shared" si="10"/>
        <v>4.8636677751513142</v>
      </c>
      <c r="AC43">
        <f t="shared" si="11"/>
        <v>0</v>
      </c>
    </row>
    <row r="44" spans="1:29" x14ac:dyDescent="0.4">
      <c r="A44" s="1" t="s">
        <v>45</v>
      </c>
      <c r="B44" s="1">
        <v>45</v>
      </c>
      <c r="C44" s="1">
        <v>42</v>
      </c>
      <c r="D44" s="1">
        <v>43</v>
      </c>
      <c r="E44">
        <f t="shared" si="0"/>
        <v>43.333333333333336</v>
      </c>
      <c r="F44">
        <f>$N$2</f>
        <v>60.641528755845414</v>
      </c>
      <c r="G44">
        <f>$O$2</f>
        <v>28.602915688599012</v>
      </c>
      <c r="H44">
        <f t="shared" si="1"/>
        <v>3</v>
      </c>
      <c r="I44">
        <f>$N$4</f>
        <v>9.1281365991352192</v>
      </c>
      <c r="J44">
        <f>$O$4</f>
        <v>0</v>
      </c>
      <c r="Q44">
        <f>E46</f>
        <v>41.333333333333336</v>
      </c>
      <c r="R44">
        <f t="shared" si="2"/>
        <v>58.279120324785254</v>
      </c>
      <c r="S44">
        <f t="shared" si="3"/>
        <v>29.922430062811632</v>
      </c>
      <c r="T44">
        <f t="shared" si="17"/>
        <v>2</v>
      </c>
      <c r="U44">
        <f t="shared" si="4"/>
        <v>4.8321706030765688</v>
      </c>
      <c r="V44">
        <f t="shared" si="5"/>
        <v>0</v>
      </c>
    </row>
    <row r="45" spans="1:29" x14ac:dyDescent="0.4">
      <c r="A45" s="1" t="s">
        <v>46</v>
      </c>
      <c r="B45" s="2">
        <v>52</v>
      </c>
      <c r="C45" s="2">
        <v>51</v>
      </c>
      <c r="D45" s="2">
        <v>52</v>
      </c>
      <c r="E45">
        <f t="shared" si="0"/>
        <v>51.666666666666664</v>
      </c>
      <c r="F45">
        <f>$N$2</f>
        <v>60.641528755845414</v>
      </c>
      <c r="G45">
        <f>$O$2</f>
        <v>28.602915688599012</v>
      </c>
      <c r="H45">
        <f>MAX(B45:D45)-MIN(B45:D45)</f>
        <v>1</v>
      </c>
      <c r="I45">
        <f>$N$4</f>
        <v>9.1281365991352192</v>
      </c>
      <c r="J45">
        <f>$O$4</f>
        <v>0</v>
      </c>
    </row>
    <row r="46" spans="1:29" x14ac:dyDescent="0.4">
      <c r="A46" s="1" t="s">
        <v>47</v>
      </c>
      <c r="B46" s="2">
        <v>42</v>
      </c>
      <c r="C46" s="2">
        <v>40</v>
      </c>
      <c r="D46" s="2">
        <v>42</v>
      </c>
      <c r="E46">
        <f t="shared" si="0"/>
        <v>41.333333333333336</v>
      </c>
      <c r="F46">
        <f>$N$2</f>
        <v>60.641528755845414</v>
      </c>
      <c r="G46">
        <f>$O$2</f>
        <v>28.602915688599012</v>
      </c>
      <c r="H46">
        <f t="shared" si="1"/>
        <v>2</v>
      </c>
      <c r="I46">
        <f>$N$4</f>
        <v>9.1281365991352192</v>
      </c>
      <c r="J46">
        <f>$O$4</f>
        <v>0</v>
      </c>
    </row>
  </sheetData>
  <phoneticPr fontId="1" type="noConversion"/>
  <conditionalFormatting sqref="E2:E46">
    <cfRule type="cellIs" dxfId="3" priority="5" operator="greaterThan">
      <formula>$N$2</formula>
    </cfRule>
  </conditionalFormatting>
  <conditionalFormatting sqref="H2:H46">
    <cfRule type="cellIs" dxfId="2" priority="3" operator="greaterThan">
      <formula>$N$4</formula>
    </cfRule>
  </conditionalFormatting>
  <conditionalFormatting sqref="Q2:Q44">
    <cfRule type="cellIs" dxfId="1" priority="2" operator="greaterThan">
      <formula>$N$7</formula>
    </cfRule>
  </conditionalFormatting>
  <conditionalFormatting sqref="T2:T44">
    <cfRule type="cellIs" dxfId="0" priority="1" operator="greaterThan">
      <formula>$N$14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2024-04-03T00:15:19Z</dcterms:created>
  <dcterms:modified xsi:type="dcterms:W3CDTF">2024-04-21T04:03:10Z</dcterms:modified>
</cp:coreProperties>
</file>