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505" activeTab="1"/>
  </bookViews>
  <sheets>
    <sheet name="基础配置" sheetId="1" r:id="rId1"/>
    <sheet name="boss配置" sheetId="9" r:id="rId2"/>
    <sheet name="击杀公告" sheetId="3" r:id="rId3"/>
    <sheet name="BOSS之家配置" sheetId="4" r:id="rId4"/>
    <sheet name="祝福值配置" sheetId="5" r:id="rId5"/>
    <sheet name="隐藏boss配置" sheetId="8" r:id="rId6"/>
  </sheets>
  <externalReferences>
    <externalReference r:id="rId7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场景内部公告</t>
        </r>
      </text>
    </commen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场景内部公告</t>
        </r>
      </text>
    </comment>
    <comment ref="C34" authorId="0">
      <text>
        <r>
          <rPr>
            <sz val="9"/>
            <rFont val="宋体"/>
            <charset val="134"/>
          </rPr>
          <t>转数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Microsoft</author>
    <author>User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C5" authorId="1">
      <text>
        <r>
          <rPr>
            <b/>
            <sz val="9"/>
            <rFont val="宋体"/>
            <charset val="134"/>
          </rPr>
          <t>1.世界boss
2.全民boss
3.boss之家
4.神域BOSS
5.神兵圣域
6.神兵塔</t>
        </r>
      </text>
    </comment>
    <comment ref="E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从第0天开始的</t>
        </r>
      </text>
    </comment>
    <comment ref="M5" authorId="1">
      <text>
        <r>
          <rPr>
            <b/>
            <sz val="9"/>
            <rFont val="宋体"/>
            <charset val="134"/>
          </rPr>
          <t>0,传统归属者模式
1,自由pk模式
缺省值:0</t>
        </r>
      </text>
    </comment>
    <comment ref="T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定点刷新与刷新时间不能重复</t>
        </r>
      </text>
    </comment>
    <comment ref="AA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1不显示掉落
0显示掉落</t>
        </r>
      </text>
    </comment>
    <comment ref="AG5" authorId="2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百分比值，范围是1-100</t>
        </r>
      </text>
    </comment>
    <comment ref="AL5" authorId="0">
      <text>
        <r>
          <rPr>
            <sz val="9"/>
            <rFont val="宋体"/>
            <charset val="134"/>
          </rPr>
          <t>biao:
首个是固定奖励
后续是随机掉落奖励展示</t>
        </r>
      </text>
    </comment>
    <comment ref="AM5" authorId="0">
      <text>
        <r>
          <rPr>
            <sz val="9"/>
            <rFont val="宋体"/>
            <charset val="134"/>
          </rPr>
          <t xml:space="preserve">biao:
首个是固定奖励
后续是随机掉落奖励展示
</t>
        </r>
      </text>
    </comment>
    <comment ref="S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秒
</t>
        </r>
      </text>
    </comment>
    <comment ref="F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{最低转,最高转} 2方向都是闭区间
</t>
        </r>
      </text>
    </comment>
    <comment ref="G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圣域此值可</t>
        </r>
      </text>
    </comment>
    <comment ref="M72" authorId="0">
      <text>
        <r>
          <rPr>
            <sz val="9"/>
            <rFont val="宋体"/>
            <charset val="134"/>
          </rPr>
          <t xml:space="preserve">圣域填1
</t>
        </r>
      </text>
    </comment>
    <comment ref="H80" authorId="0">
      <text>
        <r>
          <rPr>
            <sz val="9"/>
            <rFont val="宋体"/>
            <charset val="134"/>
          </rPr>
          <t>轮回等级与展示用名字需要同步修改</t>
        </r>
      </text>
    </comment>
    <comment ref="I80" authorId="0">
      <text>
        <r>
          <rPr>
            <sz val="9"/>
            <rFont val="宋体"/>
            <charset val="134"/>
          </rPr>
          <t xml:space="preserve">轮回等级与展示用名字需要同步修改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全民BOSS1000开始
世界BOSS2000开始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与boss配置ID一致</t>
        </r>
      </text>
    </comment>
    <comment ref="I5" authorId="0">
      <text>
        <r>
          <rPr>
            <sz val="9"/>
            <rFont val="宋体"/>
            <charset val="134"/>
          </rPr>
          <t>单位 秒</t>
        </r>
      </text>
    </comment>
  </commentList>
</comments>
</file>

<file path=xl/sharedStrings.xml><?xml version="1.0" encoding="utf-8"?>
<sst xmlns="http://schemas.openxmlformats.org/spreadsheetml/2006/main" count="636">
  <si>
    <t>导出类型</t>
  </si>
  <si>
    <t>tiny</t>
  </si>
  <si>
    <t>导出文件头</t>
  </si>
  <si>
    <t>WorldBossBaseConfig={</t>
  </si>
  <si>
    <t>导出文件</t>
  </si>
  <si>
    <t>worldboss/worldbossbase.config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</si>
  <si>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</si>
  <si>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</si>
  <si>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</si>
  <si>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</si>
  <si>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</si>
  <si>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</si>
  <si>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</si>
  <si>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r>
      <rPr>
        <sz val="9"/>
        <rFont val="宋体"/>
        <charset val="134"/>
      </rPr>
      <t>世界B</t>
    </r>
    <r>
      <rPr>
        <sz val="9"/>
        <rFont val="宋体"/>
        <charset val="134"/>
      </rPr>
      <t>OSS</t>
    </r>
    <r>
      <rPr>
        <sz val="9"/>
        <rFont val="宋体"/>
        <charset val="134"/>
      </rPr>
      <t>开启等级</t>
    </r>
  </si>
  <si>
    <t>c</t>
  </si>
  <si>
    <t>openLevel</t>
  </si>
  <si>
    <t>{1,80}</t>
  </si>
  <si>
    <t>{转生等级,等级}</t>
  </si>
  <si>
    <t>全民BOSS图标开启关卡</t>
  </si>
  <si>
    <t>openCheck</t>
  </si>
  <si>
    <t>第几关</t>
  </si>
  <si>
    <t>名字定义</t>
  </si>
  <si>
    <t>s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</si>
  <si>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ossName</t>
    </r>
  </si>
  <si>
    <t>{"天地妖冢","野外BOSS","妖帝天宫","万魔祖地","神兵圣域","神兵塔","妖冢极境"}</t>
  </si>
  <si>
    <t>归属公告</t>
  </si>
  <si>
    <t>belongNotice</t>
  </si>
  <si>
    <r>
      <rPr>
        <sz val="9"/>
        <color indexed="8"/>
        <rFont val="宋体"/>
        <charset val="134"/>
      </rPr>
      <t>公告I</t>
    </r>
    <r>
      <rPr>
        <sz val="9"/>
        <color indexed="8"/>
        <rFont val="宋体"/>
        <charset val="134"/>
      </rPr>
      <t>D</t>
    </r>
  </si>
  <si>
    <t>护盾(抽奖)公告</t>
  </si>
  <si>
    <t>lotteryNotice</t>
  </si>
  <si>
    <t>公告ID</t>
  </si>
  <si>
    <t>抽奖时间</t>
  </si>
  <si>
    <t>lotteryTime</t>
  </si>
  <si>
    <t>摇骰子的时长</t>
  </si>
  <si>
    <t>参与奖邮件标题</t>
  </si>
  <si>
    <t>joinMailHead</t>
  </si>
  <si>
    <t>"%s-参与奖励"</t>
  </si>
  <si>
    <t>%s表示boss名字</t>
  </si>
  <si>
    <t>参与奖邮件内容</t>
  </si>
  <si>
    <t>joinMailContent</t>
  </si>
  <si>
    <t>破盾奖邮件标题</t>
  </si>
  <si>
    <t>shieldMailHead</t>
  </si>
  <si>
    <t>"%s-幸运奖励"</t>
  </si>
  <si>
    <t>破盾奖邮件内容</t>
  </si>
  <si>
    <t>shieldMailContent</t>
  </si>
  <si>
    <t>归属奖邮件标题</t>
  </si>
  <si>
    <t>belongMailHead</t>
  </si>
  <si>
    <t>"%s-归属奖励"</t>
  </si>
  <si>
    <t>归属奖邮件内容</t>
  </si>
  <si>
    <t>belongMailContent</t>
  </si>
  <si>
    <t>参与奖励需要达到的伤害百分比</t>
  </si>
  <si>
    <t>precent</t>
  </si>
  <si>
    <t>奖励物品公告</t>
  </si>
  <si>
    <t>rewardNotice</t>
  </si>
  <si>
    <t>参数列表: 玩家名,boss名,物品名</t>
  </si>
  <si>
    <t>购买挑战次数价格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</si>
  <si>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c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</si>
  <si>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uyCountPrice</t>
    </r>
  </si>
  <si>
    <r>
      <rPr>
        <sz val="9"/>
        <color rgb="FF000000"/>
        <rFont val="宋体"/>
        <charset val="134"/>
      </rPr>
      <t>{2</t>
    </r>
    <r>
      <rPr>
        <sz val="9"/>
        <rFont val="宋体"/>
        <charset val="134"/>
      </rPr>
      <t>00,100,0,200,0,200,0}</t>
    </r>
  </si>
  <si>
    <t>{秘境boss,野外boss,boss之家,神域BOSS,神兵圣域,神兵塔，暗之BOSS} 元宝</t>
  </si>
  <si>
    <t>每日挑战次数</t>
  </si>
  <si>
    <t>sc</t>
  </si>
  <si>
    <t>dayCount</t>
  </si>
  <si>
    <r>
      <rPr>
        <sz val="9"/>
        <color rgb="FF000000"/>
        <rFont val="宋体"/>
        <charset val="134"/>
      </rPr>
      <t>{3,12,864</t>
    </r>
    <r>
      <rPr>
        <sz val="9"/>
        <rFont val="宋体"/>
        <charset val="134"/>
      </rPr>
      <t>00,5,86400,86400,3</t>
    </r>
    <r>
      <rPr>
        <sz val="9"/>
        <color rgb="FF000000"/>
        <rFont val="宋体"/>
        <charset val="134"/>
      </rPr>
      <t>}</t>
    </r>
  </si>
  <si>
    <t>{秘境boss,野外boss,boss之家,神域BOSS,神兵圣域,神兵塔，暗之BOSS} 次</t>
  </si>
  <si>
    <t>挑战次数恢复时间</t>
  </si>
  <si>
    <t>recoverTime</t>
  </si>
  <si>
    <t>{0,60,0,120,0,0,0}</t>
  </si>
  <si>
    <t>{秘境boss,野外boss,boss之家,神域BOSS,神兵圣域,神兵塔，暗之BOSS} 分</t>
  </si>
  <si>
    <r>
      <rPr>
        <sz val="9"/>
        <rFont val="宋体"/>
        <charset val="134"/>
      </rPr>
      <t>挑战</t>
    </r>
    <r>
      <rPr>
        <sz val="9"/>
        <rFont val="宋体"/>
        <charset val="134"/>
      </rPr>
      <t>cd</t>
    </r>
  </si>
  <si>
    <t>challengeCd</t>
  </si>
  <si>
    <t>{60,10,10,10,60,30,60}</t>
  </si>
  <si>
    <t>{秘境boss,野外boss,boss之家,神域BOSS,神兵圣域,神兵塔，暗之BOSS} 秒</t>
  </si>
  <si>
    <t>玩家死亡复活cd</t>
  </si>
  <si>
    <t>rebornCd</t>
  </si>
  <si>
    <t>{10,10,10,10,20,30,10}</t>
  </si>
  <si>
    <t>清除复活cd价格</t>
  </si>
  <si>
    <t>clearCdCost</t>
  </si>
  <si>
    <t>{100,100,100,100,100,100,100}</t>
  </si>
  <si>
    <t>清除复活cd的道具</t>
  </si>
  <si>
    <t>rebornItem</t>
  </si>
  <si>
    <t>神域BOSS开启时间</t>
  </si>
  <si>
    <t>shenyuOpenDay</t>
  </si>
  <si>
    <t>时间减半活动ID</t>
  </si>
  <si>
    <t>halvedActId</t>
  </si>
  <si>
    <t>{161,310,333,805,813}</t>
  </si>
  <si>
    <t>挑战扣除道具</t>
  </si>
  <si>
    <t>challengeItem</t>
  </si>
  <si>
    <r>
      <rPr>
        <sz val="9"/>
        <rFont val="宋体"/>
        <charset val="134"/>
      </rPr>
      <t>{0,0,0,0,0,200307,</t>
    </r>
    <r>
      <rPr>
        <sz val="9"/>
        <color rgb="FFFF0000"/>
        <rFont val="宋体"/>
        <charset val="134"/>
      </rPr>
      <t>0</t>
    </r>
    <r>
      <rPr>
        <sz val="9"/>
        <rFont val="宋体"/>
        <charset val="134"/>
      </rPr>
      <t>}</t>
    </r>
  </si>
  <si>
    <t>{秘境boss,野外boss,boss之家,神域BOSS,神兵圣域,神兵塔，暗之BOSS}</t>
  </si>
  <si>
    <t>挑战道具代替的元宝</t>
  </si>
  <si>
    <t>challengeItemYb</t>
  </si>
  <si>
    <r>
      <rPr>
        <sz val="9"/>
        <rFont val="宋体"/>
        <charset val="134"/>
      </rPr>
      <t>{0,0,0,0,0,500,</t>
    </r>
    <r>
      <rPr>
        <sz val="9"/>
        <color rgb="FFFF0000"/>
        <rFont val="宋体"/>
        <charset val="134"/>
      </rPr>
      <t>0</t>
    </r>
    <r>
      <rPr>
        <sz val="9"/>
        <rFont val="宋体"/>
        <charset val="134"/>
      </rPr>
      <t>}</t>
    </r>
  </si>
  <si>
    <t>每日可获得归属者次数</t>
  </si>
  <si>
    <t>belongCount</t>
  </si>
  <si>
    <r>
      <rPr>
        <sz val="9"/>
        <color rgb="FF000000"/>
        <rFont val="宋体"/>
        <charset val="134"/>
      </rPr>
      <t>{0,0,0,0,3,0,6,</t>
    </r>
    <r>
      <rPr>
        <sz val="9"/>
        <color rgb="FFFF0000"/>
        <rFont val="宋体"/>
        <charset val="134"/>
      </rPr>
      <t>0</t>
    </r>
    <r>
      <rPr>
        <sz val="9"/>
        <color rgb="FF000000"/>
        <rFont val="宋体"/>
        <charset val="134"/>
      </rPr>
      <t>}</t>
    </r>
  </si>
  <si>
    <t>累计最大可获得归属者次数</t>
  </si>
  <si>
    <t>belongMaxCount</t>
  </si>
  <si>
    <r>
      <rPr>
        <sz val="9"/>
        <color rgb="FF000000"/>
        <rFont val="宋体"/>
        <charset val="134"/>
      </rPr>
      <t>{0,0,0,0,6,0,12,</t>
    </r>
    <r>
      <rPr>
        <sz val="9"/>
        <color rgb="FFFF0000"/>
        <rFont val="宋体"/>
        <charset val="134"/>
      </rPr>
      <t>0</t>
    </r>
    <r>
      <rPr>
        <sz val="9"/>
        <color rgb="FF000000"/>
        <rFont val="宋体"/>
        <charset val="134"/>
      </rPr>
      <t>}</t>
    </r>
  </si>
  <si>
    <t>品质对应公告</t>
  </si>
  <si>
    <t>qualityNotice</t>
  </si>
  <si>
    <t>{[2]=315,[3]=316,[4]=13}</t>
  </si>
  <si>
    <t>可以看到"暗之秘境BOSS"的转数</t>
  </si>
  <si>
    <t>canSennDarkBoss</t>
  </si>
  <si>
    <t>可以看到“暗之秘境BOSS”的天数（第几天）</t>
  </si>
  <si>
    <t>canSeeDarkBossDay</t>
  </si>
  <si>
    <t>base</t>
  </si>
  <si>
    <t>WorldBossConfig = {</t>
  </si>
  <si>
    <t>worldboss/worldboss.config</t>
  </si>
  <si>
    <t>id</t>
  </si>
  <si>
    <t>类型</t>
  </si>
  <si>
    <t>转生分组</t>
  </si>
  <si>
    <t>开服限制</t>
  </si>
  <si>
    <t>转生限制</t>
  </si>
  <si>
    <t>等级限制</t>
  </si>
  <si>
    <t>轮回等级</t>
  </si>
  <si>
    <t>展示用名字</t>
  </si>
  <si>
    <t>进入公告</t>
  </si>
  <si>
    <t>vip限制</t>
  </si>
  <si>
    <t>副本id</t>
  </si>
  <si>
    <t>pk模式</t>
  </si>
  <si>
    <t>进入后不自动AI</t>
  </si>
  <si>
    <t>击杀目标后停止AI</t>
  </si>
  <si>
    <t>无归属者回血秒数</t>
  </si>
  <si>
    <t>bossId</t>
  </si>
  <si>
    <t>开服天数对应的bossID</t>
  </si>
  <si>
    <t>倒计时刷新</t>
  </si>
  <si>
    <t>间隔刷新</t>
  </si>
  <si>
    <t>护盾</t>
  </si>
  <si>
    <t>随机进入点</t>
  </si>
  <si>
    <t>界面奖励展示</t>
  </si>
  <si>
    <t>参与奖励</t>
  </si>
  <si>
    <t>护盾奖励</t>
  </si>
  <si>
    <t>归属奖励</t>
  </si>
  <si>
    <t>掉落展示</t>
  </si>
  <si>
    <t>金币系数</t>
  </si>
  <si>
    <t>金币上限</t>
  </si>
  <si>
    <t>精魄</t>
  </si>
  <si>
    <t>归属祝福值</t>
  </si>
  <si>
    <t>参与祝福值</t>
  </si>
  <si>
    <t>祝福值触发几率</t>
  </si>
  <si>
    <t>祝福值奖励</t>
  </si>
  <si>
    <t>获取祝福奖励扣除值</t>
  </si>
  <si>
    <t>归属者</t>
  </si>
  <si>
    <t>参与者积分</t>
  </si>
  <si>
    <t>归属奖励展示</t>
  </si>
  <si>
    <t>参与奖励展示</t>
  </si>
  <si>
    <r>
      <rPr>
        <sz val="9"/>
        <color indexed="8"/>
        <rFont val="宋体"/>
        <charset val="134"/>
      </rPr>
      <t>t</t>
    </r>
    <r>
      <rPr>
        <sz val="9"/>
        <color indexed="8"/>
        <rFont val="宋体"/>
        <charset val="134"/>
      </rPr>
      <t>ype</t>
    </r>
  </si>
  <si>
    <t>zslook</t>
  </si>
  <si>
    <t>openTime</t>
  </si>
  <si>
    <t>zsLevel</t>
  </si>
  <si>
    <t>level</t>
  </si>
  <si>
    <t>samsaraLv</t>
  </si>
  <si>
    <t>showName</t>
  </si>
  <si>
    <t>enterNoticeId</t>
  </si>
  <si>
    <t>vip</t>
  </si>
  <si>
    <t>fbid</t>
  </si>
  <si>
    <t>pkMode</t>
  </si>
  <si>
    <t>enterAi</t>
  </si>
  <si>
    <t>killerStopAi</t>
  </si>
  <si>
    <t>revivalTime</t>
  </si>
  <si>
    <t>openBossList</t>
  </si>
  <si>
    <r>
      <rPr>
        <sz val="9"/>
        <color rgb="FF000000"/>
        <rFont val="宋体"/>
        <charset val="134"/>
      </rPr>
      <t>r</t>
    </r>
    <r>
      <rPr>
        <sz val="9"/>
        <color rgb="FF000000"/>
        <rFont val="宋体"/>
        <charset val="134"/>
      </rPr>
      <t>efreshTime</t>
    </r>
  </si>
  <si>
    <r>
      <rPr>
        <sz val="9"/>
        <color rgb="FF000000"/>
        <rFont val="宋体"/>
        <charset val="134"/>
      </rPr>
      <t>interval</t>
    </r>
    <r>
      <rPr>
        <sz val="9"/>
        <color rgb="FF000000"/>
        <rFont val="宋体"/>
        <charset val="134"/>
      </rPr>
      <t>Time</t>
    </r>
  </si>
  <si>
    <t>shield</t>
  </si>
  <si>
    <t>enterPos</t>
  </si>
  <si>
    <t>showReward</t>
  </si>
  <si>
    <t>joinReward</t>
  </si>
  <si>
    <t>shieldReward</t>
  </si>
  <si>
    <t>belongReward</t>
  </si>
  <si>
    <r>
      <rPr>
        <sz val="9"/>
        <color indexed="8"/>
        <rFont val="宋体"/>
        <charset val="134"/>
      </rPr>
      <t>d</t>
    </r>
    <r>
      <rPr>
        <sz val="9"/>
        <color indexed="8"/>
        <rFont val="宋体"/>
        <charset val="134"/>
      </rPr>
      <t>ropType</t>
    </r>
  </si>
  <si>
    <r>
      <rPr>
        <sz val="9"/>
        <color indexed="8"/>
        <rFont val="宋体"/>
        <charset val="134"/>
      </rPr>
      <t>g</t>
    </r>
    <r>
      <rPr>
        <sz val="9"/>
        <color indexed="8"/>
        <rFont val="宋体"/>
        <charset val="134"/>
      </rPr>
      <t>oldRate</t>
    </r>
  </si>
  <si>
    <t>goldMax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</si>
  <si>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oul</t>
    </r>
  </si>
  <si>
    <t>belongBless</t>
  </si>
  <si>
    <t>joinBless</t>
  </si>
  <si>
    <t>blessRate</t>
  </si>
  <si>
    <t>blessReward</t>
  </si>
  <si>
    <t>blessCost</t>
  </si>
  <si>
    <t>actBelongScore</t>
  </si>
  <si>
    <t>actJoinScore</t>
  </si>
  <si>
    <t>belongRewardshow</t>
  </si>
  <si>
    <t>canRewardshow</t>
  </si>
  <si>
    <t>秘境BOSS</t>
  </si>
  <si>
    <t>{1,2}</t>
  </si>
  <si>
    <t>{1200}</t>
  </si>
  <si>
    <t>{{hp=50,shield=1523660,reward=200095}}</t>
  </si>
  <si>
    <t>{{posX=3,posY=17},{posX=5,posY=19},{posX=28,posY=18},{posX=30,posY=16},{posX=29,posY=7},{posX=27,posY=5},{posX=2,posY=7},{posX=4,posY=5}}</t>
  </si>
  <si>
    <t>{252001,252211,252111}</t>
  </si>
  <si>
    <t>{{type=1,id=252001,count=1},{252001,252211,252111}}</t>
  </si>
  <si>
    <t>{{type=1,id=252001,count=1},{200136,252211,252111}}</t>
  </si>
  <si>
    <t>{{posX=6,posY=5},{posX=24,posY=3},{posX=27,posY=5},{posX=28,posY=15},{posX=26,posY=17},{posX=9,posY=22}}</t>
  </si>
  <si>
    <t>{3,4}</t>
  </si>
  <si>
    <t>{2400}</t>
  </si>
  <si>
    <t>{{hp=50,shield=3375075,reward=200095}}</t>
  </si>
  <si>
    <t>{{posX=6,posY=18},{posX=9,posY=15},{posX=13,posY=13},{posX=23,posY=26},{posX=26,posY=24}}</t>
  </si>
  <si>
    <t>{252002,252213,252113}</t>
  </si>
  <si>
    <t>{{type=1,id=252002,count=1},{252002,252213,252113}}</t>
  </si>
  <si>
    <t>{{type=1,id=252002,count=1},{200136,252213,252113}}</t>
  </si>
  <si>
    <t>{{posX=5,posY=17},{posX=7,posY=11},{posX=28,posY=24}}</t>
  </si>
  <si>
    <t>{5,6}</t>
  </si>
  <si>
    <t>{3000}</t>
  </si>
  <si>
    <t>{{hp=50,shield=6505378,reward=200095}}</t>
  </si>
  <si>
    <t>{{posX=4,posY=10},{posX=2,posY=16},{posX=28,posY=22},{posX=30,posY=14}}</t>
  </si>
  <si>
    <t>{252003,252215,252115}</t>
  </si>
  <si>
    <t>{{type=1,id=252003,count=1},{252003,252215,252115}}</t>
  </si>
  <si>
    <t>{{type=1,id=252003,count=1},{200136,252215,252115}}</t>
  </si>
  <si>
    <t>{{posX=16,posY=22},{posX=28,posY=15},{posX=16,posY=9},{posX=5,posY=15}}</t>
  </si>
  <si>
    <t>{7,8}</t>
  </si>
  <si>
    <t>{3600}</t>
  </si>
  <si>
    <t>{{hp=50,shield=10028988,reward=200095}}</t>
  </si>
  <si>
    <t>{{posX=23,posY=24},{posX=25,posY=21},{posX=25,posY=15},{posX=4,posY=17},{posX=14,posY=10}}</t>
  </si>
  <si>
    <t>{252004,252217,252117}</t>
  </si>
  <si>
    <t>{{type=1,id=252004,count=1},{252004,252217,252117}}</t>
  </si>
  <si>
    <t>{{type=1,id=252004,count=1},{200136,252217,252117}}</t>
  </si>
  <si>
    <t>{{posX=25,posY=23},{posX=28,posY=20},{posX=18,posY=24},{posX=22,posY=11},{posX=4,posY=10}}</t>
  </si>
  <si>
    <t>{9,10}</t>
  </si>
  <si>
    <t>{4500}</t>
  </si>
  <si>
    <t>{{hp=50,shield=14913699,reward=200095}}</t>
  </si>
  <si>
    <t>{{posX=6,posY=20},{posX=24,posY=20},{posX=26,posY=16},{posX=22,posY=9},{posX=9,posY=10}}</t>
  </si>
  <si>
    <t>{252005,252219,252119}</t>
  </si>
  <si>
    <t>{{type=1,id=252005,count=1},{252005,252219,252119}}</t>
  </si>
  <si>
    <t>{{type=1,id=252005,count=1},{200136,252219,252119}}</t>
  </si>
  <si>
    <t>{{posX=6,posY=16},{posX=7,posY=8},{posX=29,posY=7},{posX=30,posY=16},{posX=14,posY=19},{posX=22,posY=19}}</t>
  </si>
  <si>
    <t>{11,12}</t>
  </si>
  <si>
    <t>{{hp=50,shield=21245993,reward=200095}}</t>
  </si>
  <si>
    <t>{{posX=2,posY=17},{posX=22,posY=19},{posX=26,posY=2},{posX=28,posY=4}}</t>
  </si>
  <si>
    <t>{252006,252221,252121}</t>
  </si>
  <si>
    <t>{{type=1,id=252006,count=1},{252006,252221,252121}}</t>
  </si>
  <si>
    <t>{{type=1,id=252006,count=1},{200136,252221,252121}}</t>
  </si>
  <si>
    <t>{{posX=3,posY=10},{posX=4,posY=12},{posX=24,posY=13},{posX=25,posY=11}}</t>
  </si>
  <si>
    <t>野外BOSS</t>
  </si>
  <si>
    <t>{60,65,70,80,90,100}</t>
  </si>
  <si>
    <t>{{hp=20,shield=15,type=1}}</t>
  </si>
  <si>
    <t>{{posX=61,posY=45},{posX=63,posY=47},{posX=63,posY=39},{posX=64,posY=37},{posX=83,posY=38},{posX=85,posY=39}}</t>
  </si>
  <si>
    <t>{101403,102403,103403}</t>
  </si>
  <si>
    <t>{{type=1,id=200007,count=2},{101403,102403,103403}}</t>
  </si>
  <si>
    <t>{{type=1,id=200007,count=1},{101403,102403,103403}}</t>
  </si>
  <si>
    <t>{80,90,100,110,120}</t>
  </si>
  <si>
    <t>{101404,102404,103404}</t>
  </si>
  <si>
    <t>{{type=1,id=200007,count=2},{101404,102404,103404}}</t>
  </si>
  <si>
    <t>{{type=1,id=200007,count=1},{101404,102404,103404}}</t>
  </si>
  <si>
    <t>{100,110,115,120,180,250,300}</t>
  </si>
  <si>
    <t>{101405,102405,103405}</t>
  </si>
  <si>
    <t>{{type=1,id=200007,count=2},{101405,102405,103405}}</t>
  </si>
  <si>
    <t>{{type=1,id=200007,count=1},{101405,102405,103405}}</t>
  </si>
  <si>
    <t>{150,160,170,200,300,500,600}</t>
  </si>
  <si>
    <t>{101406,102406,103406}</t>
  </si>
  <si>
    <t>{{type=1,id=200007,count=2},{101406,102406,103406}}</t>
  </si>
  <si>
    <t>{{type=1,id=200007,count=1},{101406,102406,103406}}</t>
  </si>
  <si>
    <t>{300,350,400,500,600,800,900}</t>
  </si>
  <si>
    <t>{101407,102407,103407}</t>
  </si>
  <si>
    <t>{{type=1,id=200007,count=2},{101407,102407,103407}}</t>
  </si>
  <si>
    <t>{{type=1,id=200007,count=1},{101407,102407,103407}}</t>
  </si>
  <si>
    <t>{500,600,700,800,900,1000,1200}</t>
  </si>
  <si>
    <t>{101408,102408,103408}</t>
  </si>
  <si>
    <t>{{type=1,id=200007,count=2},{101408,102408,103408}}</t>
  </si>
  <si>
    <t>{{type=1,id=200007,count=1},{101408,102408,103408}}</t>
  </si>
  <si>
    <t>{800,900,950,1200,1300,1500}</t>
  </si>
  <si>
    <t>{{posX=39,posY=21},{posX=37,posY=23},{posX=38,posY=30},{posX=39,posY=32},{posX=57,posY=31},{posX=59,posY=30},{posX=59,posY=22},{posX=61,posY=24}}</t>
  </si>
  <si>
    <t>{101409,102409,103409}</t>
  </si>
  <si>
    <t>{{type=1,id=200007,count=2},{101409,102409,103409}}</t>
  </si>
  <si>
    <t>{{type=1,id=200007,count=1},{101409,102409,103409}}</t>
  </si>
  <si>
    <t>{1200,1500,1800}</t>
  </si>
  <si>
    <t>{101410,102410,103410}</t>
  </si>
  <si>
    <t>{{type=1,id=200007,count=4},{101410,102410,103410}}</t>
  </si>
  <si>
    <t>{{type=1,id=200007,count=2},{101410,102410,103410}}</t>
  </si>
  <si>
    <t>{1500,1900,2100}</t>
  </si>
  <si>
    <t>{101411,102411,103411}</t>
  </si>
  <si>
    <t>{{type=1,id=200007,count=4},{101411,102411,103411}}</t>
  </si>
  <si>
    <t>{{type=1,id=200007,count=2},{101411,102411,103411}}</t>
  </si>
  <si>
    <t>{1800,2000,2400}</t>
  </si>
  <si>
    <t>{101412,102412,103412}</t>
  </si>
  <si>
    <t>{{type=1,id=200007,count=4},{101412,102412,103412}}</t>
  </si>
  <si>
    <t>{{type=1,id=200007,count=2},{101412,102412,103412}}</t>
  </si>
  <si>
    <t>{2500,2700}</t>
  </si>
  <si>
    <t>{101413,102413,103413}</t>
  </si>
  <si>
    <t>{{type=1,id=200007,count=4},{101413,102413,103413}}</t>
  </si>
  <si>
    <t>{{type=1,id=200007,count=2},{101413,102413,103413}}</t>
  </si>
  <si>
    <t>{101414,102414,103414}</t>
  </si>
  <si>
    <t>{{type=1,id=200007,count=4},{101414,102414,103414}}</t>
  </si>
  <si>
    <t>{{type=1,id=200007,count=2},{101414,102414,103414}}</t>
  </si>
  <si>
    <t>{3300}</t>
  </si>
  <si>
    <t>{101415,102415,103415}</t>
  </si>
  <si>
    <t>{{type=1,id=200007,count=6},{101415,102415,103415}}</t>
  </si>
  <si>
    <t>{{type=1,id=200007,count=3},{101415,102415,103415}}</t>
  </si>
  <si>
    <t>{101416,102416,103416}</t>
  </si>
  <si>
    <t>{{type=1,id=200007,count=6},{101416,102416,103416}}</t>
  </si>
  <si>
    <t>{{type=1,id=200007,count=3},{101416,102416,103416}}</t>
  </si>
  <si>
    <t>{3900}</t>
  </si>
  <si>
    <t>{101417,102417,103417}</t>
  </si>
  <si>
    <t>{{type=1,id=200007,count=6},{101417,102417,103417}}</t>
  </si>
  <si>
    <t>{{type=1,id=200007,count=3},{101417,102417,103417}}</t>
  </si>
  <si>
    <t>{4200}</t>
  </si>
  <si>
    <t>{101418,102418,103418}</t>
  </si>
  <si>
    <t>{{type=1,id=200007,count=6},{101418,102418,103418}}</t>
  </si>
  <si>
    <t>{{type=1,id=200007,count=3},{101418,102418,103418}}</t>
  </si>
  <si>
    <t>{101419,102419,103419}</t>
  </si>
  <si>
    <t>{{type=1,id=200007,count=6},{101419,102419,103419}}</t>
  </si>
  <si>
    <t>{{type=1,id=200007,count=3},{101419,102419,103419}}</t>
  </si>
  <si>
    <t>{4800}</t>
  </si>
  <si>
    <t>{101420,102420,103420}</t>
  </si>
  <si>
    <t>{{type=1,id=200007,count=6},{101420,102420,103420}}</t>
  </si>
  <si>
    <t>{{type=1,id=200007,count=3},{101420,102420,103420}}</t>
  </si>
  <si>
    <t>{5100}</t>
  </si>
  <si>
    <t>{101421,102421,103421}</t>
  </si>
  <si>
    <t>{{type=1,id=200007,count=6},{101421,102421,103421}}</t>
  </si>
  <si>
    <t>{{type=1,id=200007,count=3},{101421,102421,103421}}</t>
  </si>
  <si>
    <t>BOSS之家</t>
  </si>
  <si>
    <t>{{posX=19,posY=34},{posX=32,posY=38},{posX=35,posY=37},{posX=35,posY=31},{posX=45,posY=36},{posX=46,posY=34},{posX=47,posY=26},{posX=49,posY=28}}</t>
  </si>
  <si>
    <t>{{type=0,id=4,count=100},{101403,102403,103403}}</t>
  </si>
  <si>
    <t>{{type=0,id=4,count=50},{101403,102403,103403}}</t>
  </si>
  <si>
    <t>{{type=0,id=4,count=100},{101404,102404,103404}}</t>
  </si>
  <si>
    <t>{{type=0,id=4,count=50},{101404,102404,103404}}</t>
  </si>
  <si>
    <t>{{type=0,id=4,count=100},{101405,102405,103405}}</t>
  </si>
  <si>
    <t>{{type=0,id=4,count=50},{101405,102405,103405}}</t>
  </si>
  <si>
    <t>{{type=0,id=4,count=100},{101406,102406,103406}}</t>
  </si>
  <si>
    <t>{{type=0,id=4,count=50},{101406,102406,103406}}</t>
  </si>
  <si>
    <t>{{type=0,id=4,count=100},{101407,102407,103407}}</t>
  </si>
  <si>
    <t>{{type=0,id=4,count=50},{101407,102407,103407}}</t>
  </si>
  <si>
    <t>{{type=0,id=4,count=100},{101408,102408,103408}}</t>
  </si>
  <si>
    <t>{{type=0,id=4,count=50},{101408,102408,103408}}</t>
  </si>
  <si>
    <t>{{type=0,id=4,count=100},{101409,102409,103409}}</t>
  </si>
  <si>
    <t>{{type=0,id=4,count=50},{101409,102409,103409}}</t>
  </si>
  <si>
    <t>{{type=0,id=4,count=100},{101410,102410,103410}}</t>
  </si>
  <si>
    <t>{{type=0,id=4,count=50},{101410,102410,103410}}</t>
  </si>
  <si>
    <t>{{type=0,id=4,count=120},{101411,102411,103411}}</t>
  </si>
  <si>
    <t>{{type=0,id=4,count=60},{101411,102411,103411}}</t>
  </si>
  <si>
    <t>{{type=0,id=4,count=120},{101412,102412,103412}}</t>
  </si>
  <si>
    <t>{{type=0,id=4,count=60},{101412,102412,103412}}</t>
  </si>
  <si>
    <t>{{type=0,id=4,count=120},{101413,102413,103413}}</t>
  </si>
  <si>
    <t>{{type=0,id=4,count=60},{101413,102413,103413}}</t>
  </si>
  <si>
    <t>{{type=0,id=4,count=120},{101414,102414,103414}}</t>
  </si>
  <si>
    <t>{{type=0,id=4,count=60},{101414,102414,103414}}</t>
  </si>
  <si>
    <t>{{type=0,id=4,count=120},{101415,102415,103415}}</t>
  </si>
  <si>
    <t>{{type=0,id=4,count=60},{101415,102415,103415}}</t>
  </si>
  <si>
    <t>{{type=0,id=4,count=120},{101416,102416,103416}}</t>
  </si>
  <si>
    <t>{{type=0,id=4,count=60},{101416,102416,103416}}</t>
  </si>
  <si>
    <t>{{type=0,id=4,count=120},{101417,102417,103417}}</t>
  </si>
  <si>
    <t>{{type=0,id=4,count=60},{101417,102417,103417}}</t>
  </si>
  <si>
    <t>{{type=0,id=4,count=120},{101418,102418,103418}}</t>
  </si>
  <si>
    <t>{{type=0,id=4,count=60},{101418,102418,103418}}</t>
  </si>
  <si>
    <t>{{type=0,id=4,count=120},{101419,102419,103419}}</t>
  </si>
  <si>
    <t>{{type=0,id=4,count=60},{101419,102419,103419}}</t>
  </si>
  <si>
    <t>{{type=0,id=4,count=120},{101420,102420,103420}}</t>
  </si>
  <si>
    <t>{{type=0,id=4,count=60},{101420,102420,103420}}</t>
  </si>
  <si>
    <t>{{type=0,id=4,count=120},{101421,102421,103421}}</t>
  </si>
  <si>
    <t>{{type=0,id=4,count=60},{101421,102421,103421}}</t>
  </si>
  <si>
    <t>神域BOSS</t>
  </si>
  <si>
    <t>{1800}</t>
  </si>
  <si>
    <t>{{posX=1,posY=21},{posX=4,posY=5},{posX=31,posY=5},{posX=33,posY=19},{posX=17,posY=25},{posX=20,posY=25}}</t>
  </si>
  <si>
    <t>{101410,601101,601000}</t>
  </si>
  <si>
    <t>{{type=1,id=200007,count=4},{101410,601101,601000}}</t>
  </si>
  <si>
    <t>{{type=1,id=200007,count=2},{101410,601101,601000}}</t>
  </si>
  <si>
    <t>{2100}</t>
  </si>
  <si>
    <t>{101411,601101,601000}</t>
  </si>
  <si>
    <t>{{type=1,id=200007,count=4},{101411,601101,601000}}</t>
  </si>
  <si>
    <t>{{type=1,id=200007,count=2},{101411,601101,601000}}</t>
  </si>
  <si>
    <t>{101412,601101,601000}</t>
  </si>
  <si>
    <t>{{type=1,id=200007,count=4},{101412,601101,601000}}</t>
  </si>
  <si>
    <t>{{type=1,id=200007,count=2},{101412,601101,601000}}</t>
  </si>
  <si>
    <t>{2700}</t>
  </si>
  <si>
    <t>{101413,601101,601000}</t>
  </si>
  <si>
    <t>{{type=1,id=200007,count=4},{101413,601101,601000}}</t>
  </si>
  <si>
    <t>{{type=1,id=200007,count=2},{101413,601101,601000}}</t>
  </si>
  <si>
    <t>{101414,601102,601000}</t>
  </si>
  <si>
    <t>{{type=1,id=200007,count=4},{101414,601102,601000}}</t>
  </si>
  <si>
    <t>{{type=1,id=200007,count=2},{101414,601102,601000}}</t>
  </si>
  <si>
    <t>{101415,601102,601000}</t>
  </si>
  <si>
    <t>{{type=1,id=200007,count=6},{101415,601102,601000}}</t>
  </si>
  <si>
    <t>{{type=1,id=200007,count=3},{101415,601102,601000}}</t>
  </si>
  <si>
    <t>{101416,601102,601000}</t>
  </si>
  <si>
    <t>{{type=1,id=200007,count=6},{101416,601102,601000}}</t>
  </si>
  <si>
    <t>{{type=1,id=200007,count=3},{101416,601102,601000}}</t>
  </si>
  <si>
    <t>{101417,601103,601000}</t>
  </si>
  <si>
    <t>{{type=1,id=200007,count=6},{101417,601103,601000}}</t>
  </si>
  <si>
    <t>{{type=1,id=200007,count=3},{101417,601103,601000}}</t>
  </si>
  <si>
    <t>{101418,601103,601000}</t>
  </si>
  <si>
    <t>{{type=1,id=200007,count=6},{101418,601103,601000}}</t>
  </si>
  <si>
    <t>{{type=1,id=200007,count=3},{101418,601103,601000}}</t>
  </si>
  <si>
    <t>{101419,601103,601000}</t>
  </si>
  <si>
    <t>{{type=1,id=200007,count=6},{101419,601103,601000}}</t>
  </si>
  <si>
    <t>{{type=1,id=200007,count=3},{101419,601103,601000}}</t>
  </si>
  <si>
    <t>{101420,601104,601000}</t>
  </si>
  <si>
    <t>{{type=1,id=200007,count=6},{101420,601104,601000}}</t>
  </si>
  <si>
    <t>{{type=1,id=200007,count=3},{101420,601104,601000}}</t>
  </si>
  <si>
    <t>{101421,601104,601000}</t>
  </si>
  <si>
    <t>{{type=1,id=200007,count=6},{101421,601104,601000}}</t>
  </si>
  <si>
    <t>{{type=1,id=200007,count=3},{101421,601104,601000}}</t>
  </si>
  <si>
    <t>神兵圣域1</t>
  </si>
  <si>
    <t>{3,12}</t>
  </si>
  <si>
    <t>"神兵圣域一层"</t>
  </si>
  <si>
    <t>{[1]=83100,[15]=83108,[29]=83116}</t>
  </si>
  <si>
    <t>{300}</t>
  </si>
  <si>
    <t>{}</t>
  </si>
  <si>
    <t>{101413,{type=1,id=200906,count=5},301213}</t>
  </si>
  <si>
    <t>{{type=1,id=200007,count=10},{{type=1,id=200906,count=5},101413,301213}}</t>
  </si>
  <si>
    <t>神兵圣域2</t>
  </si>
  <si>
    <t>{5,12}</t>
  </si>
  <si>
    <t>"神兵圣域二层"</t>
  </si>
  <si>
    <t>{[1]=83101,[15]=83109,[29]=83117}</t>
  </si>
  <si>
    <t>{600}</t>
  </si>
  <si>
    <t>{101415,{type=1,id=200906,count=10},301214}</t>
  </si>
  <si>
    <t>{{type=1,id=200007,count=20},{{type=1,id=200906,count=10},101415,301214}}</t>
  </si>
  <si>
    <t>神兵圣域3</t>
  </si>
  <si>
    <t>{7,12}</t>
  </si>
  <si>
    <t>"神兵圣域三层"</t>
  </si>
  <si>
    <t>{[1]=83102,[15]=83110,[29]=83118}</t>
  </si>
  <si>
    <t>{101417,{type=1,id=200906,count=15},301215}</t>
  </si>
  <si>
    <t>{{type=1,id=200007,count=30},{{type=1,id=200906,count=15},101417,301215}}</t>
  </si>
  <si>
    <t>神兵塔1</t>
  </si>
  <si>
    <t>"神兵塔一层"</t>
  </si>
  <si>
    <t>{[1]=83103,[15]=83111,[29]=83119}</t>
  </si>
  <si>
    <t>{7200}</t>
  </si>
  <si>
    <t>{{hp=50,shield=30,type=1}}</t>
  </si>
  <si>
    <t>{{posX=23,posY=30},{posX=40,posY=30},{posX=44,posY=25},{posX=20,posY=27},{posX=21,posY=23},{posX=27,posY=20},{posX=36,posY=20}}</t>
  </si>
  <si>
    <t>{101413,{type=1,id=200906,count=8},301313}</t>
  </si>
  <si>
    <t>{{type=1,id=200007,count=15},{{type=1,id=200906,count=8},101413,301313}}</t>
  </si>
  <si>
    <t>{{type=1,id=200007,count=4},{{type=1,id=200906,count=2},101413,301313}}</t>
  </si>
  <si>
    <t>神兵塔2</t>
  </si>
  <si>
    <t>"神兵塔二层"</t>
  </si>
  <si>
    <t>{[1]=83104,[15]=83112,[29]=83120}</t>
  </si>
  <si>
    <t>{10800}</t>
  </si>
  <si>
    <t>{101415,{type=1,id=200906,count=15},301314}</t>
  </si>
  <si>
    <t>{{type=1,id=200007,count=30},{{type=1,id=200906,count=15},101415,301314}}</t>
  </si>
  <si>
    <t>{{type=1,id=200007,count=8},{{type=1,id=200906,count=4},101415,301314}}</t>
  </si>
  <si>
    <t>神兵塔3</t>
  </si>
  <si>
    <t>"神兵塔三层"</t>
  </si>
  <si>
    <t>{[1]=83105,[15]=83113,[29]=83121}</t>
  </si>
  <si>
    <t>{101417,{type=1,id=200906,count=23},301315}</t>
  </si>
  <si>
    <t>{{type=1,id=200007,count=45},{{type=1,id=200906,count=23},101417,301315}}</t>
  </si>
  <si>
    <t>{{type=1,id=200007,count=12},{{type=1,id=200906,count=6},101417,301315}}</t>
  </si>
  <si>
    <t>神兵塔4</t>
  </si>
  <si>
    <t>"神兵塔四层"</t>
  </si>
  <si>
    <t>{[1]=83106,[15]=83114,[29]=83122}</t>
  </si>
  <si>
    <t>{14400}</t>
  </si>
  <si>
    <t>{101419,{type=1,id=200906,count=30},301314}</t>
  </si>
  <si>
    <t>{{type=1,id=200007,count=55},{{type=1,id=200906,count=30},101419,301314}}</t>
  </si>
  <si>
    <t>{{type=1,id=200007,count=14},{{type=1,id=200906,count=8},101419,301314}}</t>
  </si>
  <si>
    <t>神兵塔5</t>
  </si>
  <si>
    <t>"神兵塔五层"</t>
  </si>
  <si>
    <t>{[1]=83107,[15]=83115,[29]=83123}</t>
  </si>
  <si>
    <t>{101421,{type=1,id=200906,count=38},301315}</t>
  </si>
  <si>
    <t>{{type=1,id=200007,count=70},{{type=1,id=200906,count=38},101421,301315}}</t>
  </si>
  <si>
    <t>{{type=1,id=200007,count=18},{{type=1,id=200906,count=10},101421,301315}}</t>
  </si>
  <si>
    <t>轮回BOSS1</t>
  </si>
  <si>
    <t>"脱凡境·破妄"</t>
  </si>
  <si>
    <t>{{hp=30,shield=15,type=1}}</t>
  </si>
  <si>
    <t>{411111,411211,101416}</t>
  </si>
  <si>
    <t>{{type=1,id=200007,count=6},{411111,411211,101416}}</t>
  </si>
  <si>
    <t>{{type=1,id=200007,count=3},{411111,411211,101416}}</t>
  </si>
  <si>
    <t>轮回BOSS2</t>
  </si>
  <si>
    <t>"脱凡境·大乘"</t>
  </si>
  <si>
    <t>{410911,411011,101416}</t>
  </si>
  <si>
    <t>{{type=1,id=200007,count=6},{410911,411011,101416}}</t>
  </si>
  <si>
    <t>{{type=1,id=200007,count=3},{410911,411011,101416}}</t>
  </si>
  <si>
    <t>轮回BOSS3</t>
  </si>
  <si>
    <t>"三山境·破妄"</t>
  </si>
  <si>
    <t>{411121,411221,101417}</t>
  </si>
  <si>
    <t>{{type=1,id=200007,count=6},{411121,411221,101417}}</t>
  </si>
  <si>
    <t>{{type=1,id=200007,count=3},{411121,411221,101417}}</t>
  </si>
  <si>
    <t>轮回BOSS4</t>
  </si>
  <si>
    <t>"三山境·大乘"</t>
  </si>
  <si>
    <t>{410921,411021,101417}</t>
  </si>
  <si>
    <t>{{type=1,id=200007,count=6},{410921,411021,101417}}</t>
  </si>
  <si>
    <t>{{type=1,id=200007,count=3},{410921,411021,101417}}</t>
  </si>
  <si>
    <t>轮回BOSS5</t>
  </si>
  <si>
    <t>"九霄境·破妄"</t>
  </si>
  <si>
    <t>{411131,411231,101418}</t>
  </si>
  <si>
    <t>{{type=1,id=200007,count=6},{411131,411231,101418}}</t>
  </si>
  <si>
    <t>{{type=1,id=200007,count=3},{411131,411231,101418}}</t>
  </si>
  <si>
    <t>轮回BOSS6</t>
  </si>
  <si>
    <t>"九霄境·大乘"</t>
  </si>
  <si>
    <t>{410931,411031,101418}</t>
  </si>
  <si>
    <t>{{type=1,id=200007,count=6},{410931,411031,101418}}</t>
  </si>
  <si>
    <t>{{type=1,id=200007,count=3},{410931,411031,101418}}</t>
  </si>
  <si>
    <t>轮回BOSS7</t>
  </si>
  <si>
    <t>"飞升境·破妄"</t>
  </si>
  <si>
    <t>{411141,411241,101419}</t>
  </si>
  <si>
    <t>{{type=1,id=200007,count=6},{411141,411241,101419}}</t>
  </si>
  <si>
    <t>{{type=1,id=200007,count=3},{411141,411241,101419}}</t>
  </si>
  <si>
    <t>轮回BOSS8</t>
  </si>
  <si>
    <t>"飞升境·大乘"</t>
  </si>
  <si>
    <t>{410941,411041,101419}</t>
  </si>
  <si>
    <t>{{type=1,id=200007,count=6},{410941,411041,101419}}</t>
  </si>
  <si>
    <t>{{type=1,id=200007,count=3},{410941,411041,101419}}</t>
  </si>
  <si>
    <t>轮回BOSS9</t>
  </si>
  <si>
    <t>"仙人境·破妄"</t>
  </si>
  <si>
    <t>{411151,411251,101420}</t>
  </si>
  <si>
    <t>{{type=1,id=200007,count=6},{411151,411251,101420}}</t>
  </si>
  <si>
    <t>{{type=1,id=200007,count=3},{411151,411251,101420}}</t>
  </si>
  <si>
    <t>轮回BOSS10</t>
  </si>
  <si>
    <t>"仙人境·大乘"</t>
  </si>
  <si>
    <t>{410951,411051,101420}</t>
  </si>
  <si>
    <t>{{type=1,id=200007,count=6},{410951,411051,101420}}</t>
  </si>
  <si>
    <t>{{type=1,id=200007,count=3},{410951,411051,101420}}</t>
  </si>
  <si>
    <t>轮回BOSS11</t>
  </si>
  <si>
    <t>"大罗境·破妄"</t>
  </si>
  <si>
    <t>{411161,411261,101421}</t>
  </si>
  <si>
    <t>{{type=1,id=200007,count=6},{411161,411261,101421}}</t>
  </si>
  <si>
    <t>{{type=1,id=200007,count=3},{411161,411261,101421}}</t>
  </si>
  <si>
    <t>轮回BOSS12</t>
  </si>
  <si>
    <t>"大罗境·大乘"</t>
  </si>
  <si>
    <t>{410961,411061,101421}</t>
  </si>
  <si>
    <t>{{type=1,id=200007,count=6},{410961,411061,101421}}</t>
  </si>
  <si>
    <t>{{type=1,id=200007,count=3},{410961,411061,101421}}</t>
  </si>
  <si>
    <t>暗之BOSS</t>
  </si>
  <si>
    <t>{6,12}</t>
  </si>
  <si>
    <t>{1500}</t>
  </si>
  <si>
    <t>{1103001,101415,101315}</t>
  </si>
  <si>
    <t>{{type=1,id=200007,count=10},{1103001,101415,101315}}</t>
  </si>
  <si>
    <t>{{type=1,id=200007,count=3},{1103001,101415,101315}}</t>
  </si>
  <si>
    <t>{1105001,101416,101316}</t>
  </si>
  <si>
    <t>{{type=1,id=200007,count=13},{1105001,101416,101316}}</t>
  </si>
  <si>
    <t>{{type=1,id=200007,count=4},{1105001,101416,101316}}</t>
  </si>
  <si>
    <t>{8,12}</t>
  </si>
  <si>
    <t>{1106001,101417,101317}</t>
  </si>
  <si>
    <t>{{type=1,id=200007,count=16},{1106001,101417,101317}}</t>
  </si>
  <si>
    <t>{{type=1,id=200007,count=5},{1106001,101417,101317}}</t>
  </si>
  <si>
    <t>{9,12}</t>
  </si>
  <si>
    <t>{1107001,101418,101318}</t>
  </si>
  <si>
    <t>{{type=1,id=200007,count=20},{1107001,101418,101318}}</t>
  </si>
  <si>
    <t>{{type=1,id=200007,count=6},{1107001,101418,101318}}</t>
  </si>
  <si>
    <t>{10,12}</t>
  </si>
  <si>
    <t>{1108001,101419,101319}</t>
  </si>
  <si>
    <t>{{type=1,id=200007,count=25},{1108001,101419,101319}}</t>
  </si>
  <si>
    <t>{{type=1,id=200007,count=8},{1108001,101419,101319}}</t>
  </si>
  <si>
    <t>{1108001,101420,101320}</t>
  </si>
  <si>
    <t>{{type=1,id=200007,count=30},{1108001,101420,101320}}</t>
  </si>
  <si>
    <t>{{type=1,id=200007,count=10},{1108001,101420,101320}}</t>
  </si>
  <si>
    <t>{12,12}</t>
  </si>
  <si>
    <t>{1109001,101421,101321}</t>
  </si>
  <si>
    <t>{{type=1,id=200007,count=30},{1109001,101421,101321}}</t>
  </si>
  <si>
    <t>{{type=1,id=200007,count=10},{1109001,101421,101321}}</t>
  </si>
  <si>
    <t>BOSS刷新时间（分钟）</t>
  </si>
  <si>
    <t>正式版</t>
  </si>
  <si>
    <t>神装碎片</t>
  </si>
  <si>
    <t>WorldBossKillMsgConfig = {</t>
  </si>
  <si>
    <t>worldboss/worldbosskillmsg.config</t>
  </si>
  <si>
    <t>杀人数</t>
  </si>
  <si>
    <t>公告内容</t>
  </si>
  <si>
    <t>killNum</t>
  </si>
  <si>
    <t>msg</t>
  </si>
  <si>
    <t>"%s玩家两杀"</t>
  </si>
  <si>
    <t>"%s玩家五杀"</t>
  </si>
  <si>
    <t>"%s玩家十杀"</t>
  </si>
  <si>
    <t>"%s玩家超神%s杀"</t>
  </si>
  <si>
    <t>BossHomeConfig={</t>
  </si>
  <si>
    <t>worldboss/bosshome.config</t>
  </si>
  <si>
    <t xml:space="preserve">                                                                                                                 </t>
  </si>
  <si>
    <t>索引BOSS</t>
  </si>
  <si>
    <t>展示图标</t>
  </si>
  <si>
    <t>boss</t>
  </si>
  <si>
    <t>icon</t>
  </si>
  <si>
    <t>1层</t>
  </si>
  <si>
    <t>{32,33,34,35,36,37,38,39}</t>
  </si>
  <si>
    <t>{252206,252207,252208,252209,252210}</t>
  </si>
  <si>
    <t>2层</t>
  </si>
  <si>
    <t>{40,41,42,43,44,45}</t>
  </si>
  <si>
    <t>{252210,252211,252212,252213,252214}</t>
  </si>
  <si>
    <t>3层</t>
  </si>
  <si>
    <t>{46,47,48,49,50,51,52}</t>
  </si>
  <si>
    <t>{252215,252216,252217,252218,252219}</t>
  </si>
  <si>
    <t>BossBlessConfig={</t>
  </si>
  <si>
    <t>worldboss/bossbless.config</t>
  </si>
  <si>
    <r>
      <rPr>
        <sz val="10"/>
        <color indexed="8"/>
        <rFont val="微软雅黑"/>
        <charset val="134"/>
      </rPr>
      <t>当心前面的I</t>
    </r>
    <r>
      <rPr>
        <sz val="10"/>
        <color indexed="8"/>
        <rFont val="微软雅黑"/>
        <charset val="134"/>
      </rPr>
      <t>D修改</t>
    </r>
  </si>
  <si>
    <t>转数</t>
  </si>
  <si>
    <t>祝福触发值</t>
  </si>
  <si>
    <t>触发的BOSS</t>
  </si>
  <si>
    <t>初始化祝福值</t>
  </si>
  <si>
    <t>needBless</t>
  </si>
  <si>
    <t>init</t>
  </si>
  <si>
    <t>秘境BOSS1</t>
  </si>
  <si>
    <t>秘境BOSS2</t>
  </si>
  <si>
    <t>BOSS1</t>
  </si>
  <si>
    <t>BOSS2</t>
  </si>
  <si>
    <t>BOSS3</t>
  </si>
  <si>
    <t>BOSS4</t>
  </si>
  <si>
    <t>BOSS5</t>
  </si>
  <si>
    <t>BOSS6</t>
  </si>
  <si>
    <t>额外</t>
  </si>
  <si>
    <t>神兵圣域</t>
  </si>
  <si>
    <t>神兵塔</t>
  </si>
  <si>
    <t>轮回BOSS</t>
  </si>
  <si>
    <t>暗之秘境BOSS1</t>
  </si>
  <si>
    <t>暗之秘境BOSS2</t>
  </si>
  <si>
    <t>暗之秘境BOSS3</t>
  </si>
  <si>
    <t>{1,2,20,19,18,53,52,51,17}</t>
  </si>
  <si>
    <t>{2,1,21,20,19,54,53,52}</t>
  </si>
  <si>
    <t>{3,4,22,21,20,55,54,53,65,68}</t>
  </si>
  <si>
    <t>{4,3,23,22,21,56,55,54,65,68}</t>
  </si>
  <si>
    <t>{5,6,24,23,22,57,56,55,66,69,85}</t>
  </si>
  <si>
    <t>{6,5,25,24,23,58,57,56,66,69,85,86}</t>
  </si>
  <si>
    <t>{7,8,26,25,24,59,58,57,67,70,73,74,85,86,87}</t>
  </si>
  <si>
    <t>{8,7,27,26,25,60,59,58,67,70,75,76,86,87,88}</t>
  </si>
  <si>
    <t>{9,10,28,27,26,61,60,59,67,71,77,78,87,88,89}</t>
  </si>
  <si>
    <t>{10,9,29,28,27,62,61,60,67,71,79,80,88,89,90}</t>
  </si>
  <si>
    <t>{11,12,30,29,28,63,62,61,67,72,81,82,89,90,91}</t>
  </si>
  <si>
    <t>{12,11,31,30,29,64,63,62,67,72,83,84,90,92,92}</t>
  </si>
  <si>
    <t>HideBossConfig = {</t>
  </si>
  <si>
    <t>worldboss/hideboss.config</t>
  </si>
  <si>
    <t>归属者隐藏值</t>
  </si>
  <si>
    <t>参与者隐藏值</t>
  </si>
  <si>
    <t>刷出需要隐藏值</t>
  </si>
  <si>
    <t>扣隐藏值</t>
  </si>
  <si>
    <t>副本ID</t>
  </si>
  <si>
    <t>奖励</t>
  </si>
  <si>
    <t>持续时长</t>
  </si>
  <si>
    <t>boss id</t>
  </si>
  <si>
    <t>刷出概率(万份比)</t>
  </si>
  <si>
    <t>刷出广播</t>
  </si>
  <si>
    <t>奖励展示</t>
  </si>
  <si>
    <t>belongHideVal</t>
  </si>
  <si>
    <t>joinHideVal</t>
  </si>
  <si>
    <t>needHideVal</t>
  </si>
  <si>
    <t>costVal</t>
  </si>
  <si>
    <t>dropId</t>
  </si>
  <si>
    <t>time</t>
  </si>
  <si>
    <t>rate</t>
  </si>
  <si>
    <t>noticeId</t>
  </si>
  <si>
    <t>rewardShow</t>
  </si>
  <si>
    <t>{[6]=210,[7]=245,[8]=280}</t>
  </si>
  <si>
    <t>{1103001,101415,101315,1403001}</t>
  </si>
  <si>
    <t>{[7]=245,[8]=280,[9]=315}</t>
  </si>
  <si>
    <t>{1105001,101416,101316,1404001}</t>
  </si>
  <si>
    <t>{[8]=280,[9]=315,[10]=350}</t>
  </si>
  <si>
    <t>{1106001,101417,101317,1405001}</t>
  </si>
  <si>
    <t>{[9]=315,[10]=350,[11]=385}</t>
  </si>
  <si>
    <t>{1107001,101418,101318,1406001}</t>
  </si>
  <si>
    <t>{[10]=350,[11]=385,[12]=420}</t>
  </si>
  <si>
    <t>{1108001,101419,101319,1407001}</t>
  </si>
  <si>
    <t>{[11]=385,[12]=420}</t>
  </si>
  <si>
    <t>{1108001,101420,101320,1408001}</t>
  </si>
  <si>
    <t>{[12]=420}</t>
  </si>
  <si>
    <t>{1109001,101421,101321,1409001}</t>
  </si>
  <si>
    <t>正式配置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</si>
</sst>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</font>
    <font>
      <sz val="11"/>
      <color theme="1"/>
      <name val="微软雅黑"/>
      <charset val="134"/>
    </font>
    <font>
      <sz val="9"/>
      <color theme="0"/>
      <name val="宋体"/>
      <charset val="134"/>
      <scheme val="minor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0"/>
      <name val="微软雅黑"/>
      <charset val="134"/>
    </font>
    <font>
      <sz val="10"/>
      <name val="微软雅黑"/>
      <charset val="134"/>
    </font>
    <font>
      <sz val="9"/>
      <color theme="1"/>
      <name val="宋体"/>
      <charset val="134"/>
      <scheme val="minor"/>
    </font>
    <font>
      <sz val="11"/>
      <name val="微软雅黑"/>
      <charset val="134"/>
    </font>
    <font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</font>
    <font>
      <sz val="9"/>
      <color indexed="8"/>
      <name val="微软雅黑"/>
      <charset val="134"/>
    </font>
    <font>
      <sz val="9"/>
      <color theme="5" tint="-0.249977111117893"/>
      <name val="宋体"/>
      <charset val="134"/>
      <scheme val="minor"/>
    </font>
    <font>
      <sz val="9"/>
      <color theme="5" tint="-0.499984740745262"/>
      <name val="宋体"/>
      <charset val="134"/>
      <scheme val="minor"/>
    </font>
    <font>
      <sz val="9"/>
      <color theme="1" tint="0.0499893185216834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FF000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double">
        <color auto="1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 applyFill="0" applyBorder="0" applyProtection="0">
      <alignment horizontal="center" vertical="center"/>
    </xf>
    <xf numFmtId="42" fontId="32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6" fillId="20" borderId="21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16" borderId="20" applyNumberFormat="0" applyFon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45" fillId="0" borderId="0"/>
    <xf numFmtId="0" fontId="48" fillId="0" borderId="19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3" fillId="32" borderId="24" applyNumberFormat="0" applyAlignment="0" applyProtection="0">
      <alignment vertical="center"/>
    </xf>
    <xf numFmtId="0" fontId="47" fillId="32" borderId="21" applyNumberFormat="0" applyAlignment="0" applyProtection="0">
      <alignment vertical="center"/>
    </xf>
    <xf numFmtId="0" fontId="41" fillId="31" borderId="22" applyNumberForma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4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45" fillId="0" borderId="0"/>
    <xf numFmtId="0" fontId="0" fillId="0" borderId="0" applyFill="0" applyBorder="0" applyProtection="0">
      <alignment horizontal="center" vertical="center"/>
    </xf>
    <xf numFmtId="0" fontId="45" fillId="0" borderId="0"/>
  </cellStyleXfs>
  <cellXfs count="194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6" borderId="0" xfId="0" applyFont="1" applyFill="1">
      <alignment horizontal="center" vertical="center"/>
    </xf>
    <xf numFmtId="0" fontId="3" fillId="7" borderId="0" xfId="0" applyFont="1" applyFill="1">
      <alignment horizontal="center" vertical="center"/>
    </xf>
    <xf numFmtId="0" fontId="8" fillId="0" borderId="0" xfId="0" applyFont="1" applyFill="1" applyAlignment="1">
      <alignment vertical="center"/>
    </xf>
    <xf numFmtId="0" fontId="0" fillId="8" borderId="0" xfId="0" applyFill="1">
      <alignment horizontal="center" vertical="center"/>
    </xf>
    <xf numFmtId="0" fontId="0" fillId="0" borderId="0" xfId="0" applyAlignme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10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3" fillId="6" borderId="0" xfId="0" applyFont="1" applyFill="1" applyBorder="1" applyAlignment="1" applyProtection="1">
      <alignment horizontal="center" vertical="center"/>
    </xf>
    <xf numFmtId="0" fontId="14" fillId="7" borderId="0" xfId="0" applyFont="1" applyFill="1" applyBorder="1" applyAlignment="1" applyProtection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3" fillId="0" borderId="4" xfId="0" applyFont="1" applyFill="1" applyBorder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16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7" fillId="12" borderId="6" xfId="0" applyFont="1" applyFill="1" applyBorder="1">
      <alignment horizontal="center" vertical="center"/>
    </xf>
    <xf numFmtId="0" fontId="18" fillId="13" borderId="6" xfId="0" applyFont="1" applyFill="1" applyBorder="1">
      <alignment horizontal="center" vertical="center"/>
    </xf>
    <xf numFmtId="0" fontId="19" fillId="10" borderId="4" xfId="0" applyFont="1" applyFill="1" applyBorder="1">
      <alignment horizontal="center" vertical="center"/>
    </xf>
    <xf numFmtId="0" fontId="12" fillId="10" borderId="4" xfId="0" applyFont="1" applyFill="1" applyBorder="1" applyAlignment="1">
      <alignment horizontal="right" vertical="center"/>
    </xf>
    <xf numFmtId="0" fontId="12" fillId="10" borderId="4" xfId="0" applyFont="1" applyFill="1" applyBorder="1">
      <alignment horizontal="center" vertical="center"/>
    </xf>
    <xf numFmtId="0" fontId="12" fillId="10" borderId="0" xfId="0" applyFont="1" applyFill="1" applyBorder="1">
      <alignment horizontal="center" vertical="center"/>
    </xf>
    <xf numFmtId="0" fontId="19" fillId="10" borderId="7" xfId="0" applyFont="1" applyFill="1" applyBorder="1" applyAlignment="1" applyProtection="1">
      <alignment horizontal="right" vertical="center"/>
    </xf>
    <xf numFmtId="0" fontId="19" fillId="10" borderId="6" xfId="0" applyFont="1" applyFill="1" applyBorder="1" applyAlignment="1">
      <alignment horizontal="right" vertical="center"/>
    </xf>
    <xf numFmtId="0" fontId="19" fillId="10" borderId="6" xfId="0" applyFont="1" applyFill="1" applyBorder="1" applyAlignment="1" applyProtection="1">
      <alignment horizontal="right" vertical="center"/>
    </xf>
    <xf numFmtId="0" fontId="19" fillId="10" borderId="8" xfId="0" applyFont="1" applyFill="1" applyBorder="1">
      <alignment horizontal="center" vertical="center"/>
    </xf>
    <xf numFmtId="0" fontId="12" fillId="10" borderId="8" xfId="0" applyFont="1" applyFill="1" applyBorder="1" applyAlignment="1">
      <alignment horizontal="right" vertical="center"/>
    </xf>
    <xf numFmtId="0" fontId="12" fillId="10" borderId="8" xfId="0" applyFont="1" applyFill="1" applyBorder="1">
      <alignment horizontal="center" vertical="center"/>
    </xf>
    <xf numFmtId="0" fontId="12" fillId="10" borderId="5" xfId="0" applyFont="1" applyFill="1" applyBorder="1">
      <alignment horizontal="center" vertical="center"/>
    </xf>
    <xf numFmtId="0" fontId="19" fillId="10" borderId="9" xfId="0" applyFont="1" applyFill="1" applyBorder="1" applyAlignment="1" applyProtection="1">
      <alignment horizontal="right" vertical="center"/>
    </xf>
    <xf numFmtId="0" fontId="19" fillId="10" borderId="9" xfId="0" applyFont="1" applyFill="1" applyBorder="1" applyAlignment="1">
      <alignment horizontal="right" vertical="center"/>
    </xf>
    <xf numFmtId="0" fontId="12" fillId="10" borderId="2" xfId="0" applyFont="1" applyFill="1" applyBorder="1">
      <alignment horizontal="center" vertical="center"/>
    </xf>
    <xf numFmtId="0" fontId="12" fillId="10" borderId="2" xfId="0" applyFont="1" applyFill="1" applyBorder="1" applyAlignment="1">
      <alignment horizontal="right" vertical="center"/>
    </xf>
    <xf numFmtId="0" fontId="12" fillId="11" borderId="4" xfId="0" applyFont="1" applyFill="1" applyBorder="1">
      <alignment horizontal="center" vertical="center"/>
    </xf>
    <xf numFmtId="0" fontId="12" fillId="11" borderId="4" xfId="0" applyFont="1" applyFill="1" applyBorder="1" applyAlignment="1">
      <alignment horizontal="right" vertical="center"/>
    </xf>
    <xf numFmtId="0" fontId="19" fillId="11" borderId="6" xfId="0" applyFont="1" applyFill="1" applyBorder="1" applyAlignment="1">
      <alignment horizontal="right" vertical="center"/>
    </xf>
    <xf numFmtId="0" fontId="12" fillId="11" borderId="8" xfId="0" applyFont="1" applyFill="1" applyBorder="1">
      <alignment horizontal="center" vertical="center"/>
    </xf>
    <xf numFmtId="0" fontId="12" fillId="11" borderId="8" xfId="0" applyFont="1" applyFill="1" applyBorder="1" applyAlignment="1">
      <alignment horizontal="right" vertical="center"/>
    </xf>
    <xf numFmtId="0" fontId="19" fillId="11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4" borderId="10" xfId="0" applyFont="1" applyFill="1" applyBorder="1" applyAlignment="1" applyProtection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left" vertical="center"/>
    </xf>
    <xf numFmtId="0" fontId="12" fillId="10" borderId="4" xfId="0" applyFont="1" applyFill="1" applyBorder="1" applyAlignment="1">
      <alignment horizontal="left" vertical="center"/>
    </xf>
    <xf numFmtId="0" fontId="12" fillId="10" borderId="4" xfId="0" applyFont="1" applyFill="1" applyBorder="1" applyAlignment="1" applyProtection="1">
      <alignment horizontal="left" vertical="center"/>
    </xf>
    <xf numFmtId="0" fontId="12" fillId="10" borderId="4" xfId="0" applyNumberFormat="1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left" vertical="center"/>
    </xf>
    <xf numFmtId="0" fontId="12" fillId="10" borderId="8" xfId="0" applyFont="1" applyFill="1" applyBorder="1" applyAlignment="1" applyProtection="1">
      <alignment horizontal="left" vertical="center"/>
    </xf>
    <xf numFmtId="0" fontId="12" fillId="10" borderId="8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left" vertical="center"/>
    </xf>
    <xf numFmtId="0" fontId="12" fillId="10" borderId="2" xfId="0" applyNumberFormat="1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left" vertical="center"/>
    </xf>
    <xf numFmtId="0" fontId="12" fillId="11" borderId="4" xfId="0" applyFont="1" applyFill="1" applyBorder="1" applyAlignment="1" applyProtection="1">
      <alignment horizontal="left" vertical="center"/>
    </xf>
    <xf numFmtId="0" fontId="12" fillId="11" borderId="4" xfId="0" applyNumberFormat="1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left" vertical="center"/>
    </xf>
    <xf numFmtId="0" fontId="12" fillId="11" borderId="8" xfId="0" applyNumberFormat="1" applyFont="1" applyFill="1" applyBorder="1" applyAlignment="1">
      <alignment horizontal="center" vertical="center"/>
    </xf>
    <xf numFmtId="0" fontId="12" fillId="10" borderId="2" xfId="0" applyFont="1" applyFill="1" applyBorder="1" applyAlignment="1" applyProtection="1">
      <alignment horizontal="left" vertical="center"/>
    </xf>
    <xf numFmtId="0" fontId="22" fillId="10" borderId="0" xfId="0" applyFont="1" applyFill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4" fillId="10" borderId="4" xfId="0" applyFont="1" applyFill="1" applyBorder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4" fillId="10" borderId="8" xfId="0" applyFont="1" applyFill="1" applyBorder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vertical="center"/>
    </xf>
    <xf numFmtId="0" fontId="16" fillId="11" borderId="0" xfId="0" applyFont="1" applyFill="1" applyBorder="1" applyAlignment="1">
      <alignment vertical="center"/>
    </xf>
    <xf numFmtId="0" fontId="12" fillId="11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16" fillId="10" borderId="0" xfId="0" applyFont="1" applyFill="1" applyAlignment="1"/>
    <xf numFmtId="0" fontId="16" fillId="10" borderId="0" xfId="0" applyFont="1" applyFill="1" applyAlignment="1">
      <alignment vertical="center"/>
    </xf>
    <xf numFmtId="0" fontId="12" fillId="10" borderId="0" xfId="0" applyFont="1" applyFill="1" applyAlignment="1">
      <alignment horizontal="left" vertical="center"/>
    </xf>
    <xf numFmtId="0" fontId="16" fillId="10" borderId="5" xfId="0" applyFont="1" applyFill="1" applyBorder="1" applyAlignment="1"/>
    <xf numFmtId="0" fontId="12" fillId="10" borderId="5" xfId="0" applyFont="1" applyFill="1" applyBorder="1" applyAlignment="1">
      <alignment horizontal="left" vertical="center"/>
    </xf>
    <xf numFmtId="0" fontId="23" fillId="10" borderId="0" xfId="0" applyFont="1" applyFill="1" applyBorder="1" applyAlignment="1">
      <alignment vertical="center"/>
    </xf>
    <xf numFmtId="0" fontId="16" fillId="11" borderId="0" xfId="0" applyFont="1" applyFill="1" applyAlignment="1"/>
    <xf numFmtId="0" fontId="12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5" xfId="0" applyFont="1" applyFill="1" applyBorder="1" applyAlignment="1"/>
    <xf numFmtId="0" fontId="12" fillId="11" borderId="5" xfId="0" applyFont="1" applyFill="1" applyBorder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19" fillId="10" borderId="11" xfId="0" applyFont="1" applyFill="1" applyBorder="1" applyAlignment="1">
      <alignment horizontal="right" vertical="center"/>
    </xf>
    <xf numFmtId="0" fontId="19" fillId="10" borderId="12" xfId="0" applyFont="1" applyFill="1" applyBorder="1">
      <alignment horizontal="center" vertical="center"/>
    </xf>
    <xf numFmtId="0" fontId="19" fillId="10" borderId="12" xfId="0" applyFont="1" applyFill="1" applyBorder="1" applyAlignment="1">
      <alignment horizontal="right" vertical="center"/>
    </xf>
    <xf numFmtId="0" fontId="12" fillId="10" borderId="5" xfId="0" applyFont="1" applyFill="1" applyBorder="1" applyAlignment="1">
      <alignment horizontal="right" vertical="center"/>
    </xf>
    <xf numFmtId="0" fontId="24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22" fillId="10" borderId="5" xfId="0" applyFont="1" applyFill="1" applyBorder="1" applyAlignment="1">
      <alignment vertical="center"/>
    </xf>
    <xf numFmtId="0" fontId="0" fillId="10" borderId="0" xfId="0" applyFill="1" applyAlignment="1">
      <alignment horizontal="left" vertical="center"/>
    </xf>
    <xf numFmtId="0" fontId="0" fillId="10" borderId="0" xfId="0" applyFont="1" applyFill="1" applyBorder="1" applyAlignment="1" applyProtection="1">
      <alignment horizontal="center" vertical="center"/>
    </xf>
    <xf numFmtId="0" fontId="0" fillId="10" borderId="0" xfId="0" applyFont="1" applyFill="1">
      <alignment horizontal="center" vertical="center"/>
    </xf>
    <xf numFmtId="0" fontId="25" fillId="10" borderId="12" xfId="0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6" fillId="10" borderId="0" xfId="0" applyFont="1" applyFill="1" applyAlignment="1">
      <alignment vertical="center"/>
    </xf>
    <xf numFmtId="0" fontId="16" fillId="0" borderId="0" xfId="0" applyFont="1" applyFill="1" applyBorder="1" applyAlignment="1" applyProtection="1">
      <alignment vertical="center"/>
    </xf>
    <xf numFmtId="0" fontId="0" fillId="0" borderId="0" xfId="0" applyFill="1">
      <alignment horizontal="center" vertical="center"/>
    </xf>
    <xf numFmtId="0" fontId="0" fillId="14" borderId="0" xfId="0" applyFill="1">
      <alignment horizontal="center" vertical="center"/>
    </xf>
    <xf numFmtId="0" fontId="21" fillId="0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/>
    <xf numFmtId="0" fontId="16" fillId="10" borderId="12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/>
    </xf>
    <xf numFmtId="0" fontId="14" fillId="10" borderId="5" xfId="0" applyFont="1" applyFill="1" applyBorder="1" applyAlignment="1">
      <alignment vertical="center"/>
    </xf>
    <xf numFmtId="0" fontId="16" fillId="10" borderId="12" xfId="0" applyFont="1" applyFill="1" applyBorder="1" applyAlignment="1"/>
    <xf numFmtId="0" fontId="14" fillId="10" borderId="12" xfId="0" applyFont="1" applyFill="1" applyBorder="1" applyAlignment="1">
      <alignment vertical="center"/>
    </xf>
    <xf numFmtId="0" fontId="24" fillId="15" borderId="15" xfId="0" applyFont="1" applyFill="1" applyBorder="1" applyAlignment="1">
      <alignment vertical="center"/>
    </xf>
    <xf numFmtId="0" fontId="12" fillId="8" borderId="0" xfId="0" applyFont="1" applyFill="1" applyAlignment="1">
      <alignment horizontal="left" vertical="center"/>
    </xf>
    <xf numFmtId="0" fontId="21" fillId="0" borderId="0" xfId="0" applyFont="1" applyFill="1">
      <alignment horizontal="center" vertical="center"/>
    </xf>
    <xf numFmtId="0" fontId="21" fillId="0" borderId="0" xfId="0" applyFo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8" fillId="0" borderId="0" xfId="0" applyFo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6" fillId="0" borderId="0" xfId="0" applyFo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17" xfId="0" applyFont="1" applyFill="1" applyBorder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7" borderId="1" xfId="0" applyFont="1" applyFill="1" applyBorder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7" borderId="1" xfId="0" applyFont="1" applyFill="1" applyBorder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1" xfId="0" applyFont="1" applyFill="1" applyBorder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1" xfId="0" applyFont="1" applyFill="1" applyBorder="1">
      <alignment horizontal="center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" xfId="0" applyFont="1" applyFill="1" applyBorder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dxfs count="4"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115" zoomScaleNormal="115" workbookViewId="0">
      <selection activeCell="D6" sqref="D6"/>
    </sheetView>
  </sheetViews>
  <sheetFormatPr defaultColWidth="9" defaultRowHeight="11.25"/>
  <cols>
    <col min="1" max="1" width="23.75" style="9" customWidth="1"/>
    <col min="2" max="2" width="10.375" style="9" customWidth="1"/>
    <col min="3" max="3" width="28.375" style="9" customWidth="1"/>
    <col min="4" max="4" width="28.25" style="158" customWidth="1"/>
    <col min="5" max="5" width="48.875" style="9" customWidth="1"/>
    <col min="6" max="7" width="14.375" style="9" customWidth="1"/>
    <col min="8" max="8" width="19.5" style="9" customWidth="1"/>
    <col min="9" max="9" width="12.625" style="158" customWidth="1"/>
    <col min="10" max="10" width="20.375" style="9" customWidth="1"/>
    <col min="11" max="11" width="15" style="9" customWidth="1"/>
    <col min="12" max="12" width="22.125" style="9" customWidth="1"/>
    <col min="13" max="14" width="23.25" style="9" customWidth="1"/>
    <col min="15" max="16384" width="9" style="9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5">
      <c r="A3" s="1" t="s">
        <v>8</v>
      </c>
      <c r="B3" s="5">
        <v>0</v>
      </c>
      <c r="C3" s="3"/>
      <c r="D3" s="7"/>
      <c r="E3" s="8"/>
    </row>
    <row r="4" spans="1:5">
      <c r="A4" s="10"/>
      <c r="B4" s="10"/>
      <c r="C4" s="10"/>
      <c r="D4" s="11"/>
      <c r="E4" s="10"/>
    </row>
    <row r="5" spans="1:4">
      <c r="A5" s="12" t="s">
        <v>9</v>
      </c>
      <c r="B5" s="14" t="s">
        <v>10</v>
      </c>
      <c r="C5" s="14" t="s">
        <v>11</v>
      </c>
      <c r="D5" s="9" t="s">
        <v>12</v>
      </c>
    </row>
    <row r="6" ht="20.1" customHeight="1" spans="1:5">
      <c r="A6" s="159" t="s">
        <v>13</v>
      </c>
      <c r="B6" s="14" t="s">
        <v>14</v>
      </c>
      <c r="C6" s="14" t="s">
        <v>15</v>
      </c>
      <c r="D6" s="9" t="s">
        <v>16</v>
      </c>
      <c r="E6" s="9" t="s">
        <v>17</v>
      </c>
    </row>
    <row r="7" ht="20.1" customHeight="1" spans="1:5">
      <c r="A7" s="160" t="s">
        <v>18</v>
      </c>
      <c r="B7" s="161" t="s">
        <v>14</v>
      </c>
      <c r="C7" s="161" t="s">
        <v>19</v>
      </c>
      <c r="D7" s="158">
        <v>20</v>
      </c>
      <c r="E7" s="9" t="s">
        <v>20</v>
      </c>
    </row>
    <row r="8" ht="20.1" customHeight="1" spans="1:4">
      <c r="A8" s="160" t="s">
        <v>21</v>
      </c>
      <c r="B8" s="162" t="s">
        <v>22</v>
      </c>
      <c r="C8" s="161" t="s">
        <v>23</v>
      </c>
      <c r="D8" s="163" t="s">
        <v>24</v>
      </c>
    </row>
    <row r="9" ht="20.1" customHeight="1" spans="1:5">
      <c r="A9" s="164" t="s">
        <v>25</v>
      </c>
      <c r="B9" s="14" t="s">
        <v>22</v>
      </c>
      <c r="C9" s="14" t="s">
        <v>26</v>
      </c>
      <c r="D9" s="165">
        <v>9</v>
      </c>
      <c r="E9" s="9" t="s">
        <v>27</v>
      </c>
    </row>
    <row r="10" ht="20.1" customHeight="1" spans="1:5">
      <c r="A10" s="164" t="s">
        <v>28</v>
      </c>
      <c r="B10" s="14" t="s">
        <v>22</v>
      </c>
      <c r="C10" s="14" t="s">
        <v>29</v>
      </c>
      <c r="D10" s="165">
        <v>11</v>
      </c>
      <c r="E10" s="9" t="s">
        <v>30</v>
      </c>
    </row>
    <row r="11" ht="20.1" customHeight="1" spans="1:5">
      <c r="A11" s="164" t="s">
        <v>31</v>
      </c>
      <c r="B11" s="14" t="s">
        <v>22</v>
      </c>
      <c r="C11" s="14" t="s">
        <v>32</v>
      </c>
      <c r="D11" s="158">
        <v>10</v>
      </c>
      <c r="E11" s="9" t="s">
        <v>33</v>
      </c>
    </row>
    <row r="12" ht="20.1" customHeight="1" spans="1:5">
      <c r="A12" s="166" t="s">
        <v>34</v>
      </c>
      <c r="B12" s="167" t="s">
        <v>22</v>
      </c>
      <c r="C12" s="168" t="s">
        <v>35</v>
      </c>
      <c r="D12" s="169" t="s">
        <v>36</v>
      </c>
      <c r="E12" s="9" t="s">
        <v>37</v>
      </c>
    </row>
    <row r="13" ht="20.1" customHeight="1" spans="1:5">
      <c r="A13" s="166" t="s">
        <v>38</v>
      </c>
      <c r="B13" s="170" t="s">
        <v>22</v>
      </c>
      <c r="C13" s="171" t="s">
        <v>39</v>
      </c>
      <c r="D13" s="169" t="s">
        <v>36</v>
      </c>
      <c r="E13" s="9" t="s">
        <v>37</v>
      </c>
    </row>
    <row r="14" ht="20.1" customHeight="1" spans="1:5">
      <c r="A14" s="172" t="s">
        <v>40</v>
      </c>
      <c r="B14" s="173" t="s">
        <v>22</v>
      </c>
      <c r="C14" s="174" t="s">
        <v>41</v>
      </c>
      <c r="D14" s="169" t="s">
        <v>42</v>
      </c>
      <c r="E14" s="9" t="s">
        <v>37</v>
      </c>
    </row>
    <row r="15" ht="20.1" customHeight="1" spans="1:5">
      <c r="A15" s="172" t="s">
        <v>43</v>
      </c>
      <c r="B15" s="173" t="s">
        <v>22</v>
      </c>
      <c r="C15" s="174" t="s">
        <v>44</v>
      </c>
      <c r="D15" s="169" t="s">
        <v>42</v>
      </c>
      <c r="E15" s="9" t="s">
        <v>37</v>
      </c>
    </row>
    <row r="16" ht="20.1" customHeight="1" spans="1:5">
      <c r="A16" s="175" t="s">
        <v>45</v>
      </c>
      <c r="B16" s="176" t="s">
        <v>22</v>
      </c>
      <c r="C16" s="177" t="s">
        <v>46</v>
      </c>
      <c r="D16" s="178" t="s">
        <v>47</v>
      </c>
      <c r="E16" s="9" t="s">
        <v>37</v>
      </c>
    </row>
    <row r="17" ht="20.1" customHeight="1" spans="1:5">
      <c r="A17" s="175" t="s">
        <v>48</v>
      </c>
      <c r="B17" s="176" t="s">
        <v>22</v>
      </c>
      <c r="C17" s="177" t="s">
        <v>49</v>
      </c>
      <c r="D17" s="178" t="s">
        <v>47</v>
      </c>
      <c r="E17" s="9" t="s">
        <v>37</v>
      </c>
    </row>
    <row r="18" ht="20.1" customHeight="1" spans="1:4">
      <c r="A18" s="179" t="s">
        <v>50</v>
      </c>
      <c r="B18" s="180" t="s">
        <v>22</v>
      </c>
      <c r="C18" s="180" t="s">
        <v>51</v>
      </c>
      <c r="D18" s="181">
        <v>0</v>
      </c>
    </row>
    <row r="19" s="156" customFormat="1" ht="20.1" customHeight="1" spans="1:9">
      <c r="A19" s="182" t="s">
        <v>52</v>
      </c>
      <c r="B19" s="183" t="s">
        <v>22</v>
      </c>
      <c r="C19" s="184" t="s">
        <v>53</v>
      </c>
      <c r="D19" s="185">
        <v>13</v>
      </c>
      <c r="E19" s="186" t="s">
        <v>54</v>
      </c>
      <c r="I19" s="192"/>
    </row>
    <row r="20" s="157" customFormat="1" ht="20.1" customHeight="1" spans="1:9">
      <c r="A20" s="111" t="s">
        <v>55</v>
      </c>
      <c r="B20" s="14" t="s">
        <v>56</v>
      </c>
      <c r="C20" s="14" t="s">
        <v>57</v>
      </c>
      <c r="D20" s="187" t="s">
        <v>58</v>
      </c>
      <c r="E20" s="86" t="s">
        <v>59</v>
      </c>
      <c r="I20" s="193"/>
    </row>
    <row r="21" ht="20.1" customHeight="1" spans="1:5">
      <c r="A21" s="111" t="s">
        <v>60</v>
      </c>
      <c r="B21" s="14" t="s">
        <v>61</v>
      </c>
      <c r="C21" s="14" t="s">
        <v>62</v>
      </c>
      <c r="D21" s="187" t="s">
        <v>63</v>
      </c>
      <c r="E21" s="86" t="s">
        <v>64</v>
      </c>
    </row>
    <row r="22" ht="20.1" customHeight="1" spans="1:5">
      <c r="A22" s="188" t="s">
        <v>65</v>
      </c>
      <c r="B22" s="161" t="s">
        <v>22</v>
      </c>
      <c r="C22" s="161" t="s">
        <v>66</v>
      </c>
      <c r="D22" s="189" t="s">
        <v>67</v>
      </c>
      <c r="E22" s="86" t="s">
        <v>68</v>
      </c>
    </row>
    <row r="23" ht="20.1" customHeight="1" spans="1:5">
      <c r="A23" s="111" t="s">
        <v>69</v>
      </c>
      <c r="B23" s="14" t="s">
        <v>22</v>
      </c>
      <c r="C23" s="14" t="s">
        <v>70</v>
      </c>
      <c r="D23" s="189" t="s">
        <v>71</v>
      </c>
      <c r="E23" s="86" t="s">
        <v>72</v>
      </c>
    </row>
    <row r="24" ht="20.1" customHeight="1" spans="1:5">
      <c r="A24" s="111" t="s">
        <v>73</v>
      </c>
      <c r="B24" s="14" t="s">
        <v>22</v>
      </c>
      <c r="C24" s="14" t="s">
        <v>74</v>
      </c>
      <c r="D24" s="189" t="s">
        <v>75</v>
      </c>
      <c r="E24" s="86" t="s">
        <v>72</v>
      </c>
    </row>
    <row r="25" ht="20.1" customHeight="1" spans="1:5">
      <c r="A25" s="111" t="s">
        <v>76</v>
      </c>
      <c r="B25" s="14" t="s">
        <v>61</v>
      </c>
      <c r="C25" s="14" t="s">
        <v>77</v>
      </c>
      <c r="D25" s="189" t="s">
        <v>78</v>
      </c>
      <c r="E25" s="86" t="s">
        <v>59</v>
      </c>
    </row>
    <row r="26" spans="1:4">
      <c r="A26" s="111" t="s">
        <v>79</v>
      </c>
      <c r="B26" s="14" t="s">
        <v>61</v>
      </c>
      <c r="C26" s="14" t="s">
        <v>80</v>
      </c>
      <c r="D26" s="187">
        <v>201001</v>
      </c>
    </row>
    <row r="27" spans="1:4">
      <c r="A27" s="111" t="s">
        <v>81</v>
      </c>
      <c r="B27" s="14" t="s">
        <v>14</v>
      </c>
      <c r="C27" s="14" t="s">
        <v>82</v>
      </c>
      <c r="D27" s="189">
        <v>3</v>
      </c>
    </row>
    <row r="28" spans="1:4">
      <c r="A28" s="9" t="s">
        <v>83</v>
      </c>
      <c r="B28" s="9" t="s">
        <v>22</v>
      </c>
      <c r="C28" s="9" t="s">
        <v>84</v>
      </c>
      <c r="D28" s="189" t="s">
        <v>85</v>
      </c>
    </row>
    <row r="29" spans="1:5">
      <c r="A29" s="9" t="s">
        <v>86</v>
      </c>
      <c r="B29" s="9" t="s">
        <v>61</v>
      </c>
      <c r="C29" s="9" t="s">
        <v>87</v>
      </c>
      <c r="D29" s="189" t="s">
        <v>88</v>
      </c>
      <c r="E29" s="9" t="s">
        <v>89</v>
      </c>
    </row>
    <row r="30" spans="1:5">
      <c r="A30" s="9" t="s">
        <v>90</v>
      </c>
      <c r="B30" s="9" t="s">
        <v>61</v>
      </c>
      <c r="C30" s="9" t="s">
        <v>91</v>
      </c>
      <c r="D30" s="189" t="s">
        <v>92</v>
      </c>
      <c r="E30" s="9" t="s">
        <v>89</v>
      </c>
    </row>
    <row r="31" spans="1:5">
      <c r="A31" s="9" t="s">
        <v>93</v>
      </c>
      <c r="B31" s="9" t="s">
        <v>61</v>
      </c>
      <c r="C31" s="9" t="s">
        <v>94</v>
      </c>
      <c r="D31" s="190" t="s">
        <v>95</v>
      </c>
      <c r="E31" s="9" t="s">
        <v>89</v>
      </c>
    </row>
    <row r="32" spans="1:5">
      <c r="A32" s="9" t="s">
        <v>96</v>
      </c>
      <c r="B32" s="9" t="s">
        <v>61</v>
      </c>
      <c r="C32" s="9" t="s">
        <v>97</v>
      </c>
      <c r="D32" s="190" t="s">
        <v>98</v>
      </c>
      <c r="E32" s="9" t="s">
        <v>89</v>
      </c>
    </row>
    <row r="33" spans="1:4">
      <c r="A33" s="9" t="s">
        <v>99</v>
      </c>
      <c r="B33" s="9" t="s">
        <v>22</v>
      </c>
      <c r="C33" s="9" t="s">
        <v>100</v>
      </c>
      <c r="D33" s="158" t="s">
        <v>101</v>
      </c>
    </row>
    <row r="34" spans="1:4">
      <c r="A34" s="9" t="s">
        <v>102</v>
      </c>
      <c r="B34" s="9" t="s">
        <v>14</v>
      </c>
      <c r="C34" s="9" t="s">
        <v>103</v>
      </c>
      <c r="D34" s="158">
        <v>5</v>
      </c>
    </row>
    <row r="35" spans="1:4">
      <c r="A35" s="9" t="s">
        <v>104</v>
      </c>
      <c r="B35" s="191" t="s">
        <v>14</v>
      </c>
      <c r="C35" s="9" t="s">
        <v>105</v>
      </c>
      <c r="D35" s="158">
        <v>1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2"/>
  <sheetViews>
    <sheetView tabSelected="1" topLeftCell="M1" workbookViewId="0">
      <pane ySplit="7" topLeftCell="A74" activePane="bottomLeft" state="frozen"/>
      <selection/>
      <selection pane="bottomLeft" activeCell="V82" sqref="V82"/>
    </sheetView>
  </sheetViews>
  <sheetFormatPr defaultColWidth="9" defaultRowHeight="16.5"/>
  <cols>
    <col min="22" max="22" width="118.125" style="60" customWidth="1"/>
    <col min="34" max="34" width="9.25"/>
  </cols>
  <sheetData>
    <row r="1" spans="1:39">
      <c r="A1" s="1" t="s">
        <v>0</v>
      </c>
      <c r="B1" s="2" t="s">
        <v>106</v>
      </c>
      <c r="C1" s="3"/>
      <c r="D1" s="4" t="s">
        <v>2</v>
      </c>
      <c r="E1" s="5" t="s">
        <v>107</v>
      </c>
      <c r="F1" s="5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86"/>
      <c r="T1" s="9"/>
      <c r="U1" s="9"/>
      <c r="V1" s="34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>
      <c r="A2" s="1" t="s">
        <v>4</v>
      </c>
      <c r="B2" s="5" t="s">
        <v>108</v>
      </c>
      <c r="C2" s="3"/>
      <c r="D2" s="4" t="s">
        <v>6</v>
      </c>
      <c r="E2" s="6" t="s">
        <v>7</v>
      </c>
      <c r="F2" s="6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6"/>
      <c r="T2" s="9"/>
      <c r="U2" s="9"/>
      <c r="V2" s="34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>
      <c r="A3" s="1" t="s">
        <v>8</v>
      </c>
      <c r="B3" s="5">
        <v>1</v>
      </c>
      <c r="C3" s="3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6"/>
      <c r="T3" s="9"/>
      <c r="U3" s="9"/>
      <c r="V3" s="34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>
      <c r="A4" s="10"/>
      <c r="B4" s="10"/>
      <c r="C4" s="10"/>
      <c r="D4" s="11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6"/>
      <c r="T4" s="9"/>
      <c r="U4" s="9"/>
      <c r="V4" s="34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>
      <c r="A5" s="12" t="s">
        <v>9</v>
      </c>
      <c r="B5" s="12" t="s">
        <v>109</v>
      </c>
      <c r="C5" s="12" t="s">
        <v>110</v>
      </c>
      <c r="D5" s="12" t="s">
        <v>111</v>
      </c>
      <c r="E5" s="12" t="s">
        <v>112</v>
      </c>
      <c r="F5" s="12" t="s">
        <v>113</v>
      </c>
      <c r="G5" s="12" t="s">
        <v>114</v>
      </c>
      <c r="H5" s="61" t="s">
        <v>115</v>
      </c>
      <c r="I5" s="12" t="s">
        <v>116</v>
      </c>
      <c r="J5" s="12" t="s">
        <v>117</v>
      </c>
      <c r="K5" s="12" t="s">
        <v>118</v>
      </c>
      <c r="L5" s="84" t="s">
        <v>119</v>
      </c>
      <c r="M5" s="84" t="s">
        <v>120</v>
      </c>
      <c r="N5" s="84" t="s">
        <v>121</v>
      </c>
      <c r="O5" s="84" t="s">
        <v>122</v>
      </c>
      <c r="P5" s="84" t="s">
        <v>123</v>
      </c>
      <c r="Q5" s="84" t="s">
        <v>124</v>
      </c>
      <c r="R5" s="84" t="s">
        <v>125</v>
      </c>
      <c r="S5" s="84" t="s">
        <v>126</v>
      </c>
      <c r="T5" s="84" t="s">
        <v>127</v>
      </c>
      <c r="U5" s="84" t="s">
        <v>128</v>
      </c>
      <c r="V5" s="87" t="s">
        <v>129</v>
      </c>
      <c r="W5" s="84" t="s">
        <v>130</v>
      </c>
      <c r="X5" s="84" t="s">
        <v>131</v>
      </c>
      <c r="Y5" s="84" t="s">
        <v>132</v>
      </c>
      <c r="Z5" s="84" t="s">
        <v>133</v>
      </c>
      <c r="AA5" s="84" t="s">
        <v>134</v>
      </c>
      <c r="AB5" s="105" t="s">
        <v>135</v>
      </c>
      <c r="AC5" s="105" t="s">
        <v>136</v>
      </c>
      <c r="AD5" s="105" t="s">
        <v>137</v>
      </c>
      <c r="AE5" s="105" t="s">
        <v>138</v>
      </c>
      <c r="AF5" s="106" t="s">
        <v>139</v>
      </c>
      <c r="AG5" s="106" t="s">
        <v>140</v>
      </c>
      <c r="AH5" s="36" t="s">
        <v>141</v>
      </c>
      <c r="AI5" s="36" t="s">
        <v>142</v>
      </c>
      <c r="AJ5" s="36" t="s">
        <v>143</v>
      </c>
      <c r="AK5" s="36" t="s">
        <v>144</v>
      </c>
      <c r="AL5" s="20" t="s">
        <v>145</v>
      </c>
      <c r="AM5" s="20" t="s">
        <v>146</v>
      </c>
    </row>
    <row r="6" spans="1:39">
      <c r="A6" s="14" t="s">
        <v>10</v>
      </c>
      <c r="B6" s="14" t="s">
        <v>22</v>
      </c>
      <c r="C6" s="14" t="s">
        <v>61</v>
      </c>
      <c r="D6" s="14" t="s">
        <v>14</v>
      </c>
      <c r="E6" s="14" t="s">
        <v>22</v>
      </c>
      <c r="F6" s="14" t="s">
        <v>61</v>
      </c>
      <c r="G6" s="14" t="s">
        <v>61</v>
      </c>
      <c r="H6" s="62" t="s">
        <v>61</v>
      </c>
      <c r="I6" s="14" t="s">
        <v>14</v>
      </c>
      <c r="J6" s="14" t="s">
        <v>22</v>
      </c>
      <c r="K6" s="14" t="s">
        <v>22</v>
      </c>
      <c r="L6" s="14" t="s">
        <v>61</v>
      </c>
      <c r="M6" s="14" t="s">
        <v>22</v>
      </c>
      <c r="N6" s="14" t="s">
        <v>22</v>
      </c>
      <c r="O6" s="14" t="s">
        <v>22</v>
      </c>
      <c r="P6" s="14" t="s">
        <v>22</v>
      </c>
      <c r="Q6" s="14" t="s">
        <v>61</v>
      </c>
      <c r="R6" s="14" t="s">
        <v>22</v>
      </c>
      <c r="S6" s="88" t="s">
        <v>22</v>
      </c>
      <c r="T6" s="88" t="s">
        <v>22</v>
      </c>
      <c r="U6" s="14" t="s">
        <v>22</v>
      </c>
      <c r="V6" s="37" t="s">
        <v>22</v>
      </c>
      <c r="W6" s="14" t="s">
        <v>14</v>
      </c>
      <c r="X6" s="14" t="s">
        <v>22</v>
      </c>
      <c r="Y6" s="14" t="s">
        <v>22</v>
      </c>
      <c r="Z6" s="14" t="s">
        <v>22</v>
      </c>
      <c r="AA6" s="14" t="s">
        <v>22</v>
      </c>
      <c r="AB6" s="16" t="s">
        <v>22</v>
      </c>
      <c r="AC6" s="16" t="s">
        <v>22</v>
      </c>
      <c r="AD6" s="16" t="s">
        <v>22</v>
      </c>
      <c r="AE6" s="16" t="s">
        <v>22</v>
      </c>
      <c r="AF6" s="16" t="s">
        <v>22</v>
      </c>
      <c r="AG6" s="16" t="s">
        <v>22</v>
      </c>
      <c r="AH6" s="37" t="s">
        <v>22</v>
      </c>
      <c r="AI6" s="37" t="s">
        <v>22</v>
      </c>
      <c r="AJ6" s="37" t="s">
        <v>22</v>
      </c>
      <c r="AK6" s="37" t="s">
        <v>22</v>
      </c>
      <c r="AL6" s="21" t="s">
        <v>14</v>
      </c>
      <c r="AM6" s="21" t="s">
        <v>14</v>
      </c>
    </row>
    <row r="7" spans="1:39">
      <c r="A7" s="14" t="s">
        <v>11</v>
      </c>
      <c r="B7" s="14" t="s">
        <v>109</v>
      </c>
      <c r="C7" s="14" t="s">
        <v>147</v>
      </c>
      <c r="D7" s="14" t="s">
        <v>148</v>
      </c>
      <c r="E7" s="14" t="s">
        <v>149</v>
      </c>
      <c r="F7" s="14" t="s">
        <v>150</v>
      </c>
      <c r="G7" s="14" t="s">
        <v>151</v>
      </c>
      <c r="H7" s="62" t="s">
        <v>152</v>
      </c>
      <c r="I7" s="14" t="s">
        <v>153</v>
      </c>
      <c r="J7" s="14" t="s">
        <v>154</v>
      </c>
      <c r="K7" s="14" t="s">
        <v>155</v>
      </c>
      <c r="L7" s="14" t="s">
        <v>156</v>
      </c>
      <c r="M7" s="14" t="s">
        <v>157</v>
      </c>
      <c r="N7" s="14" t="s">
        <v>158</v>
      </c>
      <c r="O7" s="14" t="s">
        <v>159</v>
      </c>
      <c r="P7" s="14" t="s">
        <v>160</v>
      </c>
      <c r="Q7" s="14" t="s">
        <v>124</v>
      </c>
      <c r="R7" s="14" t="s">
        <v>161</v>
      </c>
      <c r="S7" s="88" t="s">
        <v>162</v>
      </c>
      <c r="T7" s="88" t="s">
        <v>163</v>
      </c>
      <c r="U7" s="14" t="s">
        <v>164</v>
      </c>
      <c r="V7" s="37" t="s">
        <v>165</v>
      </c>
      <c r="W7" s="14" t="s">
        <v>166</v>
      </c>
      <c r="X7" s="14" t="s">
        <v>167</v>
      </c>
      <c r="Y7" s="14" t="s">
        <v>168</v>
      </c>
      <c r="Z7" s="14" t="s">
        <v>169</v>
      </c>
      <c r="AA7" s="14" t="s">
        <v>170</v>
      </c>
      <c r="AB7" s="15" t="s">
        <v>171</v>
      </c>
      <c r="AC7" s="14" t="s">
        <v>172</v>
      </c>
      <c r="AD7" s="14" t="s">
        <v>173</v>
      </c>
      <c r="AE7" s="14" t="s">
        <v>174</v>
      </c>
      <c r="AF7" s="14" t="s">
        <v>175</v>
      </c>
      <c r="AG7" s="14" t="s">
        <v>176</v>
      </c>
      <c r="AH7" s="37" t="s">
        <v>177</v>
      </c>
      <c r="AI7" s="37" t="s">
        <v>178</v>
      </c>
      <c r="AJ7" s="118" t="s">
        <v>179</v>
      </c>
      <c r="AK7" s="118" t="s">
        <v>180</v>
      </c>
      <c r="AL7" s="21" t="s">
        <v>181</v>
      </c>
      <c r="AM7" s="21" t="s">
        <v>182</v>
      </c>
    </row>
    <row r="8" s="57" customFormat="1" spans="1:39">
      <c r="A8" s="63" t="s">
        <v>183</v>
      </c>
      <c r="B8" s="64">
        <v>1</v>
      </c>
      <c r="C8" s="65">
        <v>1</v>
      </c>
      <c r="D8" s="66" t="s">
        <v>184</v>
      </c>
      <c r="E8" s="66"/>
      <c r="F8" s="67">
        <v>1</v>
      </c>
      <c r="G8" s="64">
        <v>80</v>
      </c>
      <c r="H8" s="68"/>
      <c r="I8" s="64"/>
      <c r="J8" s="64"/>
      <c r="K8" s="65"/>
      <c r="L8" s="64">
        <v>23001</v>
      </c>
      <c r="M8" s="64"/>
      <c r="N8" s="64"/>
      <c r="O8" s="64"/>
      <c r="P8" s="64"/>
      <c r="Q8" s="64">
        <v>33001</v>
      </c>
      <c r="R8" s="64"/>
      <c r="S8" s="89" t="s">
        <v>185</v>
      </c>
      <c r="T8" s="64"/>
      <c r="U8" s="90" t="s">
        <v>186</v>
      </c>
      <c r="V8" s="91" t="s">
        <v>187</v>
      </c>
      <c r="W8" s="92" t="s">
        <v>188</v>
      </c>
      <c r="X8" s="64">
        <v>130022</v>
      </c>
      <c r="Y8" s="64">
        <v>122002</v>
      </c>
      <c r="Z8" s="64">
        <v>121022</v>
      </c>
      <c r="AA8" s="65">
        <v>0</v>
      </c>
      <c r="AB8" s="107">
        <v>0.25</v>
      </c>
      <c r="AC8" s="107">
        <v>450000</v>
      </c>
      <c r="AD8" s="107">
        <v>1100</v>
      </c>
      <c r="AE8" s="108">
        <v>10</v>
      </c>
      <c r="AF8" s="108">
        <v>5</v>
      </c>
      <c r="AG8" s="108">
        <v>100</v>
      </c>
      <c r="AH8" s="119">
        <v>1664004</v>
      </c>
      <c r="AI8" s="108">
        <v>200</v>
      </c>
      <c r="AJ8" s="120">
        <v>600</v>
      </c>
      <c r="AK8" s="120">
        <v>300</v>
      </c>
      <c r="AL8" s="121" t="s">
        <v>189</v>
      </c>
      <c r="AM8" s="121" t="s">
        <v>190</v>
      </c>
    </row>
    <row r="9" s="57" customFormat="1" spans="1:39">
      <c r="A9" s="63" t="s">
        <v>183</v>
      </c>
      <c r="B9" s="64">
        <v>2</v>
      </c>
      <c r="C9" s="65">
        <v>1</v>
      </c>
      <c r="D9" s="66" t="s">
        <v>184</v>
      </c>
      <c r="E9" s="66"/>
      <c r="F9" s="69">
        <v>1</v>
      </c>
      <c r="G9" s="64">
        <v>80</v>
      </c>
      <c r="H9" s="68"/>
      <c r="I9" s="64"/>
      <c r="J9" s="64"/>
      <c r="K9" s="65"/>
      <c r="L9" s="64">
        <v>23002</v>
      </c>
      <c r="M9" s="64"/>
      <c r="N9" s="64"/>
      <c r="O9" s="64"/>
      <c r="P9" s="64"/>
      <c r="Q9" s="64">
        <v>33002</v>
      </c>
      <c r="R9" s="64"/>
      <c r="S9" s="89" t="s">
        <v>185</v>
      </c>
      <c r="T9" s="64"/>
      <c r="U9" s="90" t="s">
        <v>186</v>
      </c>
      <c r="V9" s="91" t="s">
        <v>191</v>
      </c>
      <c r="W9" s="92" t="s">
        <v>188</v>
      </c>
      <c r="X9" s="64">
        <v>130022</v>
      </c>
      <c r="Y9" s="64">
        <v>122002</v>
      </c>
      <c r="Z9" s="64">
        <v>121022</v>
      </c>
      <c r="AA9" s="65">
        <v>0</v>
      </c>
      <c r="AB9" s="107">
        <v>0.25</v>
      </c>
      <c r="AC9" s="107">
        <v>450000</v>
      </c>
      <c r="AD9" s="107">
        <v>1100</v>
      </c>
      <c r="AE9" s="108">
        <v>10</v>
      </c>
      <c r="AF9" s="108">
        <v>5</v>
      </c>
      <c r="AG9" s="108">
        <v>100</v>
      </c>
      <c r="AH9" s="119">
        <v>1664004</v>
      </c>
      <c r="AI9" s="108">
        <v>200</v>
      </c>
      <c r="AJ9" s="120">
        <v>600</v>
      </c>
      <c r="AK9" s="120">
        <v>300</v>
      </c>
      <c r="AL9" s="121" t="s">
        <v>189</v>
      </c>
      <c r="AM9" s="121" t="s">
        <v>190</v>
      </c>
    </row>
    <row r="10" s="57" customFormat="1" spans="1:39">
      <c r="A10" s="63" t="s">
        <v>183</v>
      </c>
      <c r="B10" s="64">
        <v>3</v>
      </c>
      <c r="C10" s="65">
        <v>1</v>
      </c>
      <c r="D10" s="66" t="s">
        <v>192</v>
      </c>
      <c r="E10" s="66"/>
      <c r="F10" s="69">
        <v>3</v>
      </c>
      <c r="G10" s="64">
        <v>80</v>
      </c>
      <c r="H10" s="68"/>
      <c r="I10" s="64"/>
      <c r="J10" s="64"/>
      <c r="K10" s="65"/>
      <c r="L10" s="64">
        <v>23003</v>
      </c>
      <c r="M10" s="64"/>
      <c r="N10" s="64"/>
      <c r="O10" s="64"/>
      <c r="P10" s="64"/>
      <c r="Q10" s="64">
        <v>33003</v>
      </c>
      <c r="R10" s="64"/>
      <c r="S10" s="89" t="s">
        <v>193</v>
      </c>
      <c r="T10" s="64"/>
      <c r="U10" s="90" t="s">
        <v>194</v>
      </c>
      <c r="V10" s="91" t="s">
        <v>195</v>
      </c>
      <c r="W10" s="92" t="s">
        <v>196</v>
      </c>
      <c r="X10" s="64">
        <v>130024</v>
      </c>
      <c r="Y10" s="64">
        <v>122004</v>
      </c>
      <c r="Z10" s="64">
        <v>121024</v>
      </c>
      <c r="AA10" s="65">
        <v>0</v>
      </c>
      <c r="AB10" s="107">
        <v>0.25</v>
      </c>
      <c r="AC10" s="107">
        <v>550000</v>
      </c>
      <c r="AD10" s="107">
        <v>1200</v>
      </c>
      <c r="AE10" s="108">
        <v>20</v>
      </c>
      <c r="AF10" s="108">
        <v>10</v>
      </c>
      <c r="AG10" s="108">
        <v>100</v>
      </c>
      <c r="AH10" s="119">
        <v>1664006</v>
      </c>
      <c r="AI10" s="108">
        <v>500</v>
      </c>
      <c r="AJ10" s="120">
        <v>800</v>
      </c>
      <c r="AK10" s="120">
        <v>400</v>
      </c>
      <c r="AL10" s="121" t="s">
        <v>197</v>
      </c>
      <c r="AM10" s="121" t="s">
        <v>198</v>
      </c>
    </row>
    <row r="11" s="57" customFormat="1" spans="1:39">
      <c r="A11" s="63" t="s">
        <v>183</v>
      </c>
      <c r="B11" s="64">
        <v>4</v>
      </c>
      <c r="C11" s="65">
        <v>1</v>
      </c>
      <c r="D11" s="66" t="s">
        <v>192</v>
      </c>
      <c r="E11" s="66"/>
      <c r="F11" s="69">
        <v>3</v>
      </c>
      <c r="G11" s="64">
        <v>80</v>
      </c>
      <c r="H11" s="68"/>
      <c r="I11" s="64"/>
      <c r="J11" s="64"/>
      <c r="K11" s="65"/>
      <c r="L11" s="64">
        <v>23004</v>
      </c>
      <c r="M11" s="64"/>
      <c r="N11" s="64"/>
      <c r="O11" s="64"/>
      <c r="P11" s="64"/>
      <c r="Q11" s="64">
        <v>33004</v>
      </c>
      <c r="R11" s="64"/>
      <c r="S11" s="89" t="s">
        <v>193</v>
      </c>
      <c r="T11" s="64"/>
      <c r="U11" s="90" t="s">
        <v>194</v>
      </c>
      <c r="V11" s="91" t="s">
        <v>199</v>
      </c>
      <c r="W11" s="92" t="s">
        <v>196</v>
      </c>
      <c r="X11" s="64">
        <v>130024</v>
      </c>
      <c r="Y11" s="64">
        <v>122004</v>
      </c>
      <c r="Z11" s="64">
        <v>121024</v>
      </c>
      <c r="AA11" s="65">
        <v>0</v>
      </c>
      <c r="AB11" s="107">
        <v>0.25</v>
      </c>
      <c r="AC11" s="107">
        <v>550000</v>
      </c>
      <c r="AD11" s="107">
        <v>1200</v>
      </c>
      <c r="AE11" s="108">
        <v>20</v>
      </c>
      <c r="AF11" s="108">
        <v>10</v>
      </c>
      <c r="AG11" s="108">
        <v>100</v>
      </c>
      <c r="AH11" s="119">
        <v>1664006</v>
      </c>
      <c r="AI11" s="108">
        <v>500</v>
      </c>
      <c r="AJ11" s="120">
        <v>800</v>
      </c>
      <c r="AK11" s="120">
        <v>400</v>
      </c>
      <c r="AL11" s="121" t="s">
        <v>197</v>
      </c>
      <c r="AM11" s="121" t="s">
        <v>198</v>
      </c>
    </row>
    <row r="12" s="57" customFormat="1" ht="17.25" spans="1:39">
      <c r="A12" s="63" t="s">
        <v>183</v>
      </c>
      <c r="B12" s="64">
        <v>5</v>
      </c>
      <c r="C12" s="65">
        <v>1</v>
      </c>
      <c r="D12" s="66" t="s">
        <v>200</v>
      </c>
      <c r="E12" s="66"/>
      <c r="F12" s="69">
        <v>5</v>
      </c>
      <c r="G12" s="64">
        <v>80</v>
      </c>
      <c r="H12" s="68"/>
      <c r="I12" s="64"/>
      <c r="J12" s="64"/>
      <c r="K12" s="65"/>
      <c r="L12" s="64">
        <v>23005</v>
      </c>
      <c r="M12" s="64"/>
      <c r="N12" s="64"/>
      <c r="O12" s="64"/>
      <c r="P12" s="64"/>
      <c r="Q12" s="64">
        <v>33005</v>
      </c>
      <c r="R12" s="64"/>
      <c r="S12" s="89" t="s">
        <v>201</v>
      </c>
      <c r="T12" s="64"/>
      <c r="U12" s="90" t="s">
        <v>202</v>
      </c>
      <c r="V12" s="91" t="s">
        <v>203</v>
      </c>
      <c r="W12" s="92" t="s">
        <v>204</v>
      </c>
      <c r="X12" s="64">
        <v>130026</v>
      </c>
      <c r="Y12" s="64">
        <v>122006</v>
      </c>
      <c r="Z12" s="64">
        <v>121026</v>
      </c>
      <c r="AA12" s="65">
        <v>0</v>
      </c>
      <c r="AB12" s="107">
        <v>0.25</v>
      </c>
      <c r="AC12" s="107">
        <v>650000</v>
      </c>
      <c r="AD12" s="107">
        <v>1350</v>
      </c>
      <c r="AE12" s="109">
        <v>30</v>
      </c>
      <c r="AF12" s="109">
        <v>15</v>
      </c>
      <c r="AG12" s="108">
        <v>100</v>
      </c>
      <c r="AH12" s="119">
        <v>1664008</v>
      </c>
      <c r="AI12" s="109">
        <v>900</v>
      </c>
      <c r="AJ12" s="120">
        <v>1000</v>
      </c>
      <c r="AK12" s="120">
        <v>500</v>
      </c>
      <c r="AL12" s="121" t="s">
        <v>205</v>
      </c>
      <c r="AM12" s="121" t="s">
        <v>206</v>
      </c>
    </row>
    <row r="13" s="57" customFormat="1" ht="18" spans="1:39">
      <c r="A13" s="63" t="s">
        <v>183</v>
      </c>
      <c r="B13" s="64">
        <v>6</v>
      </c>
      <c r="C13" s="65">
        <v>1</v>
      </c>
      <c r="D13" s="66" t="s">
        <v>200</v>
      </c>
      <c r="E13" s="66"/>
      <c r="F13" s="69">
        <v>5</v>
      </c>
      <c r="G13" s="64">
        <v>80</v>
      </c>
      <c r="H13" s="68"/>
      <c r="I13" s="64"/>
      <c r="J13" s="64"/>
      <c r="K13" s="65"/>
      <c r="L13" s="64">
        <v>23006</v>
      </c>
      <c r="M13" s="64"/>
      <c r="N13" s="64"/>
      <c r="O13" s="64"/>
      <c r="P13" s="64"/>
      <c r="Q13" s="64">
        <v>33006</v>
      </c>
      <c r="R13" s="64"/>
      <c r="S13" s="89" t="s">
        <v>201</v>
      </c>
      <c r="T13" s="64"/>
      <c r="U13" s="90" t="s">
        <v>202</v>
      </c>
      <c r="V13" s="91" t="s">
        <v>207</v>
      </c>
      <c r="W13" s="92" t="s">
        <v>204</v>
      </c>
      <c r="X13" s="64">
        <v>130026</v>
      </c>
      <c r="Y13" s="64">
        <v>122006</v>
      </c>
      <c r="Z13" s="64">
        <v>121026</v>
      </c>
      <c r="AA13" s="65">
        <v>0</v>
      </c>
      <c r="AB13" s="107">
        <v>0.25</v>
      </c>
      <c r="AC13" s="107">
        <v>650000</v>
      </c>
      <c r="AD13" s="107">
        <v>1350</v>
      </c>
      <c r="AE13" s="109">
        <v>30</v>
      </c>
      <c r="AF13" s="109">
        <v>15</v>
      </c>
      <c r="AG13" s="108">
        <v>100</v>
      </c>
      <c r="AH13" s="119">
        <v>1664008</v>
      </c>
      <c r="AI13" s="109">
        <v>900</v>
      </c>
      <c r="AJ13" s="120">
        <v>1000</v>
      </c>
      <c r="AK13" s="120">
        <v>500</v>
      </c>
      <c r="AL13" s="121" t="s">
        <v>205</v>
      </c>
      <c r="AM13" s="121" t="s">
        <v>206</v>
      </c>
    </row>
    <row r="14" s="57" customFormat="1" ht="17.25" spans="1:39">
      <c r="A14" s="63" t="s">
        <v>183</v>
      </c>
      <c r="B14" s="64">
        <v>7</v>
      </c>
      <c r="C14" s="65">
        <v>1</v>
      </c>
      <c r="D14" s="66" t="s">
        <v>208</v>
      </c>
      <c r="E14" s="66"/>
      <c r="F14" s="69">
        <v>7</v>
      </c>
      <c r="G14" s="64">
        <v>80</v>
      </c>
      <c r="H14" s="68"/>
      <c r="I14" s="64"/>
      <c r="J14" s="64"/>
      <c r="K14" s="65"/>
      <c r="L14" s="64">
        <v>23007</v>
      </c>
      <c r="M14" s="64"/>
      <c r="N14" s="64"/>
      <c r="O14" s="64"/>
      <c r="P14" s="64"/>
      <c r="Q14" s="64">
        <v>33007</v>
      </c>
      <c r="R14" s="64"/>
      <c r="S14" s="89" t="s">
        <v>209</v>
      </c>
      <c r="T14" s="64"/>
      <c r="U14" s="90" t="s">
        <v>210</v>
      </c>
      <c r="V14" s="91" t="s">
        <v>211</v>
      </c>
      <c r="W14" s="92" t="s">
        <v>212</v>
      </c>
      <c r="X14" s="64">
        <v>130028</v>
      </c>
      <c r="Y14" s="64">
        <v>122008</v>
      </c>
      <c r="Z14" s="64">
        <v>121028</v>
      </c>
      <c r="AA14" s="65">
        <v>0</v>
      </c>
      <c r="AB14" s="107">
        <v>0.25</v>
      </c>
      <c r="AC14" s="107">
        <v>750000</v>
      </c>
      <c r="AD14" s="107">
        <v>1450</v>
      </c>
      <c r="AE14" s="108">
        <v>40</v>
      </c>
      <c r="AF14" s="108">
        <v>20</v>
      </c>
      <c r="AG14" s="108">
        <v>100</v>
      </c>
      <c r="AH14" s="119">
        <v>1664010</v>
      </c>
      <c r="AI14" s="108">
        <v>2000</v>
      </c>
      <c r="AJ14" s="120">
        <v>1200</v>
      </c>
      <c r="AK14" s="120">
        <v>600</v>
      </c>
      <c r="AL14" s="121" t="s">
        <v>213</v>
      </c>
      <c r="AM14" s="121" t="s">
        <v>214</v>
      </c>
    </row>
    <row r="15" s="57" customFormat="1" spans="1:39">
      <c r="A15" s="63" t="s">
        <v>183</v>
      </c>
      <c r="B15" s="64">
        <v>8</v>
      </c>
      <c r="C15" s="65">
        <v>1</v>
      </c>
      <c r="D15" s="66" t="s">
        <v>208</v>
      </c>
      <c r="E15" s="66"/>
      <c r="F15" s="69">
        <v>7</v>
      </c>
      <c r="G15" s="64">
        <v>80</v>
      </c>
      <c r="H15" s="68"/>
      <c r="I15" s="64"/>
      <c r="J15" s="64"/>
      <c r="K15" s="65"/>
      <c r="L15" s="64">
        <v>23008</v>
      </c>
      <c r="M15" s="64"/>
      <c r="N15" s="64"/>
      <c r="O15" s="64"/>
      <c r="P15" s="64"/>
      <c r="Q15" s="64">
        <v>33008</v>
      </c>
      <c r="R15" s="64"/>
      <c r="S15" s="89" t="s">
        <v>209</v>
      </c>
      <c r="T15" s="64"/>
      <c r="U15" s="90" t="s">
        <v>210</v>
      </c>
      <c r="V15" s="91" t="s">
        <v>215</v>
      </c>
      <c r="W15" s="92" t="s">
        <v>212</v>
      </c>
      <c r="X15" s="64">
        <v>130028</v>
      </c>
      <c r="Y15" s="64">
        <v>122008</v>
      </c>
      <c r="Z15" s="64">
        <v>121028</v>
      </c>
      <c r="AA15" s="65">
        <v>0</v>
      </c>
      <c r="AB15" s="107">
        <v>0.25</v>
      </c>
      <c r="AC15" s="107">
        <v>750000</v>
      </c>
      <c r="AD15" s="107">
        <v>1450</v>
      </c>
      <c r="AE15" s="108">
        <v>40</v>
      </c>
      <c r="AF15" s="108">
        <v>20</v>
      </c>
      <c r="AG15" s="108">
        <v>100</v>
      </c>
      <c r="AH15" s="119">
        <v>1664010</v>
      </c>
      <c r="AI15" s="108">
        <v>2000</v>
      </c>
      <c r="AJ15" s="120">
        <v>1200</v>
      </c>
      <c r="AK15" s="120">
        <v>600</v>
      </c>
      <c r="AL15" s="121" t="s">
        <v>213</v>
      </c>
      <c r="AM15" s="121" t="s">
        <v>214</v>
      </c>
    </row>
    <row r="16" s="57" customFormat="1" spans="1:39">
      <c r="A16" s="63" t="s">
        <v>183</v>
      </c>
      <c r="B16" s="64">
        <v>9</v>
      </c>
      <c r="C16" s="65">
        <v>1</v>
      </c>
      <c r="D16" s="66" t="s">
        <v>216</v>
      </c>
      <c r="E16" s="66"/>
      <c r="F16" s="69">
        <v>9</v>
      </c>
      <c r="G16" s="64">
        <v>80</v>
      </c>
      <c r="H16" s="68"/>
      <c r="I16" s="64"/>
      <c r="J16" s="64"/>
      <c r="K16" s="65"/>
      <c r="L16" s="64">
        <v>23009</v>
      </c>
      <c r="M16" s="64"/>
      <c r="N16" s="64"/>
      <c r="O16" s="64"/>
      <c r="P16" s="64"/>
      <c r="Q16" s="64">
        <v>33009</v>
      </c>
      <c r="R16" s="64"/>
      <c r="S16" s="89" t="s">
        <v>217</v>
      </c>
      <c r="T16" s="64"/>
      <c r="U16" s="90" t="s">
        <v>218</v>
      </c>
      <c r="V16" s="91" t="s">
        <v>219</v>
      </c>
      <c r="W16" s="92" t="s">
        <v>220</v>
      </c>
      <c r="X16" s="64">
        <v>130030</v>
      </c>
      <c r="Y16" s="64">
        <v>122010</v>
      </c>
      <c r="Z16" s="64">
        <v>121030</v>
      </c>
      <c r="AA16" s="65">
        <v>0</v>
      </c>
      <c r="AB16" s="107">
        <v>0.25</v>
      </c>
      <c r="AC16" s="65">
        <v>850000</v>
      </c>
      <c r="AD16" s="107">
        <v>1600</v>
      </c>
      <c r="AE16" s="108">
        <v>60</v>
      </c>
      <c r="AF16" s="108">
        <v>30</v>
      </c>
      <c r="AG16" s="108">
        <v>100</v>
      </c>
      <c r="AH16" s="119">
        <v>1664012</v>
      </c>
      <c r="AI16" s="108">
        <v>3600</v>
      </c>
      <c r="AJ16" s="120">
        <v>1400</v>
      </c>
      <c r="AK16" s="120">
        <v>700</v>
      </c>
      <c r="AL16" s="121" t="s">
        <v>221</v>
      </c>
      <c r="AM16" s="121" t="s">
        <v>222</v>
      </c>
    </row>
    <row r="17" s="57" customFormat="1" spans="1:39">
      <c r="A17" s="63" t="s">
        <v>183</v>
      </c>
      <c r="B17" s="64">
        <v>10</v>
      </c>
      <c r="C17" s="65">
        <v>1</v>
      </c>
      <c r="D17" s="66" t="s">
        <v>216</v>
      </c>
      <c r="E17" s="66"/>
      <c r="F17" s="69">
        <v>9</v>
      </c>
      <c r="G17" s="64">
        <v>80</v>
      </c>
      <c r="H17" s="68"/>
      <c r="I17" s="64"/>
      <c r="J17" s="64"/>
      <c r="K17" s="65"/>
      <c r="L17" s="64">
        <v>23010</v>
      </c>
      <c r="M17" s="64"/>
      <c r="N17" s="64"/>
      <c r="O17" s="64"/>
      <c r="P17" s="64"/>
      <c r="Q17" s="64">
        <v>33010</v>
      </c>
      <c r="R17" s="64"/>
      <c r="S17" s="89" t="s">
        <v>217</v>
      </c>
      <c r="T17" s="64"/>
      <c r="U17" s="90" t="s">
        <v>218</v>
      </c>
      <c r="V17" s="91" t="s">
        <v>223</v>
      </c>
      <c r="W17" s="92" t="s">
        <v>220</v>
      </c>
      <c r="X17" s="64">
        <v>130030</v>
      </c>
      <c r="Y17" s="64">
        <v>122010</v>
      </c>
      <c r="Z17" s="64">
        <v>121030</v>
      </c>
      <c r="AA17" s="65">
        <v>0</v>
      </c>
      <c r="AB17" s="107">
        <v>0.25</v>
      </c>
      <c r="AC17" s="65">
        <v>850000</v>
      </c>
      <c r="AD17" s="107">
        <v>1600</v>
      </c>
      <c r="AE17" s="108">
        <v>60</v>
      </c>
      <c r="AF17" s="108">
        <v>30</v>
      </c>
      <c r="AG17" s="108">
        <v>100</v>
      </c>
      <c r="AH17" s="119">
        <v>1664012</v>
      </c>
      <c r="AI17" s="108">
        <v>3600</v>
      </c>
      <c r="AJ17" s="120">
        <v>1400</v>
      </c>
      <c r="AK17" s="120">
        <v>700</v>
      </c>
      <c r="AL17" s="121" t="s">
        <v>221</v>
      </c>
      <c r="AM17" s="121" t="s">
        <v>222</v>
      </c>
    </row>
    <row r="18" s="57" customFormat="1" spans="1:39">
      <c r="A18" s="63" t="s">
        <v>183</v>
      </c>
      <c r="B18" s="64">
        <v>11</v>
      </c>
      <c r="C18" s="65">
        <v>1</v>
      </c>
      <c r="D18" s="66" t="s">
        <v>224</v>
      </c>
      <c r="E18" s="66"/>
      <c r="F18" s="69">
        <v>11</v>
      </c>
      <c r="G18" s="64">
        <v>80</v>
      </c>
      <c r="H18" s="68"/>
      <c r="I18" s="64"/>
      <c r="J18" s="64"/>
      <c r="K18" s="65"/>
      <c r="L18" s="64">
        <v>23011</v>
      </c>
      <c r="M18" s="64"/>
      <c r="N18" s="64"/>
      <c r="O18" s="64"/>
      <c r="P18" s="64"/>
      <c r="Q18" s="64">
        <v>33011</v>
      </c>
      <c r="R18" s="64"/>
      <c r="S18" s="89" t="s">
        <v>217</v>
      </c>
      <c r="T18" s="64"/>
      <c r="U18" s="90" t="s">
        <v>225</v>
      </c>
      <c r="V18" s="91" t="s">
        <v>226</v>
      </c>
      <c r="W18" s="92" t="s">
        <v>227</v>
      </c>
      <c r="X18" s="64">
        <v>130032</v>
      </c>
      <c r="Y18" s="64">
        <v>122012</v>
      </c>
      <c r="Z18" s="64">
        <v>121032</v>
      </c>
      <c r="AA18" s="65">
        <v>0</v>
      </c>
      <c r="AB18" s="107">
        <v>0.25</v>
      </c>
      <c r="AC18" s="65">
        <v>950000</v>
      </c>
      <c r="AD18" s="107">
        <v>1700</v>
      </c>
      <c r="AE18" s="108">
        <v>80</v>
      </c>
      <c r="AF18" s="108">
        <v>40</v>
      </c>
      <c r="AG18" s="108">
        <v>100</v>
      </c>
      <c r="AH18" s="119">
        <v>1664014</v>
      </c>
      <c r="AI18" s="108">
        <v>4800</v>
      </c>
      <c r="AJ18" s="120">
        <v>1600</v>
      </c>
      <c r="AK18" s="120">
        <v>800</v>
      </c>
      <c r="AL18" s="121" t="s">
        <v>228</v>
      </c>
      <c r="AM18" s="121" t="s">
        <v>229</v>
      </c>
    </row>
    <row r="19" s="57" customFormat="1" ht="17.25" spans="1:39">
      <c r="A19" s="70" t="s">
        <v>183</v>
      </c>
      <c r="B19" s="71">
        <v>12</v>
      </c>
      <c r="C19" s="72">
        <v>1</v>
      </c>
      <c r="D19" s="73" t="s">
        <v>224</v>
      </c>
      <c r="E19" s="73"/>
      <c r="F19" s="74">
        <v>11</v>
      </c>
      <c r="G19" s="71">
        <v>80</v>
      </c>
      <c r="H19" s="75"/>
      <c r="I19" s="71"/>
      <c r="J19" s="71"/>
      <c r="K19" s="72"/>
      <c r="L19" s="71">
        <v>23012</v>
      </c>
      <c r="M19" s="71"/>
      <c r="N19" s="71"/>
      <c r="O19" s="71"/>
      <c r="P19" s="71"/>
      <c r="Q19" s="71">
        <v>33012</v>
      </c>
      <c r="R19" s="71"/>
      <c r="S19" s="89" t="s">
        <v>217</v>
      </c>
      <c r="T19" s="71"/>
      <c r="U19" s="93" t="s">
        <v>225</v>
      </c>
      <c r="V19" s="94" t="s">
        <v>230</v>
      </c>
      <c r="W19" s="95" t="s">
        <v>227</v>
      </c>
      <c r="X19" s="71">
        <v>130032</v>
      </c>
      <c r="Y19" s="71">
        <v>122012</v>
      </c>
      <c r="Z19" s="71">
        <v>121032</v>
      </c>
      <c r="AA19" s="72">
        <v>0</v>
      </c>
      <c r="AB19" s="110">
        <v>0.25</v>
      </c>
      <c r="AC19" s="72">
        <v>950000</v>
      </c>
      <c r="AD19" s="110">
        <v>1700</v>
      </c>
      <c r="AE19" s="109">
        <v>80</v>
      </c>
      <c r="AF19" s="109">
        <v>40</v>
      </c>
      <c r="AG19" s="109">
        <v>100</v>
      </c>
      <c r="AH19" s="122">
        <v>1664014</v>
      </c>
      <c r="AI19" s="109">
        <v>4800</v>
      </c>
      <c r="AJ19" s="109">
        <v>1600</v>
      </c>
      <c r="AK19" s="109">
        <v>800</v>
      </c>
      <c r="AL19" s="123" t="s">
        <v>228</v>
      </c>
      <c r="AM19" s="123" t="s">
        <v>229</v>
      </c>
    </row>
    <row r="20" s="57" customFormat="1" ht="17.25" spans="1:39">
      <c r="A20" s="76" t="s">
        <v>231</v>
      </c>
      <c r="B20" s="77">
        <v>13</v>
      </c>
      <c r="C20" s="76">
        <v>2</v>
      </c>
      <c r="D20" s="76"/>
      <c r="E20" s="76"/>
      <c r="F20" s="77">
        <v>0</v>
      </c>
      <c r="G20" s="77">
        <v>20</v>
      </c>
      <c r="H20" s="68"/>
      <c r="I20" s="77"/>
      <c r="J20" s="77"/>
      <c r="K20" s="76"/>
      <c r="L20" s="77">
        <v>22001</v>
      </c>
      <c r="M20" s="77"/>
      <c r="N20" s="77"/>
      <c r="O20" s="77"/>
      <c r="P20" s="77"/>
      <c r="Q20" s="77">
        <v>31001</v>
      </c>
      <c r="R20" s="77"/>
      <c r="S20" s="96" t="s">
        <v>232</v>
      </c>
      <c r="T20" s="77"/>
      <c r="U20" s="96" t="s">
        <v>233</v>
      </c>
      <c r="V20" s="91" t="s">
        <v>234</v>
      </c>
      <c r="W20" s="97" t="s">
        <v>235</v>
      </c>
      <c r="X20" s="77">
        <v>130002</v>
      </c>
      <c r="Y20" s="77">
        <v>122001</v>
      </c>
      <c r="Z20" s="77">
        <v>120002</v>
      </c>
      <c r="AA20" s="76">
        <v>1</v>
      </c>
      <c r="AB20" s="77">
        <v>0.25</v>
      </c>
      <c r="AC20" s="77">
        <v>20000</v>
      </c>
      <c r="AD20" s="111">
        <v>120</v>
      </c>
      <c r="AE20" s="108"/>
      <c r="AF20" s="112"/>
      <c r="AG20" s="112"/>
      <c r="AH20" s="112"/>
      <c r="AI20" s="112"/>
      <c r="AJ20" s="112"/>
      <c r="AK20" s="112"/>
      <c r="AL20" s="121" t="s">
        <v>236</v>
      </c>
      <c r="AM20" s="121" t="s">
        <v>237</v>
      </c>
    </row>
    <row r="21" s="57" customFormat="1" spans="1:39">
      <c r="A21" s="65" t="s">
        <v>231</v>
      </c>
      <c r="B21" s="64">
        <v>14</v>
      </c>
      <c r="C21" s="65">
        <v>2</v>
      </c>
      <c r="D21" s="65"/>
      <c r="E21" s="65"/>
      <c r="F21" s="64">
        <v>0</v>
      </c>
      <c r="G21" s="64">
        <v>30</v>
      </c>
      <c r="H21" s="68"/>
      <c r="I21" s="64"/>
      <c r="J21" s="64"/>
      <c r="K21" s="65"/>
      <c r="L21" s="64">
        <v>22002</v>
      </c>
      <c r="M21" s="64"/>
      <c r="N21" s="64"/>
      <c r="O21" s="64"/>
      <c r="P21" s="64"/>
      <c r="Q21" s="64">
        <v>31002</v>
      </c>
      <c r="R21" s="64"/>
      <c r="S21" s="90" t="s">
        <v>238</v>
      </c>
      <c r="T21" s="64"/>
      <c r="U21" s="90" t="s">
        <v>233</v>
      </c>
      <c r="V21" s="91" t="s">
        <v>234</v>
      </c>
      <c r="W21" s="92" t="s">
        <v>239</v>
      </c>
      <c r="X21" s="64">
        <v>130003</v>
      </c>
      <c r="Y21" s="64">
        <v>122001</v>
      </c>
      <c r="Z21" s="64">
        <v>120003</v>
      </c>
      <c r="AA21" s="65">
        <v>1</v>
      </c>
      <c r="AB21" s="64">
        <v>0.25</v>
      </c>
      <c r="AC21" s="64">
        <v>20000</v>
      </c>
      <c r="AD21" s="113">
        <v>130</v>
      </c>
      <c r="AE21" s="108"/>
      <c r="AF21" s="112"/>
      <c r="AG21" s="112"/>
      <c r="AH21" s="112"/>
      <c r="AI21" s="112"/>
      <c r="AJ21" s="112"/>
      <c r="AK21" s="112"/>
      <c r="AL21" s="121" t="s">
        <v>240</v>
      </c>
      <c r="AM21" s="121" t="s">
        <v>241</v>
      </c>
    </row>
    <row r="22" s="57" customFormat="1" spans="1:39">
      <c r="A22" s="65" t="s">
        <v>231</v>
      </c>
      <c r="B22" s="64">
        <v>15</v>
      </c>
      <c r="C22" s="65">
        <v>2</v>
      </c>
      <c r="D22" s="65"/>
      <c r="E22" s="65"/>
      <c r="F22" s="64">
        <v>0</v>
      </c>
      <c r="G22" s="64">
        <v>40</v>
      </c>
      <c r="H22" s="68"/>
      <c r="I22" s="64"/>
      <c r="J22" s="64"/>
      <c r="K22" s="65"/>
      <c r="L22" s="64">
        <v>22003</v>
      </c>
      <c r="M22" s="64"/>
      <c r="N22" s="64"/>
      <c r="O22" s="64"/>
      <c r="P22" s="64"/>
      <c r="Q22" s="64">
        <v>31003</v>
      </c>
      <c r="R22" s="64"/>
      <c r="S22" s="90" t="s">
        <v>242</v>
      </c>
      <c r="T22" s="64"/>
      <c r="U22" s="90" t="s">
        <v>233</v>
      </c>
      <c r="V22" s="91" t="s">
        <v>234</v>
      </c>
      <c r="W22" s="92" t="s">
        <v>243</v>
      </c>
      <c r="X22" s="64">
        <v>130004</v>
      </c>
      <c r="Y22" s="64">
        <v>122001</v>
      </c>
      <c r="Z22" s="64">
        <v>120004</v>
      </c>
      <c r="AA22" s="65">
        <v>1</v>
      </c>
      <c r="AB22" s="64">
        <v>0.25</v>
      </c>
      <c r="AC22" s="64">
        <v>30000</v>
      </c>
      <c r="AD22" s="113">
        <v>140</v>
      </c>
      <c r="AE22" s="108"/>
      <c r="AF22" s="112"/>
      <c r="AG22" s="112"/>
      <c r="AH22" s="112"/>
      <c r="AI22" s="112"/>
      <c r="AJ22" s="124">
        <v>50</v>
      </c>
      <c r="AK22" s="124">
        <f t="shared" ref="AK22:AK38" si="0">AJ22/2</f>
        <v>25</v>
      </c>
      <c r="AL22" s="121" t="s">
        <v>244</v>
      </c>
      <c r="AM22" s="121" t="s">
        <v>245</v>
      </c>
    </row>
    <row r="23" s="57" customFormat="1" spans="1:39">
      <c r="A23" s="65" t="s">
        <v>231</v>
      </c>
      <c r="B23" s="64">
        <v>16</v>
      </c>
      <c r="C23" s="65">
        <v>2</v>
      </c>
      <c r="D23" s="65"/>
      <c r="E23" s="65"/>
      <c r="F23" s="64">
        <v>0</v>
      </c>
      <c r="G23" s="64">
        <v>50</v>
      </c>
      <c r="H23" s="68"/>
      <c r="I23" s="64"/>
      <c r="J23" s="64"/>
      <c r="K23" s="65"/>
      <c r="L23" s="64">
        <v>22004</v>
      </c>
      <c r="M23" s="64"/>
      <c r="N23" s="64"/>
      <c r="O23" s="64"/>
      <c r="P23" s="64"/>
      <c r="Q23" s="64">
        <v>31004</v>
      </c>
      <c r="R23" s="64"/>
      <c r="S23" s="90" t="s">
        <v>246</v>
      </c>
      <c r="T23" s="64"/>
      <c r="U23" s="90" t="s">
        <v>233</v>
      </c>
      <c r="V23" s="91" t="s">
        <v>234</v>
      </c>
      <c r="W23" s="92" t="s">
        <v>247</v>
      </c>
      <c r="X23" s="64">
        <v>130005</v>
      </c>
      <c r="Y23" s="64">
        <v>122001</v>
      </c>
      <c r="Z23" s="64">
        <v>120005</v>
      </c>
      <c r="AA23" s="65">
        <v>1</v>
      </c>
      <c r="AB23" s="64">
        <v>0.25</v>
      </c>
      <c r="AC23" s="64">
        <v>40000</v>
      </c>
      <c r="AD23" s="113">
        <v>150</v>
      </c>
      <c r="AE23" s="108"/>
      <c r="AF23" s="112"/>
      <c r="AG23" s="112"/>
      <c r="AH23" s="112"/>
      <c r="AI23" s="112"/>
      <c r="AJ23" s="124">
        <v>80</v>
      </c>
      <c r="AK23" s="124">
        <f t="shared" si="0"/>
        <v>40</v>
      </c>
      <c r="AL23" s="121" t="s">
        <v>248</v>
      </c>
      <c r="AM23" s="121" t="s">
        <v>249</v>
      </c>
    </row>
    <row r="24" s="57" customFormat="1" spans="1:39">
      <c r="A24" s="65" t="s">
        <v>231</v>
      </c>
      <c r="B24" s="64">
        <v>17</v>
      </c>
      <c r="C24" s="65">
        <v>2</v>
      </c>
      <c r="D24" s="65"/>
      <c r="E24" s="65"/>
      <c r="F24" s="64">
        <v>0</v>
      </c>
      <c r="G24" s="64">
        <v>60</v>
      </c>
      <c r="H24" s="68"/>
      <c r="I24" s="64"/>
      <c r="J24" s="64"/>
      <c r="K24" s="65"/>
      <c r="L24" s="64">
        <v>22005</v>
      </c>
      <c r="M24" s="64"/>
      <c r="N24" s="64"/>
      <c r="O24" s="64"/>
      <c r="P24" s="64"/>
      <c r="Q24" s="64">
        <v>31005</v>
      </c>
      <c r="R24" s="64"/>
      <c r="S24" s="90" t="s">
        <v>250</v>
      </c>
      <c r="T24" s="64"/>
      <c r="U24" s="90" t="s">
        <v>233</v>
      </c>
      <c r="V24" s="91" t="s">
        <v>234</v>
      </c>
      <c r="W24" s="92" t="s">
        <v>251</v>
      </c>
      <c r="X24" s="64">
        <v>130006</v>
      </c>
      <c r="Y24" s="64">
        <v>122001</v>
      </c>
      <c r="Z24" s="64">
        <v>120006</v>
      </c>
      <c r="AA24" s="65">
        <v>1</v>
      </c>
      <c r="AB24" s="64">
        <v>0.25</v>
      </c>
      <c r="AC24" s="64">
        <v>50000</v>
      </c>
      <c r="AD24" s="113">
        <v>170</v>
      </c>
      <c r="AE24" s="108">
        <v>2</v>
      </c>
      <c r="AF24" s="108">
        <v>1</v>
      </c>
      <c r="AG24" s="108">
        <v>25</v>
      </c>
      <c r="AH24" s="119">
        <v>1664001</v>
      </c>
      <c r="AI24" s="108">
        <v>32</v>
      </c>
      <c r="AJ24" s="120">
        <v>100</v>
      </c>
      <c r="AK24" s="120">
        <f t="shared" si="0"/>
        <v>50</v>
      </c>
      <c r="AL24" s="121" t="s">
        <v>252</v>
      </c>
      <c r="AM24" s="121" t="s">
        <v>253</v>
      </c>
    </row>
    <row r="25" s="57" customFormat="1" spans="1:39">
      <c r="A25" s="65" t="s">
        <v>231</v>
      </c>
      <c r="B25" s="64">
        <v>18</v>
      </c>
      <c r="C25" s="65">
        <v>2</v>
      </c>
      <c r="D25" s="65"/>
      <c r="E25" s="65"/>
      <c r="F25" s="64">
        <v>0</v>
      </c>
      <c r="G25" s="64">
        <v>70</v>
      </c>
      <c r="H25" s="68"/>
      <c r="I25" s="64"/>
      <c r="J25" s="64"/>
      <c r="K25" s="65"/>
      <c r="L25" s="64">
        <v>22006</v>
      </c>
      <c r="M25" s="64"/>
      <c r="N25" s="64"/>
      <c r="O25" s="64"/>
      <c r="P25" s="64"/>
      <c r="Q25" s="64">
        <v>31006</v>
      </c>
      <c r="R25" s="64"/>
      <c r="S25" s="90" t="s">
        <v>254</v>
      </c>
      <c r="T25" s="64"/>
      <c r="U25" s="90" t="s">
        <v>233</v>
      </c>
      <c r="V25" s="91" t="s">
        <v>234</v>
      </c>
      <c r="W25" s="92" t="s">
        <v>255</v>
      </c>
      <c r="X25" s="64">
        <v>130007</v>
      </c>
      <c r="Y25" s="64">
        <v>122001</v>
      </c>
      <c r="Z25" s="64">
        <v>120007</v>
      </c>
      <c r="AA25" s="65">
        <v>1</v>
      </c>
      <c r="AB25" s="64">
        <v>0.25</v>
      </c>
      <c r="AC25" s="64">
        <v>60000</v>
      </c>
      <c r="AD25" s="113">
        <v>180</v>
      </c>
      <c r="AE25" s="108">
        <v>4</v>
      </c>
      <c r="AF25" s="108">
        <v>2</v>
      </c>
      <c r="AG25" s="108">
        <v>25</v>
      </c>
      <c r="AH25" s="119">
        <v>1664002</v>
      </c>
      <c r="AI25" s="108">
        <v>64</v>
      </c>
      <c r="AJ25" s="120">
        <v>150</v>
      </c>
      <c r="AK25" s="120">
        <f t="shared" si="0"/>
        <v>75</v>
      </c>
      <c r="AL25" s="121" t="s">
        <v>256</v>
      </c>
      <c r="AM25" s="121" t="s">
        <v>257</v>
      </c>
    </row>
    <row r="26" s="58" customFormat="1" ht="17.25" spans="1:39">
      <c r="A26" s="78" t="s">
        <v>231</v>
      </c>
      <c r="B26" s="79">
        <v>19</v>
      </c>
      <c r="C26" s="78">
        <v>2</v>
      </c>
      <c r="D26" s="78"/>
      <c r="E26" s="78"/>
      <c r="F26" s="79">
        <v>0</v>
      </c>
      <c r="G26" s="79">
        <v>80</v>
      </c>
      <c r="H26" s="80"/>
      <c r="I26" s="79"/>
      <c r="J26" s="79"/>
      <c r="K26" s="78"/>
      <c r="L26" s="79">
        <v>22007</v>
      </c>
      <c r="M26" s="79"/>
      <c r="N26" s="79"/>
      <c r="O26" s="79"/>
      <c r="P26" s="79"/>
      <c r="Q26" s="79">
        <v>31007</v>
      </c>
      <c r="R26" s="79"/>
      <c r="S26" s="98" t="s">
        <v>258</v>
      </c>
      <c r="T26" s="79"/>
      <c r="U26" s="98" t="s">
        <v>233</v>
      </c>
      <c r="V26" s="99" t="s">
        <v>259</v>
      </c>
      <c r="W26" s="100" t="s">
        <v>260</v>
      </c>
      <c r="X26" s="79">
        <v>130008</v>
      </c>
      <c r="Y26" s="79">
        <v>122002</v>
      </c>
      <c r="Z26" s="79">
        <v>120008</v>
      </c>
      <c r="AA26" s="78">
        <v>1</v>
      </c>
      <c r="AB26" s="79">
        <v>0.25</v>
      </c>
      <c r="AC26" s="79">
        <v>70000</v>
      </c>
      <c r="AD26" s="114">
        <v>190</v>
      </c>
      <c r="AE26" s="115">
        <v>6</v>
      </c>
      <c r="AF26" s="115">
        <v>3</v>
      </c>
      <c r="AG26" s="116">
        <v>25</v>
      </c>
      <c r="AH26" s="125">
        <v>1664003</v>
      </c>
      <c r="AI26" s="115">
        <v>108</v>
      </c>
      <c r="AJ26" s="115">
        <v>200</v>
      </c>
      <c r="AK26" s="115">
        <f t="shared" si="0"/>
        <v>100</v>
      </c>
      <c r="AL26" s="126" t="s">
        <v>261</v>
      </c>
      <c r="AM26" s="126" t="s">
        <v>262</v>
      </c>
    </row>
    <row r="27" s="58" customFormat="1" ht="17.25" spans="1:39">
      <c r="A27" s="78" t="s">
        <v>231</v>
      </c>
      <c r="B27" s="79">
        <v>20</v>
      </c>
      <c r="C27" s="78">
        <v>2</v>
      </c>
      <c r="D27" s="78"/>
      <c r="E27" s="78"/>
      <c r="F27" s="79">
        <v>1</v>
      </c>
      <c r="G27" s="79">
        <v>80</v>
      </c>
      <c r="H27" s="80"/>
      <c r="I27" s="79"/>
      <c r="J27" s="79"/>
      <c r="K27" s="78"/>
      <c r="L27" s="79">
        <v>22008</v>
      </c>
      <c r="M27" s="79"/>
      <c r="N27" s="79"/>
      <c r="O27" s="79"/>
      <c r="P27" s="79"/>
      <c r="Q27" s="79">
        <v>31008</v>
      </c>
      <c r="R27" s="79"/>
      <c r="S27" s="98" t="s">
        <v>263</v>
      </c>
      <c r="T27" s="79"/>
      <c r="U27" s="98" t="s">
        <v>233</v>
      </c>
      <c r="V27" s="99" t="s">
        <v>259</v>
      </c>
      <c r="W27" s="100" t="s">
        <v>264</v>
      </c>
      <c r="X27" s="79">
        <v>130009</v>
      </c>
      <c r="Y27" s="79">
        <v>122002</v>
      </c>
      <c r="Z27" s="79">
        <v>120009</v>
      </c>
      <c r="AA27" s="78">
        <v>1</v>
      </c>
      <c r="AB27" s="79">
        <v>0.25</v>
      </c>
      <c r="AC27" s="79">
        <v>80000</v>
      </c>
      <c r="AD27" s="114">
        <v>200</v>
      </c>
      <c r="AE27" s="116">
        <v>10</v>
      </c>
      <c r="AF27" s="116">
        <v>5</v>
      </c>
      <c r="AG27" s="116">
        <v>25</v>
      </c>
      <c r="AH27" s="125">
        <v>1664004</v>
      </c>
      <c r="AI27" s="116">
        <v>200</v>
      </c>
      <c r="AJ27" s="127">
        <v>250</v>
      </c>
      <c r="AK27" s="127">
        <f t="shared" si="0"/>
        <v>125</v>
      </c>
      <c r="AL27" s="126" t="s">
        <v>265</v>
      </c>
      <c r="AM27" s="126" t="s">
        <v>266</v>
      </c>
    </row>
    <row r="28" s="58" customFormat="1" spans="1:39">
      <c r="A28" s="78" t="s">
        <v>231</v>
      </c>
      <c r="B28" s="79">
        <v>21</v>
      </c>
      <c r="C28" s="78">
        <v>2</v>
      </c>
      <c r="D28" s="78"/>
      <c r="E28" s="78"/>
      <c r="F28" s="79">
        <v>2</v>
      </c>
      <c r="G28" s="79">
        <v>80</v>
      </c>
      <c r="H28" s="80"/>
      <c r="I28" s="79"/>
      <c r="J28" s="79"/>
      <c r="K28" s="78"/>
      <c r="L28" s="79">
        <v>22009</v>
      </c>
      <c r="M28" s="79"/>
      <c r="N28" s="79"/>
      <c r="O28" s="79"/>
      <c r="P28" s="79"/>
      <c r="Q28" s="79">
        <v>31009</v>
      </c>
      <c r="R28" s="79"/>
      <c r="S28" s="98" t="s">
        <v>267</v>
      </c>
      <c r="T28" s="79"/>
      <c r="U28" s="98" t="s">
        <v>233</v>
      </c>
      <c r="V28" s="99" t="s">
        <v>259</v>
      </c>
      <c r="W28" s="100" t="s">
        <v>268</v>
      </c>
      <c r="X28" s="79">
        <v>130010</v>
      </c>
      <c r="Y28" s="79">
        <v>122002</v>
      </c>
      <c r="Z28" s="79">
        <v>120010</v>
      </c>
      <c r="AA28" s="78">
        <v>1</v>
      </c>
      <c r="AB28" s="79">
        <v>0.25</v>
      </c>
      <c r="AC28" s="79">
        <v>90000</v>
      </c>
      <c r="AD28" s="114">
        <v>220</v>
      </c>
      <c r="AE28" s="116">
        <v>15</v>
      </c>
      <c r="AF28" s="116">
        <v>7</v>
      </c>
      <c r="AG28" s="116">
        <v>25</v>
      </c>
      <c r="AH28" s="125">
        <v>1664005</v>
      </c>
      <c r="AI28" s="116">
        <v>375</v>
      </c>
      <c r="AJ28" s="127">
        <v>300</v>
      </c>
      <c r="AK28" s="127">
        <f t="shared" si="0"/>
        <v>150</v>
      </c>
      <c r="AL28" s="126" t="s">
        <v>269</v>
      </c>
      <c r="AM28" s="126" t="s">
        <v>270</v>
      </c>
    </row>
    <row r="29" s="58" customFormat="1" spans="1:39">
      <c r="A29" s="78" t="s">
        <v>231</v>
      </c>
      <c r="B29" s="79">
        <v>22</v>
      </c>
      <c r="C29" s="78">
        <v>2</v>
      </c>
      <c r="D29" s="78"/>
      <c r="E29" s="78"/>
      <c r="F29" s="79">
        <v>3</v>
      </c>
      <c r="G29" s="79">
        <v>80</v>
      </c>
      <c r="H29" s="80"/>
      <c r="I29" s="79"/>
      <c r="J29" s="79"/>
      <c r="K29" s="78"/>
      <c r="L29" s="79">
        <v>22010</v>
      </c>
      <c r="M29" s="79"/>
      <c r="N29" s="79"/>
      <c r="O29" s="79"/>
      <c r="P29" s="79"/>
      <c r="Q29" s="79">
        <v>31010</v>
      </c>
      <c r="R29" s="79"/>
      <c r="S29" s="98" t="s">
        <v>271</v>
      </c>
      <c r="T29" s="79"/>
      <c r="U29" s="98" t="s">
        <v>233</v>
      </c>
      <c r="V29" s="99" t="s">
        <v>259</v>
      </c>
      <c r="W29" s="100" t="s">
        <v>272</v>
      </c>
      <c r="X29" s="79">
        <v>130011</v>
      </c>
      <c r="Y29" s="79">
        <v>122002</v>
      </c>
      <c r="Z29" s="79">
        <v>120011</v>
      </c>
      <c r="AA29" s="78">
        <v>1</v>
      </c>
      <c r="AB29" s="79">
        <v>0.25</v>
      </c>
      <c r="AC29" s="79">
        <v>100000</v>
      </c>
      <c r="AD29" s="114">
        <v>230</v>
      </c>
      <c r="AE29" s="116">
        <v>20</v>
      </c>
      <c r="AF29" s="116">
        <v>10</v>
      </c>
      <c r="AG29" s="116">
        <v>25</v>
      </c>
      <c r="AH29" s="125">
        <v>1664006</v>
      </c>
      <c r="AI29" s="116">
        <v>500</v>
      </c>
      <c r="AJ29" s="127">
        <v>350</v>
      </c>
      <c r="AK29" s="127">
        <f t="shared" si="0"/>
        <v>175</v>
      </c>
      <c r="AL29" s="126" t="s">
        <v>273</v>
      </c>
      <c r="AM29" s="126" t="s">
        <v>274</v>
      </c>
    </row>
    <row r="30" s="58" customFormat="1" spans="1:39">
      <c r="A30" s="78" t="s">
        <v>231</v>
      </c>
      <c r="B30" s="79">
        <v>23</v>
      </c>
      <c r="C30" s="78">
        <v>2</v>
      </c>
      <c r="D30" s="78"/>
      <c r="E30" s="78"/>
      <c r="F30" s="79">
        <v>4</v>
      </c>
      <c r="G30" s="79">
        <v>80</v>
      </c>
      <c r="H30" s="80"/>
      <c r="I30" s="79"/>
      <c r="J30" s="79"/>
      <c r="K30" s="78"/>
      <c r="L30" s="79">
        <v>22011</v>
      </c>
      <c r="M30" s="79"/>
      <c r="N30" s="79"/>
      <c r="O30" s="79"/>
      <c r="P30" s="79"/>
      <c r="Q30" s="79">
        <v>31011</v>
      </c>
      <c r="R30" s="79"/>
      <c r="S30" s="98" t="s">
        <v>275</v>
      </c>
      <c r="T30" s="79"/>
      <c r="U30" s="98" t="s">
        <v>233</v>
      </c>
      <c r="V30" s="99" t="s">
        <v>259</v>
      </c>
      <c r="W30" s="100" t="s">
        <v>276</v>
      </c>
      <c r="X30" s="79">
        <v>130012</v>
      </c>
      <c r="Y30" s="79">
        <v>122003</v>
      </c>
      <c r="Z30" s="79">
        <v>120012</v>
      </c>
      <c r="AA30" s="78">
        <v>1</v>
      </c>
      <c r="AB30" s="79">
        <v>0.25</v>
      </c>
      <c r="AC30" s="79">
        <v>110000</v>
      </c>
      <c r="AD30" s="114">
        <v>240</v>
      </c>
      <c r="AE30" s="116">
        <v>25</v>
      </c>
      <c r="AF30" s="116">
        <v>12</v>
      </c>
      <c r="AG30" s="116">
        <v>25</v>
      </c>
      <c r="AH30" s="125">
        <v>1664007</v>
      </c>
      <c r="AI30" s="116">
        <v>750</v>
      </c>
      <c r="AJ30" s="127">
        <v>400</v>
      </c>
      <c r="AK30" s="127">
        <f t="shared" si="0"/>
        <v>200</v>
      </c>
      <c r="AL30" s="126" t="s">
        <v>277</v>
      </c>
      <c r="AM30" s="126" t="s">
        <v>278</v>
      </c>
    </row>
    <row r="31" s="58" customFormat="1" ht="17.25" spans="1:39">
      <c r="A31" s="78" t="s">
        <v>231</v>
      </c>
      <c r="B31" s="79">
        <v>24</v>
      </c>
      <c r="C31" s="78">
        <v>2</v>
      </c>
      <c r="D31" s="78"/>
      <c r="E31" s="78"/>
      <c r="F31" s="79">
        <v>5</v>
      </c>
      <c r="G31" s="79">
        <v>80</v>
      </c>
      <c r="H31" s="80"/>
      <c r="I31" s="79"/>
      <c r="J31" s="79"/>
      <c r="K31" s="78"/>
      <c r="L31" s="79">
        <v>22012</v>
      </c>
      <c r="M31" s="79"/>
      <c r="N31" s="79"/>
      <c r="O31" s="79"/>
      <c r="P31" s="79"/>
      <c r="Q31" s="79">
        <v>31012</v>
      </c>
      <c r="R31" s="79"/>
      <c r="S31" s="98" t="s">
        <v>201</v>
      </c>
      <c r="T31" s="79"/>
      <c r="U31" s="98" t="s">
        <v>233</v>
      </c>
      <c r="V31" s="99" t="s">
        <v>259</v>
      </c>
      <c r="W31" s="100" t="s">
        <v>279</v>
      </c>
      <c r="X31" s="79">
        <v>130013</v>
      </c>
      <c r="Y31" s="79">
        <v>122003</v>
      </c>
      <c r="Z31" s="79">
        <v>120013</v>
      </c>
      <c r="AA31" s="78">
        <v>1</v>
      </c>
      <c r="AB31" s="79">
        <v>0.25</v>
      </c>
      <c r="AC31" s="79">
        <v>120000</v>
      </c>
      <c r="AD31" s="114">
        <v>250</v>
      </c>
      <c r="AE31" s="115">
        <v>30</v>
      </c>
      <c r="AF31" s="115">
        <v>15</v>
      </c>
      <c r="AG31" s="116">
        <v>25</v>
      </c>
      <c r="AH31" s="125">
        <v>1664008</v>
      </c>
      <c r="AI31" s="115">
        <v>900</v>
      </c>
      <c r="AJ31" s="115">
        <v>450</v>
      </c>
      <c r="AK31" s="115">
        <f t="shared" si="0"/>
        <v>225</v>
      </c>
      <c r="AL31" s="126" t="s">
        <v>280</v>
      </c>
      <c r="AM31" s="126" t="s">
        <v>281</v>
      </c>
    </row>
    <row r="32" s="58" customFormat="1" ht="17.25" spans="1:39">
      <c r="A32" s="78" t="s">
        <v>231</v>
      </c>
      <c r="B32" s="79">
        <v>25</v>
      </c>
      <c r="C32" s="78">
        <v>2</v>
      </c>
      <c r="D32" s="78"/>
      <c r="E32" s="78"/>
      <c r="F32" s="79">
        <v>6</v>
      </c>
      <c r="G32" s="79">
        <v>80</v>
      </c>
      <c r="H32" s="80"/>
      <c r="I32" s="79"/>
      <c r="J32" s="79"/>
      <c r="K32" s="78"/>
      <c r="L32" s="79">
        <v>22013</v>
      </c>
      <c r="M32" s="79"/>
      <c r="N32" s="79"/>
      <c r="O32" s="79"/>
      <c r="P32" s="79"/>
      <c r="Q32" s="79">
        <v>31013</v>
      </c>
      <c r="R32" s="79"/>
      <c r="S32" s="98" t="s">
        <v>282</v>
      </c>
      <c r="T32" s="79"/>
      <c r="U32" s="98" t="s">
        <v>233</v>
      </c>
      <c r="V32" s="99" t="s">
        <v>259</v>
      </c>
      <c r="W32" s="100" t="s">
        <v>283</v>
      </c>
      <c r="X32" s="79">
        <v>130014</v>
      </c>
      <c r="Y32" s="79">
        <v>122003</v>
      </c>
      <c r="Z32" s="79">
        <v>120014</v>
      </c>
      <c r="AA32" s="78">
        <v>1</v>
      </c>
      <c r="AB32" s="79">
        <v>0.25</v>
      </c>
      <c r="AC32" s="79">
        <v>130000</v>
      </c>
      <c r="AD32" s="114">
        <v>270</v>
      </c>
      <c r="AE32" s="116">
        <v>35</v>
      </c>
      <c r="AF32" s="116">
        <v>17</v>
      </c>
      <c r="AG32" s="116">
        <v>25</v>
      </c>
      <c r="AH32" s="125">
        <v>1664009</v>
      </c>
      <c r="AI32" s="116">
        <v>1400</v>
      </c>
      <c r="AJ32" s="127">
        <v>500</v>
      </c>
      <c r="AK32" s="127">
        <f t="shared" si="0"/>
        <v>250</v>
      </c>
      <c r="AL32" s="126" t="s">
        <v>284</v>
      </c>
      <c r="AM32" s="126" t="s">
        <v>285</v>
      </c>
    </row>
    <row r="33" s="58" customFormat="1" spans="1:39">
      <c r="A33" s="78" t="s">
        <v>231</v>
      </c>
      <c r="B33" s="79">
        <v>26</v>
      </c>
      <c r="C33" s="78">
        <v>2</v>
      </c>
      <c r="D33" s="78"/>
      <c r="E33" s="78"/>
      <c r="F33" s="79">
        <v>7</v>
      </c>
      <c r="G33" s="79">
        <v>80</v>
      </c>
      <c r="H33" s="80"/>
      <c r="I33" s="79"/>
      <c r="J33" s="79"/>
      <c r="K33" s="78"/>
      <c r="L33" s="79">
        <v>22014</v>
      </c>
      <c r="M33" s="79"/>
      <c r="N33" s="79"/>
      <c r="O33" s="79"/>
      <c r="P33" s="79"/>
      <c r="Q33" s="79">
        <v>31014</v>
      </c>
      <c r="R33" s="79"/>
      <c r="S33" s="98" t="s">
        <v>209</v>
      </c>
      <c r="T33" s="79"/>
      <c r="U33" s="98" t="s">
        <v>233</v>
      </c>
      <c r="V33" s="99" t="s">
        <v>259</v>
      </c>
      <c r="W33" s="100" t="s">
        <v>286</v>
      </c>
      <c r="X33" s="79">
        <v>130015</v>
      </c>
      <c r="Y33" s="79">
        <v>122004</v>
      </c>
      <c r="Z33" s="79">
        <v>120015</v>
      </c>
      <c r="AA33" s="78">
        <v>1</v>
      </c>
      <c r="AB33" s="79">
        <v>0.25</v>
      </c>
      <c r="AC33" s="79">
        <v>140000</v>
      </c>
      <c r="AD33" s="114">
        <v>280</v>
      </c>
      <c r="AE33" s="116">
        <v>40</v>
      </c>
      <c r="AF33" s="116">
        <v>20</v>
      </c>
      <c r="AG33" s="116">
        <v>25</v>
      </c>
      <c r="AH33" s="125">
        <v>1664010</v>
      </c>
      <c r="AI33" s="116">
        <v>2000</v>
      </c>
      <c r="AJ33" s="127">
        <v>550</v>
      </c>
      <c r="AK33" s="127">
        <f t="shared" si="0"/>
        <v>275</v>
      </c>
      <c r="AL33" s="126" t="s">
        <v>287</v>
      </c>
      <c r="AM33" s="126" t="s">
        <v>288</v>
      </c>
    </row>
    <row r="34" s="58" customFormat="1" spans="1:39">
      <c r="A34" s="78" t="s">
        <v>231</v>
      </c>
      <c r="B34" s="79">
        <v>27</v>
      </c>
      <c r="C34" s="78">
        <v>2</v>
      </c>
      <c r="D34" s="78"/>
      <c r="E34" s="78"/>
      <c r="F34" s="79">
        <v>8</v>
      </c>
      <c r="G34" s="79">
        <v>80</v>
      </c>
      <c r="H34" s="80"/>
      <c r="I34" s="79"/>
      <c r="J34" s="79"/>
      <c r="K34" s="78"/>
      <c r="L34" s="79">
        <v>22015</v>
      </c>
      <c r="M34" s="79"/>
      <c r="N34" s="79"/>
      <c r="O34" s="79"/>
      <c r="P34" s="79"/>
      <c r="Q34" s="79">
        <v>31015</v>
      </c>
      <c r="R34" s="79"/>
      <c r="S34" s="98" t="s">
        <v>289</v>
      </c>
      <c r="T34" s="79"/>
      <c r="U34" s="98" t="s">
        <v>233</v>
      </c>
      <c r="V34" s="99" t="s">
        <v>259</v>
      </c>
      <c r="W34" s="100" t="s">
        <v>290</v>
      </c>
      <c r="X34" s="79">
        <v>130016</v>
      </c>
      <c r="Y34" s="79">
        <v>122005</v>
      </c>
      <c r="Z34" s="79">
        <v>120016</v>
      </c>
      <c r="AA34" s="78">
        <v>1</v>
      </c>
      <c r="AB34" s="79">
        <v>0.25</v>
      </c>
      <c r="AC34" s="79">
        <v>150000</v>
      </c>
      <c r="AD34" s="114">
        <v>290</v>
      </c>
      <c r="AE34" s="116">
        <v>50</v>
      </c>
      <c r="AF34" s="116">
        <v>25</v>
      </c>
      <c r="AG34" s="116">
        <v>25</v>
      </c>
      <c r="AH34" s="125">
        <v>1664011</v>
      </c>
      <c r="AI34" s="116">
        <v>3000</v>
      </c>
      <c r="AJ34" s="127">
        <v>600</v>
      </c>
      <c r="AK34" s="127">
        <f t="shared" si="0"/>
        <v>300</v>
      </c>
      <c r="AL34" s="126" t="s">
        <v>291</v>
      </c>
      <c r="AM34" s="126" t="s">
        <v>292</v>
      </c>
    </row>
    <row r="35" s="58" customFormat="1" spans="1:39">
      <c r="A35" s="78" t="s">
        <v>231</v>
      </c>
      <c r="B35" s="79">
        <v>28</v>
      </c>
      <c r="C35" s="78">
        <v>2</v>
      </c>
      <c r="D35" s="78"/>
      <c r="E35" s="78"/>
      <c r="F35" s="79">
        <v>9</v>
      </c>
      <c r="G35" s="79">
        <v>80</v>
      </c>
      <c r="H35" s="80"/>
      <c r="I35" s="79"/>
      <c r="J35" s="79"/>
      <c r="K35" s="78"/>
      <c r="L35" s="79">
        <v>22016</v>
      </c>
      <c r="M35" s="79"/>
      <c r="N35" s="79"/>
      <c r="O35" s="79"/>
      <c r="P35" s="79"/>
      <c r="Q35" s="79">
        <v>31016</v>
      </c>
      <c r="R35" s="79"/>
      <c r="S35" s="98" t="s">
        <v>293</v>
      </c>
      <c r="T35" s="79"/>
      <c r="U35" s="98" t="s">
        <v>233</v>
      </c>
      <c r="V35" s="99" t="s">
        <v>259</v>
      </c>
      <c r="W35" s="100" t="s">
        <v>294</v>
      </c>
      <c r="X35" s="79">
        <v>130017</v>
      </c>
      <c r="Y35" s="79">
        <v>122006</v>
      </c>
      <c r="Z35" s="79">
        <v>120017</v>
      </c>
      <c r="AA35" s="78">
        <v>1</v>
      </c>
      <c r="AB35" s="79">
        <v>0.25</v>
      </c>
      <c r="AC35" s="79">
        <v>160000</v>
      </c>
      <c r="AD35" s="114">
        <v>300</v>
      </c>
      <c r="AE35" s="116">
        <v>60</v>
      </c>
      <c r="AF35" s="116">
        <v>30</v>
      </c>
      <c r="AG35" s="116">
        <v>25</v>
      </c>
      <c r="AH35" s="125">
        <v>1664012</v>
      </c>
      <c r="AI35" s="116">
        <v>3600</v>
      </c>
      <c r="AJ35" s="127">
        <v>650</v>
      </c>
      <c r="AK35" s="127">
        <f t="shared" si="0"/>
        <v>325</v>
      </c>
      <c r="AL35" s="126" t="s">
        <v>295</v>
      </c>
      <c r="AM35" s="126" t="s">
        <v>296</v>
      </c>
    </row>
    <row r="36" s="58" customFormat="1" spans="1:39">
      <c r="A36" s="78" t="s">
        <v>231</v>
      </c>
      <c r="B36" s="79">
        <v>29</v>
      </c>
      <c r="C36" s="78">
        <v>2</v>
      </c>
      <c r="D36" s="78"/>
      <c r="E36" s="78"/>
      <c r="F36" s="79">
        <v>10</v>
      </c>
      <c r="G36" s="79">
        <v>80</v>
      </c>
      <c r="H36" s="80"/>
      <c r="I36" s="79"/>
      <c r="J36" s="79"/>
      <c r="K36" s="78"/>
      <c r="L36" s="79">
        <v>22017</v>
      </c>
      <c r="M36" s="79"/>
      <c r="N36" s="79"/>
      <c r="O36" s="79"/>
      <c r="P36" s="79"/>
      <c r="Q36" s="79">
        <v>31017</v>
      </c>
      <c r="R36" s="79"/>
      <c r="S36" s="98" t="s">
        <v>217</v>
      </c>
      <c r="T36" s="79"/>
      <c r="U36" s="98" t="s">
        <v>233</v>
      </c>
      <c r="V36" s="99" t="s">
        <v>259</v>
      </c>
      <c r="W36" s="100" t="s">
        <v>297</v>
      </c>
      <c r="X36" s="79">
        <v>130018</v>
      </c>
      <c r="Y36" s="79">
        <v>122007</v>
      </c>
      <c r="Z36" s="79">
        <v>120018</v>
      </c>
      <c r="AA36" s="78">
        <v>1</v>
      </c>
      <c r="AB36" s="79">
        <v>0.25</v>
      </c>
      <c r="AC36" s="79">
        <v>170000</v>
      </c>
      <c r="AD36" s="114">
        <v>320</v>
      </c>
      <c r="AE36" s="116">
        <v>70</v>
      </c>
      <c r="AF36" s="116">
        <v>35</v>
      </c>
      <c r="AG36" s="116">
        <v>25</v>
      </c>
      <c r="AH36" s="125">
        <v>1664013</v>
      </c>
      <c r="AI36" s="116">
        <v>4200</v>
      </c>
      <c r="AJ36" s="127">
        <v>700</v>
      </c>
      <c r="AK36" s="127">
        <f t="shared" si="0"/>
        <v>350</v>
      </c>
      <c r="AL36" s="126" t="s">
        <v>298</v>
      </c>
      <c r="AM36" s="126" t="s">
        <v>299</v>
      </c>
    </row>
    <row r="37" s="58" customFormat="1" spans="1:39">
      <c r="A37" s="78" t="s">
        <v>231</v>
      </c>
      <c r="B37" s="79">
        <v>30</v>
      </c>
      <c r="C37" s="78">
        <v>2</v>
      </c>
      <c r="D37" s="78"/>
      <c r="E37" s="78"/>
      <c r="F37" s="79">
        <v>11</v>
      </c>
      <c r="G37" s="79">
        <v>80</v>
      </c>
      <c r="H37" s="80"/>
      <c r="I37" s="79"/>
      <c r="J37" s="79"/>
      <c r="K37" s="78"/>
      <c r="L37" s="79">
        <v>22018</v>
      </c>
      <c r="M37" s="79"/>
      <c r="N37" s="79"/>
      <c r="O37" s="79"/>
      <c r="P37" s="79"/>
      <c r="Q37" s="79">
        <v>31018</v>
      </c>
      <c r="R37" s="79"/>
      <c r="S37" s="98" t="s">
        <v>300</v>
      </c>
      <c r="T37" s="79"/>
      <c r="U37" s="98" t="s">
        <v>233</v>
      </c>
      <c r="V37" s="99" t="s">
        <v>259</v>
      </c>
      <c r="W37" s="100" t="s">
        <v>301</v>
      </c>
      <c r="X37" s="79">
        <v>130019</v>
      </c>
      <c r="Y37" s="79">
        <v>122008</v>
      </c>
      <c r="Z37" s="79">
        <v>120019</v>
      </c>
      <c r="AA37" s="78">
        <v>1</v>
      </c>
      <c r="AB37" s="79">
        <v>0.25</v>
      </c>
      <c r="AC37" s="79">
        <v>180000</v>
      </c>
      <c r="AD37" s="114">
        <v>330</v>
      </c>
      <c r="AE37" s="116">
        <v>80</v>
      </c>
      <c r="AF37" s="116">
        <v>40</v>
      </c>
      <c r="AG37" s="116">
        <v>25</v>
      </c>
      <c r="AH37" s="125">
        <v>1664014</v>
      </c>
      <c r="AI37" s="116">
        <v>4800</v>
      </c>
      <c r="AJ37" s="127">
        <v>750</v>
      </c>
      <c r="AK37" s="127">
        <f t="shared" si="0"/>
        <v>375</v>
      </c>
      <c r="AL37" s="126" t="s">
        <v>302</v>
      </c>
      <c r="AM37" s="126" t="s">
        <v>303</v>
      </c>
    </row>
    <row r="38" s="58" customFormat="1" ht="17.25" spans="1:39">
      <c r="A38" s="81" t="s">
        <v>231</v>
      </c>
      <c r="B38" s="82">
        <v>31</v>
      </c>
      <c r="C38" s="81">
        <v>2</v>
      </c>
      <c r="D38" s="81"/>
      <c r="E38" s="81"/>
      <c r="F38" s="82">
        <v>12</v>
      </c>
      <c r="G38" s="82">
        <v>80</v>
      </c>
      <c r="H38" s="83"/>
      <c r="I38" s="82"/>
      <c r="J38" s="82"/>
      <c r="K38" s="81"/>
      <c r="L38" s="82">
        <v>22019</v>
      </c>
      <c r="M38" s="82"/>
      <c r="N38" s="82"/>
      <c r="O38" s="82"/>
      <c r="P38" s="82"/>
      <c r="Q38" s="82">
        <v>31019</v>
      </c>
      <c r="R38" s="82"/>
      <c r="S38" s="101" t="s">
        <v>304</v>
      </c>
      <c r="T38" s="82"/>
      <c r="U38" s="101" t="s">
        <v>233</v>
      </c>
      <c r="V38" s="99" t="s">
        <v>259</v>
      </c>
      <c r="W38" s="102" t="s">
        <v>305</v>
      </c>
      <c r="X38" s="82">
        <v>130020</v>
      </c>
      <c r="Y38" s="82">
        <v>122009</v>
      </c>
      <c r="Z38" s="82">
        <v>120020</v>
      </c>
      <c r="AA38" s="81">
        <v>1</v>
      </c>
      <c r="AB38" s="82">
        <v>0.25</v>
      </c>
      <c r="AC38" s="82">
        <v>190000</v>
      </c>
      <c r="AD38" s="117">
        <v>340</v>
      </c>
      <c r="AE38" s="115">
        <v>90</v>
      </c>
      <c r="AF38" s="115">
        <v>45</v>
      </c>
      <c r="AG38" s="115">
        <v>25</v>
      </c>
      <c r="AH38" s="128">
        <v>1664015</v>
      </c>
      <c r="AI38" s="115">
        <v>5400</v>
      </c>
      <c r="AJ38" s="115">
        <v>800</v>
      </c>
      <c r="AK38" s="115">
        <f t="shared" si="0"/>
        <v>400</v>
      </c>
      <c r="AL38" s="129" t="s">
        <v>306</v>
      </c>
      <c r="AM38" s="129" t="s">
        <v>307</v>
      </c>
    </row>
    <row r="39" s="57" customFormat="1" ht="17.25" spans="1:39">
      <c r="A39" s="76" t="s">
        <v>308</v>
      </c>
      <c r="B39" s="77">
        <v>32</v>
      </c>
      <c r="C39" s="76">
        <v>3</v>
      </c>
      <c r="D39" s="76"/>
      <c r="E39" s="76"/>
      <c r="F39" s="77">
        <v>0</v>
      </c>
      <c r="G39" s="77">
        <v>20</v>
      </c>
      <c r="H39" s="68"/>
      <c r="I39" s="77"/>
      <c r="J39" s="77"/>
      <c r="K39" s="76">
        <v>1</v>
      </c>
      <c r="L39" s="77">
        <v>22501</v>
      </c>
      <c r="M39" s="77"/>
      <c r="N39" s="77"/>
      <c r="O39" s="77"/>
      <c r="P39" s="77"/>
      <c r="Q39" s="77">
        <v>31501</v>
      </c>
      <c r="R39" s="77"/>
      <c r="S39" s="96"/>
      <c r="T39" s="77">
        <v>2</v>
      </c>
      <c r="U39" s="96" t="s">
        <v>233</v>
      </c>
      <c r="V39" s="103" t="s">
        <v>309</v>
      </c>
      <c r="W39" s="97" t="s">
        <v>235</v>
      </c>
      <c r="X39" s="77">
        <v>130302</v>
      </c>
      <c r="Y39" s="77">
        <v>130302</v>
      </c>
      <c r="Z39" s="77">
        <v>122102</v>
      </c>
      <c r="AA39" s="76">
        <v>1</v>
      </c>
      <c r="AB39" s="77">
        <v>0.25</v>
      </c>
      <c r="AC39" s="77">
        <v>0</v>
      </c>
      <c r="AD39" s="76">
        <v>50</v>
      </c>
      <c r="AE39" s="66"/>
      <c r="AF39" s="66"/>
      <c r="AG39" s="66"/>
      <c r="AH39" s="66"/>
      <c r="AI39" s="66"/>
      <c r="AJ39" s="66"/>
      <c r="AK39" s="66"/>
      <c r="AL39" s="121" t="s">
        <v>310</v>
      </c>
      <c r="AM39" s="121" t="s">
        <v>311</v>
      </c>
    </row>
    <row r="40" s="57" customFormat="1" spans="1:39">
      <c r="A40" s="65" t="s">
        <v>308</v>
      </c>
      <c r="B40" s="64">
        <v>33</v>
      </c>
      <c r="C40" s="65">
        <v>3</v>
      </c>
      <c r="D40" s="65"/>
      <c r="E40" s="65"/>
      <c r="F40" s="64">
        <v>0</v>
      </c>
      <c r="G40" s="64">
        <v>30</v>
      </c>
      <c r="H40" s="68"/>
      <c r="I40" s="64"/>
      <c r="J40" s="64"/>
      <c r="K40" s="65">
        <v>1</v>
      </c>
      <c r="L40" s="64">
        <v>22502</v>
      </c>
      <c r="M40" s="64"/>
      <c r="N40" s="64"/>
      <c r="O40" s="64"/>
      <c r="P40" s="64"/>
      <c r="Q40" s="64">
        <v>31502</v>
      </c>
      <c r="R40" s="64"/>
      <c r="S40" s="90"/>
      <c r="T40" s="64">
        <v>2</v>
      </c>
      <c r="U40" s="90" t="s">
        <v>233</v>
      </c>
      <c r="V40" s="103" t="s">
        <v>309</v>
      </c>
      <c r="W40" s="92" t="s">
        <v>239</v>
      </c>
      <c r="X40" s="64">
        <v>130303</v>
      </c>
      <c r="Y40" s="64">
        <v>130303</v>
      </c>
      <c r="Z40" s="64">
        <v>122103</v>
      </c>
      <c r="AA40" s="65">
        <v>1</v>
      </c>
      <c r="AB40" s="64">
        <v>0.25</v>
      </c>
      <c r="AC40" s="64">
        <v>0</v>
      </c>
      <c r="AD40" s="65">
        <v>50</v>
      </c>
      <c r="AE40" s="66"/>
      <c r="AF40" s="66"/>
      <c r="AG40" s="66"/>
      <c r="AH40" s="66"/>
      <c r="AI40" s="66"/>
      <c r="AJ40" s="66"/>
      <c r="AK40" s="66"/>
      <c r="AL40" s="121" t="s">
        <v>312</v>
      </c>
      <c r="AM40" s="121" t="s">
        <v>313</v>
      </c>
    </row>
    <row r="41" s="57" customFormat="1" spans="1:39">
      <c r="A41" s="65" t="s">
        <v>308</v>
      </c>
      <c r="B41" s="64">
        <v>34</v>
      </c>
      <c r="C41" s="65">
        <v>3</v>
      </c>
      <c r="D41" s="65"/>
      <c r="E41" s="65"/>
      <c r="F41" s="64">
        <v>0</v>
      </c>
      <c r="G41" s="64">
        <v>40</v>
      </c>
      <c r="H41" s="68"/>
      <c r="I41" s="64"/>
      <c r="J41" s="64"/>
      <c r="K41" s="65">
        <v>1</v>
      </c>
      <c r="L41" s="64">
        <v>22503</v>
      </c>
      <c r="M41" s="64"/>
      <c r="N41" s="64"/>
      <c r="O41" s="64"/>
      <c r="P41" s="64"/>
      <c r="Q41" s="64">
        <v>31503</v>
      </c>
      <c r="R41" s="64"/>
      <c r="S41" s="90"/>
      <c r="T41" s="64">
        <v>2</v>
      </c>
      <c r="U41" s="90" t="s">
        <v>233</v>
      </c>
      <c r="V41" s="103" t="s">
        <v>309</v>
      </c>
      <c r="W41" s="92" t="s">
        <v>243</v>
      </c>
      <c r="X41" s="64">
        <v>130304</v>
      </c>
      <c r="Y41" s="64">
        <v>130304</v>
      </c>
      <c r="Z41" s="64">
        <v>122104</v>
      </c>
      <c r="AA41" s="65">
        <v>1</v>
      </c>
      <c r="AB41" s="64">
        <v>0.25</v>
      </c>
      <c r="AC41" s="64">
        <v>0</v>
      </c>
      <c r="AD41" s="65">
        <v>50</v>
      </c>
      <c r="AE41" s="66"/>
      <c r="AF41" s="66"/>
      <c r="AG41" s="66"/>
      <c r="AH41" s="66"/>
      <c r="AI41" s="66"/>
      <c r="AJ41" s="66"/>
      <c r="AK41" s="66"/>
      <c r="AL41" s="121" t="s">
        <v>314</v>
      </c>
      <c r="AM41" s="121" t="s">
        <v>315</v>
      </c>
    </row>
    <row r="42" s="57" customFormat="1" spans="1:39">
      <c r="A42" s="65" t="s">
        <v>308</v>
      </c>
      <c r="B42" s="64">
        <v>35</v>
      </c>
      <c r="C42" s="65">
        <v>3</v>
      </c>
      <c r="D42" s="65"/>
      <c r="E42" s="65"/>
      <c r="F42" s="64">
        <v>0</v>
      </c>
      <c r="G42" s="64">
        <v>50</v>
      </c>
      <c r="H42" s="68"/>
      <c r="I42" s="64"/>
      <c r="J42" s="64"/>
      <c r="K42" s="65">
        <v>1</v>
      </c>
      <c r="L42" s="64">
        <v>22504</v>
      </c>
      <c r="M42" s="64"/>
      <c r="N42" s="64"/>
      <c r="O42" s="64"/>
      <c r="P42" s="64"/>
      <c r="Q42" s="64">
        <v>31504</v>
      </c>
      <c r="R42" s="64"/>
      <c r="S42" s="90"/>
      <c r="T42" s="64">
        <v>2</v>
      </c>
      <c r="U42" s="90" t="s">
        <v>233</v>
      </c>
      <c r="V42" s="103" t="s">
        <v>309</v>
      </c>
      <c r="W42" s="92" t="s">
        <v>247</v>
      </c>
      <c r="X42" s="64">
        <v>130305</v>
      </c>
      <c r="Y42" s="64">
        <v>130305</v>
      </c>
      <c r="Z42" s="64">
        <v>122105</v>
      </c>
      <c r="AA42" s="65">
        <v>1</v>
      </c>
      <c r="AB42" s="64">
        <v>0.25</v>
      </c>
      <c r="AC42" s="64">
        <v>0</v>
      </c>
      <c r="AD42" s="65">
        <v>50</v>
      </c>
      <c r="AE42" s="66"/>
      <c r="AF42" s="66"/>
      <c r="AG42" s="66"/>
      <c r="AH42" s="66"/>
      <c r="AI42" s="66"/>
      <c r="AJ42" s="66"/>
      <c r="AK42" s="66"/>
      <c r="AL42" s="121" t="s">
        <v>316</v>
      </c>
      <c r="AM42" s="121" t="s">
        <v>317</v>
      </c>
    </row>
    <row r="43" s="57" customFormat="1" spans="1:39">
      <c r="A43" s="65" t="s">
        <v>308</v>
      </c>
      <c r="B43" s="64">
        <v>36</v>
      </c>
      <c r="C43" s="65">
        <v>3</v>
      </c>
      <c r="D43" s="65"/>
      <c r="E43" s="65"/>
      <c r="F43" s="64">
        <v>0</v>
      </c>
      <c r="G43" s="64">
        <v>60</v>
      </c>
      <c r="H43" s="68"/>
      <c r="I43" s="64"/>
      <c r="J43" s="64"/>
      <c r="K43" s="65">
        <v>1</v>
      </c>
      <c r="L43" s="64">
        <v>22505</v>
      </c>
      <c r="M43" s="64"/>
      <c r="N43" s="64"/>
      <c r="O43" s="64"/>
      <c r="P43" s="64"/>
      <c r="Q43" s="64">
        <v>31505</v>
      </c>
      <c r="R43" s="64"/>
      <c r="S43" s="90"/>
      <c r="T43" s="64">
        <v>2</v>
      </c>
      <c r="U43" s="90" t="s">
        <v>233</v>
      </c>
      <c r="V43" s="103" t="s">
        <v>309</v>
      </c>
      <c r="W43" s="92" t="s">
        <v>251</v>
      </c>
      <c r="X43" s="64">
        <v>130306</v>
      </c>
      <c r="Y43" s="64">
        <v>130306</v>
      </c>
      <c r="Z43" s="64">
        <v>122106</v>
      </c>
      <c r="AA43" s="65">
        <v>1</v>
      </c>
      <c r="AB43" s="64">
        <v>0.25</v>
      </c>
      <c r="AC43" s="64">
        <v>0</v>
      </c>
      <c r="AD43" s="65">
        <v>50</v>
      </c>
      <c r="AE43" s="66"/>
      <c r="AF43" s="66"/>
      <c r="AG43" s="66"/>
      <c r="AH43" s="66"/>
      <c r="AI43" s="66"/>
      <c r="AJ43" s="66"/>
      <c r="AK43" s="66"/>
      <c r="AL43" s="121" t="s">
        <v>318</v>
      </c>
      <c r="AM43" s="121" t="s">
        <v>319</v>
      </c>
    </row>
    <row r="44" s="57" customFormat="1" spans="1:39">
      <c r="A44" s="65" t="s">
        <v>308</v>
      </c>
      <c r="B44" s="64">
        <v>37</v>
      </c>
      <c r="C44" s="65">
        <v>3</v>
      </c>
      <c r="D44" s="65"/>
      <c r="E44" s="65"/>
      <c r="F44" s="64">
        <v>0</v>
      </c>
      <c r="G44" s="64">
        <v>70</v>
      </c>
      <c r="H44" s="68"/>
      <c r="I44" s="64"/>
      <c r="J44" s="64"/>
      <c r="K44" s="65">
        <v>1</v>
      </c>
      <c r="L44" s="64">
        <v>22506</v>
      </c>
      <c r="M44" s="64"/>
      <c r="N44" s="64"/>
      <c r="O44" s="64"/>
      <c r="P44" s="64"/>
      <c r="Q44" s="64">
        <v>31506</v>
      </c>
      <c r="R44" s="64"/>
      <c r="S44" s="90"/>
      <c r="T44" s="64">
        <v>2</v>
      </c>
      <c r="U44" s="90" t="s">
        <v>233</v>
      </c>
      <c r="V44" s="103" t="s">
        <v>309</v>
      </c>
      <c r="W44" s="92" t="s">
        <v>255</v>
      </c>
      <c r="X44" s="64">
        <v>130307</v>
      </c>
      <c r="Y44" s="64">
        <v>130307</v>
      </c>
      <c r="Z44" s="64">
        <v>122107</v>
      </c>
      <c r="AA44" s="65">
        <v>1</v>
      </c>
      <c r="AB44" s="64">
        <v>0.25</v>
      </c>
      <c r="AC44" s="64">
        <v>0</v>
      </c>
      <c r="AD44" s="65">
        <v>50</v>
      </c>
      <c r="AE44" s="66"/>
      <c r="AF44" s="66"/>
      <c r="AG44" s="66"/>
      <c r="AH44" s="66"/>
      <c r="AI44" s="66"/>
      <c r="AJ44" s="66"/>
      <c r="AK44" s="66"/>
      <c r="AL44" s="121" t="s">
        <v>320</v>
      </c>
      <c r="AM44" s="121" t="s">
        <v>321</v>
      </c>
    </row>
    <row r="45" s="57" customFormat="1" spans="1:39">
      <c r="A45" s="65" t="s">
        <v>308</v>
      </c>
      <c r="B45" s="64">
        <v>38</v>
      </c>
      <c r="C45" s="65">
        <v>3</v>
      </c>
      <c r="D45" s="65"/>
      <c r="E45" s="65"/>
      <c r="F45" s="64">
        <v>0</v>
      </c>
      <c r="G45" s="64">
        <v>80</v>
      </c>
      <c r="H45" s="68"/>
      <c r="I45" s="64"/>
      <c r="J45" s="64"/>
      <c r="K45" s="65">
        <v>1</v>
      </c>
      <c r="L45" s="64">
        <v>22507</v>
      </c>
      <c r="M45" s="64"/>
      <c r="N45" s="64"/>
      <c r="O45" s="64"/>
      <c r="P45" s="64"/>
      <c r="Q45" s="64">
        <v>31507</v>
      </c>
      <c r="R45" s="64"/>
      <c r="S45" s="90"/>
      <c r="T45" s="64">
        <v>2</v>
      </c>
      <c r="U45" s="90" t="s">
        <v>233</v>
      </c>
      <c r="V45" s="103" t="s">
        <v>309</v>
      </c>
      <c r="W45" s="92" t="s">
        <v>260</v>
      </c>
      <c r="X45" s="64">
        <v>130308</v>
      </c>
      <c r="Y45" s="64">
        <v>130308</v>
      </c>
      <c r="Z45" s="64">
        <v>122108</v>
      </c>
      <c r="AA45" s="65">
        <v>1</v>
      </c>
      <c r="AB45" s="64">
        <v>0.25</v>
      </c>
      <c r="AC45" s="64">
        <v>0</v>
      </c>
      <c r="AD45" s="65">
        <v>50</v>
      </c>
      <c r="AE45" s="66"/>
      <c r="AF45" s="66"/>
      <c r="AG45" s="66"/>
      <c r="AH45" s="66"/>
      <c r="AI45" s="66"/>
      <c r="AJ45" s="66"/>
      <c r="AK45" s="66"/>
      <c r="AL45" s="121" t="s">
        <v>322</v>
      </c>
      <c r="AM45" s="121" t="s">
        <v>323</v>
      </c>
    </row>
    <row r="46" s="57" customFormat="1" spans="1:39">
      <c r="A46" s="65" t="s">
        <v>308</v>
      </c>
      <c r="B46" s="64">
        <v>39</v>
      </c>
      <c r="C46" s="65">
        <v>3</v>
      </c>
      <c r="D46" s="65"/>
      <c r="E46" s="65"/>
      <c r="F46" s="64">
        <v>1</v>
      </c>
      <c r="G46" s="64">
        <v>80</v>
      </c>
      <c r="H46" s="68"/>
      <c r="I46" s="64"/>
      <c r="J46" s="64"/>
      <c r="K46" s="65">
        <v>1</v>
      </c>
      <c r="L46" s="64">
        <v>22508</v>
      </c>
      <c r="M46" s="64"/>
      <c r="N46" s="64"/>
      <c r="O46" s="64"/>
      <c r="P46" s="64"/>
      <c r="Q46" s="64">
        <v>31508</v>
      </c>
      <c r="R46" s="64"/>
      <c r="S46" s="90"/>
      <c r="T46" s="64">
        <v>2</v>
      </c>
      <c r="U46" s="90" t="s">
        <v>233</v>
      </c>
      <c r="V46" s="103" t="s">
        <v>309</v>
      </c>
      <c r="W46" s="92" t="s">
        <v>264</v>
      </c>
      <c r="X46" s="64">
        <v>130309</v>
      </c>
      <c r="Y46" s="64">
        <v>130309</v>
      </c>
      <c r="Z46" s="64">
        <v>122109</v>
      </c>
      <c r="AA46" s="65">
        <v>1</v>
      </c>
      <c r="AB46" s="64">
        <v>0.25</v>
      </c>
      <c r="AC46" s="64">
        <v>0</v>
      </c>
      <c r="AD46" s="65">
        <v>50</v>
      </c>
      <c r="AE46" s="66"/>
      <c r="AF46" s="66"/>
      <c r="AG46" s="66"/>
      <c r="AH46" s="66"/>
      <c r="AI46" s="66"/>
      <c r="AJ46" s="66"/>
      <c r="AK46" s="66"/>
      <c r="AL46" s="121" t="s">
        <v>324</v>
      </c>
      <c r="AM46" s="121" t="s">
        <v>325</v>
      </c>
    </row>
    <row r="47" s="57" customFormat="1" spans="1:39">
      <c r="A47" s="65" t="s">
        <v>308</v>
      </c>
      <c r="B47" s="64">
        <v>40</v>
      </c>
      <c r="C47" s="65">
        <v>3</v>
      </c>
      <c r="D47" s="65"/>
      <c r="E47" s="65"/>
      <c r="F47" s="64">
        <v>1</v>
      </c>
      <c r="G47" s="64">
        <v>80</v>
      </c>
      <c r="H47" s="68"/>
      <c r="I47" s="64"/>
      <c r="J47" s="64"/>
      <c r="K47" s="65">
        <v>2</v>
      </c>
      <c r="L47" s="64">
        <v>22508</v>
      </c>
      <c r="M47" s="64"/>
      <c r="N47" s="64"/>
      <c r="O47" s="64"/>
      <c r="P47" s="64"/>
      <c r="Q47" s="64">
        <v>31508</v>
      </c>
      <c r="R47" s="64"/>
      <c r="S47" s="90"/>
      <c r="T47" s="64">
        <v>2</v>
      </c>
      <c r="U47" s="90" t="s">
        <v>233</v>
      </c>
      <c r="V47" s="103" t="s">
        <v>309</v>
      </c>
      <c r="W47" s="92" t="s">
        <v>264</v>
      </c>
      <c r="X47" s="64">
        <v>130309</v>
      </c>
      <c r="Y47" s="64">
        <v>130309</v>
      </c>
      <c r="Z47" s="64">
        <v>122109</v>
      </c>
      <c r="AA47" s="65">
        <v>1</v>
      </c>
      <c r="AB47" s="64">
        <v>0.25</v>
      </c>
      <c r="AC47" s="64">
        <v>0</v>
      </c>
      <c r="AD47" s="65">
        <v>50</v>
      </c>
      <c r="AE47" s="66"/>
      <c r="AF47" s="66"/>
      <c r="AG47" s="66"/>
      <c r="AH47" s="66"/>
      <c r="AI47" s="66"/>
      <c r="AJ47" s="66"/>
      <c r="AK47" s="66"/>
      <c r="AL47" s="121" t="s">
        <v>324</v>
      </c>
      <c r="AM47" s="121" t="s">
        <v>325</v>
      </c>
    </row>
    <row r="48" s="57" customFormat="1" spans="1:39">
      <c r="A48" s="65" t="s">
        <v>308</v>
      </c>
      <c r="B48" s="64">
        <v>41</v>
      </c>
      <c r="C48" s="65">
        <v>3</v>
      </c>
      <c r="D48" s="65"/>
      <c r="E48" s="65"/>
      <c r="F48" s="64">
        <v>2</v>
      </c>
      <c r="G48" s="64">
        <v>80</v>
      </c>
      <c r="H48" s="68"/>
      <c r="I48" s="64"/>
      <c r="J48" s="64"/>
      <c r="K48" s="65">
        <v>2</v>
      </c>
      <c r="L48" s="64">
        <v>22509</v>
      </c>
      <c r="M48" s="64"/>
      <c r="N48" s="64"/>
      <c r="O48" s="64"/>
      <c r="P48" s="64"/>
      <c r="Q48" s="64">
        <v>31509</v>
      </c>
      <c r="R48" s="64"/>
      <c r="S48" s="90"/>
      <c r="T48" s="64">
        <v>2</v>
      </c>
      <c r="U48" s="90" t="s">
        <v>233</v>
      </c>
      <c r="V48" s="103" t="s">
        <v>309</v>
      </c>
      <c r="W48" s="92" t="s">
        <v>268</v>
      </c>
      <c r="X48" s="64">
        <v>130310</v>
      </c>
      <c r="Y48" s="64">
        <v>130310</v>
      </c>
      <c r="Z48" s="64">
        <v>122110</v>
      </c>
      <c r="AA48" s="65">
        <v>1</v>
      </c>
      <c r="AB48" s="64">
        <v>0.25</v>
      </c>
      <c r="AC48" s="64">
        <v>0</v>
      </c>
      <c r="AD48" s="65">
        <v>60</v>
      </c>
      <c r="AE48" s="66"/>
      <c r="AF48" s="66"/>
      <c r="AG48" s="66"/>
      <c r="AH48" s="66"/>
      <c r="AI48" s="66"/>
      <c r="AJ48" s="66"/>
      <c r="AK48" s="66"/>
      <c r="AL48" s="121" t="s">
        <v>326</v>
      </c>
      <c r="AM48" s="121" t="s">
        <v>327</v>
      </c>
    </row>
    <row r="49" s="57" customFormat="1" spans="1:39">
      <c r="A49" s="65" t="s">
        <v>308</v>
      </c>
      <c r="B49" s="64">
        <v>42</v>
      </c>
      <c r="C49" s="65">
        <v>3</v>
      </c>
      <c r="D49" s="65"/>
      <c r="E49" s="65"/>
      <c r="F49" s="64">
        <v>3</v>
      </c>
      <c r="G49" s="64">
        <v>80</v>
      </c>
      <c r="H49" s="68"/>
      <c r="I49" s="64"/>
      <c r="J49" s="64"/>
      <c r="K49" s="65">
        <v>2</v>
      </c>
      <c r="L49" s="64">
        <v>22510</v>
      </c>
      <c r="M49" s="64"/>
      <c r="N49" s="64"/>
      <c r="O49" s="64"/>
      <c r="P49" s="64"/>
      <c r="Q49" s="64">
        <v>31510</v>
      </c>
      <c r="R49" s="64"/>
      <c r="S49" s="90"/>
      <c r="T49" s="64">
        <v>2</v>
      </c>
      <c r="U49" s="90" t="s">
        <v>233</v>
      </c>
      <c r="V49" s="103" t="s">
        <v>309</v>
      </c>
      <c r="W49" s="92" t="s">
        <v>272</v>
      </c>
      <c r="X49" s="64">
        <v>130311</v>
      </c>
      <c r="Y49" s="64">
        <v>130311</v>
      </c>
      <c r="Z49" s="64">
        <v>122111</v>
      </c>
      <c r="AA49" s="65">
        <v>1</v>
      </c>
      <c r="AB49" s="64">
        <v>0.25</v>
      </c>
      <c r="AC49" s="64">
        <v>0</v>
      </c>
      <c r="AD49" s="65">
        <v>60</v>
      </c>
      <c r="AE49" s="66"/>
      <c r="AF49" s="66"/>
      <c r="AG49" s="66"/>
      <c r="AH49" s="66"/>
      <c r="AI49" s="66"/>
      <c r="AJ49" s="66"/>
      <c r="AK49" s="66"/>
      <c r="AL49" s="121" t="s">
        <v>328</v>
      </c>
      <c r="AM49" s="121" t="s">
        <v>329</v>
      </c>
    </row>
    <row r="50" s="57" customFormat="1" spans="1:39">
      <c r="A50" s="65" t="s">
        <v>308</v>
      </c>
      <c r="B50" s="64">
        <v>43</v>
      </c>
      <c r="C50" s="65">
        <v>3</v>
      </c>
      <c r="D50" s="65"/>
      <c r="E50" s="65"/>
      <c r="F50" s="64">
        <v>4</v>
      </c>
      <c r="G50" s="64">
        <v>80</v>
      </c>
      <c r="H50" s="68"/>
      <c r="I50" s="64"/>
      <c r="J50" s="64"/>
      <c r="K50" s="65">
        <v>2</v>
      </c>
      <c r="L50" s="64">
        <v>22511</v>
      </c>
      <c r="M50" s="64"/>
      <c r="N50" s="64"/>
      <c r="O50" s="64"/>
      <c r="P50" s="64"/>
      <c r="Q50" s="64">
        <v>31511</v>
      </c>
      <c r="R50" s="64"/>
      <c r="S50" s="90"/>
      <c r="T50" s="64">
        <v>2</v>
      </c>
      <c r="U50" s="90" t="s">
        <v>233</v>
      </c>
      <c r="V50" s="103" t="s">
        <v>309</v>
      </c>
      <c r="W50" s="92" t="s">
        <v>276</v>
      </c>
      <c r="X50" s="64">
        <v>130312</v>
      </c>
      <c r="Y50" s="64">
        <v>130312</v>
      </c>
      <c r="Z50" s="64">
        <v>122112</v>
      </c>
      <c r="AA50" s="65">
        <v>1</v>
      </c>
      <c r="AB50" s="64">
        <v>0.25</v>
      </c>
      <c r="AC50" s="64">
        <v>0</v>
      </c>
      <c r="AD50" s="65">
        <v>60</v>
      </c>
      <c r="AE50" s="66"/>
      <c r="AF50" s="66"/>
      <c r="AG50" s="66"/>
      <c r="AH50" s="66"/>
      <c r="AI50" s="66"/>
      <c r="AJ50" s="66"/>
      <c r="AK50" s="66"/>
      <c r="AL50" s="121" t="s">
        <v>330</v>
      </c>
      <c r="AM50" s="121" t="s">
        <v>331</v>
      </c>
    </row>
    <row r="51" s="57" customFormat="1" spans="1:39">
      <c r="A51" s="65" t="s">
        <v>308</v>
      </c>
      <c r="B51" s="64">
        <v>44</v>
      </c>
      <c r="C51" s="65">
        <v>3</v>
      </c>
      <c r="D51" s="65"/>
      <c r="E51" s="65"/>
      <c r="F51" s="64">
        <v>5</v>
      </c>
      <c r="G51" s="64">
        <v>80</v>
      </c>
      <c r="H51" s="68"/>
      <c r="I51" s="64"/>
      <c r="J51" s="64"/>
      <c r="K51" s="65">
        <v>2</v>
      </c>
      <c r="L51" s="64">
        <v>22512</v>
      </c>
      <c r="M51" s="64"/>
      <c r="N51" s="64"/>
      <c r="O51" s="64"/>
      <c r="P51" s="64"/>
      <c r="Q51" s="64">
        <v>31512</v>
      </c>
      <c r="R51" s="64"/>
      <c r="S51" s="90"/>
      <c r="T51" s="64">
        <v>2</v>
      </c>
      <c r="U51" s="90" t="s">
        <v>233</v>
      </c>
      <c r="V51" s="103" t="s">
        <v>309</v>
      </c>
      <c r="W51" s="92" t="s">
        <v>279</v>
      </c>
      <c r="X51" s="64">
        <v>130313</v>
      </c>
      <c r="Y51" s="64">
        <v>130313</v>
      </c>
      <c r="Z51" s="64">
        <v>122113</v>
      </c>
      <c r="AA51" s="65">
        <v>1</v>
      </c>
      <c r="AB51" s="64">
        <v>0.25</v>
      </c>
      <c r="AC51" s="64">
        <v>0</v>
      </c>
      <c r="AD51" s="65">
        <v>60</v>
      </c>
      <c r="AE51" s="66"/>
      <c r="AF51" s="66"/>
      <c r="AG51" s="66"/>
      <c r="AH51" s="66"/>
      <c r="AI51" s="66"/>
      <c r="AJ51" s="66"/>
      <c r="AK51" s="66"/>
      <c r="AL51" s="121" t="s">
        <v>332</v>
      </c>
      <c r="AM51" s="121" t="s">
        <v>333</v>
      </c>
    </row>
    <row r="52" s="57" customFormat="1" spans="1:39">
      <c r="A52" s="65" t="s">
        <v>308</v>
      </c>
      <c r="B52" s="64">
        <v>45</v>
      </c>
      <c r="C52" s="65">
        <v>3</v>
      </c>
      <c r="D52" s="65"/>
      <c r="E52" s="65"/>
      <c r="F52" s="64">
        <v>6</v>
      </c>
      <c r="G52" s="64">
        <v>80</v>
      </c>
      <c r="H52" s="68"/>
      <c r="I52" s="64"/>
      <c r="J52" s="64"/>
      <c r="K52" s="65">
        <v>2</v>
      </c>
      <c r="L52" s="64">
        <v>22513</v>
      </c>
      <c r="M52" s="64"/>
      <c r="N52" s="64"/>
      <c r="O52" s="64"/>
      <c r="P52" s="64"/>
      <c r="Q52" s="64">
        <v>31513</v>
      </c>
      <c r="R52" s="64"/>
      <c r="S52" s="90"/>
      <c r="T52" s="64">
        <v>2</v>
      </c>
      <c r="U52" s="90" t="s">
        <v>233</v>
      </c>
      <c r="V52" s="103" t="s">
        <v>309</v>
      </c>
      <c r="W52" s="92" t="s">
        <v>283</v>
      </c>
      <c r="X52" s="64">
        <v>130314</v>
      </c>
      <c r="Y52" s="64">
        <v>130314</v>
      </c>
      <c r="Z52" s="64">
        <v>122114</v>
      </c>
      <c r="AA52" s="65">
        <v>1</v>
      </c>
      <c r="AB52" s="64">
        <v>0.25</v>
      </c>
      <c r="AC52" s="64">
        <v>0</v>
      </c>
      <c r="AD52" s="65">
        <v>60</v>
      </c>
      <c r="AE52" s="66"/>
      <c r="AF52" s="66"/>
      <c r="AG52" s="66"/>
      <c r="AH52" s="66"/>
      <c r="AI52" s="66"/>
      <c r="AJ52" s="66"/>
      <c r="AK52" s="66"/>
      <c r="AL52" s="121" t="s">
        <v>334</v>
      </c>
      <c r="AM52" s="121" t="s">
        <v>335</v>
      </c>
    </row>
    <row r="53" s="57" customFormat="1" spans="1:39">
      <c r="A53" s="65" t="s">
        <v>308</v>
      </c>
      <c r="B53" s="64">
        <v>46</v>
      </c>
      <c r="C53" s="65">
        <v>3</v>
      </c>
      <c r="D53" s="65"/>
      <c r="E53" s="65"/>
      <c r="F53" s="64">
        <v>6</v>
      </c>
      <c r="G53" s="64">
        <v>80</v>
      </c>
      <c r="H53" s="68"/>
      <c r="I53" s="64"/>
      <c r="J53" s="64"/>
      <c r="K53" s="65">
        <v>3</v>
      </c>
      <c r="L53" s="64">
        <v>22513</v>
      </c>
      <c r="M53" s="64"/>
      <c r="N53" s="64"/>
      <c r="O53" s="64"/>
      <c r="P53" s="64"/>
      <c r="Q53" s="64">
        <v>31513</v>
      </c>
      <c r="R53" s="64"/>
      <c r="S53" s="90"/>
      <c r="T53" s="64">
        <v>2</v>
      </c>
      <c r="U53" s="90" t="s">
        <v>233</v>
      </c>
      <c r="V53" s="103" t="s">
        <v>309</v>
      </c>
      <c r="W53" s="92" t="s">
        <v>283</v>
      </c>
      <c r="X53" s="64">
        <v>130314</v>
      </c>
      <c r="Y53" s="64">
        <v>130314</v>
      </c>
      <c r="Z53" s="64">
        <v>122114</v>
      </c>
      <c r="AA53" s="65">
        <v>1</v>
      </c>
      <c r="AB53" s="64">
        <v>0.25</v>
      </c>
      <c r="AC53" s="64">
        <v>0</v>
      </c>
      <c r="AD53" s="65">
        <v>60</v>
      </c>
      <c r="AE53" s="66"/>
      <c r="AF53" s="66"/>
      <c r="AG53" s="66"/>
      <c r="AH53" s="66"/>
      <c r="AI53" s="66"/>
      <c r="AJ53" s="66"/>
      <c r="AK53" s="66"/>
      <c r="AL53" s="121" t="s">
        <v>334</v>
      </c>
      <c r="AM53" s="121" t="s">
        <v>335</v>
      </c>
    </row>
    <row r="54" s="57" customFormat="1" spans="1:39">
      <c r="A54" s="65" t="s">
        <v>308</v>
      </c>
      <c r="B54" s="64">
        <v>47</v>
      </c>
      <c r="C54" s="65">
        <v>3</v>
      </c>
      <c r="D54" s="65"/>
      <c r="E54" s="65"/>
      <c r="F54" s="64">
        <v>7</v>
      </c>
      <c r="G54" s="64">
        <v>80</v>
      </c>
      <c r="H54" s="68"/>
      <c r="I54" s="64"/>
      <c r="J54" s="64"/>
      <c r="K54" s="65">
        <v>3</v>
      </c>
      <c r="L54" s="64">
        <v>22514</v>
      </c>
      <c r="M54" s="64"/>
      <c r="N54" s="64"/>
      <c r="O54" s="64"/>
      <c r="P54" s="64"/>
      <c r="Q54" s="64">
        <v>31514</v>
      </c>
      <c r="R54" s="64"/>
      <c r="S54" s="90"/>
      <c r="T54" s="64">
        <v>2</v>
      </c>
      <c r="U54" s="90" t="s">
        <v>233</v>
      </c>
      <c r="V54" s="103" t="s">
        <v>309</v>
      </c>
      <c r="W54" s="92" t="s">
        <v>286</v>
      </c>
      <c r="X54" s="64">
        <v>130315</v>
      </c>
      <c r="Y54" s="64">
        <v>130315</v>
      </c>
      <c r="Z54" s="64">
        <v>122115</v>
      </c>
      <c r="AA54" s="65">
        <v>1</v>
      </c>
      <c r="AB54" s="64">
        <v>0.25</v>
      </c>
      <c r="AC54" s="64">
        <v>0</v>
      </c>
      <c r="AD54" s="65">
        <v>60</v>
      </c>
      <c r="AE54" s="66"/>
      <c r="AF54" s="66"/>
      <c r="AG54" s="66"/>
      <c r="AH54" s="66"/>
      <c r="AI54" s="66"/>
      <c r="AJ54" s="66"/>
      <c r="AK54" s="66"/>
      <c r="AL54" s="121" t="s">
        <v>336</v>
      </c>
      <c r="AM54" s="121" t="s">
        <v>337</v>
      </c>
    </row>
    <row r="55" s="57" customFormat="1" spans="1:39">
      <c r="A55" s="65" t="s">
        <v>308</v>
      </c>
      <c r="B55" s="64">
        <v>48</v>
      </c>
      <c r="C55" s="65">
        <v>3</v>
      </c>
      <c r="D55" s="65"/>
      <c r="E55" s="65"/>
      <c r="F55" s="64">
        <v>8</v>
      </c>
      <c r="G55" s="64">
        <v>80</v>
      </c>
      <c r="H55" s="68"/>
      <c r="I55" s="64"/>
      <c r="J55" s="64"/>
      <c r="K55" s="65">
        <v>3</v>
      </c>
      <c r="L55" s="64">
        <v>22515</v>
      </c>
      <c r="M55" s="64"/>
      <c r="N55" s="64"/>
      <c r="O55" s="64"/>
      <c r="P55" s="64"/>
      <c r="Q55" s="64">
        <v>31515</v>
      </c>
      <c r="R55" s="64"/>
      <c r="S55" s="90"/>
      <c r="T55" s="64">
        <v>2</v>
      </c>
      <c r="U55" s="90" t="s">
        <v>233</v>
      </c>
      <c r="V55" s="103" t="s">
        <v>309</v>
      </c>
      <c r="W55" s="92" t="s">
        <v>290</v>
      </c>
      <c r="X55" s="64">
        <v>130316</v>
      </c>
      <c r="Y55" s="64">
        <v>130316</v>
      </c>
      <c r="Z55" s="64">
        <v>122116</v>
      </c>
      <c r="AA55" s="65">
        <v>1</v>
      </c>
      <c r="AB55" s="64">
        <v>0.25</v>
      </c>
      <c r="AC55" s="64">
        <v>0</v>
      </c>
      <c r="AD55" s="65">
        <v>60</v>
      </c>
      <c r="AE55" s="66"/>
      <c r="AF55" s="66"/>
      <c r="AG55" s="66"/>
      <c r="AH55" s="66"/>
      <c r="AI55" s="66"/>
      <c r="AJ55" s="66"/>
      <c r="AK55" s="66"/>
      <c r="AL55" s="121" t="s">
        <v>338</v>
      </c>
      <c r="AM55" s="121" t="s">
        <v>339</v>
      </c>
    </row>
    <row r="56" s="57" customFormat="1" spans="1:39">
      <c r="A56" s="65" t="s">
        <v>308</v>
      </c>
      <c r="B56" s="64">
        <v>49</v>
      </c>
      <c r="C56" s="65">
        <v>3</v>
      </c>
      <c r="D56" s="65"/>
      <c r="E56" s="65"/>
      <c r="F56" s="64">
        <v>9</v>
      </c>
      <c r="G56" s="64">
        <v>80</v>
      </c>
      <c r="H56" s="68"/>
      <c r="I56" s="64"/>
      <c r="J56" s="64"/>
      <c r="K56" s="65">
        <v>3</v>
      </c>
      <c r="L56" s="64">
        <v>22516</v>
      </c>
      <c r="M56" s="64"/>
      <c r="N56" s="64"/>
      <c r="O56" s="64"/>
      <c r="P56" s="64"/>
      <c r="Q56" s="64">
        <v>31516</v>
      </c>
      <c r="R56" s="64"/>
      <c r="S56" s="90"/>
      <c r="T56" s="64">
        <v>2</v>
      </c>
      <c r="U56" s="90" t="s">
        <v>233</v>
      </c>
      <c r="V56" s="103" t="s">
        <v>309</v>
      </c>
      <c r="W56" s="92" t="s">
        <v>294</v>
      </c>
      <c r="X56" s="64">
        <v>130317</v>
      </c>
      <c r="Y56" s="64">
        <v>130317</v>
      </c>
      <c r="Z56" s="64">
        <v>122117</v>
      </c>
      <c r="AA56" s="65">
        <v>1</v>
      </c>
      <c r="AB56" s="64">
        <v>0.25</v>
      </c>
      <c r="AC56" s="64">
        <v>0</v>
      </c>
      <c r="AD56" s="65">
        <v>60</v>
      </c>
      <c r="AE56" s="66"/>
      <c r="AF56" s="66"/>
      <c r="AG56" s="66"/>
      <c r="AH56" s="66"/>
      <c r="AI56" s="66"/>
      <c r="AJ56" s="66"/>
      <c r="AK56" s="66"/>
      <c r="AL56" s="121" t="s">
        <v>340</v>
      </c>
      <c r="AM56" s="121" t="s">
        <v>341</v>
      </c>
    </row>
    <row r="57" s="57" customFormat="1" spans="1:39">
      <c r="A57" s="65" t="s">
        <v>308</v>
      </c>
      <c r="B57" s="64">
        <v>50</v>
      </c>
      <c r="C57" s="65">
        <v>3</v>
      </c>
      <c r="D57" s="65"/>
      <c r="E57" s="65"/>
      <c r="F57" s="64">
        <v>10</v>
      </c>
      <c r="G57" s="64">
        <v>80</v>
      </c>
      <c r="H57" s="68"/>
      <c r="I57" s="64"/>
      <c r="J57" s="64"/>
      <c r="K57" s="65">
        <v>3</v>
      </c>
      <c r="L57" s="64">
        <v>22517</v>
      </c>
      <c r="M57" s="64"/>
      <c r="N57" s="64"/>
      <c r="O57" s="64"/>
      <c r="P57" s="64"/>
      <c r="Q57" s="64">
        <v>31517</v>
      </c>
      <c r="R57" s="64"/>
      <c r="S57" s="90"/>
      <c r="T57" s="64">
        <v>2</v>
      </c>
      <c r="U57" s="90" t="s">
        <v>233</v>
      </c>
      <c r="V57" s="103" t="s">
        <v>309</v>
      </c>
      <c r="W57" s="92" t="s">
        <v>297</v>
      </c>
      <c r="X57" s="64">
        <v>130318</v>
      </c>
      <c r="Y57" s="64">
        <v>130318</v>
      </c>
      <c r="Z57" s="64">
        <v>122118</v>
      </c>
      <c r="AA57" s="65">
        <v>1</v>
      </c>
      <c r="AB57" s="64">
        <v>0.25</v>
      </c>
      <c r="AC57" s="64">
        <v>0</v>
      </c>
      <c r="AD57" s="65">
        <v>60</v>
      </c>
      <c r="AE57" s="66"/>
      <c r="AF57" s="66"/>
      <c r="AG57" s="66"/>
      <c r="AH57" s="66"/>
      <c r="AI57" s="66"/>
      <c r="AJ57" s="66"/>
      <c r="AK57" s="66"/>
      <c r="AL57" s="121" t="s">
        <v>342</v>
      </c>
      <c r="AM57" s="121" t="s">
        <v>343</v>
      </c>
    </row>
    <row r="58" s="57" customFormat="1" spans="1:39">
      <c r="A58" s="65" t="s">
        <v>308</v>
      </c>
      <c r="B58" s="64">
        <v>51</v>
      </c>
      <c r="C58" s="65">
        <v>3</v>
      </c>
      <c r="D58" s="65"/>
      <c r="E58" s="65"/>
      <c r="F58" s="64">
        <v>11</v>
      </c>
      <c r="G58" s="64">
        <v>80</v>
      </c>
      <c r="H58" s="68"/>
      <c r="I58" s="64"/>
      <c r="J58" s="64"/>
      <c r="K58" s="65">
        <v>3</v>
      </c>
      <c r="L58" s="64">
        <v>22518</v>
      </c>
      <c r="M58" s="64"/>
      <c r="N58" s="64"/>
      <c r="O58" s="64"/>
      <c r="P58" s="64"/>
      <c r="Q58" s="64">
        <v>31518</v>
      </c>
      <c r="R58" s="64"/>
      <c r="S58" s="90"/>
      <c r="T58" s="64">
        <v>2</v>
      </c>
      <c r="U58" s="90" t="s">
        <v>233</v>
      </c>
      <c r="V58" s="103" t="s">
        <v>309</v>
      </c>
      <c r="W58" s="92" t="s">
        <v>301</v>
      </c>
      <c r="X58" s="64">
        <v>130319</v>
      </c>
      <c r="Y58" s="64">
        <v>130319</v>
      </c>
      <c r="Z58" s="64">
        <v>122119</v>
      </c>
      <c r="AA58" s="65">
        <v>1</v>
      </c>
      <c r="AB58" s="64">
        <v>0.25</v>
      </c>
      <c r="AC58" s="64">
        <v>0</v>
      </c>
      <c r="AD58" s="65">
        <v>60</v>
      </c>
      <c r="AE58" s="66"/>
      <c r="AF58" s="66"/>
      <c r="AG58" s="66"/>
      <c r="AH58" s="66"/>
      <c r="AI58" s="66"/>
      <c r="AJ58" s="66"/>
      <c r="AK58" s="66"/>
      <c r="AL58" s="121" t="s">
        <v>344</v>
      </c>
      <c r="AM58" s="121" t="s">
        <v>345</v>
      </c>
    </row>
    <row r="59" s="57" customFormat="1" ht="17.25" spans="1:39">
      <c r="A59" s="72" t="s">
        <v>308</v>
      </c>
      <c r="B59" s="71">
        <v>52</v>
      </c>
      <c r="C59" s="72">
        <v>3</v>
      </c>
      <c r="D59" s="72"/>
      <c r="E59" s="72"/>
      <c r="F59" s="71">
        <v>12</v>
      </c>
      <c r="G59" s="71">
        <v>80</v>
      </c>
      <c r="H59" s="75"/>
      <c r="I59" s="71"/>
      <c r="J59" s="71"/>
      <c r="K59" s="72">
        <v>3</v>
      </c>
      <c r="L59" s="71">
        <v>22519</v>
      </c>
      <c r="M59" s="71"/>
      <c r="N59" s="71"/>
      <c r="O59" s="71"/>
      <c r="P59" s="71"/>
      <c r="Q59" s="71">
        <v>31519</v>
      </c>
      <c r="R59" s="71"/>
      <c r="S59" s="93"/>
      <c r="T59" s="71">
        <v>2</v>
      </c>
      <c r="U59" s="93" t="s">
        <v>233</v>
      </c>
      <c r="V59" s="103" t="s">
        <v>309</v>
      </c>
      <c r="W59" s="95" t="s">
        <v>305</v>
      </c>
      <c r="X59" s="71">
        <v>130320</v>
      </c>
      <c r="Y59" s="71">
        <v>130320</v>
      </c>
      <c r="Z59" s="71">
        <v>122120</v>
      </c>
      <c r="AA59" s="72">
        <v>1</v>
      </c>
      <c r="AB59" s="71">
        <v>0.25</v>
      </c>
      <c r="AC59" s="71">
        <v>0</v>
      </c>
      <c r="AD59" s="72">
        <v>60</v>
      </c>
      <c r="AE59" s="73"/>
      <c r="AF59" s="73"/>
      <c r="AG59" s="73"/>
      <c r="AH59" s="73"/>
      <c r="AI59" s="73"/>
      <c r="AJ59" s="73"/>
      <c r="AK59" s="73"/>
      <c r="AL59" s="123" t="s">
        <v>346</v>
      </c>
      <c r="AM59" s="123" t="s">
        <v>347</v>
      </c>
    </row>
    <row r="60" s="57" customFormat="1" ht="17.25" spans="1:39">
      <c r="A60" s="76" t="s">
        <v>348</v>
      </c>
      <c r="B60" s="77">
        <v>53</v>
      </c>
      <c r="C60" s="76">
        <v>4</v>
      </c>
      <c r="D60" s="76"/>
      <c r="E60" s="76">
        <v>2</v>
      </c>
      <c r="F60" s="77">
        <v>1</v>
      </c>
      <c r="G60" s="77">
        <v>80</v>
      </c>
      <c r="H60" s="68"/>
      <c r="I60" s="77"/>
      <c r="J60" s="77"/>
      <c r="K60" s="76"/>
      <c r="L60" s="77">
        <v>51000</v>
      </c>
      <c r="M60" s="85"/>
      <c r="N60" s="85"/>
      <c r="O60" s="85"/>
      <c r="P60" s="85"/>
      <c r="Q60" s="104">
        <v>31101</v>
      </c>
      <c r="R60" s="104"/>
      <c r="S60" s="96" t="s">
        <v>349</v>
      </c>
      <c r="T60" s="77"/>
      <c r="U60" s="96" t="s">
        <v>233</v>
      </c>
      <c r="V60" s="103" t="s">
        <v>350</v>
      </c>
      <c r="W60" s="97" t="s">
        <v>351</v>
      </c>
      <c r="X60" s="77">
        <v>1652001</v>
      </c>
      <c r="Y60" s="77">
        <v>122002</v>
      </c>
      <c r="Z60" s="77">
        <v>1651001</v>
      </c>
      <c r="AA60" s="76">
        <v>1</v>
      </c>
      <c r="AB60" s="77">
        <v>0.25</v>
      </c>
      <c r="AC60" s="77">
        <v>80000</v>
      </c>
      <c r="AD60" s="76">
        <v>200</v>
      </c>
      <c r="AE60" s="108">
        <v>10</v>
      </c>
      <c r="AF60" s="108">
        <v>5</v>
      </c>
      <c r="AG60" s="108">
        <v>25</v>
      </c>
      <c r="AH60" s="119">
        <v>1664004</v>
      </c>
      <c r="AI60" s="108">
        <v>200</v>
      </c>
      <c r="AJ60" s="120">
        <v>250</v>
      </c>
      <c r="AK60" s="120">
        <f t="shared" ref="AK60:AK71" si="1">AJ60/2</f>
        <v>125</v>
      </c>
      <c r="AL60" s="130" t="s">
        <v>352</v>
      </c>
      <c r="AM60" s="130" t="s">
        <v>353</v>
      </c>
    </row>
    <row r="61" s="57" customFormat="1" spans="1:39">
      <c r="A61" s="65" t="s">
        <v>348</v>
      </c>
      <c r="B61" s="64">
        <v>54</v>
      </c>
      <c r="C61" s="65">
        <v>4</v>
      </c>
      <c r="D61" s="65"/>
      <c r="E61" s="65">
        <v>2</v>
      </c>
      <c r="F61" s="64">
        <v>2</v>
      </c>
      <c r="G61" s="64">
        <v>80</v>
      </c>
      <c r="H61" s="68"/>
      <c r="I61" s="64"/>
      <c r="J61" s="64"/>
      <c r="K61" s="65"/>
      <c r="L61" s="64">
        <v>51000</v>
      </c>
      <c r="M61" s="85"/>
      <c r="N61" s="85"/>
      <c r="O61" s="85"/>
      <c r="P61" s="85"/>
      <c r="Q61" s="104">
        <f t="shared" ref="Q61:Q71" si="2">Q60+1</f>
        <v>31102</v>
      </c>
      <c r="R61" s="104"/>
      <c r="S61" s="90" t="s">
        <v>354</v>
      </c>
      <c r="T61" s="64"/>
      <c r="U61" s="90" t="s">
        <v>233</v>
      </c>
      <c r="V61" s="103" t="s">
        <v>350</v>
      </c>
      <c r="W61" s="92" t="s">
        <v>355</v>
      </c>
      <c r="X61" s="64">
        <v>1652002</v>
      </c>
      <c r="Y61" s="64">
        <v>122002</v>
      </c>
      <c r="Z61" s="64">
        <v>1651002</v>
      </c>
      <c r="AA61" s="65">
        <v>1</v>
      </c>
      <c r="AB61" s="64">
        <v>0.25</v>
      </c>
      <c r="AC61" s="64">
        <v>90000</v>
      </c>
      <c r="AD61" s="65">
        <v>220</v>
      </c>
      <c r="AE61" s="108">
        <v>15</v>
      </c>
      <c r="AF61" s="108">
        <v>7</v>
      </c>
      <c r="AG61" s="108">
        <v>25</v>
      </c>
      <c r="AH61" s="119">
        <v>1664005</v>
      </c>
      <c r="AI61" s="108">
        <v>375</v>
      </c>
      <c r="AJ61" s="120">
        <v>300</v>
      </c>
      <c r="AK61" s="120">
        <f t="shared" si="1"/>
        <v>150</v>
      </c>
      <c r="AL61" s="130" t="s">
        <v>356</v>
      </c>
      <c r="AM61" s="130" t="s">
        <v>357</v>
      </c>
    </row>
    <row r="62" s="57" customFormat="1" spans="1:39">
      <c r="A62" s="65" t="s">
        <v>348</v>
      </c>
      <c r="B62" s="64">
        <v>55</v>
      </c>
      <c r="C62" s="65">
        <v>4</v>
      </c>
      <c r="D62" s="65"/>
      <c r="E62" s="65">
        <v>2</v>
      </c>
      <c r="F62" s="64">
        <v>3</v>
      </c>
      <c r="G62" s="64">
        <v>80</v>
      </c>
      <c r="H62" s="68"/>
      <c r="I62" s="64"/>
      <c r="J62" s="64"/>
      <c r="K62" s="65"/>
      <c r="L62" s="64">
        <v>51000</v>
      </c>
      <c r="M62" s="85"/>
      <c r="N62" s="85"/>
      <c r="O62" s="85"/>
      <c r="P62" s="85"/>
      <c r="Q62" s="104">
        <f t="shared" si="2"/>
        <v>31103</v>
      </c>
      <c r="R62" s="104"/>
      <c r="S62" s="90" t="s">
        <v>193</v>
      </c>
      <c r="T62" s="64"/>
      <c r="U62" s="90" t="s">
        <v>233</v>
      </c>
      <c r="V62" s="103" t="s">
        <v>350</v>
      </c>
      <c r="W62" s="92" t="s">
        <v>358</v>
      </c>
      <c r="X62" s="64">
        <v>1652003</v>
      </c>
      <c r="Y62" s="64">
        <v>122002</v>
      </c>
      <c r="Z62" s="64">
        <v>1651003</v>
      </c>
      <c r="AA62" s="65">
        <v>1</v>
      </c>
      <c r="AB62" s="64">
        <v>0.25</v>
      </c>
      <c r="AC62" s="64">
        <v>100000</v>
      </c>
      <c r="AD62" s="65">
        <v>230</v>
      </c>
      <c r="AE62" s="108">
        <v>20</v>
      </c>
      <c r="AF62" s="108">
        <v>10</v>
      </c>
      <c r="AG62" s="108">
        <v>25</v>
      </c>
      <c r="AH62" s="119">
        <v>1664006</v>
      </c>
      <c r="AI62" s="108">
        <v>500</v>
      </c>
      <c r="AJ62" s="120">
        <v>350</v>
      </c>
      <c r="AK62" s="120">
        <f t="shared" si="1"/>
        <v>175</v>
      </c>
      <c r="AL62" s="130" t="s">
        <v>359</v>
      </c>
      <c r="AM62" s="130" t="s">
        <v>360</v>
      </c>
    </row>
    <row r="63" s="57" customFormat="1" spans="1:39">
      <c r="A63" s="65" t="s">
        <v>348</v>
      </c>
      <c r="B63" s="64">
        <v>56</v>
      </c>
      <c r="C63" s="65">
        <v>4</v>
      </c>
      <c r="D63" s="65"/>
      <c r="E63" s="65">
        <v>2</v>
      </c>
      <c r="F63" s="64">
        <v>4</v>
      </c>
      <c r="G63" s="64">
        <v>80</v>
      </c>
      <c r="H63" s="68"/>
      <c r="I63" s="64"/>
      <c r="J63" s="64"/>
      <c r="K63" s="65"/>
      <c r="L63" s="64">
        <v>51000</v>
      </c>
      <c r="M63" s="85"/>
      <c r="N63" s="85"/>
      <c r="O63" s="85"/>
      <c r="P63" s="85"/>
      <c r="Q63" s="104">
        <f t="shared" si="2"/>
        <v>31104</v>
      </c>
      <c r="R63" s="104"/>
      <c r="S63" s="90" t="s">
        <v>361</v>
      </c>
      <c r="T63" s="64"/>
      <c r="U63" s="90" t="s">
        <v>233</v>
      </c>
      <c r="V63" s="103" t="s">
        <v>350</v>
      </c>
      <c r="W63" s="92" t="s">
        <v>362</v>
      </c>
      <c r="X63" s="64">
        <v>1652004</v>
      </c>
      <c r="Y63" s="64">
        <v>122003</v>
      </c>
      <c r="Z63" s="64">
        <v>1651004</v>
      </c>
      <c r="AA63" s="65">
        <v>1</v>
      </c>
      <c r="AB63" s="64">
        <v>0.25</v>
      </c>
      <c r="AC63" s="64">
        <v>110000</v>
      </c>
      <c r="AD63" s="65">
        <v>240</v>
      </c>
      <c r="AE63" s="108">
        <v>25</v>
      </c>
      <c r="AF63" s="108">
        <v>12</v>
      </c>
      <c r="AG63" s="108">
        <v>25</v>
      </c>
      <c r="AH63" s="119">
        <v>1664007</v>
      </c>
      <c r="AI63" s="108">
        <v>750</v>
      </c>
      <c r="AJ63" s="120">
        <v>400</v>
      </c>
      <c r="AK63" s="120">
        <f t="shared" si="1"/>
        <v>200</v>
      </c>
      <c r="AL63" s="130" t="s">
        <v>363</v>
      </c>
      <c r="AM63" s="130" t="s">
        <v>364</v>
      </c>
    </row>
    <row r="64" s="57" customFormat="1" ht="17.25" spans="1:39">
      <c r="A64" s="65" t="s">
        <v>348</v>
      </c>
      <c r="B64" s="64">
        <v>57</v>
      </c>
      <c r="C64" s="65">
        <v>4</v>
      </c>
      <c r="D64" s="65"/>
      <c r="E64" s="65">
        <v>2</v>
      </c>
      <c r="F64" s="64">
        <v>5</v>
      </c>
      <c r="G64" s="64">
        <v>80</v>
      </c>
      <c r="H64" s="68"/>
      <c r="I64" s="64"/>
      <c r="J64" s="64"/>
      <c r="K64" s="65"/>
      <c r="L64" s="64">
        <v>51000</v>
      </c>
      <c r="M64" s="85"/>
      <c r="N64" s="85"/>
      <c r="O64" s="85"/>
      <c r="P64" s="85"/>
      <c r="Q64" s="104">
        <f t="shared" si="2"/>
        <v>31105</v>
      </c>
      <c r="R64" s="104"/>
      <c r="S64" s="90" t="s">
        <v>201</v>
      </c>
      <c r="T64" s="64"/>
      <c r="U64" s="90" t="s">
        <v>233</v>
      </c>
      <c r="V64" s="103" t="s">
        <v>350</v>
      </c>
      <c r="W64" s="92" t="s">
        <v>365</v>
      </c>
      <c r="X64" s="64">
        <v>1652005</v>
      </c>
      <c r="Y64" s="64">
        <v>122003</v>
      </c>
      <c r="Z64" s="64">
        <v>1651005</v>
      </c>
      <c r="AA64" s="65">
        <v>1</v>
      </c>
      <c r="AB64" s="64">
        <v>0.25</v>
      </c>
      <c r="AC64" s="64">
        <v>120000</v>
      </c>
      <c r="AD64" s="65">
        <v>250</v>
      </c>
      <c r="AE64" s="109">
        <v>30</v>
      </c>
      <c r="AF64" s="109">
        <v>15</v>
      </c>
      <c r="AG64" s="108">
        <v>25</v>
      </c>
      <c r="AH64" s="119">
        <v>1664008</v>
      </c>
      <c r="AI64" s="109">
        <v>900</v>
      </c>
      <c r="AJ64" s="109">
        <v>450</v>
      </c>
      <c r="AK64" s="109">
        <f t="shared" si="1"/>
        <v>225</v>
      </c>
      <c r="AL64" s="130" t="s">
        <v>366</v>
      </c>
      <c r="AM64" s="130" t="s">
        <v>367</v>
      </c>
    </row>
    <row r="65" s="57" customFormat="1" ht="17.25" spans="1:39">
      <c r="A65" s="65" t="s">
        <v>348</v>
      </c>
      <c r="B65" s="64">
        <v>58</v>
      </c>
      <c r="C65" s="65">
        <v>4</v>
      </c>
      <c r="D65" s="65"/>
      <c r="E65" s="65">
        <v>2</v>
      </c>
      <c r="F65" s="64">
        <v>6</v>
      </c>
      <c r="G65" s="64">
        <v>80</v>
      </c>
      <c r="H65" s="68"/>
      <c r="I65" s="64"/>
      <c r="J65" s="64"/>
      <c r="K65" s="65"/>
      <c r="L65" s="64">
        <v>51000</v>
      </c>
      <c r="M65" s="85"/>
      <c r="N65" s="85"/>
      <c r="O65" s="85"/>
      <c r="P65" s="85"/>
      <c r="Q65" s="104">
        <f t="shared" si="2"/>
        <v>31106</v>
      </c>
      <c r="R65" s="104"/>
      <c r="S65" s="90" t="s">
        <v>282</v>
      </c>
      <c r="T65" s="64"/>
      <c r="U65" s="90" t="s">
        <v>233</v>
      </c>
      <c r="V65" s="103" t="s">
        <v>350</v>
      </c>
      <c r="W65" s="92" t="s">
        <v>368</v>
      </c>
      <c r="X65" s="64">
        <v>1652006</v>
      </c>
      <c r="Y65" s="64">
        <v>122003</v>
      </c>
      <c r="Z65" s="64">
        <v>1651006</v>
      </c>
      <c r="AA65" s="65">
        <v>1</v>
      </c>
      <c r="AB65" s="64">
        <v>0.25</v>
      </c>
      <c r="AC65" s="64">
        <v>130000</v>
      </c>
      <c r="AD65" s="65">
        <v>270</v>
      </c>
      <c r="AE65" s="108">
        <v>35</v>
      </c>
      <c r="AF65" s="108">
        <v>17</v>
      </c>
      <c r="AG65" s="108">
        <v>25</v>
      </c>
      <c r="AH65" s="119">
        <v>1664009</v>
      </c>
      <c r="AI65" s="108">
        <v>1400</v>
      </c>
      <c r="AJ65" s="120">
        <v>500</v>
      </c>
      <c r="AK65" s="120">
        <f t="shared" si="1"/>
        <v>250</v>
      </c>
      <c r="AL65" s="130" t="s">
        <v>369</v>
      </c>
      <c r="AM65" s="130" t="s">
        <v>370</v>
      </c>
    </row>
    <row r="66" s="57" customFormat="1" spans="1:39">
      <c r="A66" s="65" t="s">
        <v>348</v>
      </c>
      <c r="B66" s="64">
        <v>59</v>
      </c>
      <c r="C66" s="65">
        <v>4</v>
      </c>
      <c r="D66" s="65"/>
      <c r="E66" s="65">
        <v>2</v>
      </c>
      <c r="F66" s="64">
        <v>7</v>
      </c>
      <c r="G66" s="64">
        <v>80</v>
      </c>
      <c r="H66" s="68"/>
      <c r="I66" s="64"/>
      <c r="J66" s="64"/>
      <c r="K66" s="65"/>
      <c r="L66" s="64">
        <v>51000</v>
      </c>
      <c r="M66" s="85"/>
      <c r="N66" s="85"/>
      <c r="O66" s="85"/>
      <c r="P66" s="85"/>
      <c r="Q66" s="104">
        <f t="shared" si="2"/>
        <v>31107</v>
      </c>
      <c r="R66" s="104"/>
      <c r="S66" s="90" t="s">
        <v>209</v>
      </c>
      <c r="T66" s="64"/>
      <c r="U66" s="90" t="s">
        <v>233</v>
      </c>
      <c r="V66" s="103" t="s">
        <v>350</v>
      </c>
      <c r="W66" s="92" t="s">
        <v>371</v>
      </c>
      <c r="X66" s="64">
        <v>1652007</v>
      </c>
      <c r="Y66" s="64">
        <v>122004</v>
      </c>
      <c r="Z66" s="64">
        <v>1651007</v>
      </c>
      <c r="AA66" s="65">
        <v>1</v>
      </c>
      <c r="AB66" s="64">
        <v>0.25</v>
      </c>
      <c r="AC66" s="64">
        <v>140000</v>
      </c>
      <c r="AD66" s="65">
        <v>280</v>
      </c>
      <c r="AE66" s="108">
        <v>40</v>
      </c>
      <c r="AF66" s="108">
        <v>20</v>
      </c>
      <c r="AG66" s="108">
        <v>25</v>
      </c>
      <c r="AH66" s="119">
        <v>1664010</v>
      </c>
      <c r="AI66" s="108">
        <v>2000</v>
      </c>
      <c r="AJ66" s="120">
        <v>550</v>
      </c>
      <c r="AK66" s="120">
        <f t="shared" si="1"/>
        <v>275</v>
      </c>
      <c r="AL66" s="130" t="s">
        <v>372</v>
      </c>
      <c r="AM66" s="130" t="s">
        <v>373</v>
      </c>
    </row>
    <row r="67" s="57" customFormat="1" spans="1:39">
      <c r="A67" s="65" t="s">
        <v>348</v>
      </c>
      <c r="B67" s="64">
        <v>60</v>
      </c>
      <c r="C67" s="65">
        <v>4</v>
      </c>
      <c r="D67" s="65"/>
      <c r="E67" s="65">
        <v>2</v>
      </c>
      <c r="F67" s="64">
        <v>8</v>
      </c>
      <c r="G67" s="64">
        <v>80</v>
      </c>
      <c r="H67" s="68"/>
      <c r="I67" s="64"/>
      <c r="J67" s="64"/>
      <c r="K67" s="65"/>
      <c r="L67" s="64">
        <v>51000</v>
      </c>
      <c r="M67" s="85"/>
      <c r="N67" s="85"/>
      <c r="O67" s="85"/>
      <c r="P67" s="85"/>
      <c r="Q67" s="104">
        <f t="shared" si="2"/>
        <v>31108</v>
      </c>
      <c r="R67" s="104"/>
      <c r="S67" s="90" t="s">
        <v>289</v>
      </c>
      <c r="T67" s="64"/>
      <c r="U67" s="90" t="s">
        <v>233</v>
      </c>
      <c r="V67" s="103" t="s">
        <v>350</v>
      </c>
      <c r="W67" s="92" t="s">
        <v>374</v>
      </c>
      <c r="X67" s="64">
        <v>1652008</v>
      </c>
      <c r="Y67" s="64">
        <v>122005</v>
      </c>
      <c r="Z67" s="64">
        <v>1651008</v>
      </c>
      <c r="AA67" s="65">
        <v>1</v>
      </c>
      <c r="AB67" s="64">
        <v>0.25</v>
      </c>
      <c r="AC67" s="64">
        <v>150000</v>
      </c>
      <c r="AD67" s="65">
        <v>290</v>
      </c>
      <c r="AE67" s="108">
        <v>50</v>
      </c>
      <c r="AF67" s="108">
        <v>25</v>
      </c>
      <c r="AG67" s="108">
        <v>25</v>
      </c>
      <c r="AH67" s="119">
        <v>1664011</v>
      </c>
      <c r="AI67" s="108">
        <v>3000</v>
      </c>
      <c r="AJ67" s="120">
        <v>600</v>
      </c>
      <c r="AK67" s="120">
        <f t="shared" si="1"/>
        <v>300</v>
      </c>
      <c r="AL67" s="130" t="s">
        <v>375</v>
      </c>
      <c r="AM67" s="130" t="s">
        <v>376</v>
      </c>
    </row>
    <row r="68" s="57" customFormat="1" spans="1:39">
      <c r="A68" s="65" t="s">
        <v>348</v>
      </c>
      <c r="B68" s="64">
        <v>61</v>
      </c>
      <c r="C68" s="65">
        <v>4</v>
      </c>
      <c r="D68" s="65"/>
      <c r="E68" s="65">
        <v>2</v>
      </c>
      <c r="F68" s="64">
        <v>9</v>
      </c>
      <c r="G68" s="64">
        <v>80</v>
      </c>
      <c r="H68" s="68"/>
      <c r="I68" s="64"/>
      <c r="J68" s="64"/>
      <c r="K68" s="65"/>
      <c r="L68" s="64">
        <v>51000</v>
      </c>
      <c r="M68" s="85"/>
      <c r="N68" s="85"/>
      <c r="O68" s="85"/>
      <c r="P68" s="85"/>
      <c r="Q68" s="104">
        <f t="shared" si="2"/>
        <v>31109</v>
      </c>
      <c r="R68" s="104"/>
      <c r="S68" s="90" t="s">
        <v>293</v>
      </c>
      <c r="T68" s="64"/>
      <c r="U68" s="90" t="s">
        <v>233</v>
      </c>
      <c r="V68" s="103" t="s">
        <v>350</v>
      </c>
      <c r="W68" s="92" t="s">
        <v>377</v>
      </c>
      <c r="X68" s="64">
        <v>1652009</v>
      </c>
      <c r="Y68" s="64">
        <v>122006</v>
      </c>
      <c r="Z68" s="64">
        <v>1651009</v>
      </c>
      <c r="AA68" s="65">
        <v>1</v>
      </c>
      <c r="AB68" s="64">
        <v>0.25</v>
      </c>
      <c r="AC68" s="64">
        <v>160000</v>
      </c>
      <c r="AD68" s="65">
        <v>300</v>
      </c>
      <c r="AE68" s="108">
        <v>60</v>
      </c>
      <c r="AF68" s="108">
        <v>30</v>
      </c>
      <c r="AG68" s="108">
        <v>25</v>
      </c>
      <c r="AH68" s="119">
        <v>1664012</v>
      </c>
      <c r="AI68" s="108">
        <v>3600</v>
      </c>
      <c r="AJ68" s="120">
        <v>650</v>
      </c>
      <c r="AK68" s="120">
        <f t="shared" si="1"/>
        <v>325</v>
      </c>
      <c r="AL68" s="130" t="s">
        <v>378</v>
      </c>
      <c r="AM68" s="130" t="s">
        <v>379</v>
      </c>
    </row>
    <row r="69" s="57" customFormat="1" spans="1:39">
      <c r="A69" s="65" t="s">
        <v>348</v>
      </c>
      <c r="B69" s="64">
        <v>62</v>
      </c>
      <c r="C69" s="65">
        <v>4</v>
      </c>
      <c r="D69" s="65"/>
      <c r="E69" s="65">
        <v>2</v>
      </c>
      <c r="F69" s="64">
        <v>10</v>
      </c>
      <c r="G69" s="64">
        <v>80</v>
      </c>
      <c r="H69" s="68"/>
      <c r="I69" s="64"/>
      <c r="J69" s="64"/>
      <c r="K69" s="65"/>
      <c r="L69" s="64">
        <v>51000</v>
      </c>
      <c r="M69" s="85"/>
      <c r="N69" s="85"/>
      <c r="O69" s="85"/>
      <c r="P69" s="85"/>
      <c r="Q69" s="104">
        <f t="shared" si="2"/>
        <v>31110</v>
      </c>
      <c r="R69" s="104"/>
      <c r="S69" s="90" t="s">
        <v>217</v>
      </c>
      <c r="T69" s="64"/>
      <c r="U69" s="90" t="s">
        <v>233</v>
      </c>
      <c r="V69" s="103" t="s">
        <v>350</v>
      </c>
      <c r="W69" s="92" t="s">
        <v>380</v>
      </c>
      <c r="X69" s="64">
        <v>1652010</v>
      </c>
      <c r="Y69" s="64">
        <v>122007</v>
      </c>
      <c r="Z69" s="64">
        <v>1651010</v>
      </c>
      <c r="AA69" s="65">
        <v>1</v>
      </c>
      <c r="AB69" s="64">
        <v>0.25</v>
      </c>
      <c r="AC69" s="64">
        <v>170000</v>
      </c>
      <c r="AD69" s="65">
        <v>320</v>
      </c>
      <c r="AE69" s="108">
        <v>70</v>
      </c>
      <c r="AF69" s="108">
        <v>35</v>
      </c>
      <c r="AG69" s="108">
        <v>25</v>
      </c>
      <c r="AH69" s="119">
        <v>1664013</v>
      </c>
      <c r="AI69" s="108">
        <v>4200</v>
      </c>
      <c r="AJ69" s="120">
        <v>700</v>
      </c>
      <c r="AK69" s="120">
        <f t="shared" si="1"/>
        <v>350</v>
      </c>
      <c r="AL69" s="130" t="s">
        <v>381</v>
      </c>
      <c r="AM69" s="130" t="s">
        <v>382</v>
      </c>
    </row>
    <row r="70" s="57" customFormat="1" spans="1:39">
      <c r="A70" s="65" t="s">
        <v>348</v>
      </c>
      <c r="B70" s="64">
        <v>63</v>
      </c>
      <c r="C70" s="65">
        <v>4</v>
      </c>
      <c r="D70" s="65"/>
      <c r="E70" s="65">
        <v>2</v>
      </c>
      <c r="F70" s="64">
        <v>11</v>
      </c>
      <c r="G70" s="64">
        <v>80</v>
      </c>
      <c r="H70" s="68"/>
      <c r="I70" s="64"/>
      <c r="J70" s="64"/>
      <c r="K70" s="65"/>
      <c r="L70" s="64">
        <v>51000</v>
      </c>
      <c r="M70" s="85"/>
      <c r="N70" s="85"/>
      <c r="O70" s="85"/>
      <c r="P70" s="85"/>
      <c r="Q70" s="104">
        <f t="shared" si="2"/>
        <v>31111</v>
      </c>
      <c r="R70" s="104"/>
      <c r="S70" s="90" t="s">
        <v>300</v>
      </c>
      <c r="T70" s="64"/>
      <c r="U70" s="90" t="s">
        <v>233</v>
      </c>
      <c r="V70" s="103" t="s">
        <v>350</v>
      </c>
      <c r="W70" s="92" t="s">
        <v>383</v>
      </c>
      <c r="X70" s="64">
        <v>1652011</v>
      </c>
      <c r="Y70" s="64">
        <v>122008</v>
      </c>
      <c r="Z70" s="64">
        <v>1651011</v>
      </c>
      <c r="AA70" s="65">
        <v>1</v>
      </c>
      <c r="AB70" s="64">
        <v>0.25</v>
      </c>
      <c r="AC70" s="64">
        <v>180000</v>
      </c>
      <c r="AD70" s="65">
        <v>330</v>
      </c>
      <c r="AE70" s="108">
        <v>80</v>
      </c>
      <c r="AF70" s="108">
        <v>40</v>
      </c>
      <c r="AG70" s="108">
        <v>25</v>
      </c>
      <c r="AH70" s="119">
        <v>1664014</v>
      </c>
      <c r="AI70" s="108">
        <v>4800</v>
      </c>
      <c r="AJ70" s="120">
        <v>750</v>
      </c>
      <c r="AK70" s="120">
        <f t="shared" si="1"/>
        <v>375</v>
      </c>
      <c r="AL70" s="130" t="s">
        <v>384</v>
      </c>
      <c r="AM70" s="130" t="s">
        <v>385</v>
      </c>
    </row>
    <row r="71" s="57" customFormat="1" ht="17.25" spans="1:39">
      <c r="A71" s="72" t="s">
        <v>348</v>
      </c>
      <c r="B71" s="71">
        <v>64</v>
      </c>
      <c r="C71" s="72">
        <v>4</v>
      </c>
      <c r="D71" s="72"/>
      <c r="E71" s="72">
        <v>2</v>
      </c>
      <c r="F71" s="71">
        <v>12</v>
      </c>
      <c r="G71" s="71">
        <v>80</v>
      </c>
      <c r="H71" s="131"/>
      <c r="I71" s="71"/>
      <c r="J71" s="71"/>
      <c r="K71" s="72"/>
      <c r="L71" s="71">
        <v>51000</v>
      </c>
      <c r="M71" s="134"/>
      <c r="N71" s="134"/>
      <c r="O71" s="134"/>
      <c r="P71" s="134"/>
      <c r="Q71" s="137">
        <f t="shared" si="2"/>
        <v>31112</v>
      </c>
      <c r="R71" s="137"/>
      <c r="S71" s="93" t="s">
        <v>304</v>
      </c>
      <c r="T71" s="71"/>
      <c r="U71" s="93" t="s">
        <v>233</v>
      </c>
      <c r="V71" s="103" t="s">
        <v>350</v>
      </c>
      <c r="W71" s="95" t="s">
        <v>386</v>
      </c>
      <c r="X71" s="71">
        <v>1652012</v>
      </c>
      <c r="Y71" s="71">
        <v>122009</v>
      </c>
      <c r="Z71" s="71">
        <v>1651012</v>
      </c>
      <c r="AA71" s="72">
        <v>1</v>
      </c>
      <c r="AB71" s="71">
        <v>0.25</v>
      </c>
      <c r="AC71" s="71">
        <v>190000</v>
      </c>
      <c r="AD71" s="72">
        <v>340</v>
      </c>
      <c r="AE71" s="109">
        <v>90</v>
      </c>
      <c r="AF71" s="109">
        <v>45</v>
      </c>
      <c r="AG71" s="109">
        <v>25</v>
      </c>
      <c r="AH71" s="122">
        <v>1664015</v>
      </c>
      <c r="AI71" s="109">
        <v>5400</v>
      </c>
      <c r="AJ71" s="109">
        <v>800</v>
      </c>
      <c r="AK71" s="109">
        <f t="shared" si="1"/>
        <v>400</v>
      </c>
      <c r="AL71" s="151" t="s">
        <v>387</v>
      </c>
      <c r="AM71" s="151" t="s">
        <v>388</v>
      </c>
    </row>
    <row r="72" s="57" customFormat="1" ht="17.25" spans="1:38">
      <c r="A72" s="57" t="s">
        <v>389</v>
      </c>
      <c r="B72" s="57">
        <v>65</v>
      </c>
      <c r="C72" s="57">
        <v>5</v>
      </c>
      <c r="F72" s="57" t="s">
        <v>390</v>
      </c>
      <c r="G72" s="57"/>
      <c r="I72" s="57" t="s">
        <v>391</v>
      </c>
      <c r="J72" s="57">
        <v>167</v>
      </c>
      <c r="L72" s="57">
        <v>50005</v>
      </c>
      <c r="M72" s="57">
        <v>1</v>
      </c>
      <c r="N72" s="57">
        <v>1</v>
      </c>
      <c r="O72" s="57">
        <v>1</v>
      </c>
      <c r="P72" s="57">
        <v>10</v>
      </c>
      <c r="Q72" s="57">
        <v>83100</v>
      </c>
      <c r="R72" s="57" t="s">
        <v>392</v>
      </c>
      <c r="S72" s="138" t="s">
        <v>393</v>
      </c>
      <c r="U72" s="57" t="s">
        <v>394</v>
      </c>
      <c r="V72" s="139" t="s">
        <v>215</v>
      </c>
      <c r="W72" s="57" t="s">
        <v>395</v>
      </c>
      <c r="Z72" s="57">
        <v>1671001</v>
      </c>
      <c r="AA72" s="57">
        <v>0</v>
      </c>
      <c r="AB72" s="57">
        <v>0.25</v>
      </c>
      <c r="AC72" s="57">
        <v>0</v>
      </c>
      <c r="AD72" s="57">
        <v>0</v>
      </c>
      <c r="AE72" s="57">
        <v>20</v>
      </c>
      <c r="AG72" s="57">
        <v>100</v>
      </c>
      <c r="AH72" s="57">
        <v>1664006</v>
      </c>
      <c r="AI72" s="57">
        <v>500</v>
      </c>
      <c r="AJ72" s="57">
        <v>800</v>
      </c>
      <c r="AL72" s="57" t="s">
        <v>396</v>
      </c>
    </row>
    <row r="73" s="57" customFormat="1" spans="1:38">
      <c r="A73" s="57" t="s">
        <v>397</v>
      </c>
      <c r="B73" s="57">
        <v>66</v>
      </c>
      <c r="C73" s="57">
        <v>5</v>
      </c>
      <c r="F73" s="57" t="s">
        <v>398</v>
      </c>
      <c r="I73" s="57" t="s">
        <v>399</v>
      </c>
      <c r="J73" s="57">
        <v>168</v>
      </c>
      <c r="L73" s="57">
        <v>50005</v>
      </c>
      <c r="M73" s="57">
        <v>1</v>
      </c>
      <c r="N73" s="57">
        <v>1</v>
      </c>
      <c r="O73" s="57">
        <v>1</v>
      </c>
      <c r="P73" s="57">
        <v>10</v>
      </c>
      <c r="Q73" s="57">
        <v>83101</v>
      </c>
      <c r="R73" s="57" t="s">
        <v>400</v>
      </c>
      <c r="S73" s="138" t="s">
        <v>401</v>
      </c>
      <c r="U73" s="57" t="s">
        <v>394</v>
      </c>
      <c r="V73" s="139" t="s">
        <v>215</v>
      </c>
      <c r="W73" s="57" t="s">
        <v>402</v>
      </c>
      <c r="Z73" s="57">
        <v>1671002</v>
      </c>
      <c r="AA73" s="57">
        <v>0</v>
      </c>
      <c r="AB73" s="57">
        <v>0.25</v>
      </c>
      <c r="AC73" s="57">
        <v>0</v>
      </c>
      <c r="AD73" s="57">
        <v>0</v>
      </c>
      <c r="AE73" s="57">
        <v>30</v>
      </c>
      <c r="AG73" s="57">
        <v>100</v>
      </c>
      <c r="AH73" s="57">
        <v>1664008</v>
      </c>
      <c r="AI73" s="57">
        <v>900</v>
      </c>
      <c r="AJ73" s="57">
        <v>1000</v>
      </c>
      <c r="AL73" s="57" t="s">
        <v>403</v>
      </c>
    </row>
    <row r="74" s="57" customFormat="1" spans="1:38">
      <c r="A74" s="57" t="s">
        <v>404</v>
      </c>
      <c r="B74" s="57">
        <v>67</v>
      </c>
      <c r="C74" s="57">
        <v>5</v>
      </c>
      <c r="F74" s="57" t="s">
        <v>405</v>
      </c>
      <c r="I74" s="57" t="s">
        <v>406</v>
      </c>
      <c r="J74" s="57">
        <v>169</v>
      </c>
      <c r="L74" s="57">
        <v>50005</v>
      </c>
      <c r="M74" s="57">
        <v>1</v>
      </c>
      <c r="N74" s="57">
        <v>1</v>
      </c>
      <c r="O74" s="57">
        <v>1</v>
      </c>
      <c r="P74" s="57">
        <v>10</v>
      </c>
      <c r="Q74" s="57">
        <v>83102</v>
      </c>
      <c r="R74" s="57" t="s">
        <v>407</v>
      </c>
      <c r="S74" s="138" t="s">
        <v>401</v>
      </c>
      <c r="U74" s="57" t="s">
        <v>394</v>
      </c>
      <c r="V74" s="139" t="s">
        <v>215</v>
      </c>
      <c r="W74" s="57" t="s">
        <v>408</v>
      </c>
      <c r="Z74" s="57">
        <v>1671003</v>
      </c>
      <c r="AA74" s="57">
        <v>0</v>
      </c>
      <c r="AB74" s="57">
        <v>0.25</v>
      </c>
      <c r="AC74" s="57">
        <v>0</v>
      </c>
      <c r="AD74" s="57">
        <v>0</v>
      </c>
      <c r="AE74" s="57">
        <v>40</v>
      </c>
      <c r="AG74" s="57">
        <v>100</v>
      </c>
      <c r="AH74" s="57">
        <v>1664010</v>
      </c>
      <c r="AI74" s="57">
        <v>2000</v>
      </c>
      <c r="AJ74" s="57">
        <v>1200</v>
      </c>
      <c r="AL74" s="57" t="s">
        <v>409</v>
      </c>
    </row>
    <row r="75" s="57" customFormat="1" spans="1:39">
      <c r="A75" s="57" t="s">
        <v>410</v>
      </c>
      <c r="B75" s="57">
        <v>68</v>
      </c>
      <c r="C75" s="57">
        <v>6</v>
      </c>
      <c r="F75" s="57" t="s">
        <v>192</v>
      </c>
      <c r="I75" s="57" t="s">
        <v>411</v>
      </c>
      <c r="J75" s="57">
        <v>170</v>
      </c>
      <c r="L75" s="57">
        <v>50006</v>
      </c>
      <c r="M75" s="57">
        <v>1</v>
      </c>
      <c r="Q75" s="57">
        <v>83103</v>
      </c>
      <c r="R75" s="57" t="s">
        <v>412</v>
      </c>
      <c r="S75" s="138" t="s">
        <v>413</v>
      </c>
      <c r="U75" s="57" t="s">
        <v>414</v>
      </c>
      <c r="V75" s="139" t="s">
        <v>415</v>
      </c>
      <c r="W75" s="57" t="s">
        <v>416</v>
      </c>
      <c r="X75" s="57">
        <v>1672004</v>
      </c>
      <c r="Y75" s="57">
        <v>122002</v>
      </c>
      <c r="Z75" s="57">
        <v>1671004</v>
      </c>
      <c r="AA75" s="57">
        <v>0</v>
      </c>
      <c r="AB75" s="57">
        <v>0.25</v>
      </c>
      <c r="AC75" s="57">
        <v>0</v>
      </c>
      <c r="AD75" s="57">
        <v>0</v>
      </c>
      <c r="AE75" s="57">
        <v>20</v>
      </c>
      <c r="AF75" s="57">
        <v>10</v>
      </c>
      <c r="AG75" s="57">
        <v>100</v>
      </c>
      <c r="AH75" s="57">
        <v>1664006</v>
      </c>
      <c r="AI75" s="57">
        <v>500</v>
      </c>
      <c r="AJ75" s="57">
        <v>800</v>
      </c>
      <c r="AK75" s="57">
        <v>400</v>
      </c>
      <c r="AL75" s="57" t="s">
        <v>417</v>
      </c>
      <c r="AM75" s="57" t="s">
        <v>418</v>
      </c>
    </row>
    <row r="76" s="57" customFormat="1" spans="1:39">
      <c r="A76" s="57" t="s">
        <v>419</v>
      </c>
      <c r="B76" s="57">
        <v>69</v>
      </c>
      <c r="C76" s="57">
        <v>6</v>
      </c>
      <c r="F76" s="57" t="s">
        <v>200</v>
      </c>
      <c r="I76" s="57" t="s">
        <v>420</v>
      </c>
      <c r="J76" s="57">
        <v>171</v>
      </c>
      <c r="L76" s="57">
        <v>50006</v>
      </c>
      <c r="M76" s="57">
        <v>1</v>
      </c>
      <c r="Q76" s="57">
        <v>83104</v>
      </c>
      <c r="R76" s="57" t="s">
        <v>421</v>
      </c>
      <c r="S76" s="138" t="s">
        <v>422</v>
      </c>
      <c r="U76" s="57" t="s">
        <v>414</v>
      </c>
      <c r="V76" s="139" t="s">
        <v>415</v>
      </c>
      <c r="W76" s="57" t="s">
        <v>423</v>
      </c>
      <c r="X76" s="57">
        <v>1672005</v>
      </c>
      <c r="Y76" s="57">
        <v>122002</v>
      </c>
      <c r="Z76" s="57">
        <v>1671005</v>
      </c>
      <c r="AA76" s="57">
        <v>0</v>
      </c>
      <c r="AB76" s="57">
        <v>0.25</v>
      </c>
      <c r="AC76" s="57">
        <v>0</v>
      </c>
      <c r="AD76" s="57">
        <v>0</v>
      </c>
      <c r="AE76" s="57">
        <v>30</v>
      </c>
      <c r="AF76" s="57">
        <v>15</v>
      </c>
      <c r="AG76" s="57">
        <v>100</v>
      </c>
      <c r="AH76" s="57">
        <v>1664008</v>
      </c>
      <c r="AI76" s="57">
        <v>900</v>
      </c>
      <c r="AJ76" s="57">
        <v>1000</v>
      </c>
      <c r="AK76" s="57">
        <v>500</v>
      </c>
      <c r="AL76" s="57" t="s">
        <v>424</v>
      </c>
      <c r="AM76" s="57" t="s">
        <v>425</v>
      </c>
    </row>
    <row r="77" s="57" customFormat="1" spans="1:39">
      <c r="A77" s="57" t="s">
        <v>426</v>
      </c>
      <c r="B77" s="57">
        <v>70</v>
      </c>
      <c r="C77" s="57">
        <v>6</v>
      </c>
      <c r="F77" s="57" t="s">
        <v>208</v>
      </c>
      <c r="I77" s="57" t="s">
        <v>427</v>
      </c>
      <c r="J77" s="57">
        <v>172</v>
      </c>
      <c r="L77" s="57">
        <v>50006</v>
      </c>
      <c r="M77" s="57">
        <v>1</v>
      </c>
      <c r="Q77" s="57">
        <v>83105</v>
      </c>
      <c r="R77" s="57" t="s">
        <v>428</v>
      </c>
      <c r="S77" s="138" t="s">
        <v>422</v>
      </c>
      <c r="U77" s="57" t="s">
        <v>414</v>
      </c>
      <c r="V77" s="139" t="s">
        <v>415</v>
      </c>
      <c r="W77" s="57" t="s">
        <v>429</v>
      </c>
      <c r="X77" s="57">
        <v>1672006</v>
      </c>
      <c r="Y77" s="57">
        <v>122002</v>
      </c>
      <c r="Z77" s="57">
        <v>1671006</v>
      </c>
      <c r="AA77" s="57">
        <v>0</v>
      </c>
      <c r="AB77" s="57">
        <v>0.25</v>
      </c>
      <c r="AC77" s="57">
        <v>0</v>
      </c>
      <c r="AD77" s="57">
        <v>0</v>
      </c>
      <c r="AE77" s="57">
        <v>40</v>
      </c>
      <c r="AF77" s="57">
        <v>20</v>
      </c>
      <c r="AG77" s="57">
        <v>100</v>
      </c>
      <c r="AH77" s="57">
        <v>1664010</v>
      </c>
      <c r="AI77" s="57">
        <v>2000</v>
      </c>
      <c r="AJ77" s="57">
        <v>1200</v>
      </c>
      <c r="AK77" s="57">
        <v>600</v>
      </c>
      <c r="AL77" s="57" t="s">
        <v>430</v>
      </c>
      <c r="AM77" s="57" t="s">
        <v>431</v>
      </c>
    </row>
    <row r="78" s="57" customFormat="1" spans="1:39">
      <c r="A78" s="57" t="s">
        <v>432</v>
      </c>
      <c r="B78" s="57">
        <v>71</v>
      </c>
      <c r="C78" s="57">
        <v>6</v>
      </c>
      <c r="F78" s="57" t="s">
        <v>216</v>
      </c>
      <c r="I78" s="57" t="s">
        <v>433</v>
      </c>
      <c r="J78" s="57">
        <v>173</v>
      </c>
      <c r="L78" s="57">
        <v>50006</v>
      </c>
      <c r="M78" s="57">
        <v>1</v>
      </c>
      <c r="Q78" s="57">
        <v>83106</v>
      </c>
      <c r="R78" s="57" t="s">
        <v>434</v>
      </c>
      <c r="S78" s="138" t="s">
        <v>435</v>
      </c>
      <c r="U78" s="57" t="s">
        <v>414</v>
      </c>
      <c r="V78" s="139" t="s">
        <v>415</v>
      </c>
      <c r="W78" s="57" t="s">
        <v>436</v>
      </c>
      <c r="X78" s="57">
        <v>1672007</v>
      </c>
      <c r="Y78" s="57">
        <v>122002</v>
      </c>
      <c r="Z78" s="57">
        <v>1671007</v>
      </c>
      <c r="AA78" s="57">
        <v>0</v>
      </c>
      <c r="AB78" s="57">
        <v>0.25</v>
      </c>
      <c r="AC78" s="57">
        <v>0</v>
      </c>
      <c r="AD78" s="57">
        <v>0</v>
      </c>
      <c r="AE78" s="57">
        <v>60</v>
      </c>
      <c r="AF78" s="57">
        <v>30</v>
      </c>
      <c r="AG78" s="57">
        <v>100</v>
      </c>
      <c r="AH78" s="57">
        <v>1664012</v>
      </c>
      <c r="AI78" s="57">
        <v>3600</v>
      </c>
      <c r="AJ78" s="57">
        <v>1400</v>
      </c>
      <c r="AK78" s="57">
        <v>700</v>
      </c>
      <c r="AL78" s="57" t="s">
        <v>437</v>
      </c>
      <c r="AM78" s="57" t="s">
        <v>438</v>
      </c>
    </row>
    <row r="79" s="57" customFormat="1" spans="1:39">
      <c r="A79" s="57" t="s">
        <v>439</v>
      </c>
      <c r="B79" s="57">
        <v>72</v>
      </c>
      <c r="C79" s="57">
        <v>6</v>
      </c>
      <c r="F79" s="57" t="s">
        <v>224</v>
      </c>
      <c r="I79" s="57" t="s">
        <v>440</v>
      </c>
      <c r="J79" s="57">
        <v>174</v>
      </c>
      <c r="L79" s="57">
        <v>50006</v>
      </c>
      <c r="M79" s="57">
        <v>1</v>
      </c>
      <c r="Q79" s="57">
        <v>83107</v>
      </c>
      <c r="R79" s="57" t="s">
        <v>441</v>
      </c>
      <c r="S79" s="138" t="s">
        <v>435</v>
      </c>
      <c r="U79" s="57" t="s">
        <v>414</v>
      </c>
      <c r="V79" s="139" t="s">
        <v>415</v>
      </c>
      <c r="W79" s="57" t="s">
        <v>442</v>
      </c>
      <c r="X79" s="57">
        <v>1672008</v>
      </c>
      <c r="Y79" s="57">
        <v>122002</v>
      </c>
      <c r="Z79" s="57">
        <v>1671008</v>
      </c>
      <c r="AA79" s="57">
        <v>0</v>
      </c>
      <c r="AB79" s="57">
        <v>0.25</v>
      </c>
      <c r="AC79" s="57">
        <v>0</v>
      </c>
      <c r="AD79" s="57">
        <v>0</v>
      </c>
      <c r="AE79" s="57">
        <v>80</v>
      </c>
      <c r="AF79" s="57">
        <v>40</v>
      </c>
      <c r="AG79" s="57">
        <v>100</v>
      </c>
      <c r="AH79" s="57">
        <v>1664014</v>
      </c>
      <c r="AI79" s="57">
        <v>4800</v>
      </c>
      <c r="AJ79" s="57">
        <v>1600</v>
      </c>
      <c r="AK79" s="57">
        <v>800</v>
      </c>
      <c r="AL79" s="57" t="s">
        <v>443</v>
      </c>
      <c r="AM79" s="57" t="s">
        <v>444</v>
      </c>
    </row>
    <row r="80" s="57" customFormat="1" spans="1:39">
      <c r="A80" s="57" t="s">
        <v>445</v>
      </c>
      <c r="B80" s="57">
        <v>73</v>
      </c>
      <c r="C80" s="57">
        <v>2</v>
      </c>
      <c r="F80" s="57">
        <v>0</v>
      </c>
      <c r="G80" s="57">
        <v>1</v>
      </c>
      <c r="H80" s="57">
        <v>3</v>
      </c>
      <c r="I80" s="57" t="s">
        <v>446</v>
      </c>
      <c r="L80" s="57">
        <v>40002</v>
      </c>
      <c r="Q80" s="57">
        <v>83200</v>
      </c>
      <c r="S80" s="138" t="s">
        <v>209</v>
      </c>
      <c r="U80" s="57" t="s">
        <v>447</v>
      </c>
      <c r="V80" s="139" t="s">
        <v>203</v>
      </c>
      <c r="W80" s="57" t="s">
        <v>448</v>
      </c>
      <c r="X80" s="57">
        <v>1653081</v>
      </c>
      <c r="Y80" s="57">
        <v>122002</v>
      </c>
      <c r="Z80" s="57">
        <v>1653061</v>
      </c>
      <c r="AA80" s="57">
        <v>1</v>
      </c>
      <c r="AB80" s="57">
        <v>0.25</v>
      </c>
      <c r="AC80" s="57">
        <v>0</v>
      </c>
      <c r="AD80" s="57">
        <v>0</v>
      </c>
      <c r="AE80" s="57">
        <v>40</v>
      </c>
      <c r="AF80" s="57">
        <v>20</v>
      </c>
      <c r="AG80" s="57">
        <v>25</v>
      </c>
      <c r="AH80" s="57">
        <v>1664010</v>
      </c>
      <c r="AI80" s="57">
        <v>2000</v>
      </c>
      <c r="AJ80" s="57">
        <v>550</v>
      </c>
      <c r="AK80" s="57">
        <v>275</v>
      </c>
      <c r="AL80" s="57" t="s">
        <v>449</v>
      </c>
      <c r="AM80" s="57" t="s">
        <v>450</v>
      </c>
    </row>
    <row r="81" s="57" customFormat="1" spans="1:39">
      <c r="A81" s="57" t="s">
        <v>451</v>
      </c>
      <c r="B81" s="57">
        <v>74</v>
      </c>
      <c r="C81" s="57">
        <v>2</v>
      </c>
      <c r="F81" s="57">
        <v>0</v>
      </c>
      <c r="G81" s="57">
        <v>2</v>
      </c>
      <c r="H81" s="57">
        <v>6</v>
      </c>
      <c r="I81" s="57" t="s">
        <v>452</v>
      </c>
      <c r="L81" s="57">
        <v>40003</v>
      </c>
      <c r="Q81" s="57">
        <v>83201</v>
      </c>
      <c r="S81" s="138" t="s">
        <v>209</v>
      </c>
      <c r="U81" s="57" t="s">
        <v>447</v>
      </c>
      <c r="V81" s="139" t="s">
        <v>211</v>
      </c>
      <c r="W81" s="57" t="s">
        <v>453</v>
      </c>
      <c r="X81" s="57">
        <v>1653082</v>
      </c>
      <c r="Y81" s="57">
        <v>122002</v>
      </c>
      <c r="Z81" s="57">
        <v>1653062</v>
      </c>
      <c r="AA81" s="57">
        <v>1</v>
      </c>
      <c r="AB81" s="57">
        <v>0.25</v>
      </c>
      <c r="AC81" s="57">
        <v>0</v>
      </c>
      <c r="AD81" s="57">
        <v>0</v>
      </c>
      <c r="AE81" s="57">
        <v>40</v>
      </c>
      <c r="AF81" s="57">
        <v>20</v>
      </c>
      <c r="AG81" s="57">
        <v>25</v>
      </c>
      <c r="AH81" s="57">
        <v>1664010</v>
      </c>
      <c r="AI81" s="57">
        <v>2000</v>
      </c>
      <c r="AJ81" s="57">
        <v>550</v>
      </c>
      <c r="AK81" s="57">
        <v>275</v>
      </c>
      <c r="AL81" s="57" t="s">
        <v>454</v>
      </c>
      <c r="AM81" s="57" t="s">
        <v>455</v>
      </c>
    </row>
    <row r="82" s="57" customFormat="1" spans="1:39">
      <c r="A82" s="57" t="s">
        <v>456</v>
      </c>
      <c r="B82" s="57">
        <v>75</v>
      </c>
      <c r="C82" s="57">
        <v>2</v>
      </c>
      <c r="F82" s="57">
        <v>0</v>
      </c>
      <c r="G82" s="57">
        <v>3</v>
      </c>
      <c r="H82" s="57">
        <v>9</v>
      </c>
      <c r="I82" s="57" t="s">
        <v>457</v>
      </c>
      <c r="L82" s="57">
        <v>40004</v>
      </c>
      <c r="Q82" s="57">
        <v>83202</v>
      </c>
      <c r="S82" s="138" t="s">
        <v>289</v>
      </c>
      <c r="U82" s="57" t="s">
        <v>447</v>
      </c>
      <c r="V82" s="139" t="s">
        <v>215</v>
      </c>
      <c r="W82" s="57" t="s">
        <v>458</v>
      </c>
      <c r="X82" s="57">
        <v>1653083</v>
      </c>
      <c r="Y82" s="57">
        <v>122002</v>
      </c>
      <c r="Z82" s="57">
        <v>1653063</v>
      </c>
      <c r="AA82" s="57">
        <v>1</v>
      </c>
      <c r="AB82" s="57">
        <v>0.25</v>
      </c>
      <c r="AC82" s="57">
        <v>0</v>
      </c>
      <c r="AD82" s="57">
        <v>0</v>
      </c>
      <c r="AE82" s="57">
        <v>50</v>
      </c>
      <c r="AF82" s="57">
        <v>25</v>
      </c>
      <c r="AG82" s="57">
        <v>25</v>
      </c>
      <c r="AH82" s="57">
        <v>1664011</v>
      </c>
      <c r="AI82" s="57">
        <v>3000</v>
      </c>
      <c r="AJ82" s="57">
        <v>600</v>
      </c>
      <c r="AK82" s="57">
        <v>300</v>
      </c>
      <c r="AL82" s="57" t="s">
        <v>459</v>
      </c>
      <c r="AM82" s="57" t="s">
        <v>460</v>
      </c>
    </row>
    <row r="83" s="57" customFormat="1" spans="1:39">
      <c r="A83" s="57" t="s">
        <v>461</v>
      </c>
      <c r="B83" s="57">
        <v>76</v>
      </c>
      <c r="C83" s="57">
        <v>2</v>
      </c>
      <c r="F83" s="57">
        <v>0</v>
      </c>
      <c r="G83" s="57">
        <v>4</v>
      </c>
      <c r="H83" s="57">
        <v>12</v>
      </c>
      <c r="I83" s="57" t="s">
        <v>462</v>
      </c>
      <c r="L83" s="57">
        <v>40002</v>
      </c>
      <c r="Q83" s="57">
        <v>83203</v>
      </c>
      <c r="S83" s="138" t="s">
        <v>289</v>
      </c>
      <c r="U83" s="57" t="s">
        <v>447</v>
      </c>
      <c r="V83" s="139" t="s">
        <v>203</v>
      </c>
      <c r="W83" s="57" t="s">
        <v>463</v>
      </c>
      <c r="X83" s="57">
        <v>1653084</v>
      </c>
      <c r="Y83" s="57">
        <v>122003</v>
      </c>
      <c r="Z83" s="57">
        <v>1653064</v>
      </c>
      <c r="AA83" s="57">
        <v>1</v>
      </c>
      <c r="AB83" s="57">
        <v>0.25</v>
      </c>
      <c r="AC83" s="57">
        <v>0</v>
      </c>
      <c r="AD83" s="57">
        <v>0</v>
      </c>
      <c r="AE83" s="57">
        <v>50</v>
      </c>
      <c r="AF83" s="57">
        <v>25</v>
      </c>
      <c r="AG83" s="57">
        <v>25</v>
      </c>
      <c r="AH83" s="57">
        <v>1664011</v>
      </c>
      <c r="AI83" s="57">
        <v>3000</v>
      </c>
      <c r="AJ83" s="57">
        <v>600</v>
      </c>
      <c r="AK83" s="57">
        <v>300</v>
      </c>
      <c r="AL83" s="57" t="s">
        <v>464</v>
      </c>
      <c r="AM83" s="57" t="s">
        <v>465</v>
      </c>
    </row>
    <row r="84" s="57" customFormat="1" spans="1:39">
      <c r="A84" s="57" t="s">
        <v>466</v>
      </c>
      <c r="B84" s="57">
        <v>77</v>
      </c>
      <c r="C84" s="57">
        <v>2</v>
      </c>
      <c r="F84" s="57">
        <v>0</v>
      </c>
      <c r="G84" s="57">
        <v>5</v>
      </c>
      <c r="H84" s="57">
        <v>15</v>
      </c>
      <c r="I84" s="57" t="s">
        <v>467</v>
      </c>
      <c r="L84" s="57">
        <v>40003</v>
      </c>
      <c r="Q84" s="57">
        <v>83204</v>
      </c>
      <c r="S84" s="138" t="s">
        <v>293</v>
      </c>
      <c r="U84" s="57" t="s">
        <v>447</v>
      </c>
      <c r="V84" s="139" t="s">
        <v>211</v>
      </c>
      <c r="W84" s="57" t="s">
        <v>468</v>
      </c>
      <c r="X84" s="57">
        <v>1653085</v>
      </c>
      <c r="Y84" s="57">
        <v>122003</v>
      </c>
      <c r="Z84" s="57">
        <v>1653065</v>
      </c>
      <c r="AA84" s="57">
        <v>1</v>
      </c>
      <c r="AB84" s="57">
        <v>0.25</v>
      </c>
      <c r="AC84" s="57">
        <v>0</v>
      </c>
      <c r="AD84" s="57">
        <v>0</v>
      </c>
      <c r="AE84" s="57">
        <v>60</v>
      </c>
      <c r="AF84" s="57">
        <v>30</v>
      </c>
      <c r="AG84" s="57">
        <v>25</v>
      </c>
      <c r="AH84" s="57">
        <v>1664012</v>
      </c>
      <c r="AI84" s="57">
        <v>3600</v>
      </c>
      <c r="AJ84" s="57">
        <v>650</v>
      </c>
      <c r="AK84" s="57">
        <v>325</v>
      </c>
      <c r="AL84" s="57" t="s">
        <v>469</v>
      </c>
      <c r="AM84" s="57" t="s">
        <v>470</v>
      </c>
    </row>
    <row r="85" s="57" customFormat="1" spans="1:39">
      <c r="A85" s="57" t="s">
        <v>471</v>
      </c>
      <c r="B85" s="57">
        <v>78</v>
      </c>
      <c r="C85" s="57">
        <v>2</v>
      </c>
      <c r="F85" s="57">
        <v>0</v>
      </c>
      <c r="G85" s="57">
        <v>6</v>
      </c>
      <c r="H85" s="57">
        <v>18</v>
      </c>
      <c r="I85" s="57" t="s">
        <v>472</v>
      </c>
      <c r="L85" s="57">
        <v>40004</v>
      </c>
      <c r="Q85" s="57">
        <v>83205</v>
      </c>
      <c r="S85" s="138" t="s">
        <v>293</v>
      </c>
      <c r="U85" s="57" t="s">
        <v>447</v>
      </c>
      <c r="V85" s="139" t="s">
        <v>215</v>
      </c>
      <c r="W85" s="140" t="s">
        <v>473</v>
      </c>
      <c r="X85" s="57">
        <v>1653086</v>
      </c>
      <c r="Y85" s="57">
        <v>122003</v>
      </c>
      <c r="Z85" s="57">
        <v>1653066</v>
      </c>
      <c r="AA85" s="57">
        <v>1</v>
      </c>
      <c r="AB85" s="57">
        <v>0.25</v>
      </c>
      <c r="AC85" s="57">
        <v>0</v>
      </c>
      <c r="AD85" s="57">
        <v>0</v>
      </c>
      <c r="AE85" s="57">
        <v>60</v>
      </c>
      <c r="AF85" s="57">
        <v>30</v>
      </c>
      <c r="AG85" s="57">
        <v>25</v>
      </c>
      <c r="AH85" s="57">
        <v>1664012</v>
      </c>
      <c r="AI85" s="57">
        <v>3600</v>
      </c>
      <c r="AJ85" s="57">
        <v>650</v>
      </c>
      <c r="AK85" s="57">
        <v>325</v>
      </c>
      <c r="AL85" s="57" t="s">
        <v>474</v>
      </c>
      <c r="AM85" s="57" t="s">
        <v>475</v>
      </c>
    </row>
    <row r="86" s="57" customFormat="1" spans="1:39">
      <c r="A86" s="57" t="s">
        <v>476</v>
      </c>
      <c r="B86" s="57">
        <v>79</v>
      </c>
      <c r="C86" s="57">
        <v>2</v>
      </c>
      <c r="F86" s="57">
        <v>0</v>
      </c>
      <c r="G86" s="57">
        <v>7</v>
      </c>
      <c r="H86" s="57">
        <v>21</v>
      </c>
      <c r="I86" s="57" t="s">
        <v>477</v>
      </c>
      <c r="L86" s="57">
        <v>40002</v>
      </c>
      <c r="Q86" s="57">
        <v>83206</v>
      </c>
      <c r="S86" s="138" t="s">
        <v>217</v>
      </c>
      <c r="U86" s="57" t="s">
        <v>447</v>
      </c>
      <c r="V86" s="139" t="s">
        <v>203</v>
      </c>
      <c r="W86" s="57" t="s">
        <v>478</v>
      </c>
      <c r="X86" s="57">
        <v>1653087</v>
      </c>
      <c r="Y86" s="57">
        <v>122004</v>
      </c>
      <c r="Z86" s="57">
        <v>1653067</v>
      </c>
      <c r="AA86" s="57">
        <v>1</v>
      </c>
      <c r="AB86" s="57">
        <v>0.25</v>
      </c>
      <c r="AC86" s="57">
        <v>0</v>
      </c>
      <c r="AD86" s="57">
        <v>0</v>
      </c>
      <c r="AE86" s="57">
        <v>70</v>
      </c>
      <c r="AF86" s="57">
        <v>35</v>
      </c>
      <c r="AG86" s="57">
        <v>25</v>
      </c>
      <c r="AH86" s="57">
        <v>1664013</v>
      </c>
      <c r="AI86" s="57">
        <v>4200</v>
      </c>
      <c r="AJ86" s="57">
        <v>700</v>
      </c>
      <c r="AK86" s="57">
        <v>350</v>
      </c>
      <c r="AL86" s="57" t="s">
        <v>479</v>
      </c>
      <c r="AM86" s="57" t="s">
        <v>480</v>
      </c>
    </row>
    <row r="87" s="57" customFormat="1" spans="1:39">
      <c r="A87" s="57" t="s">
        <v>481</v>
      </c>
      <c r="B87" s="57">
        <v>80</v>
      </c>
      <c r="C87" s="57">
        <v>2</v>
      </c>
      <c r="F87" s="57">
        <v>0</v>
      </c>
      <c r="G87" s="57">
        <v>8</v>
      </c>
      <c r="H87" s="57">
        <v>24</v>
      </c>
      <c r="I87" s="57" t="s">
        <v>482</v>
      </c>
      <c r="L87" s="57">
        <v>40003</v>
      </c>
      <c r="Q87" s="57">
        <v>83207</v>
      </c>
      <c r="S87" s="138" t="s">
        <v>217</v>
      </c>
      <c r="U87" s="57" t="s">
        <v>447</v>
      </c>
      <c r="V87" s="139" t="s">
        <v>211</v>
      </c>
      <c r="W87" s="57" t="s">
        <v>483</v>
      </c>
      <c r="X87" s="57">
        <v>1653088</v>
      </c>
      <c r="Y87" s="57">
        <v>122005</v>
      </c>
      <c r="Z87" s="57">
        <v>1653068</v>
      </c>
      <c r="AA87" s="57">
        <v>1</v>
      </c>
      <c r="AB87" s="57">
        <v>0.25</v>
      </c>
      <c r="AC87" s="57">
        <v>0</v>
      </c>
      <c r="AD87" s="57">
        <v>0</v>
      </c>
      <c r="AE87" s="57">
        <v>70</v>
      </c>
      <c r="AF87" s="57">
        <v>35</v>
      </c>
      <c r="AG87" s="57">
        <v>25</v>
      </c>
      <c r="AH87" s="57">
        <v>1664013</v>
      </c>
      <c r="AI87" s="57">
        <v>4200</v>
      </c>
      <c r="AJ87" s="57">
        <v>700</v>
      </c>
      <c r="AK87" s="57">
        <v>350</v>
      </c>
      <c r="AL87" s="57" t="s">
        <v>484</v>
      </c>
      <c r="AM87" s="57" t="s">
        <v>485</v>
      </c>
    </row>
    <row r="88" s="57" customFormat="1" spans="1:39">
      <c r="A88" s="57" t="s">
        <v>486</v>
      </c>
      <c r="B88" s="57">
        <v>81</v>
      </c>
      <c r="C88" s="57">
        <v>2</v>
      </c>
      <c r="F88" s="57">
        <v>0</v>
      </c>
      <c r="G88" s="57">
        <v>9</v>
      </c>
      <c r="H88" s="57">
        <v>27</v>
      </c>
      <c r="I88" s="57" t="s">
        <v>487</v>
      </c>
      <c r="L88" s="57">
        <v>40004</v>
      </c>
      <c r="Q88" s="57">
        <v>83208</v>
      </c>
      <c r="S88" s="138" t="s">
        <v>300</v>
      </c>
      <c r="U88" s="57" t="s">
        <v>447</v>
      </c>
      <c r="V88" s="139" t="s">
        <v>215</v>
      </c>
      <c r="W88" s="57" t="s">
        <v>488</v>
      </c>
      <c r="X88" s="57">
        <v>1653089</v>
      </c>
      <c r="Y88" s="57">
        <v>122006</v>
      </c>
      <c r="Z88" s="57">
        <v>1653069</v>
      </c>
      <c r="AA88" s="57">
        <v>1</v>
      </c>
      <c r="AB88" s="57">
        <v>0.25</v>
      </c>
      <c r="AC88" s="57">
        <v>0</v>
      </c>
      <c r="AD88" s="57">
        <v>0</v>
      </c>
      <c r="AE88" s="57">
        <v>80</v>
      </c>
      <c r="AF88" s="57">
        <v>40</v>
      </c>
      <c r="AG88" s="57">
        <v>25</v>
      </c>
      <c r="AH88" s="57">
        <v>1664014</v>
      </c>
      <c r="AI88" s="57">
        <v>4800</v>
      </c>
      <c r="AJ88" s="57">
        <v>750</v>
      </c>
      <c r="AK88" s="57">
        <v>375</v>
      </c>
      <c r="AL88" s="57" t="s">
        <v>489</v>
      </c>
      <c r="AM88" s="57" t="s">
        <v>490</v>
      </c>
    </row>
    <row r="89" s="57" customFormat="1" spans="1:39">
      <c r="A89" s="57" t="s">
        <v>491</v>
      </c>
      <c r="B89" s="57">
        <v>82</v>
      </c>
      <c r="C89" s="57">
        <v>2</v>
      </c>
      <c r="F89" s="57">
        <v>0</v>
      </c>
      <c r="G89" s="57">
        <v>10</v>
      </c>
      <c r="H89" s="57">
        <v>30</v>
      </c>
      <c r="I89" s="57" t="s">
        <v>492</v>
      </c>
      <c r="L89" s="57">
        <v>40002</v>
      </c>
      <c r="Q89" s="57">
        <v>83209</v>
      </c>
      <c r="S89" s="138" t="s">
        <v>300</v>
      </c>
      <c r="U89" s="57" t="s">
        <v>447</v>
      </c>
      <c r="V89" s="139" t="s">
        <v>203</v>
      </c>
      <c r="W89" s="57" t="s">
        <v>493</v>
      </c>
      <c r="X89" s="57">
        <v>1653090</v>
      </c>
      <c r="Y89" s="57">
        <v>122007</v>
      </c>
      <c r="Z89" s="57">
        <v>1653070</v>
      </c>
      <c r="AA89" s="57">
        <v>1</v>
      </c>
      <c r="AB89" s="57">
        <v>0.25</v>
      </c>
      <c r="AC89" s="57">
        <v>0</v>
      </c>
      <c r="AD89" s="57">
        <v>0</v>
      </c>
      <c r="AE89" s="57">
        <v>80</v>
      </c>
      <c r="AF89" s="57">
        <v>40</v>
      </c>
      <c r="AG89" s="57">
        <v>25</v>
      </c>
      <c r="AH89" s="57">
        <v>1664014</v>
      </c>
      <c r="AI89" s="57">
        <v>4800</v>
      </c>
      <c r="AJ89" s="57">
        <v>750</v>
      </c>
      <c r="AK89" s="57">
        <v>375</v>
      </c>
      <c r="AL89" s="57" t="s">
        <v>494</v>
      </c>
      <c r="AM89" s="57" t="s">
        <v>495</v>
      </c>
    </row>
    <row r="90" s="57" customFormat="1" spans="1:39">
      <c r="A90" s="57" t="s">
        <v>496</v>
      </c>
      <c r="B90" s="57">
        <v>83</v>
      </c>
      <c r="C90" s="57">
        <v>2</v>
      </c>
      <c r="F90" s="57">
        <v>0</v>
      </c>
      <c r="G90" s="57">
        <v>11</v>
      </c>
      <c r="H90" s="57">
        <v>33</v>
      </c>
      <c r="I90" s="57" t="s">
        <v>497</v>
      </c>
      <c r="L90" s="57">
        <v>40003</v>
      </c>
      <c r="Q90" s="57">
        <v>83210</v>
      </c>
      <c r="S90" s="138" t="s">
        <v>304</v>
      </c>
      <c r="U90" s="57" t="s">
        <v>447</v>
      </c>
      <c r="V90" s="139" t="s">
        <v>211</v>
      </c>
      <c r="W90" s="57" t="s">
        <v>498</v>
      </c>
      <c r="X90" s="57">
        <v>1653091</v>
      </c>
      <c r="Y90" s="57">
        <v>122008</v>
      </c>
      <c r="Z90" s="57">
        <v>1653071</v>
      </c>
      <c r="AA90" s="57">
        <v>1</v>
      </c>
      <c r="AB90" s="57">
        <v>0.25</v>
      </c>
      <c r="AC90" s="57">
        <v>0</v>
      </c>
      <c r="AD90" s="57">
        <v>0</v>
      </c>
      <c r="AE90" s="57">
        <v>90</v>
      </c>
      <c r="AF90" s="57">
        <v>45</v>
      </c>
      <c r="AG90" s="57">
        <v>25</v>
      </c>
      <c r="AH90" s="57">
        <v>1664015</v>
      </c>
      <c r="AI90" s="57">
        <v>5400</v>
      </c>
      <c r="AJ90" s="57">
        <v>800</v>
      </c>
      <c r="AK90" s="57">
        <v>400</v>
      </c>
      <c r="AL90" s="57" t="s">
        <v>499</v>
      </c>
      <c r="AM90" s="57" t="s">
        <v>500</v>
      </c>
    </row>
    <row r="91" s="57" customFormat="1" ht="17.25" spans="1:39">
      <c r="A91" s="132" t="s">
        <v>501</v>
      </c>
      <c r="B91" s="133">
        <v>84</v>
      </c>
      <c r="C91" s="132">
        <v>2</v>
      </c>
      <c r="D91" s="132"/>
      <c r="E91" s="132"/>
      <c r="F91" s="133">
        <v>0</v>
      </c>
      <c r="G91" s="133">
        <v>12</v>
      </c>
      <c r="H91" s="132">
        <v>36</v>
      </c>
      <c r="I91" s="133" t="s">
        <v>502</v>
      </c>
      <c r="J91" s="133"/>
      <c r="K91" s="132"/>
      <c r="L91" s="133">
        <v>40004</v>
      </c>
      <c r="M91" s="133"/>
      <c r="N91" s="133"/>
      <c r="O91" s="133"/>
      <c r="P91" s="133"/>
      <c r="Q91" s="141">
        <v>83211</v>
      </c>
      <c r="R91" s="141"/>
      <c r="S91" s="142" t="s">
        <v>304</v>
      </c>
      <c r="T91" s="133"/>
      <c r="U91" s="142" t="s">
        <v>447</v>
      </c>
      <c r="V91" s="139" t="s">
        <v>215</v>
      </c>
      <c r="W91" s="132" t="s">
        <v>503</v>
      </c>
      <c r="X91" s="132">
        <v>1653092</v>
      </c>
      <c r="Y91" s="133">
        <v>122009</v>
      </c>
      <c r="Z91" s="132">
        <v>1653072</v>
      </c>
      <c r="AA91" s="132">
        <v>1</v>
      </c>
      <c r="AB91" s="133">
        <v>0.25</v>
      </c>
      <c r="AC91" s="133">
        <v>0</v>
      </c>
      <c r="AD91" s="132">
        <v>0</v>
      </c>
      <c r="AE91" s="149">
        <v>90</v>
      </c>
      <c r="AF91" s="149">
        <v>45</v>
      </c>
      <c r="AG91" s="149">
        <v>25</v>
      </c>
      <c r="AH91" s="152">
        <v>1664015</v>
      </c>
      <c r="AI91" s="149">
        <v>5400</v>
      </c>
      <c r="AJ91" s="149">
        <v>800</v>
      </c>
      <c r="AK91" s="149">
        <v>400</v>
      </c>
      <c r="AL91" s="153" t="s">
        <v>504</v>
      </c>
      <c r="AM91" s="153" t="s">
        <v>505</v>
      </c>
    </row>
    <row r="92" s="57" customFormat="1" spans="1:39">
      <c r="A92" s="63" t="s">
        <v>506</v>
      </c>
      <c r="B92" s="57">
        <v>85</v>
      </c>
      <c r="C92" s="65">
        <v>7</v>
      </c>
      <c r="D92" s="66" t="s">
        <v>507</v>
      </c>
      <c r="E92" s="66"/>
      <c r="F92" s="67">
        <v>6</v>
      </c>
      <c r="G92" s="64">
        <v>80</v>
      </c>
      <c r="H92" s="68"/>
      <c r="I92" s="64"/>
      <c r="J92" s="64"/>
      <c r="K92" s="65"/>
      <c r="L92" s="64">
        <v>51011</v>
      </c>
      <c r="M92" s="64"/>
      <c r="N92" s="64"/>
      <c r="O92" s="64"/>
      <c r="P92" s="64"/>
      <c r="Q92" s="64">
        <v>85011</v>
      </c>
      <c r="R92" s="64"/>
      <c r="S92" s="89" t="s">
        <v>508</v>
      </c>
      <c r="T92" s="64"/>
      <c r="U92" s="138" t="s">
        <v>447</v>
      </c>
      <c r="V92" s="91" t="s">
        <v>187</v>
      </c>
      <c r="W92" s="143" t="s">
        <v>509</v>
      </c>
      <c r="X92" s="143">
        <v>1653518</v>
      </c>
      <c r="Y92" s="64">
        <v>122002</v>
      </c>
      <c r="Z92" s="143">
        <v>1653502</v>
      </c>
      <c r="AA92" s="65">
        <v>0</v>
      </c>
      <c r="AB92" s="107">
        <v>0.25</v>
      </c>
      <c r="AC92" s="108">
        <v>0</v>
      </c>
      <c r="AD92" s="108">
        <v>0</v>
      </c>
      <c r="AE92" s="108">
        <v>30</v>
      </c>
      <c r="AF92" s="108">
        <v>17</v>
      </c>
      <c r="AG92" s="108">
        <v>60</v>
      </c>
      <c r="AH92" s="119">
        <v>1664009</v>
      </c>
      <c r="AI92" s="108">
        <v>1400</v>
      </c>
      <c r="AJ92" s="120">
        <v>500</v>
      </c>
      <c r="AK92" s="120">
        <f t="shared" ref="AK92" si="3">AJ92/2</f>
        <v>250</v>
      </c>
      <c r="AL92" s="121" t="s">
        <v>510</v>
      </c>
      <c r="AM92" s="121" t="s">
        <v>511</v>
      </c>
    </row>
    <row r="93" s="57" customFormat="1" spans="1:39">
      <c r="A93" s="63" t="s">
        <v>506</v>
      </c>
      <c r="B93" s="57">
        <v>86</v>
      </c>
      <c r="C93" s="65">
        <v>7</v>
      </c>
      <c r="D93" s="66" t="s">
        <v>507</v>
      </c>
      <c r="E93" s="66"/>
      <c r="F93" s="69">
        <v>6</v>
      </c>
      <c r="G93" s="64">
        <v>80</v>
      </c>
      <c r="H93" s="68"/>
      <c r="I93" s="64"/>
      <c r="J93" s="64"/>
      <c r="K93" s="65"/>
      <c r="L93" s="64">
        <v>51012</v>
      </c>
      <c r="M93" s="64"/>
      <c r="N93" s="64"/>
      <c r="O93" s="64"/>
      <c r="P93" s="64"/>
      <c r="Q93" s="64">
        <v>85012</v>
      </c>
      <c r="R93" s="64"/>
      <c r="S93" s="89" t="s">
        <v>508</v>
      </c>
      <c r="T93" s="64"/>
      <c r="U93" s="138" t="s">
        <v>447</v>
      </c>
      <c r="V93" s="91" t="s">
        <v>187</v>
      </c>
      <c r="W93" s="143" t="s">
        <v>509</v>
      </c>
      <c r="X93" s="143">
        <v>1653518</v>
      </c>
      <c r="Y93" s="64">
        <v>122002</v>
      </c>
      <c r="Z93" s="143">
        <v>1653502</v>
      </c>
      <c r="AA93" s="65">
        <v>0</v>
      </c>
      <c r="AB93" s="107">
        <v>0.25</v>
      </c>
      <c r="AC93" s="108">
        <v>0</v>
      </c>
      <c r="AD93" s="108">
        <v>0</v>
      </c>
      <c r="AE93" s="108">
        <v>30</v>
      </c>
      <c r="AF93" s="108">
        <v>17</v>
      </c>
      <c r="AG93" s="108">
        <v>60</v>
      </c>
      <c r="AH93" s="119">
        <v>1664009</v>
      </c>
      <c r="AI93" s="108">
        <v>1400</v>
      </c>
      <c r="AJ93" s="120">
        <v>500</v>
      </c>
      <c r="AK93" s="120">
        <f t="shared" ref="AK93:AK99" si="4">AJ93/2</f>
        <v>250</v>
      </c>
      <c r="AL93" s="121" t="s">
        <v>510</v>
      </c>
      <c r="AM93" s="121" t="s">
        <v>511</v>
      </c>
    </row>
    <row r="94" s="57" customFormat="1" spans="1:39">
      <c r="A94" s="63" t="s">
        <v>506</v>
      </c>
      <c r="B94" s="57">
        <v>87</v>
      </c>
      <c r="C94" s="65">
        <v>7</v>
      </c>
      <c r="D94" s="66" t="s">
        <v>405</v>
      </c>
      <c r="E94" s="66"/>
      <c r="F94" s="69">
        <v>7</v>
      </c>
      <c r="G94" s="64">
        <v>80</v>
      </c>
      <c r="H94" s="68"/>
      <c r="I94" s="64"/>
      <c r="J94" s="64"/>
      <c r="K94" s="65"/>
      <c r="L94" s="64">
        <v>51013</v>
      </c>
      <c r="M94" s="64"/>
      <c r="N94" s="64"/>
      <c r="O94" s="64"/>
      <c r="P94" s="64"/>
      <c r="Q94" s="64">
        <v>85013</v>
      </c>
      <c r="R94" s="64"/>
      <c r="S94" s="89" t="s">
        <v>349</v>
      </c>
      <c r="T94" s="64"/>
      <c r="U94" s="138" t="s">
        <v>447</v>
      </c>
      <c r="V94" s="91" t="s">
        <v>187</v>
      </c>
      <c r="W94" s="143" t="s">
        <v>512</v>
      </c>
      <c r="X94" s="143">
        <v>1653519</v>
      </c>
      <c r="Y94" s="64">
        <v>122004</v>
      </c>
      <c r="Z94" s="143">
        <v>1653503</v>
      </c>
      <c r="AA94" s="65">
        <v>0</v>
      </c>
      <c r="AB94" s="107">
        <v>0.25</v>
      </c>
      <c r="AC94" s="108">
        <v>0</v>
      </c>
      <c r="AD94" s="108">
        <v>0</v>
      </c>
      <c r="AE94" s="108">
        <v>35</v>
      </c>
      <c r="AF94" s="108">
        <v>20</v>
      </c>
      <c r="AG94" s="108">
        <v>60</v>
      </c>
      <c r="AH94" s="119">
        <v>1664010</v>
      </c>
      <c r="AI94" s="108">
        <v>2000</v>
      </c>
      <c r="AJ94" s="120">
        <v>550</v>
      </c>
      <c r="AK94" s="120">
        <f t="shared" si="4"/>
        <v>275</v>
      </c>
      <c r="AL94" s="121" t="s">
        <v>513</v>
      </c>
      <c r="AM94" s="121" t="s">
        <v>514</v>
      </c>
    </row>
    <row r="95" s="57" customFormat="1" spans="1:39">
      <c r="A95" s="63" t="s">
        <v>506</v>
      </c>
      <c r="B95" s="57">
        <v>88</v>
      </c>
      <c r="C95" s="65">
        <v>7</v>
      </c>
      <c r="D95" s="66" t="s">
        <v>515</v>
      </c>
      <c r="E95" s="66"/>
      <c r="F95" s="69">
        <v>8</v>
      </c>
      <c r="G95" s="64">
        <v>80</v>
      </c>
      <c r="H95" s="68"/>
      <c r="I95" s="64"/>
      <c r="J95" s="64"/>
      <c r="K95" s="65"/>
      <c r="L95" s="64">
        <v>51014</v>
      </c>
      <c r="M95" s="64"/>
      <c r="N95" s="64"/>
      <c r="O95" s="64"/>
      <c r="P95" s="64"/>
      <c r="Q95" s="64">
        <v>85014</v>
      </c>
      <c r="R95" s="64"/>
      <c r="S95" s="89" t="s">
        <v>349</v>
      </c>
      <c r="T95" s="64"/>
      <c r="U95" s="138" t="s">
        <v>447</v>
      </c>
      <c r="V95" s="91" t="s">
        <v>187</v>
      </c>
      <c r="W95" s="143" t="s">
        <v>516</v>
      </c>
      <c r="X95" s="143">
        <v>1653520</v>
      </c>
      <c r="Y95" s="64">
        <v>122004</v>
      </c>
      <c r="Z95" s="143">
        <v>1653504</v>
      </c>
      <c r="AA95" s="65">
        <v>0</v>
      </c>
      <c r="AB95" s="107">
        <v>0.25</v>
      </c>
      <c r="AC95" s="108">
        <v>0</v>
      </c>
      <c r="AD95" s="108">
        <v>0</v>
      </c>
      <c r="AE95" s="108">
        <v>40</v>
      </c>
      <c r="AF95" s="108">
        <v>25</v>
      </c>
      <c r="AG95" s="108">
        <v>60</v>
      </c>
      <c r="AH95" s="119">
        <v>1664011</v>
      </c>
      <c r="AI95" s="108">
        <v>3000</v>
      </c>
      <c r="AJ95" s="120">
        <v>600</v>
      </c>
      <c r="AK95" s="120">
        <f t="shared" si="4"/>
        <v>300</v>
      </c>
      <c r="AL95" s="121" t="s">
        <v>517</v>
      </c>
      <c r="AM95" s="121" t="s">
        <v>518</v>
      </c>
    </row>
    <row r="96" s="57" customFormat="1" ht="17.25" spans="1:39">
      <c r="A96" s="63" t="s">
        <v>506</v>
      </c>
      <c r="B96" s="57">
        <v>89</v>
      </c>
      <c r="C96" s="65">
        <v>7</v>
      </c>
      <c r="D96" s="66" t="s">
        <v>519</v>
      </c>
      <c r="E96" s="66"/>
      <c r="F96" s="69">
        <v>9</v>
      </c>
      <c r="G96" s="64">
        <v>80</v>
      </c>
      <c r="H96" s="68"/>
      <c r="I96" s="64"/>
      <c r="J96" s="64"/>
      <c r="K96" s="65"/>
      <c r="L96" s="64">
        <v>51015</v>
      </c>
      <c r="M96" s="64"/>
      <c r="N96" s="64"/>
      <c r="O96" s="64"/>
      <c r="P96" s="64"/>
      <c r="Q96" s="64">
        <v>85015</v>
      </c>
      <c r="R96" s="64"/>
      <c r="S96" s="89" t="s">
        <v>193</v>
      </c>
      <c r="T96" s="64"/>
      <c r="U96" s="138" t="s">
        <v>447</v>
      </c>
      <c r="V96" s="91" t="s">
        <v>187</v>
      </c>
      <c r="W96" s="143" t="s">
        <v>520</v>
      </c>
      <c r="X96" s="143">
        <v>1653521</v>
      </c>
      <c r="Y96" s="64">
        <v>122006</v>
      </c>
      <c r="Z96" s="143">
        <v>1653505</v>
      </c>
      <c r="AA96" s="65">
        <v>0</v>
      </c>
      <c r="AB96" s="107">
        <v>0.25</v>
      </c>
      <c r="AC96" s="109">
        <v>0</v>
      </c>
      <c r="AD96" s="109">
        <v>0</v>
      </c>
      <c r="AE96" s="109">
        <v>45</v>
      </c>
      <c r="AF96" s="109">
        <v>30</v>
      </c>
      <c r="AG96" s="109">
        <v>60</v>
      </c>
      <c r="AH96" s="119">
        <v>1664012</v>
      </c>
      <c r="AI96" s="108">
        <v>3600</v>
      </c>
      <c r="AJ96" s="120">
        <v>650</v>
      </c>
      <c r="AK96" s="120">
        <f t="shared" si="4"/>
        <v>325</v>
      </c>
      <c r="AL96" s="121" t="s">
        <v>521</v>
      </c>
      <c r="AM96" s="121" t="s">
        <v>522</v>
      </c>
    </row>
    <row r="97" s="57" customFormat="1" ht="18" spans="1:39">
      <c r="A97" s="63" t="s">
        <v>506</v>
      </c>
      <c r="B97" s="57">
        <v>90</v>
      </c>
      <c r="C97" s="65">
        <v>7</v>
      </c>
      <c r="D97" s="66" t="s">
        <v>523</v>
      </c>
      <c r="E97" s="66"/>
      <c r="F97" s="69">
        <v>10</v>
      </c>
      <c r="G97" s="64">
        <v>80</v>
      </c>
      <c r="H97" s="68"/>
      <c r="I97" s="64"/>
      <c r="J97" s="64"/>
      <c r="K97" s="65"/>
      <c r="L97" s="64">
        <v>51016</v>
      </c>
      <c r="M97" s="64"/>
      <c r="N97" s="64"/>
      <c r="O97" s="64"/>
      <c r="P97" s="64"/>
      <c r="Q97" s="64">
        <v>85016</v>
      </c>
      <c r="R97" s="64"/>
      <c r="S97" s="89" t="s">
        <v>193</v>
      </c>
      <c r="T97" s="64"/>
      <c r="U97" s="138" t="s">
        <v>447</v>
      </c>
      <c r="V97" s="91" t="s">
        <v>187</v>
      </c>
      <c r="W97" s="143" t="s">
        <v>524</v>
      </c>
      <c r="X97" s="143">
        <v>1653522</v>
      </c>
      <c r="Y97" s="64">
        <v>122006</v>
      </c>
      <c r="Z97" s="143">
        <v>1653506</v>
      </c>
      <c r="AA97" s="65">
        <v>0</v>
      </c>
      <c r="AB97" s="107">
        <v>0.25</v>
      </c>
      <c r="AC97" s="109">
        <v>0</v>
      </c>
      <c r="AD97" s="109">
        <v>0</v>
      </c>
      <c r="AE97" s="109">
        <v>50</v>
      </c>
      <c r="AF97" s="109">
        <v>35</v>
      </c>
      <c r="AG97" s="109">
        <v>60</v>
      </c>
      <c r="AH97" s="119">
        <v>1664013</v>
      </c>
      <c r="AI97" s="108">
        <v>4200</v>
      </c>
      <c r="AJ97" s="120">
        <v>700</v>
      </c>
      <c r="AK97" s="120">
        <f t="shared" si="4"/>
        <v>350</v>
      </c>
      <c r="AL97" s="121" t="s">
        <v>525</v>
      </c>
      <c r="AM97" s="121" t="s">
        <v>526</v>
      </c>
    </row>
    <row r="98" s="57" customFormat="1" ht="17.25" spans="1:39">
      <c r="A98" s="63" t="s">
        <v>506</v>
      </c>
      <c r="B98" s="57">
        <v>91</v>
      </c>
      <c r="C98" s="65">
        <v>7</v>
      </c>
      <c r="D98" s="66" t="s">
        <v>224</v>
      </c>
      <c r="E98" s="66"/>
      <c r="F98" s="69">
        <v>11</v>
      </c>
      <c r="G98" s="64">
        <v>80</v>
      </c>
      <c r="H98" s="68"/>
      <c r="I98" s="64"/>
      <c r="J98" s="64"/>
      <c r="K98" s="65"/>
      <c r="L98" s="64">
        <v>51017</v>
      </c>
      <c r="M98" s="64"/>
      <c r="N98" s="64"/>
      <c r="O98" s="64"/>
      <c r="P98" s="64"/>
      <c r="Q98" s="64">
        <v>85017</v>
      </c>
      <c r="R98" s="64"/>
      <c r="S98" s="89" t="s">
        <v>193</v>
      </c>
      <c r="T98" s="64"/>
      <c r="U98" s="138" t="s">
        <v>447</v>
      </c>
      <c r="V98" s="91" t="s">
        <v>187</v>
      </c>
      <c r="W98" s="143" t="s">
        <v>527</v>
      </c>
      <c r="X98" s="143">
        <v>1653523</v>
      </c>
      <c r="Y98" s="64">
        <v>122008</v>
      </c>
      <c r="Z98" s="143">
        <v>1653507</v>
      </c>
      <c r="AA98" s="65">
        <v>0</v>
      </c>
      <c r="AB98" s="107">
        <v>0.25</v>
      </c>
      <c r="AC98" s="108">
        <v>0</v>
      </c>
      <c r="AD98" s="108">
        <v>0</v>
      </c>
      <c r="AE98" s="108">
        <v>55</v>
      </c>
      <c r="AF98" s="108">
        <v>40</v>
      </c>
      <c r="AG98" s="108">
        <v>60</v>
      </c>
      <c r="AH98" s="119">
        <v>1664014</v>
      </c>
      <c r="AI98" s="108">
        <v>4800</v>
      </c>
      <c r="AJ98" s="120">
        <v>750</v>
      </c>
      <c r="AK98" s="120">
        <f t="shared" si="4"/>
        <v>375</v>
      </c>
      <c r="AL98" s="121" t="s">
        <v>528</v>
      </c>
      <c r="AM98" s="121" t="s">
        <v>529</v>
      </c>
    </row>
    <row r="99" s="57" customFormat="1" ht="17.25" spans="1:39">
      <c r="A99" s="63" t="s">
        <v>506</v>
      </c>
      <c r="B99" s="57">
        <v>92</v>
      </c>
      <c r="C99" s="65">
        <v>7</v>
      </c>
      <c r="D99" s="66" t="s">
        <v>530</v>
      </c>
      <c r="E99" s="66"/>
      <c r="F99" s="69">
        <v>12</v>
      </c>
      <c r="G99" s="64">
        <v>80</v>
      </c>
      <c r="H99" s="68"/>
      <c r="I99" s="64"/>
      <c r="J99" s="64"/>
      <c r="K99" s="65"/>
      <c r="L99" s="64">
        <v>51018</v>
      </c>
      <c r="M99" s="64"/>
      <c r="N99" s="64"/>
      <c r="O99" s="64"/>
      <c r="P99" s="64"/>
      <c r="Q99" s="64">
        <v>85018</v>
      </c>
      <c r="R99" s="64"/>
      <c r="S99" s="89" t="s">
        <v>193</v>
      </c>
      <c r="T99" s="64"/>
      <c r="U99" s="138" t="s">
        <v>447</v>
      </c>
      <c r="V99" s="91" t="s">
        <v>187</v>
      </c>
      <c r="W99" s="143" t="s">
        <v>531</v>
      </c>
      <c r="X99" s="143">
        <v>1653524</v>
      </c>
      <c r="Y99" s="64">
        <v>122008</v>
      </c>
      <c r="Z99" s="150">
        <v>1653508</v>
      </c>
      <c r="AA99" s="65">
        <v>0</v>
      </c>
      <c r="AB99" s="107">
        <v>0.25</v>
      </c>
      <c r="AC99" s="108">
        <v>0</v>
      </c>
      <c r="AD99" s="108">
        <v>0</v>
      </c>
      <c r="AE99" s="108">
        <v>60</v>
      </c>
      <c r="AF99" s="108">
        <v>45</v>
      </c>
      <c r="AG99" s="108">
        <v>60</v>
      </c>
      <c r="AH99" s="122">
        <v>1664015</v>
      </c>
      <c r="AI99" s="109">
        <v>5400</v>
      </c>
      <c r="AJ99" s="109">
        <v>800</v>
      </c>
      <c r="AK99" s="109">
        <f t="shared" si="4"/>
        <v>400</v>
      </c>
      <c r="AL99" s="121" t="s">
        <v>532</v>
      </c>
      <c r="AM99" s="121" t="s">
        <v>533</v>
      </c>
    </row>
    <row r="100" s="59" customFormat="1" ht="17.25" spans="22:22">
      <c r="V100" s="144"/>
    </row>
    <row r="101" s="59" customFormat="1" spans="22:22">
      <c r="V101" s="144"/>
    </row>
    <row r="102" s="59" customFormat="1" spans="22:22">
      <c r="V102" s="144"/>
    </row>
    <row r="103" spans="17:17">
      <c r="Q103" s="145"/>
    </row>
    <row r="104" ht="17.25" spans="15:36">
      <c r="O104" s="135" t="s">
        <v>534</v>
      </c>
      <c r="S104" s="146" t="s">
        <v>535</v>
      </c>
      <c r="AJ104" s="154" t="s">
        <v>536</v>
      </c>
    </row>
    <row r="105" spans="15:39">
      <c r="O105" s="136">
        <v>25</v>
      </c>
      <c r="P105">
        <f>O105*60</f>
        <v>1500</v>
      </c>
      <c r="Q105" t="str">
        <f>"{"&amp;P105&amp;"}"</f>
        <v>{1500}</v>
      </c>
      <c r="S105" s="147" t="s">
        <v>508</v>
      </c>
      <c r="V105" s="148">
        <v>1102001</v>
      </c>
      <c r="W105">
        <v>101415</v>
      </c>
      <c r="X105" s="25">
        <v>101315</v>
      </c>
      <c r="AA105" s="26" t="e">
        <f>"{"&amp;#REF!&amp;","&amp;W105&amp;","&amp;X105&amp;"}"</f>
        <v>#REF!</v>
      </c>
      <c r="AJ105" s="18">
        <v>8</v>
      </c>
      <c r="AK105">
        <f>INT(AJ105/3)</f>
        <v>2</v>
      </c>
      <c r="AL105" s="155" t="e">
        <f t="shared" ref="AL105:AL112" si="5">"{{type=1,id=200007,count="&amp;AJ105&amp;"},"&amp;$AA105&amp;"}"</f>
        <v>#REF!</v>
      </c>
      <c r="AM105" s="155" t="e">
        <f t="shared" ref="AM105:AM112" si="6">"{{type=1,id=200007,count="&amp;AK105&amp;"},"&amp;$AA105&amp;"}"</f>
        <v>#REF!</v>
      </c>
    </row>
    <row r="106" spans="15:39">
      <c r="O106" s="136">
        <v>25</v>
      </c>
      <c r="P106">
        <f t="shared" ref="P106:P112" si="7">O106*60</f>
        <v>1500</v>
      </c>
      <c r="Q106" t="str">
        <f t="shared" ref="Q106:Q112" si="8">"{"&amp;P106&amp;"}"</f>
        <v>{1500}</v>
      </c>
      <c r="S106" s="147" t="s">
        <v>508</v>
      </c>
      <c r="V106" s="148">
        <v>1103001</v>
      </c>
      <c r="W106">
        <v>101415</v>
      </c>
      <c r="X106" s="25">
        <v>101315</v>
      </c>
      <c r="AA106" s="26" t="e">
        <f>"{"&amp;#REF!&amp;","&amp;W106&amp;","&amp;X106&amp;"}"</f>
        <v>#REF!</v>
      </c>
      <c r="AJ106" s="18">
        <v>10</v>
      </c>
      <c r="AK106">
        <f t="shared" ref="AK106:AK112" si="9">INT(AJ106/3)</f>
        <v>3</v>
      </c>
      <c r="AL106" s="155" t="e">
        <f t="shared" si="5"/>
        <v>#REF!</v>
      </c>
      <c r="AM106" s="155" t="e">
        <f t="shared" si="6"/>
        <v>#REF!</v>
      </c>
    </row>
    <row r="107" spans="15:39">
      <c r="O107" s="136">
        <v>30</v>
      </c>
      <c r="P107">
        <f t="shared" si="7"/>
        <v>1800</v>
      </c>
      <c r="Q107" t="str">
        <f t="shared" si="8"/>
        <v>{1800}</v>
      </c>
      <c r="S107" s="147" t="s">
        <v>349</v>
      </c>
      <c r="V107" s="148">
        <v>1105001</v>
      </c>
      <c r="W107">
        <f t="shared" ref="W107:W112" si="10">W106+1</f>
        <v>101416</v>
      </c>
      <c r="X107" s="25">
        <v>101316</v>
      </c>
      <c r="AA107" s="26" t="e">
        <f>"{"&amp;#REF!&amp;","&amp;W107&amp;","&amp;X107&amp;"}"</f>
        <v>#REF!</v>
      </c>
      <c r="AJ107" s="18">
        <v>13</v>
      </c>
      <c r="AK107">
        <f t="shared" si="9"/>
        <v>4</v>
      </c>
      <c r="AL107" s="155" t="e">
        <f t="shared" si="5"/>
        <v>#REF!</v>
      </c>
      <c r="AM107" s="155" t="e">
        <f t="shared" si="6"/>
        <v>#REF!</v>
      </c>
    </row>
    <row r="108" spans="15:39">
      <c r="O108" s="136">
        <v>30</v>
      </c>
      <c r="P108">
        <f t="shared" si="7"/>
        <v>1800</v>
      </c>
      <c r="Q108" t="str">
        <f t="shared" si="8"/>
        <v>{1800}</v>
      </c>
      <c r="S108" s="147" t="s">
        <v>349</v>
      </c>
      <c r="V108" s="148">
        <v>1106001</v>
      </c>
      <c r="W108">
        <f t="shared" si="10"/>
        <v>101417</v>
      </c>
      <c r="X108" s="25">
        <v>101317</v>
      </c>
      <c r="AA108" s="26" t="e">
        <f>"{"&amp;#REF!&amp;","&amp;W108&amp;","&amp;X108&amp;"}"</f>
        <v>#REF!</v>
      </c>
      <c r="AJ108" s="18">
        <v>16</v>
      </c>
      <c r="AK108">
        <f t="shared" si="9"/>
        <v>5</v>
      </c>
      <c r="AL108" s="155" t="e">
        <f t="shared" si="5"/>
        <v>#REF!</v>
      </c>
      <c r="AM108" s="155" t="e">
        <f t="shared" si="6"/>
        <v>#REF!</v>
      </c>
    </row>
    <row r="109" spans="15:39">
      <c r="O109" s="136">
        <v>40</v>
      </c>
      <c r="P109">
        <f t="shared" si="7"/>
        <v>2400</v>
      </c>
      <c r="Q109" t="str">
        <f t="shared" si="8"/>
        <v>{2400}</v>
      </c>
      <c r="S109" s="147" t="s">
        <v>193</v>
      </c>
      <c r="V109" s="148">
        <v>1107001</v>
      </c>
      <c r="W109">
        <f t="shared" si="10"/>
        <v>101418</v>
      </c>
      <c r="X109" s="25">
        <v>101318</v>
      </c>
      <c r="AA109" s="26" t="e">
        <f>"{"&amp;#REF!&amp;","&amp;W109&amp;","&amp;X109&amp;"}"</f>
        <v>#REF!</v>
      </c>
      <c r="AJ109" s="18">
        <v>20</v>
      </c>
      <c r="AK109">
        <f t="shared" si="9"/>
        <v>6</v>
      </c>
      <c r="AL109" s="155" t="e">
        <f t="shared" si="5"/>
        <v>#REF!</v>
      </c>
      <c r="AM109" s="155" t="e">
        <f t="shared" si="6"/>
        <v>#REF!</v>
      </c>
    </row>
    <row r="110" spans="15:39">
      <c r="O110" s="136">
        <v>40</v>
      </c>
      <c r="P110">
        <f t="shared" si="7"/>
        <v>2400</v>
      </c>
      <c r="Q110" t="str">
        <f t="shared" si="8"/>
        <v>{2400}</v>
      </c>
      <c r="S110" s="147" t="s">
        <v>193</v>
      </c>
      <c r="V110" s="148">
        <v>1108001</v>
      </c>
      <c r="W110">
        <f t="shared" si="10"/>
        <v>101419</v>
      </c>
      <c r="X110" s="25">
        <v>101319</v>
      </c>
      <c r="AA110" s="26" t="e">
        <f>"{"&amp;#REF!&amp;","&amp;W110&amp;","&amp;X110&amp;"}"</f>
        <v>#REF!</v>
      </c>
      <c r="AJ110" s="18">
        <v>25</v>
      </c>
      <c r="AK110">
        <f t="shared" si="9"/>
        <v>8</v>
      </c>
      <c r="AL110" s="155" t="e">
        <f t="shared" si="5"/>
        <v>#REF!</v>
      </c>
      <c r="AM110" s="155" t="e">
        <f t="shared" si="6"/>
        <v>#REF!</v>
      </c>
    </row>
    <row r="111" spans="15:39">
      <c r="O111" s="136">
        <v>40</v>
      </c>
      <c r="P111">
        <f t="shared" si="7"/>
        <v>2400</v>
      </c>
      <c r="Q111" t="str">
        <f t="shared" si="8"/>
        <v>{2400}</v>
      </c>
      <c r="S111" s="147" t="s">
        <v>193</v>
      </c>
      <c r="V111" s="148">
        <v>1108001</v>
      </c>
      <c r="W111">
        <f t="shared" si="10"/>
        <v>101420</v>
      </c>
      <c r="X111" s="25">
        <v>101320</v>
      </c>
      <c r="AA111" s="26" t="e">
        <f>"{"&amp;#REF!&amp;","&amp;W111&amp;","&amp;X111&amp;"}"</f>
        <v>#REF!</v>
      </c>
      <c r="AJ111" s="18">
        <v>30</v>
      </c>
      <c r="AK111">
        <f t="shared" si="9"/>
        <v>10</v>
      </c>
      <c r="AL111" s="155" t="e">
        <f t="shared" si="5"/>
        <v>#REF!</v>
      </c>
      <c r="AM111" s="155" t="e">
        <f t="shared" si="6"/>
        <v>#REF!</v>
      </c>
    </row>
    <row r="112" spans="15:39">
      <c r="O112" s="136">
        <v>40</v>
      </c>
      <c r="P112">
        <f t="shared" si="7"/>
        <v>2400</v>
      </c>
      <c r="Q112" t="str">
        <f t="shared" si="8"/>
        <v>{2400}</v>
      </c>
      <c r="S112" s="147" t="s">
        <v>193</v>
      </c>
      <c r="V112" s="148">
        <v>1109001</v>
      </c>
      <c r="W112">
        <f t="shared" si="10"/>
        <v>101421</v>
      </c>
      <c r="X112" s="25">
        <v>101321</v>
      </c>
      <c r="AA112" s="26" t="e">
        <f>"{"&amp;#REF!&amp;","&amp;W112&amp;","&amp;X112&amp;"}"</f>
        <v>#REF!</v>
      </c>
      <c r="AJ112" s="18">
        <v>30</v>
      </c>
      <c r="AK112">
        <f t="shared" si="9"/>
        <v>10</v>
      </c>
      <c r="AL112" s="155" t="e">
        <f t="shared" si="5"/>
        <v>#REF!</v>
      </c>
      <c r="AM112" s="155" t="e">
        <f t="shared" si="6"/>
        <v>#REF!</v>
      </c>
    </row>
  </sheetData>
  <conditionalFormatting sqref="W92:W102">
    <cfRule type="duplicateValues" dxfId="0" priority="1"/>
  </conditionalFormatting>
  <conditionalFormatting sqref="X92:X102">
    <cfRule type="duplicateValues" dxfId="0" priority="12"/>
  </conditionalFormatting>
  <conditionalFormatting sqref="X105:X112">
    <cfRule type="duplicateValues" dxfId="1" priority="15"/>
    <cfRule type="duplicateValues" dxfId="2" priority="18"/>
  </conditionalFormatting>
  <conditionalFormatting sqref="Z92:Z102">
    <cfRule type="duplicateValues" dxfId="0" priority="13"/>
    <cfRule type="duplicateValues" dxfId="0" priority="14"/>
  </conditionalFormatting>
  <conditionalFormatting sqref="AA105:AA112">
    <cfRule type="duplicateValues" dxfId="1" priority="4"/>
    <cfRule type="duplicateValues" dxfId="2" priority="5"/>
  </conditionalFormatting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8" sqref="D8"/>
    </sheetView>
  </sheetViews>
  <sheetFormatPr defaultColWidth="9" defaultRowHeight="16.5" outlineLevelCol="6"/>
  <cols>
    <col min="4" max="4" width="16.5" customWidth="1"/>
  </cols>
  <sheetData>
    <row r="1" spans="1:7">
      <c r="A1" s="1" t="s">
        <v>0</v>
      </c>
      <c r="B1" s="2" t="s">
        <v>106</v>
      </c>
      <c r="C1" s="3"/>
      <c r="D1" s="4" t="s">
        <v>2</v>
      </c>
      <c r="E1" s="5" t="s">
        <v>537</v>
      </c>
      <c r="F1" s="5"/>
      <c r="G1" s="9"/>
    </row>
    <row r="2" spans="1:7">
      <c r="A2" s="1" t="s">
        <v>4</v>
      </c>
      <c r="B2" s="5" t="s">
        <v>538</v>
      </c>
      <c r="C2" s="3"/>
      <c r="D2" s="4" t="s">
        <v>6</v>
      </c>
      <c r="E2" s="6" t="s">
        <v>7</v>
      </c>
      <c r="F2" s="6"/>
      <c r="G2" s="9"/>
    </row>
    <row r="3" spans="1:7">
      <c r="A3" s="1" t="s">
        <v>8</v>
      </c>
      <c r="B3" s="5">
        <v>1</v>
      </c>
      <c r="C3" s="3"/>
      <c r="D3" s="7"/>
      <c r="E3" s="8"/>
      <c r="F3" s="9"/>
      <c r="G3" s="9"/>
    </row>
    <row r="5" spans="1:4">
      <c r="A5" s="12" t="s">
        <v>9</v>
      </c>
      <c r="B5" s="12" t="s">
        <v>109</v>
      </c>
      <c r="C5" s="12" t="s">
        <v>539</v>
      </c>
      <c r="D5" s="12" t="s">
        <v>540</v>
      </c>
    </row>
    <row r="6" spans="1:4">
      <c r="A6" s="14" t="s">
        <v>10</v>
      </c>
      <c r="B6" s="14" t="s">
        <v>61</v>
      </c>
      <c r="C6" s="14" t="s">
        <v>22</v>
      </c>
      <c r="D6" s="14" t="s">
        <v>61</v>
      </c>
    </row>
    <row r="7" spans="1:4">
      <c r="A7" s="14" t="s">
        <v>11</v>
      </c>
      <c r="B7" s="14" t="s">
        <v>109</v>
      </c>
      <c r="C7" s="14" t="s">
        <v>541</v>
      </c>
      <c r="D7" s="14" t="s">
        <v>542</v>
      </c>
    </row>
    <row r="8" spans="2:4">
      <c r="B8">
        <v>1</v>
      </c>
      <c r="C8">
        <v>2</v>
      </c>
      <c r="D8" t="s">
        <v>543</v>
      </c>
    </row>
    <row r="9" spans="2:4">
      <c r="B9">
        <v>2</v>
      </c>
      <c r="C9">
        <v>5</v>
      </c>
      <c r="D9" t="s">
        <v>544</v>
      </c>
    </row>
    <row r="10" spans="2:4">
      <c r="B10">
        <v>3</v>
      </c>
      <c r="C10">
        <v>10</v>
      </c>
      <c r="D10" t="s">
        <v>545</v>
      </c>
    </row>
    <row r="11" spans="2:4">
      <c r="B11">
        <v>4</v>
      </c>
      <c r="C11">
        <v>11</v>
      </c>
      <c r="D11" t="s">
        <v>546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zoomScale="115" zoomScaleNormal="115" workbookViewId="0">
      <selection activeCell="E9" sqref="E9"/>
    </sheetView>
  </sheetViews>
  <sheetFormatPr defaultColWidth="9" defaultRowHeight="16.5"/>
  <cols>
    <col min="1" max="3" width="9" style="35"/>
    <col min="4" max="4" width="22.375" style="35" customWidth="1"/>
    <col min="5" max="5" width="9" style="35"/>
    <col min="6" max="6" width="17.125" style="35" customWidth="1"/>
    <col min="7" max="7" width="18.75" style="35" customWidth="1"/>
    <col min="8" max="16384" width="9" style="35"/>
  </cols>
  <sheetData>
    <row r="1" spans="1:6">
      <c r="A1" s="27" t="s">
        <v>0</v>
      </c>
      <c r="B1" s="28" t="s">
        <v>106</v>
      </c>
      <c r="C1" s="29"/>
      <c r="D1" s="30" t="s">
        <v>2</v>
      </c>
      <c r="E1" s="31" t="s">
        <v>547</v>
      </c>
      <c r="F1" s="31"/>
    </row>
    <row r="2" spans="1:6">
      <c r="A2" s="27" t="s">
        <v>4</v>
      </c>
      <c r="B2" s="31" t="s">
        <v>548</v>
      </c>
      <c r="C2" s="29"/>
      <c r="D2" s="30" t="s">
        <v>6</v>
      </c>
      <c r="E2" s="32" t="s">
        <v>7</v>
      </c>
      <c r="F2" s="32"/>
    </row>
    <row r="3" spans="1:6">
      <c r="A3" s="27" t="s">
        <v>8</v>
      </c>
      <c r="B3" s="31">
        <v>1</v>
      </c>
      <c r="C3" s="29"/>
      <c r="D3" s="33"/>
      <c r="E3" s="33"/>
      <c r="F3" s="34"/>
    </row>
    <row r="4" spans="18:18">
      <c r="R4" s="35" t="s">
        <v>549</v>
      </c>
    </row>
    <row r="5" spans="1:5">
      <c r="A5" s="36" t="s">
        <v>9</v>
      </c>
      <c r="B5" s="36" t="s">
        <v>109</v>
      </c>
      <c r="C5" s="36" t="s">
        <v>118</v>
      </c>
      <c r="D5" s="36" t="s">
        <v>550</v>
      </c>
      <c r="E5" s="49" t="s">
        <v>551</v>
      </c>
    </row>
    <row r="6" spans="1:5">
      <c r="A6" s="37" t="s">
        <v>10</v>
      </c>
      <c r="B6" s="37" t="s">
        <v>61</v>
      </c>
      <c r="C6" s="37" t="s">
        <v>14</v>
      </c>
      <c r="D6" s="37" t="s">
        <v>56</v>
      </c>
      <c r="E6" s="50" t="s">
        <v>14</v>
      </c>
    </row>
    <row r="7" spans="1:5">
      <c r="A7" s="37" t="s">
        <v>11</v>
      </c>
      <c r="B7" s="37" t="s">
        <v>109</v>
      </c>
      <c r="C7" s="37" t="s">
        <v>155</v>
      </c>
      <c r="D7" s="37" t="s">
        <v>552</v>
      </c>
      <c r="E7" s="50" t="s">
        <v>553</v>
      </c>
    </row>
    <row r="8" spans="1:9">
      <c r="A8" s="35" t="s">
        <v>554</v>
      </c>
      <c r="B8" s="35">
        <v>1</v>
      </c>
      <c r="C8" s="35">
        <v>1</v>
      </c>
      <c r="D8" s="35" t="s">
        <v>555</v>
      </c>
      <c r="E8" s="51" t="s">
        <v>556</v>
      </c>
      <c r="H8" s="52"/>
      <c r="I8" s="54"/>
    </row>
    <row r="9" spans="1:9">
      <c r="A9" s="35" t="s">
        <v>557</v>
      </c>
      <c r="B9" s="35">
        <v>2</v>
      </c>
      <c r="C9" s="35">
        <v>2</v>
      </c>
      <c r="D9" s="35" t="s">
        <v>558</v>
      </c>
      <c r="E9" s="51" t="s">
        <v>559</v>
      </c>
      <c r="H9" s="52"/>
      <c r="I9" s="54"/>
    </row>
    <row r="10" spans="1:9">
      <c r="A10" s="35" t="s">
        <v>560</v>
      </c>
      <c r="B10" s="35">
        <v>3</v>
      </c>
      <c r="C10" s="35">
        <v>3</v>
      </c>
      <c r="D10" s="35" t="s">
        <v>561</v>
      </c>
      <c r="E10" s="51" t="s">
        <v>562</v>
      </c>
      <c r="H10" s="52"/>
      <c r="I10" s="54"/>
    </row>
    <row r="11" spans="10:11">
      <c r="J11" s="52"/>
      <c r="K11" s="54"/>
    </row>
    <row r="12" spans="7:11">
      <c r="G12" s="53"/>
      <c r="H12" s="43"/>
      <c r="I12" s="53"/>
      <c r="J12" s="55"/>
      <c r="K12" s="55"/>
    </row>
    <row r="13" spans="7:11">
      <c r="G13" s="53"/>
      <c r="H13" s="43"/>
      <c r="I13" s="53"/>
      <c r="J13" s="55"/>
      <c r="K13" s="55"/>
    </row>
    <row r="14" spans="7:11">
      <c r="G14" s="53"/>
      <c r="H14" s="43"/>
      <c r="I14" s="53"/>
      <c r="J14" s="55"/>
      <c r="K14" s="55"/>
    </row>
    <row r="15" spans="7:11">
      <c r="G15" s="53"/>
      <c r="H15" s="43"/>
      <c r="I15" s="53"/>
      <c r="J15" s="55"/>
      <c r="K15" s="55"/>
    </row>
    <row r="16" spans="7:11">
      <c r="G16" s="53"/>
      <c r="H16" s="43"/>
      <c r="I16" s="53"/>
      <c r="J16" s="55"/>
      <c r="K16" s="55"/>
    </row>
    <row r="17" spans="7:11">
      <c r="G17" s="53"/>
      <c r="H17" s="43"/>
      <c r="I17" s="53"/>
      <c r="J17" s="55"/>
      <c r="K17" s="55"/>
    </row>
    <row r="18" spans="7:11">
      <c r="G18" s="53"/>
      <c r="H18" s="43"/>
      <c r="I18" s="53"/>
      <c r="J18" s="55"/>
      <c r="K18" s="55"/>
    </row>
    <row r="19" spans="7:11">
      <c r="G19" s="53"/>
      <c r="H19" s="43"/>
      <c r="I19" s="53"/>
      <c r="J19" s="55"/>
      <c r="K19" s="55"/>
    </row>
    <row r="20" spans="7:12">
      <c r="G20" s="53"/>
      <c r="H20" s="43"/>
      <c r="I20" s="53"/>
      <c r="J20" s="55"/>
      <c r="K20" s="55"/>
      <c r="L20" s="56"/>
    </row>
    <row r="21" spans="7:11">
      <c r="G21" s="53"/>
      <c r="H21" s="43"/>
      <c r="I21" s="53"/>
      <c r="J21" s="55"/>
      <c r="K21" s="55"/>
    </row>
    <row r="22" spans="7:11">
      <c r="G22" s="53"/>
      <c r="H22" s="43"/>
      <c r="I22" s="53"/>
      <c r="J22" s="55"/>
      <c r="K22" s="55"/>
    </row>
    <row r="23" spans="7:11">
      <c r="G23" s="53"/>
      <c r="H23" s="43"/>
      <c r="I23" s="53"/>
      <c r="J23" s="55"/>
      <c r="K23" s="55"/>
    </row>
    <row r="24" spans="7:11">
      <c r="G24" s="53"/>
      <c r="H24" s="43"/>
      <c r="I24" s="53"/>
      <c r="J24" s="55"/>
      <c r="K24" s="55"/>
    </row>
    <row r="25" spans="7:11">
      <c r="G25" s="53"/>
      <c r="H25" s="43"/>
      <c r="I25" s="53"/>
      <c r="J25" s="55"/>
      <c r="K25" s="55"/>
    </row>
    <row r="26" spans="7:11">
      <c r="G26" s="53"/>
      <c r="H26" s="43"/>
      <c r="I26" s="53"/>
      <c r="J26" s="55"/>
      <c r="K26" s="55"/>
    </row>
    <row r="27" spans="7:11">
      <c r="G27" s="53"/>
      <c r="H27" s="43"/>
      <c r="I27" s="53"/>
      <c r="J27" s="55"/>
      <c r="K27" s="55"/>
    </row>
    <row r="28" spans="7:11">
      <c r="G28" s="53"/>
      <c r="H28" s="43"/>
      <c r="I28" s="53"/>
      <c r="J28" s="55"/>
      <c r="K28" s="55"/>
    </row>
    <row r="29" spans="7:11">
      <c r="G29" s="53"/>
      <c r="H29" s="43"/>
      <c r="I29" s="53"/>
      <c r="J29" s="55"/>
      <c r="K29" s="55"/>
    </row>
    <row r="30" spans="7:11">
      <c r="G30" s="53"/>
      <c r="H30" s="43"/>
      <c r="I30" s="53"/>
      <c r="J30" s="55"/>
      <c r="K30" s="55"/>
    </row>
    <row r="31" spans="7:11">
      <c r="G31" s="53"/>
      <c r="H31" s="43"/>
      <c r="I31" s="53"/>
      <c r="J31" s="55"/>
      <c r="K31" s="55"/>
    </row>
    <row r="32" spans="7:11">
      <c r="G32" s="53"/>
      <c r="H32" s="43"/>
      <c r="I32" s="53"/>
      <c r="J32" s="55"/>
      <c r="K32" s="55"/>
    </row>
  </sheetData>
  <conditionalFormatting sqref="I8:I10 K11">
    <cfRule type="duplicateValues" dxfId="3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9"/>
  <sheetViews>
    <sheetView workbookViewId="0">
      <selection activeCell="D24" sqref="A22:D24"/>
    </sheetView>
  </sheetViews>
  <sheetFormatPr defaultColWidth="9" defaultRowHeight="16.5"/>
  <cols>
    <col min="4" max="4" width="40" customWidth="1"/>
    <col min="6" max="6" width="15.5" customWidth="1"/>
    <col min="7" max="7" width="34.25" customWidth="1"/>
    <col min="43" max="43" width="10.5" customWidth="1"/>
  </cols>
  <sheetData>
    <row r="1" spans="1:6">
      <c r="A1" s="27" t="s">
        <v>0</v>
      </c>
      <c r="B1" s="28" t="s">
        <v>106</v>
      </c>
      <c r="C1" s="29"/>
      <c r="D1" s="30" t="s">
        <v>2</v>
      </c>
      <c r="E1" s="31" t="s">
        <v>563</v>
      </c>
      <c r="F1" s="31"/>
    </row>
    <row r="2" spans="1:6">
      <c r="A2" s="27" t="s">
        <v>4</v>
      </c>
      <c r="B2" s="31" t="s">
        <v>564</v>
      </c>
      <c r="C2" s="29"/>
      <c r="D2" s="30" t="s">
        <v>6</v>
      </c>
      <c r="E2" s="32" t="s">
        <v>7</v>
      </c>
      <c r="F2" s="32"/>
    </row>
    <row r="3" spans="1:6">
      <c r="A3" s="27" t="s">
        <v>8</v>
      </c>
      <c r="B3" s="31">
        <v>1</v>
      </c>
      <c r="C3" s="29"/>
      <c r="D3" s="33"/>
      <c r="E3" s="33"/>
      <c r="F3" s="34"/>
    </row>
    <row r="4" spans="1:6">
      <c r="A4" s="35"/>
      <c r="B4" s="35"/>
      <c r="C4" s="35"/>
      <c r="D4" s="35" t="s">
        <v>565</v>
      </c>
      <c r="E4" s="35"/>
      <c r="F4" s="35"/>
    </row>
    <row r="5" spans="1:5">
      <c r="A5" s="36" t="s">
        <v>9</v>
      </c>
      <c r="B5" s="36" t="s">
        <v>566</v>
      </c>
      <c r="C5" s="36" t="s">
        <v>567</v>
      </c>
      <c r="D5" s="36" t="s">
        <v>568</v>
      </c>
      <c r="E5" s="36" t="s">
        <v>569</v>
      </c>
    </row>
    <row r="6" spans="1:5">
      <c r="A6" s="37" t="s">
        <v>10</v>
      </c>
      <c r="B6" s="37"/>
      <c r="C6" s="37" t="s">
        <v>22</v>
      </c>
      <c r="D6" s="38" t="s">
        <v>22</v>
      </c>
      <c r="E6" s="37" t="s">
        <v>22</v>
      </c>
    </row>
    <row r="7" spans="1:45">
      <c r="A7" s="37" t="s">
        <v>11</v>
      </c>
      <c r="B7" s="37" t="s">
        <v>109</v>
      </c>
      <c r="C7" s="37" t="s">
        <v>570</v>
      </c>
      <c r="D7" s="37" t="s">
        <v>552</v>
      </c>
      <c r="E7" s="37" t="s">
        <v>571</v>
      </c>
      <c r="H7" s="39" t="s">
        <v>566</v>
      </c>
      <c r="I7" s="39" t="s">
        <v>572</v>
      </c>
      <c r="J7" s="39" t="s">
        <v>573</v>
      </c>
      <c r="K7" s="39" t="s">
        <v>574</v>
      </c>
      <c r="L7" s="39" t="s">
        <v>575</v>
      </c>
      <c r="M7" s="39" t="s">
        <v>576</v>
      </c>
      <c r="N7" s="39" t="s">
        <v>577</v>
      </c>
      <c r="O7" s="39" t="s">
        <v>578</v>
      </c>
      <c r="P7" s="39" t="s">
        <v>579</v>
      </c>
      <c r="Q7" s="39" t="s">
        <v>580</v>
      </c>
      <c r="R7" s="39" t="s">
        <v>581</v>
      </c>
      <c r="S7" s="39" t="s">
        <v>582</v>
      </c>
      <c r="T7" s="39" t="s">
        <v>583</v>
      </c>
      <c r="U7" s="39" t="s">
        <v>583</v>
      </c>
      <c r="V7" s="39" t="s">
        <v>584</v>
      </c>
      <c r="W7" s="39" t="s">
        <v>585</v>
      </c>
      <c r="X7" s="39" t="s">
        <v>586</v>
      </c>
      <c r="AC7" s="39" t="s">
        <v>566</v>
      </c>
      <c r="AD7" s="39" t="s">
        <v>572</v>
      </c>
      <c r="AE7" s="39" t="s">
        <v>573</v>
      </c>
      <c r="AF7" s="39" t="s">
        <v>574</v>
      </c>
      <c r="AG7" s="39" t="s">
        <v>575</v>
      </c>
      <c r="AH7" s="39" t="s">
        <v>576</v>
      </c>
      <c r="AI7" s="39" t="s">
        <v>577</v>
      </c>
      <c r="AJ7" s="39" t="s">
        <v>578</v>
      </c>
      <c r="AK7" s="39" t="s">
        <v>579</v>
      </c>
      <c r="AL7" s="39" t="s">
        <v>580</v>
      </c>
      <c r="AM7" s="39" t="s">
        <v>581</v>
      </c>
      <c r="AN7" s="39" t="s">
        <v>582</v>
      </c>
      <c r="AO7" s="39" t="s">
        <v>583</v>
      </c>
      <c r="AP7" s="39" t="s">
        <v>583</v>
      </c>
      <c r="AQ7" s="39" t="s">
        <v>584</v>
      </c>
      <c r="AR7" s="39" t="s">
        <v>585</v>
      </c>
      <c r="AS7" s="39" t="s">
        <v>586</v>
      </c>
    </row>
    <row r="8" spans="1:45">
      <c r="A8" s="35"/>
      <c r="B8" s="35">
        <v>1</v>
      </c>
      <c r="C8" s="40">
        <v>200</v>
      </c>
      <c r="D8" s="41" t="s">
        <v>587</v>
      </c>
      <c r="E8">
        <v>1</v>
      </c>
      <c r="G8" s="41" t="str">
        <f>SUBSTITUTE("{"&amp;AD8&amp;AE8&amp;AF8&amp;AG8&amp;AH8&amp;AI8&amp;AJ8&amp;AK8&amp;AL8&amp;AM8&amp;AN8&amp;AO8&amp;AP8&amp;AQ8&amp;AR8&amp;AS8&amp;"}",",}","}")</f>
        <v>{1,2,20,19,18,53,52,51,17}</v>
      </c>
      <c r="H8" s="35">
        <v>1</v>
      </c>
      <c r="I8" s="43">
        <v>1</v>
      </c>
      <c r="J8">
        <f>I8+1</f>
        <v>2</v>
      </c>
      <c r="K8" s="43">
        <v>20</v>
      </c>
      <c r="L8">
        <f t="shared" ref="L8:P8" si="0">K8-1</f>
        <v>19</v>
      </c>
      <c r="M8">
        <f t="shared" si="0"/>
        <v>18</v>
      </c>
      <c r="N8" s="44">
        <v>53</v>
      </c>
      <c r="O8">
        <f t="shared" si="0"/>
        <v>52</v>
      </c>
      <c r="P8">
        <f t="shared" si="0"/>
        <v>51</v>
      </c>
      <c r="Q8">
        <v>17</v>
      </c>
      <c r="AC8" s="35">
        <v>1</v>
      </c>
      <c r="AD8" s="43" t="str">
        <f t="shared" ref="AD8:AD19" si="1">IF(I8="","",I8&amp;",")</f>
        <v>1,</v>
      </c>
      <c r="AE8" s="43" t="str">
        <f t="shared" ref="AE8:AE19" si="2">IF(J8="","",J8&amp;",")</f>
        <v>2,</v>
      </c>
      <c r="AF8" s="43" t="str">
        <f t="shared" ref="AF8:AF19" si="3">IF(K8="","",K8&amp;",")</f>
        <v>20,</v>
      </c>
      <c r="AG8" s="43" t="str">
        <f t="shared" ref="AG8:AG19" si="4">IF(L8="","",L8&amp;",")</f>
        <v>19,</v>
      </c>
      <c r="AH8" s="43" t="str">
        <f t="shared" ref="AH8:AH19" si="5">IF(M8="","",M8&amp;",")</f>
        <v>18,</v>
      </c>
      <c r="AI8" s="43" t="str">
        <f t="shared" ref="AI8:AI19" si="6">IF(N8="","",N8&amp;",")</f>
        <v>53,</v>
      </c>
      <c r="AJ8" s="43" t="str">
        <f t="shared" ref="AJ8:AJ19" si="7">IF(O8="","",O8&amp;",")</f>
        <v>52,</v>
      </c>
      <c r="AK8" s="43" t="str">
        <f t="shared" ref="AK8:AK19" si="8">IF(P8="","",P8&amp;",")</f>
        <v>51,</v>
      </c>
      <c r="AL8" s="43" t="str">
        <f t="shared" ref="AL8:AL19" si="9">IF(Q8="","",Q8&amp;",")</f>
        <v>17,</v>
      </c>
      <c r="AM8" s="43" t="str">
        <f t="shared" ref="AM8:AM19" si="10">IF(R8="","",R8&amp;",")</f>
        <v/>
      </c>
      <c r="AN8" s="43" t="str">
        <f t="shared" ref="AN8:AN19" si="11">IF(S8="","",S8&amp;",")</f>
        <v/>
      </c>
      <c r="AO8" s="43" t="str">
        <f t="shared" ref="AO8:AO19" si="12">IF(T8="","",T8&amp;",")</f>
        <v/>
      </c>
      <c r="AP8" s="43" t="str">
        <f t="shared" ref="AP8:AP19" si="13">IF(U8="","",U8&amp;",")</f>
        <v/>
      </c>
      <c r="AQ8" s="43" t="str">
        <f t="shared" ref="AQ8:AQ19" si="14">IF(V8="","",V8&amp;",")</f>
        <v/>
      </c>
      <c r="AR8" s="43" t="str">
        <f t="shared" ref="AR8:AR19" si="15">IF(W8="","",W8&amp;",")</f>
        <v/>
      </c>
      <c r="AS8" s="43" t="str">
        <f t="shared" ref="AS8:AS19" si="16">IF(X8="","",X8&amp;",")</f>
        <v/>
      </c>
    </row>
    <row r="9" spans="1:45">
      <c r="A9" s="35"/>
      <c r="B9" s="35">
        <v>2</v>
      </c>
      <c r="C9" s="40">
        <v>375</v>
      </c>
      <c r="D9" s="41" t="s">
        <v>588</v>
      </c>
      <c r="E9">
        <v>1</v>
      </c>
      <c r="G9" s="41" t="str">
        <f t="shared" ref="G9:G19" si="17">SUBSTITUTE("{"&amp;AD9&amp;AE9&amp;AF9&amp;AG9&amp;AH9&amp;AI9&amp;AJ9&amp;AK9&amp;AL9&amp;AM9&amp;AN9&amp;AO9&amp;AP9&amp;AQ9&amp;AR9&amp;AS9&amp;"}",",}","}")</f>
        <v>{2,1,21,20,19,54,53,52}</v>
      </c>
      <c r="H9" s="35">
        <v>2</v>
      </c>
      <c r="I9" s="43">
        <v>2</v>
      </c>
      <c r="J9">
        <v>1</v>
      </c>
      <c r="K9" s="43">
        <v>21</v>
      </c>
      <c r="L9">
        <f t="shared" ref="L9:M19" si="18">K9-1</f>
        <v>20</v>
      </c>
      <c r="M9">
        <f t="shared" si="18"/>
        <v>19</v>
      </c>
      <c r="N9" s="44">
        <v>54</v>
      </c>
      <c r="O9">
        <f t="shared" ref="O9:P9" si="19">N9-1</f>
        <v>53</v>
      </c>
      <c r="P9">
        <f t="shared" si="19"/>
        <v>52</v>
      </c>
      <c r="AC9" s="35">
        <v>2</v>
      </c>
      <c r="AD9" s="43" t="str">
        <f t="shared" si="1"/>
        <v>2,</v>
      </c>
      <c r="AE9" s="43" t="str">
        <f t="shared" si="2"/>
        <v>1,</v>
      </c>
      <c r="AF9" s="43" t="str">
        <f t="shared" si="3"/>
        <v>21,</v>
      </c>
      <c r="AG9" s="43" t="str">
        <f t="shared" si="4"/>
        <v>20,</v>
      </c>
      <c r="AH9" s="43" t="str">
        <f t="shared" si="5"/>
        <v>19,</v>
      </c>
      <c r="AI9" s="43" t="str">
        <f t="shared" si="6"/>
        <v>54,</v>
      </c>
      <c r="AJ9" s="43" t="str">
        <f t="shared" si="7"/>
        <v>53,</v>
      </c>
      <c r="AK9" s="43" t="str">
        <f t="shared" si="8"/>
        <v>52,</v>
      </c>
      <c r="AL9" s="43" t="str">
        <f t="shared" si="9"/>
        <v/>
      </c>
      <c r="AM9" s="43" t="str">
        <f t="shared" si="10"/>
        <v/>
      </c>
      <c r="AN9" s="43" t="str">
        <f t="shared" si="11"/>
        <v/>
      </c>
      <c r="AO9" s="43" t="str">
        <f t="shared" si="12"/>
        <v/>
      </c>
      <c r="AP9" s="43" t="str">
        <f t="shared" si="13"/>
        <v/>
      </c>
      <c r="AQ9" s="43" t="str">
        <f t="shared" si="14"/>
        <v/>
      </c>
      <c r="AR9" s="43" t="str">
        <f t="shared" si="15"/>
        <v/>
      </c>
      <c r="AS9" s="43" t="str">
        <f t="shared" si="16"/>
        <v/>
      </c>
    </row>
    <row r="10" spans="1:45">
      <c r="A10" s="35"/>
      <c r="B10" s="35">
        <v>3</v>
      </c>
      <c r="C10" s="40">
        <v>500</v>
      </c>
      <c r="D10" s="41" t="s">
        <v>589</v>
      </c>
      <c r="E10">
        <v>1</v>
      </c>
      <c r="G10" s="41" t="str">
        <f t="shared" si="17"/>
        <v>{3,4,22,21,20,55,54,53,65,68}</v>
      </c>
      <c r="H10" s="35">
        <v>3</v>
      </c>
      <c r="I10" s="43">
        <v>3</v>
      </c>
      <c r="J10">
        <f t="shared" ref="J10:J18" si="20">I10+1</f>
        <v>4</v>
      </c>
      <c r="K10" s="43">
        <v>22</v>
      </c>
      <c r="L10">
        <f t="shared" si="18"/>
        <v>21</v>
      </c>
      <c r="M10">
        <f t="shared" si="18"/>
        <v>20</v>
      </c>
      <c r="N10" s="44">
        <v>55</v>
      </c>
      <c r="O10">
        <f t="shared" ref="O10:P10" si="21">N10-1</f>
        <v>54</v>
      </c>
      <c r="P10">
        <f t="shared" si="21"/>
        <v>53</v>
      </c>
      <c r="R10" s="45">
        <v>65</v>
      </c>
      <c r="S10" s="46">
        <v>68</v>
      </c>
      <c r="U10" s="46"/>
      <c r="AC10" s="35">
        <v>3</v>
      </c>
      <c r="AD10" s="43" t="str">
        <f t="shared" si="1"/>
        <v>3,</v>
      </c>
      <c r="AE10" s="43" t="str">
        <f t="shared" si="2"/>
        <v>4,</v>
      </c>
      <c r="AF10" s="43" t="str">
        <f t="shared" si="3"/>
        <v>22,</v>
      </c>
      <c r="AG10" s="43" t="str">
        <f t="shared" si="4"/>
        <v>21,</v>
      </c>
      <c r="AH10" s="43" t="str">
        <f t="shared" si="5"/>
        <v>20,</v>
      </c>
      <c r="AI10" s="43" t="str">
        <f t="shared" si="6"/>
        <v>55,</v>
      </c>
      <c r="AJ10" s="43" t="str">
        <f t="shared" si="7"/>
        <v>54,</v>
      </c>
      <c r="AK10" s="43" t="str">
        <f t="shared" si="8"/>
        <v>53,</v>
      </c>
      <c r="AL10" s="43" t="str">
        <f t="shared" si="9"/>
        <v/>
      </c>
      <c r="AM10" s="43" t="str">
        <f t="shared" si="10"/>
        <v>65,</v>
      </c>
      <c r="AN10" s="43" t="str">
        <f t="shared" si="11"/>
        <v>68,</v>
      </c>
      <c r="AO10" s="43" t="str">
        <f t="shared" si="12"/>
        <v/>
      </c>
      <c r="AP10" s="43" t="str">
        <f t="shared" si="13"/>
        <v/>
      </c>
      <c r="AQ10" s="43" t="str">
        <f t="shared" si="14"/>
        <v/>
      </c>
      <c r="AR10" s="43" t="str">
        <f t="shared" si="15"/>
        <v/>
      </c>
      <c r="AS10" s="43" t="str">
        <f t="shared" si="16"/>
        <v/>
      </c>
    </row>
    <row r="11" spans="1:45">
      <c r="A11" s="35"/>
      <c r="B11" s="35">
        <v>4</v>
      </c>
      <c r="C11" s="40">
        <v>750</v>
      </c>
      <c r="D11" s="41" t="s">
        <v>590</v>
      </c>
      <c r="E11">
        <v>1</v>
      </c>
      <c r="G11" s="41" t="str">
        <f t="shared" si="17"/>
        <v>{4,3,23,22,21,56,55,54,65,68}</v>
      </c>
      <c r="H11" s="35">
        <v>4</v>
      </c>
      <c r="I11" s="43">
        <v>4</v>
      </c>
      <c r="J11">
        <v>3</v>
      </c>
      <c r="K11" s="43">
        <v>23</v>
      </c>
      <c r="L11">
        <f t="shared" si="18"/>
        <v>22</v>
      </c>
      <c r="M11">
        <f t="shared" si="18"/>
        <v>21</v>
      </c>
      <c r="N11" s="44">
        <v>56</v>
      </c>
      <c r="O11">
        <f t="shared" ref="O11:P11" si="22">N11-1</f>
        <v>55</v>
      </c>
      <c r="P11">
        <f t="shared" si="22"/>
        <v>54</v>
      </c>
      <c r="R11" s="45">
        <v>65</v>
      </c>
      <c r="S11" s="46">
        <v>68</v>
      </c>
      <c r="U11" s="46"/>
      <c r="AC11" s="35">
        <v>4</v>
      </c>
      <c r="AD11" s="43" t="str">
        <f t="shared" si="1"/>
        <v>4,</v>
      </c>
      <c r="AE11" s="43" t="str">
        <f t="shared" si="2"/>
        <v>3,</v>
      </c>
      <c r="AF11" s="43" t="str">
        <f t="shared" si="3"/>
        <v>23,</v>
      </c>
      <c r="AG11" s="43" t="str">
        <f t="shared" si="4"/>
        <v>22,</v>
      </c>
      <c r="AH11" s="43" t="str">
        <f t="shared" si="5"/>
        <v>21,</v>
      </c>
      <c r="AI11" s="43" t="str">
        <f t="shared" si="6"/>
        <v>56,</v>
      </c>
      <c r="AJ11" s="43" t="str">
        <f t="shared" si="7"/>
        <v>55,</v>
      </c>
      <c r="AK11" s="43" t="str">
        <f t="shared" si="8"/>
        <v>54,</v>
      </c>
      <c r="AL11" s="43" t="str">
        <f t="shared" si="9"/>
        <v/>
      </c>
      <c r="AM11" s="43" t="str">
        <f t="shared" si="10"/>
        <v>65,</v>
      </c>
      <c r="AN11" s="43" t="str">
        <f t="shared" si="11"/>
        <v>68,</v>
      </c>
      <c r="AO11" s="43" t="str">
        <f t="shared" si="12"/>
        <v/>
      </c>
      <c r="AP11" s="43" t="str">
        <f t="shared" si="13"/>
        <v/>
      </c>
      <c r="AQ11" s="43" t="str">
        <f t="shared" si="14"/>
        <v/>
      </c>
      <c r="AR11" s="43" t="str">
        <f t="shared" si="15"/>
        <v/>
      </c>
      <c r="AS11" s="43" t="str">
        <f t="shared" si="16"/>
        <v/>
      </c>
    </row>
    <row r="12" ht="17.25" spans="1:45">
      <c r="A12" s="35"/>
      <c r="B12" s="35">
        <v>5</v>
      </c>
      <c r="C12" s="42">
        <v>900</v>
      </c>
      <c r="D12" s="41" t="s">
        <v>591</v>
      </c>
      <c r="E12">
        <v>1</v>
      </c>
      <c r="G12" s="41" t="str">
        <f t="shared" si="17"/>
        <v>{5,6,24,23,22,57,56,55,66,69,85}</v>
      </c>
      <c r="H12" s="35">
        <v>5</v>
      </c>
      <c r="I12" s="43">
        <v>5</v>
      </c>
      <c r="J12">
        <f t="shared" si="20"/>
        <v>6</v>
      </c>
      <c r="K12" s="43">
        <v>24</v>
      </c>
      <c r="L12">
        <f t="shared" si="18"/>
        <v>23</v>
      </c>
      <c r="M12">
        <f t="shared" si="18"/>
        <v>22</v>
      </c>
      <c r="N12" s="44">
        <v>57</v>
      </c>
      <c r="O12">
        <f t="shared" ref="O12:P12" si="23">N12-1</f>
        <v>56</v>
      </c>
      <c r="P12">
        <f t="shared" si="23"/>
        <v>55</v>
      </c>
      <c r="R12" s="46">
        <v>66</v>
      </c>
      <c r="S12" s="46">
        <v>69</v>
      </c>
      <c r="U12" s="46"/>
      <c r="V12" s="23">
        <v>85</v>
      </c>
      <c r="W12" s="23"/>
      <c r="X12" s="23"/>
      <c r="AC12" s="35">
        <v>5</v>
      </c>
      <c r="AD12" s="43" t="str">
        <f t="shared" si="1"/>
        <v>5,</v>
      </c>
      <c r="AE12" s="43" t="str">
        <f t="shared" si="2"/>
        <v>6,</v>
      </c>
      <c r="AF12" s="43" t="str">
        <f t="shared" si="3"/>
        <v>24,</v>
      </c>
      <c r="AG12" s="43" t="str">
        <f t="shared" si="4"/>
        <v>23,</v>
      </c>
      <c r="AH12" s="43" t="str">
        <f t="shared" si="5"/>
        <v>22,</v>
      </c>
      <c r="AI12" s="43" t="str">
        <f t="shared" si="6"/>
        <v>57,</v>
      </c>
      <c r="AJ12" s="43" t="str">
        <f t="shared" si="7"/>
        <v>56,</v>
      </c>
      <c r="AK12" s="43" t="str">
        <f t="shared" si="8"/>
        <v>55,</v>
      </c>
      <c r="AL12" s="43" t="str">
        <f t="shared" si="9"/>
        <v/>
      </c>
      <c r="AM12" s="43" t="str">
        <f t="shared" si="10"/>
        <v>66,</v>
      </c>
      <c r="AN12" s="43" t="str">
        <f t="shared" si="11"/>
        <v>69,</v>
      </c>
      <c r="AO12" s="43" t="str">
        <f t="shared" si="12"/>
        <v/>
      </c>
      <c r="AP12" s="43" t="str">
        <f t="shared" si="13"/>
        <v/>
      </c>
      <c r="AQ12" s="43" t="str">
        <f t="shared" si="14"/>
        <v>85,</v>
      </c>
      <c r="AR12" s="43" t="str">
        <f t="shared" si="15"/>
        <v/>
      </c>
      <c r="AS12" s="43" t="str">
        <f t="shared" si="16"/>
        <v/>
      </c>
    </row>
    <row r="13" ht="17.25" spans="2:45">
      <c r="B13" s="35">
        <v>6</v>
      </c>
      <c r="C13" s="40">
        <v>1400</v>
      </c>
      <c r="D13" s="41" t="s">
        <v>592</v>
      </c>
      <c r="E13">
        <v>1</v>
      </c>
      <c r="G13" s="41" t="str">
        <f t="shared" si="17"/>
        <v>{6,5,25,24,23,58,57,56,66,69,85,86}</v>
      </c>
      <c r="H13" s="35">
        <v>6</v>
      </c>
      <c r="I13" s="43">
        <v>6</v>
      </c>
      <c r="J13">
        <v>5</v>
      </c>
      <c r="K13" s="43">
        <v>25</v>
      </c>
      <c r="L13">
        <f t="shared" si="18"/>
        <v>24</v>
      </c>
      <c r="M13">
        <f t="shared" si="18"/>
        <v>23</v>
      </c>
      <c r="N13" s="44">
        <v>58</v>
      </c>
      <c r="O13">
        <f t="shared" ref="O13:P13" si="24">N13-1</f>
        <v>57</v>
      </c>
      <c r="P13">
        <f t="shared" si="24"/>
        <v>56</v>
      </c>
      <c r="R13" s="46">
        <v>66</v>
      </c>
      <c r="S13" s="46">
        <v>69</v>
      </c>
      <c r="U13" s="46"/>
      <c r="V13" s="23">
        <v>85</v>
      </c>
      <c r="W13" s="23">
        <v>86</v>
      </c>
      <c r="X13" s="23"/>
      <c r="AC13" s="35">
        <v>6</v>
      </c>
      <c r="AD13" s="43" t="str">
        <f t="shared" si="1"/>
        <v>6,</v>
      </c>
      <c r="AE13" s="43" t="str">
        <f t="shared" si="2"/>
        <v>5,</v>
      </c>
      <c r="AF13" s="43" t="str">
        <f t="shared" si="3"/>
        <v>25,</v>
      </c>
      <c r="AG13" s="43" t="str">
        <f t="shared" si="4"/>
        <v>24,</v>
      </c>
      <c r="AH13" s="43" t="str">
        <f t="shared" si="5"/>
        <v>23,</v>
      </c>
      <c r="AI13" s="43" t="str">
        <f t="shared" si="6"/>
        <v>58,</v>
      </c>
      <c r="AJ13" s="43" t="str">
        <f t="shared" si="7"/>
        <v>57,</v>
      </c>
      <c r="AK13" s="43" t="str">
        <f t="shared" si="8"/>
        <v>56,</v>
      </c>
      <c r="AL13" s="43" t="str">
        <f t="shared" si="9"/>
        <v/>
      </c>
      <c r="AM13" s="43" t="str">
        <f t="shared" si="10"/>
        <v>66,</v>
      </c>
      <c r="AN13" s="43" t="str">
        <f t="shared" si="11"/>
        <v>69,</v>
      </c>
      <c r="AO13" s="43" t="str">
        <f t="shared" si="12"/>
        <v/>
      </c>
      <c r="AP13" s="43" t="str">
        <f t="shared" si="13"/>
        <v/>
      </c>
      <c r="AQ13" s="43" t="str">
        <f t="shared" si="14"/>
        <v>85,</v>
      </c>
      <c r="AR13" s="43" t="str">
        <f t="shared" si="15"/>
        <v>86,</v>
      </c>
      <c r="AS13" s="43" t="str">
        <f t="shared" si="16"/>
        <v/>
      </c>
    </row>
    <row r="14" spans="2:45">
      <c r="B14" s="35">
        <v>7</v>
      </c>
      <c r="C14" s="40">
        <v>2000</v>
      </c>
      <c r="D14" s="41" t="s">
        <v>593</v>
      </c>
      <c r="E14">
        <v>1</v>
      </c>
      <c r="G14" s="41" t="str">
        <f t="shared" si="17"/>
        <v>{7,8,26,25,24,59,58,57,67,70,73,74,85,86,87}</v>
      </c>
      <c r="H14" s="35">
        <v>7</v>
      </c>
      <c r="I14" s="43">
        <v>7</v>
      </c>
      <c r="J14">
        <f t="shared" si="20"/>
        <v>8</v>
      </c>
      <c r="K14" s="43">
        <v>26</v>
      </c>
      <c r="L14">
        <f t="shared" si="18"/>
        <v>25</v>
      </c>
      <c r="M14">
        <f t="shared" si="18"/>
        <v>24</v>
      </c>
      <c r="N14" s="44">
        <v>59</v>
      </c>
      <c r="O14">
        <f t="shared" ref="O14:P14" si="25">N14-1</f>
        <v>58</v>
      </c>
      <c r="P14">
        <f t="shared" si="25"/>
        <v>57</v>
      </c>
      <c r="R14" s="47">
        <v>67</v>
      </c>
      <c r="S14" s="46">
        <v>70</v>
      </c>
      <c r="T14">
        <v>73</v>
      </c>
      <c r="U14">
        <v>74</v>
      </c>
      <c r="V14" s="23">
        <v>85</v>
      </c>
      <c r="W14" s="23">
        <v>86</v>
      </c>
      <c r="X14" s="23">
        <v>87</v>
      </c>
      <c r="AC14" s="35">
        <v>7</v>
      </c>
      <c r="AD14" s="43" t="str">
        <f t="shared" si="1"/>
        <v>7,</v>
      </c>
      <c r="AE14" s="43" t="str">
        <f t="shared" si="2"/>
        <v>8,</v>
      </c>
      <c r="AF14" s="43" t="str">
        <f t="shared" si="3"/>
        <v>26,</v>
      </c>
      <c r="AG14" s="43" t="str">
        <f t="shared" si="4"/>
        <v>25,</v>
      </c>
      <c r="AH14" s="43" t="str">
        <f t="shared" si="5"/>
        <v>24,</v>
      </c>
      <c r="AI14" s="43" t="str">
        <f t="shared" si="6"/>
        <v>59,</v>
      </c>
      <c r="AJ14" s="43" t="str">
        <f t="shared" si="7"/>
        <v>58,</v>
      </c>
      <c r="AK14" s="43" t="str">
        <f t="shared" si="8"/>
        <v>57,</v>
      </c>
      <c r="AL14" s="43" t="str">
        <f t="shared" si="9"/>
        <v/>
      </c>
      <c r="AM14" s="43" t="str">
        <f t="shared" si="10"/>
        <v>67,</v>
      </c>
      <c r="AN14" s="43" t="str">
        <f t="shared" si="11"/>
        <v>70,</v>
      </c>
      <c r="AO14" s="43" t="str">
        <f t="shared" si="12"/>
        <v>73,</v>
      </c>
      <c r="AP14" s="43" t="str">
        <f t="shared" si="13"/>
        <v>74,</v>
      </c>
      <c r="AQ14" s="43" t="str">
        <f t="shared" si="14"/>
        <v>85,</v>
      </c>
      <c r="AR14" s="43" t="str">
        <f t="shared" si="15"/>
        <v>86,</v>
      </c>
      <c r="AS14" s="43" t="str">
        <f t="shared" si="16"/>
        <v>87,</v>
      </c>
    </row>
    <row r="15" spans="2:45">
      <c r="B15" s="35">
        <v>8</v>
      </c>
      <c r="C15" s="40">
        <v>3000</v>
      </c>
      <c r="D15" s="41" t="s">
        <v>594</v>
      </c>
      <c r="E15">
        <v>1</v>
      </c>
      <c r="G15" s="41" t="str">
        <f t="shared" si="17"/>
        <v>{8,7,27,26,25,60,59,58,67,70,75,76,86,87,88}</v>
      </c>
      <c r="H15" s="35">
        <v>8</v>
      </c>
      <c r="I15" s="43">
        <v>8</v>
      </c>
      <c r="J15">
        <v>7</v>
      </c>
      <c r="K15" s="43">
        <v>27</v>
      </c>
      <c r="L15">
        <f t="shared" si="18"/>
        <v>26</v>
      </c>
      <c r="M15">
        <f t="shared" si="18"/>
        <v>25</v>
      </c>
      <c r="N15" s="44">
        <v>60</v>
      </c>
      <c r="O15">
        <f t="shared" ref="O15:P15" si="26">N15-1</f>
        <v>59</v>
      </c>
      <c r="P15">
        <f t="shared" si="26"/>
        <v>58</v>
      </c>
      <c r="R15" s="47">
        <v>67</v>
      </c>
      <c r="S15" s="46">
        <v>70</v>
      </c>
      <c r="T15">
        <f>U14+1</f>
        <v>75</v>
      </c>
      <c r="U15">
        <f t="shared" ref="U15:X15" si="27">T15+1</f>
        <v>76</v>
      </c>
      <c r="V15" s="23">
        <f>W14</f>
        <v>86</v>
      </c>
      <c r="W15" s="23">
        <f t="shared" si="27"/>
        <v>87</v>
      </c>
      <c r="X15" s="23">
        <f t="shared" si="27"/>
        <v>88</v>
      </c>
      <c r="AC15" s="35">
        <v>8</v>
      </c>
      <c r="AD15" s="43" t="str">
        <f t="shared" si="1"/>
        <v>8,</v>
      </c>
      <c r="AE15" s="43" t="str">
        <f t="shared" si="2"/>
        <v>7,</v>
      </c>
      <c r="AF15" s="43" t="str">
        <f t="shared" si="3"/>
        <v>27,</v>
      </c>
      <c r="AG15" s="43" t="str">
        <f t="shared" si="4"/>
        <v>26,</v>
      </c>
      <c r="AH15" s="43" t="str">
        <f t="shared" si="5"/>
        <v>25,</v>
      </c>
      <c r="AI15" s="43" t="str">
        <f t="shared" si="6"/>
        <v>60,</v>
      </c>
      <c r="AJ15" s="43" t="str">
        <f t="shared" si="7"/>
        <v>59,</v>
      </c>
      <c r="AK15" s="43" t="str">
        <f t="shared" si="8"/>
        <v>58,</v>
      </c>
      <c r="AL15" s="43" t="str">
        <f t="shared" si="9"/>
        <v/>
      </c>
      <c r="AM15" s="43" t="str">
        <f t="shared" si="10"/>
        <v>67,</v>
      </c>
      <c r="AN15" s="43" t="str">
        <f t="shared" si="11"/>
        <v>70,</v>
      </c>
      <c r="AO15" s="43" t="str">
        <f t="shared" si="12"/>
        <v>75,</v>
      </c>
      <c r="AP15" s="43" t="str">
        <f t="shared" si="13"/>
        <v>76,</v>
      </c>
      <c r="AQ15" s="43" t="str">
        <f t="shared" si="14"/>
        <v>86,</v>
      </c>
      <c r="AR15" s="43" t="str">
        <f t="shared" si="15"/>
        <v>87,</v>
      </c>
      <c r="AS15" s="43" t="str">
        <f t="shared" si="16"/>
        <v>88,</v>
      </c>
    </row>
    <row r="16" spans="2:45">
      <c r="B16" s="35">
        <v>9</v>
      </c>
      <c r="C16" s="40">
        <v>3600</v>
      </c>
      <c r="D16" s="41" t="s">
        <v>595</v>
      </c>
      <c r="E16">
        <v>1</v>
      </c>
      <c r="G16" s="41" t="str">
        <f t="shared" si="17"/>
        <v>{9,10,28,27,26,61,60,59,67,71,77,78,87,88,89}</v>
      </c>
      <c r="H16" s="35">
        <v>9</v>
      </c>
      <c r="I16" s="43">
        <v>9</v>
      </c>
      <c r="J16">
        <f t="shared" si="20"/>
        <v>10</v>
      </c>
      <c r="K16" s="43">
        <v>28</v>
      </c>
      <c r="L16">
        <f t="shared" si="18"/>
        <v>27</v>
      </c>
      <c r="M16">
        <f t="shared" si="18"/>
        <v>26</v>
      </c>
      <c r="N16" s="44">
        <v>61</v>
      </c>
      <c r="O16">
        <f t="shared" ref="O16:P16" si="28">N16-1</f>
        <v>60</v>
      </c>
      <c r="P16">
        <f t="shared" si="28"/>
        <v>59</v>
      </c>
      <c r="R16" s="47">
        <v>67</v>
      </c>
      <c r="S16" s="48">
        <v>71</v>
      </c>
      <c r="T16">
        <f t="shared" ref="T16:T19" si="29">U15+1</f>
        <v>77</v>
      </c>
      <c r="U16">
        <f t="shared" ref="U16:U19" si="30">T16+1</f>
        <v>78</v>
      </c>
      <c r="V16" s="23">
        <f>W15</f>
        <v>87</v>
      </c>
      <c r="W16" s="23">
        <f t="shared" ref="W16:X16" si="31">V16+1</f>
        <v>88</v>
      </c>
      <c r="X16" s="23">
        <f t="shared" si="31"/>
        <v>89</v>
      </c>
      <c r="AC16" s="35">
        <v>9</v>
      </c>
      <c r="AD16" s="43" t="str">
        <f t="shared" si="1"/>
        <v>9,</v>
      </c>
      <c r="AE16" s="43" t="str">
        <f t="shared" si="2"/>
        <v>10,</v>
      </c>
      <c r="AF16" s="43" t="str">
        <f t="shared" si="3"/>
        <v>28,</v>
      </c>
      <c r="AG16" s="43" t="str">
        <f t="shared" si="4"/>
        <v>27,</v>
      </c>
      <c r="AH16" s="43" t="str">
        <f t="shared" si="5"/>
        <v>26,</v>
      </c>
      <c r="AI16" s="43" t="str">
        <f t="shared" si="6"/>
        <v>61,</v>
      </c>
      <c r="AJ16" s="43" t="str">
        <f t="shared" si="7"/>
        <v>60,</v>
      </c>
      <c r="AK16" s="43" t="str">
        <f t="shared" si="8"/>
        <v>59,</v>
      </c>
      <c r="AL16" s="43" t="str">
        <f t="shared" si="9"/>
        <v/>
      </c>
      <c r="AM16" s="43" t="str">
        <f t="shared" si="10"/>
        <v>67,</v>
      </c>
      <c r="AN16" s="43" t="str">
        <f t="shared" si="11"/>
        <v>71,</v>
      </c>
      <c r="AO16" s="43" t="str">
        <f t="shared" si="12"/>
        <v>77,</v>
      </c>
      <c r="AP16" s="43" t="str">
        <f t="shared" si="13"/>
        <v>78,</v>
      </c>
      <c r="AQ16" s="43" t="str">
        <f t="shared" si="14"/>
        <v>87,</v>
      </c>
      <c r="AR16" s="43" t="str">
        <f t="shared" si="15"/>
        <v>88,</v>
      </c>
      <c r="AS16" s="43" t="str">
        <f t="shared" si="16"/>
        <v>89,</v>
      </c>
    </row>
    <row r="17" spans="2:45">
      <c r="B17" s="35">
        <v>10</v>
      </c>
      <c r="C17" s="40">
        <v>4200</v>
      </c>
      <c r="D17" s="41" t="s">
        <v>596</v>
      </c>
      <c r="E17">
        <v>1</v>
      </c>
      <c r="G17" s="41" t="str">
        <f t="shared" si="17"/>
        <v>{10,9,29,28,27,62,61,60,67,71,79,80,88,89,90}</v>
      </c>
      <c r="H17" s="35">
        <v>10</v>
      </c>
      <c r="I17" s="43">
        <v>10</v>
      </c>
      <c r="J17">
        <v>9</v>
      </c>
      <c r="K17" s="43">
        <v>29</v>
      </c>
      <c r="L17">
        <f t="shared" si="18"/>
        <v>28</v>
      </c>
      <c r="M17">
        <f t="shared" si="18"/>
        <v>27</v>
      </c>
      <c r="N17" s="44">
        <v>62</v>
      </c>
      <c r="O17">
        <f t="shared" ref="O17:P17" si="32">N17-1</f>
        <v>61</v>
      </c>
      <c r="P17">
        <f t="shared" si="32"/>
        <v>60</v>
      </c>
      <c r="R17" s="47">
        <v>67</v>
      </c>
      <c r="S17" s="48">
        <v>71</v>
      </c>
      <c r="T17">
        <f t="shared" si="29"/>
        <v>79</v>
      </c>
      <c r="U17">
        <f t="shared" si="30"/>
        <v>80</v>
      </c>
      <c r="V17" s="23">
        <f t="shared" ref="V17:V19" si="33">W16</f>
        <v>88</v>
      </c>
      <c r="W17" s="23">
        <f t="shared" ref="W17:X17" si="34">V17+1</f>
        <v>89</v>
      </c>
      <c r="X17" s="23">
        <f t="shared" si="34"/>
        <v>90</v>
      </c>
      <c r="AC17" s="35">
        <v>10</v>
      </c>
      <c r="AD17" s="43" t="str">
        <f t="shared" si="1"/>
        <v>10,</v>
      </c>
      <c r="AE17" s="43" t="str">
        <f t="shared" si="2"/>
        <v>9,</v>
      </c>
      <c r="AF17" s="43" t="str">
        <f t="shared" si="3"/>
        <v>29,</v>
      </c>
      <c r="AG17" s="43" t="str">
        <f t="shared" si="4"/>
        <v>28,</v>
      </c>
      <c r="AH17" s="43" t="str">
        <f t="shared" si="5"/>
        <v>27,</v>
      </c>
      <c r="AI17" s="43" t="str">
        <f t="shared" si="6"/>
        <v>62,</v>
      </c>
      <c r="AJ17" s="43" t="str">
        <f t="shared" si="7"/>
        <v>61,</v>
      </c>
      <c r="AK17" s="43" t="str">
        <f t="shared" si="8"/>
        <v>60,</v>
      </c>
      <c r="AL17" s="43" t="str">
        <f t="shared" si="9"/>
        <v/>
      </c>
      <c r="AM17" s="43" t="str">
        <f t="shared" si="10"/>
        <v>67,</v>
      </c>
      <c r="AN17" s="43" t="str">
        <f t="shared" si="11"/>
        <v>71,</v>
      </c>
      <c r="AO17" s="43" t="str">
        <f t="shared" si="12"/>
        <v>79,</v>
      </c>
      <c r="AP17" s="43" t="str">
        <f t="shared" si="13"/>
        <v>80,</v>
      </c>
      <c r="AQ17" s="43" t="str">
        <f t="shared" si="14"/>
        <v>88,</v>
      </c>
      <c r="AR17" s="43" t="str">
        <f t="shared" si="15"/>
        <v>89,</v>
      </c>
      <c r="AS17" s="43" t="str">
        <f t="shared" si="16"/>
        <v>90,</v>
      </c>
    </row>
    <row r="18" spans="2:45">
      <c r="B18" s="35">
        <v>11</v>
      </c>
      <c r="C18" s="40">
        <v>4800</v>
      </c>
      <c r="D18" s="41" t="s">
        <v>597</v>
      </c>
      <c r="E18">
        <v>1</v>
      </c>
      <c r="G18" s="41" t="str">
        <f t="shared" si="17"/>
        <v>{11,12,30,29,28,63,62,61,67,72,81,82,89,90,91}</v>
      </c>
      <c r="H18" s="35">
        <v>11</v>
      </c>
      <c r="I18" s="43">
        <v>11</v>
      </c>
      <c r="J18">
        <f t="shared" si="20"/>
        <v>12</v>
      </c>
      <c r="K18" s="43">
        <v>30</v>
      </c>
      <c r="L18">
        <f t="shared" si="18"/>
        <v>29</v>
      </c>
      <c r="M18">
        <f t="shared" si="18"/>
        <v>28</v>
      </c>
      <c r="N18" s="44">
        <v>63</v>
      </c>
      <c r="O18">
        <f t="shared" ref="O18:P18" si="35">N18-1</f>
        <v>62</v>
      </c>
      <c r="P18">
        <f t="shared" si="35"/>
        <v>61</v>
      </c>
      <c r="R18" s="47">
        <v>67</v>
      </c>
      <c r="S18" s="48">
        <v>72</v>
      </c>
      <c r="T18">
        <f t="shared" si="29"/>
        <v>81</v>
      </c>
      <c r="U18">
        <f t="shared" si="30"/>
        <v>82</v>
      </c>
      <c r="V18" s="23">
        <f t="shared" si="33"/>
        <v>89</v>
      </c>
      <c r="W18" s="23">
        <f t="shared" ref="W18:X18" si="36">V18+1</f>
        <v>90</v>
      </c>
      <c r="X18" s="23">
        <f t="shared" si="36"/>
        <v>91</v>
      </c>
      <c r="AC18" s="35">
        <v>11</v>
      </c>
      <c r="AD18" s="43" t="str">
        <f t="shared" si="1"/>
        <v>11,</v>
      </c>
      <c r="AE18" s="43" t="str">
        <f t="shared" si="2"/>
        <v>12,</v>
      </c>
      <c r="AF18" s="43" t="str">
        <f t="shared" si="3"/>
        <v>30,</v>
      </c>
      <c r="AG18" s="43" t="str">
        <f t="shared" si="4"/>
        <v>29,</v>
      </c>
      <c r="AH18" s="43" t="str">
        <f t="shared" si="5"/>
        <v>28,</v>
      </c>
      <c r="AI18" s="43" t="str">
        <f t="shared" si="6"/>
        <v>63,</v>
      </c>
      <c r="AJ18" s="43" t="str">
        <f t="shared" si="7"/>
        <v>62,</v>
      </c>
      <c r="AK18" s="43" t="str">
        <f t="shared" si="8"/>
        <v>61,</v>
      </c>
      <c r="AL18" s="43" t="str">
        <f t="shared" si="9"/>
        <v/>
      </c>
      <c r="AM18" s="43" t="str">
        <f t="shared" si="10"/>
        <v>67,</v>
      </c>
      <c r="AN18" s="43" t="str">
        <f t="shared" si="11"/>
        <v>72,</v>
      </c>
      <c r="AO18" s="43" t="str">
        <f t="shared" si="12"/>
        <v>81,</v>
      </c>
      <c r="AP18" s="43" t="str">
        <f t="shared" si="13"/>
        <v>82,</v>
      </c>
      <c r="AQ18" s="43" t="str">
        <f t="shared" si="14"/>
        <v>89,</v>
      </c>
      <c r="AR18" s="43" t="str">
        <f t="shared" si="15"/>
        <v>90,</v>
      </c>
      <c r="AS18" s="43" t="str">
        <f t="shared" si="16"/>
        <v>91,</v>
      </c>
    </row>
    <row r="19" spans="2:45">
      <c r="B19" s="35">
        <v>12</v>
      </c>
      <c r="C19" s="40">
        <v>5400</v>
      </c>
      <c r="D19" s="41" t="s">
        <v>598</v>
      </c>
      <c r="E19">
        <v>1</v>
      </c>
      <c r="G19" s="41" t="str">
        <f t="shared" si="17"/>
        <v>{12,11,31,30,29,64,63,62,67,72,83,84,90,92,92}</v>
      </c>
      <c r="H19" s="35">
        <v>12</v>
      </c>
      <c r="I19" s="43">
        <v>12</v>
      </c>
      <c r="J19" s="35">
        <v>11</v>
      </c>
      <c r="K19" s="43">
        <v>31</v>
      </c>
      <c r="L19">
        <f t="shared" si="18"/>
        <v>30</v>
      </c>
      <c r="M19">
        <f t="shared" si="18"/>
        <v>29</v>
      </c>
      <c r="N19" s="44">
        <v>64</v>
      </c>
      <c r="O19">
        <f t="shared" ref="O19:P19" si="37">N19-1</f>
        <v>63</v>
      </c>
      <c r="P19">
        <f t="shared" si="37"/>
        <v>62</v>
      </c>
      <c r="R19" s="47">
        <v>67</v>
      </c>
      <c r="S19" s="48">
        <v>72</v>
      </c>
      <c r="T19">
        <f t="shared" si="29"/>
        <v>83</v>
      </c>
      <c r="U19">
        <f t="shared" si="30"/>
        <v>84</v>
      </c>
      <c r="V19" s="23">
        <f t="shared" si="33"/>
        <v>90</v>
      </c>
      <c r="W19" s="23">
        <v>92</v>
      </c>
      <c r="X19" s="23">
        <v>92</v>
      </c>
      <c r="AC19" s="35">
        <v>12</v>
      </c>
      <c r="AD19" s="43" t="str">
        <f t="shared" si="1"/>
        <v>12,</v>
      </c>
      <c r="AE19" s="43" t="str">
        <f t="shared" si="2"/>
        <v>11,</v>
      </c>
      <c r="AF19" s="43" t="str">
        <f t="shared" si="3"/>
        <v>31,</v>
      </c>
      <c r="AG19" s="43" t="str">
        <f t="shared" si="4"/>
        <v>30,</v>
      </c>
      <c r="AH19" s="43" t="str">
        <f t="shared" si="5"/>
        <v>29,</v>
      </c>
      <c r="AI19" s="43" t="str">
        <f t="shared" si="6"/>
        <v>64,</v>
      </c>
      <c r="AJ19" s="43" t="str">
        <f t="shared" si="7"/>
        <v>63,</v>
      </c>
      <c r="AK19" s="43" t="str">
        <f t="shared" si="8"/>
        <v>62,</v>
      </c>
      <c r="AL19" s="43" t="str">
        <f t="shared" si="9"/>
        <v/>
      </c>
      <c r="AM19" s="43" t="str">
        <f t="shared" si="10"/>
        <v>67,</v>
      </c>
      <c r="AN19" s="43" t="str">
        <f t="shared" si="11"/>
        <v>72,</v>
      </c>
      <c r="AO19" s="43" t="str">
        <f t="shared" si="12"/>
        <v>83,</v>
      </c>
      <c r="AP19" s="43" t="str">
        <f t="shared" si="13"/>
        <v>84,</v>
      </c>
      <c r="AQ19" s="43" t="str">
        <f t="shared" si="14"/>
        <v>90,</v>
      </c>
      <c r="AR19" s="43" t="str">
        <f t="shared" si="15"/>
        <v>92,</v>
      </c>
      <c r="AS19" s="43" t="str">
        <f t="shared" si="16"/>
        <v>92,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E26" sqref="E26"/>
    </sheetView>
  </sheetViews>
  <sheetFormatPr defaultColWidth="9" defaultRowHeight="16.5"/>
  <cols>
    <col min="3" max="3" width="12.25" customWidth="1"/>
    <col min="4" max="4" width="10.5" customWidth="1"/>
    <col min="5" max="5" width="34" customWidth="1"/>
    <col min="8" max="8" width="9.625" customWidth="1"/>
    <col min="11" max="11" width="13.75" customWidth="1"/>
    <col min="13" max="13" width="8.875" customWidth="1"/>
  </cols>
  <sheetData>
    <row r="1" spans="1:6">
      <c r="A1" s="1" t="s">
        <v>0</v>
      </c>
      <c r="B1" s="2" t="s">
        <v>106</v>
      </c>
      <c r="C1" s="3"/>
      <c r="D1" s="4" t="s">
        <v>2</v>
      </c>
      <c r="E1" s="5" t="s">
        <v>599</v>
      </c>
      <c r="F1" s="5"/>
    </row>
    <row r="2" spans="1:6">
      <c r="A2" s="1" t="s">
        <v>4</v>
      </c>
      <c r="B2" s="5" t="s">
        <v>600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8"/>
      <c r="F3" s="9"/>
    </row>
    <row r="4" spans="1:6">
      <c r="A4" s="10"/>
      <c r="B4" s="10"/>
      <c r="C4" s="10"/>
      <c r="D4" s="11"/>
      <c r="E4" s="10"/>
      <c r="F4" s="9"/>
    </row>
    <row r="5" spans="1:13">
      <c r="A5" s="12" t="s">
        <v>9</v>
      </c>
      <c r="B5" s="12" t="s">
        <v>109</v>
      </c>
      <c r="C5" s="12" t="s">
        <v>601</v>
      </c>
      <c r="D5" s="12" t="s">
        <v>602</v>
      </c>
      <c r="E5" s="12" t="s">
        <v>603</v>
      </c>
      <c r="F5" s="13" t="s">
        <v>604</v>
      </c>
      <c r="G5" s="12" t="s">
        <v>605</v>
      </c>
      <c r="H5" s="12" t="s">
        <v>606</v>
      </c>
      <c r="I5" s="13" t="s">
        <v>607</v>
      </c>
      <c r="J5" s="13" t="s">
        <v>608</v>
      </c>
      <c r="K5" s="13" t="s">
        <v>609</v>
      </c>
      <c r="L5" s="13" t="s">
        <v>610</v>
      </c>
      <c r="M5" s="20" t="s">
        <v>611</v>
      </c>
    </row>
    <row r="6" spans="1:13">
      <c r="A6" s="14" t="s">
        <v>10</v>
      </c>
      <c r="B6" s="14" t="s">
        <v>22</v>
      </c>
      <c r="C6" s="14" t="s">
        <v>22</v>
      </c>
      <c r="D6" s="14" t="s">
        <v>22</v>
      </c>
      <c r="E6" s="14" t="s">
        <v>22</v>
      </c>
      <c r="F6" s="14" t="s">
        <v>22</v>
      </c>
      <c r="G6" s="14" t="s">
        <v>22</v>
      </c>
      <c r="H6" s="14" t="s">
        <v>22</v>
      </c>
      <c r="I6" s="14" t="s">
        <v>22</v>
      </c>
      <c r="J6" s="14" t="s">
        <v>14</v>
      </c>
      <c r="K6" s="16" t="s">
        <v>22</v>
      </c>
      <c r="L6" s="16" t="s">
        <v>22</v>
      </c>
      <c r="M6" s="21" t="s">
        <v>14</v>
      </c>
    </row>
    <row r="7" spans="1:13">
      <c r="A7" s="14" t="s">
        <v>11</v>
      </c>
      <c r="B7" s="14" t="s">
        <v>109</v>
      </c>
      <c r="C7" s="15" t="s">
        <v>612</v>
      </c>
      <c r="D7" s="14" t="s">
        <v>613</v>
      </c>
      <c r="E7" s="14" t="s">
        <v>614</v>
      </c>
      <c r="F7" s="16" t="s">
        <v>615</v>
      </c>
      <c r="G7" s="14" t="s">
        <v>156</v>
      </c>
      <c r="H7" s="14" t="s">
        <v>616</v>
      </c>
      <c r="I7" s="16" t="s">
        <v>617</v>
      </c>
      <c r="J7" s="16" t="s">
        <v>124</v>
      </c>
      <c r="K7" s="16" t="s">
        <v>618</v>
      </c>
      <c r="L7" s="16" t="s">
        <v>619</v>
      </c>
      <c r="M7" s="21" t="s">
        <v>620</v>
      </c>
    </row>
    <row r="8" spans="2:13">
      <c r="B8">
        <v>85</v>
      </c>
      <c r="C8" s="17">
        <f t="shared" ref="C8:F8" si="0">C9</f>
        <v>30</v>
      </c>
      <c r="D8" s="17">
        <f t="shared" si="0"/>
        <v>17</v>
      </c>
      <c r="E8" s="17" t="s">
        <v>621</v>
      </c>
      <c r="F8">
        <f t="shared" si="0"/>
        <v>210</v>
      </c>
      <c r="G8">
        <v>51019</v>
      </c>
      <c r="H8" s="18">
        <f>H9</f>
        <v>1653510</v>
      </c>
      <c r="I8">
        <v>3600</v>
      </c>
      <c r="J8" s="22">
        <v>85019</v>
      </c>
      <c r="K8">
        <v>8000</v>
      </c>
      <c r="L8">
        <v>384</v>
      </c>
      <c r="M8" s="18" t="s">
        <v>622</v>
      </c>
    </row>
    <row r="9" spans="2:13">
      <c r="B9">
        <v>86</v>
      </c>
      <c r="C9" s="17">
        <v>30</v>
      </c>
      <c r="D9" s="17">
        <v>17</v>
      </c>
      <c r="E9" s="17" t="s">
        <v>621</v>
      </c>
      <c r="F9">
        <v>210</v>
      </c>
      <c r="G9">
        <v>51020</v>
      </c>
      <c r="H9" s="18">
        <v>1653510</v>
      </c>
      <c r="I9">
        <v>3600</v>
      </c>
      <c r="J9" s="22">
        <v>85020</v>
      </c>
      <c r="K9">
        <v>8000</v>
      </c>
      <c r="L9">
        <v>384</v>
      </c>
      <c r="M9" s="18" t="s">
        <v>622</v>
      </c>
    </row>
    <row r="10" spans="2:13">
      <c r="B10">
        <v>87</v>
      </c>
      <c r="C10" s="17">
        <v>35</v>
      </c>
      <c r="D10" s="17">
        <v>20</v>
      </c>
      <c r="E10" s="17" t="s">
        <v>623</v>
      </c>
      <c r="F10">
        <v>245</v>
      </c>
      <c r="G10">
        <v>51021</v>
      </c>
      <c r="H10" s="18">
        <v>1653511</v>
      </c>
      <c r="I10">
        <v>3600</v>
      </c>
      <c r="J10" s="22">
        <v>85021</v>
      </c>
      <c r="K10">
        <v>8000</v>
      </c>
      <c r="L10">
        <v>384</v>
      </c>
      <c r="M10" s="18" t="s">
        <v>624</v>
      </c>
    </row>
    <row r="11" spans="2:13">
      <c r="B11">
        <v>88</v>
      </c>
      <c r="C11" s="17">
        <v>40</v>
      </c>
      <c r="D11" s="17">
        <v>25</v>
      </c>
      <c r="E11" s="17" t="s">
        <v>625</v>
      </c>
      <c r="F11">
        <v>280</v>
      </c>
      <c r="G11">
        <v>51022</v>
      </c>
      <c r="H11" s="18">
        <v>1653512</v>
      </c>
      <c r="I11">
        <v>3600</v>
      </c>
      <c r="J11" s="22">
        <v>85022</v>
      </c>
      <c r="K11">
        <v>8000</v>
      </c>
      <c r="L11">
        <v>384</v>
      </c>
      <c r="M11" s="18" t="s">
        <v>626</v>
      </c>
    </row>
    <row r="12" spans="2:13">
      <c r="B12">
        <v>89</v>
      </c>
      <c r="C12" s="17">
        <v>45</v>
      </c>
      <c r="D12" s="17">
        <v>30</v>
      </c>
      <c r="E12" s="17" t="s">
        <v>627</v>
      </c>
      <c r="F12">
        <v>315</v>
      </c>
      <c r="G12">
        <v>51023</v>
      </c>
      <c r="H12" s="18">
        <v>1653513</v>
      </c>
      <c r="I12">
        <v>3600</v>
      </c>
      <c r="J12" s="22">
        <v>85023</v>
      </c>
      <c r="K12">
        <v>8000</v>
      </c>
      <c r="L12">
        <v>384</v>
      </c>
      <c r="M12" s="18" t="s">
        <v>628</v>
      </c>
    </row>
    <row r="13" spans="2:13">
      <c r="B13">
        <v>90</v>
      </c>
      <c r="C13" s="17">
        <v>50</v>
      </c>
      <c r="D13" s="17">
        <v>35</v>
      </c>
      <c r="E13" s="17" t="s">
        <v>629</v>
      </c>
      <c r="F13">
        <v>350</v>
      </c>
      <c r="G13">
        <v>51024</v>
      </c>
      <c r="H13" s="18">
        <v>1653514</v>
      </c>
      <c r="I13">
        <v>3600</v>
      </c>
      <c r="J13" s="22">
        <v>85024</v>
      </c>
      <c r="K13">
        <v>8000</v>
      </c>
      <c r="L13">
        <v>384</v>
      </c>
      <c r="M13" s="18" t="s">
        <v>630</v>
      </c>
    </row>
    <row r="14" spans="2:13">
      <c r="B14">
        <v>91</v>
      </c>
      <c r="C14" s="17">
        <v>55</v>
      </c>
      <c r="D14" s="17">
        <v>40</v>
      </c>
      <c r="E14" s="17" t="s">
        <v>631</v>
      </c>
      <c r="F14">
        <v>385</v>
      </c>
      <c r="G14">
        <v>51025</v>
      </c>
      <c r="H14" s="18">
        <v>1653515</v>
      </c>
      <c r="I14">
        <v>3600</v>
      </c>
      <c r="J14" s="22">
        <v>85025</v>
      </c>
      <c r="K14">
        <v>8000</v>
      </c>
      <c r="L14">
        <v>384</v>
      </c>
      <c r="M14" s="18" t="s">
        <v>632</v>
      </c>
    </row>
    <row r="15" ht="17.25" spans="2:13">
      <c r="B15">
        <v>92</v>
      </c>
      <c r="C15" s="17">
        <v>60</v>
      </c>
      <c r="D15" s="17">
        <v>45</v>
      </c>
      <c r="E15" s="17" t="s">
        <v>633</v>
      </c>
      <c r="F15">
        <v>420</v>
      </c>
      <c r="G15">
        <v>51026</v>
      </c>
      <c r="H15" s="19">
        <v>1653516</v>
      </c>
      <c r="I15">
        <v>3600</v>
      </c>
      <c r="J15" s="22">
        <v>85026</v>
      </c>
      <c r="K15">
        <v>8000</v>
      </c>
      <c r="L15">
        <v>384</v>
      </c>
      <c r="M15" s="18" t="s">
        <v>634</v>
      </c>
    </row>
    <row r="16" ht="17.25"/>
    <row r="19" spans="11:11">
      <c r="K19" s="23" t="s">
        <v>635</v>
      </c>
    </row>
    <row r="20" spans="11:23">
      <c r="K20">
        <v>5000</v>
      </c>
      <c r="R20" s="24">
        <v>1102001</v>
      </c>
      <c r="S20">
        <v>101415</v>
      </c>
      <c r="T20" s="25">
        <v>101315</v>
      </c>
      <c r="U20">
        <v>1402001</v>
      </c>
      <c r="W20" s="26" t="str">
        <f>"{"&amp;R20&amp;","&amp;S20&amp;","&amp;T20&amp;","&amp;U20&amp;"}"</f>
        <v>{1102001,101415,101315,1402001}</v>
      </c>
    </row>
    <row r="21" spans="11:23">
      <c r="K21">
        <v>5000</v>
      </c>
      <c r="R21" s="24">
        <v>1103001</v>
      </c>
      <c r="S21">
        <v>101415</v>
      </c>
      <c r="T21" s="25">
        <v>101315</v>
      </c>
      <c r="U21">
        <f>U20+1000</f>
        <v>1403001</v>
      </c>
      <c r="W21" s="26" t="str">
        <f t="shared" ref="W21:W27" si="1">"{"&amp;R21&amp;","&amp;S21&amp;","&amp;T21&amp;","&amp;U21&amp;"}"</f>
        <v>{1103001,101415,101315,1403001}</v>
      </c>
    </row>
    <row r="22" spans="11:23">
      <c r="K22">
        <v>5000</v>
      </c>
      <c r="R22" s="24">
        <v>1105001</v>
      </c>
      <c r="S22">
        <f t="shared" ref="S22:S27" si="2">S21+1</f>
        <v>101416</v>
      </c>
      <c r="T22" s="25">
        <v>101316</v>
      </c>
      <c r="U22">
        <f t="shared" ref="U22:U27" si="3">U21+1000</f>
        <v>1404001</v>
      </c>
      <c r="W22" s="26" t="str">
        <f t="shared" si="1"/>
        <v>{1105001,101416,101316,1404001}</v>
      </c>
    </row>
    <row r="23" spans="11:23">
      <c r="K23">
        <v>5000</v>
      </c>
      <c r="R23" s="24">
        <v>1106001</v>
      </c>
      <c r="S23">
        <f t="shared" si="2"/>
        <v>101417</v>
      </c>
      <c r="T23" s="25">
        <v>101317</v>
      </c>
      <c r="U23">
        <f t="shared" si="3"/>
        <v>1405001</v>
      </c>
      <c r="W23" s="26" t="str">
        <f t="shared" si="1"/>
        <v>{1106001,101417,101317,1405001}</v>
      </c>
    </row>
    <row r="24" spans="11:23">
      <c r="K24">
        <v>5000</v>
      </c>
      <c r="R24" s="24">
        <v>1107001</v>
      </c>
      <c r="S24">
        <f t="shared" si="2"/>
        <v>101418</v>
      </c>
      <c r="T24" s="25">
        <v>101318</v>
      </c>
      <c r="U24">
        <f t="shared" si="3"/>
        <v>1406001</v>
      </c>
      <c r="W24" s="26" t="str">
        <f t="shared" si="1"/>
        <v>{1107001,101418,101318,1406001}</v>
      </c>
    </row>
    <row r="25" spans="11:23">
      <c r="K25">
        <v>5000</v>
      </c>
      <c r="R25" s="24">
        <v>1108001</v>
      </c>
      <c r="S25">
        <f t="shared" si="2"/>
        <v>101419</v>
      </c>
      <c r="T25" s="25">
        <v>101319</v>
      </c>
      <c r="U25">
        <f t="shared" si="3"/>
        <v>1407001</v>
      </c>
      <c r="W25" s="26" t="str">
        <f t="shared" si="1"/>
        <v>{1108001,101419,101319,1407001}</v>
      </c>
    </row>
    <row r="26" spans="11:23">
      <c r="K26">
        <v>5000</v>
      </c>
      <c r="R26" s="24">
        <v>1108001</v>
      </c>
      <c r="S26">
        <f t="shared" si="2"/>
        <v>101420</v>
      </c>
      <c r="T26" s="25">
        <v>101320</v>
      </c>
      <c r="U26">
        <f t="shared" si="3"/>
        <v>1408001</v>
      </c>
      <c r="W26" s="26" t="str">
        <f t="shared" si="1"/>
        <v>{1108001,101420,101320,1408001}</v>
      </c>
    </row>
    <row r="27" spans="11:23">
      <c r="K27">
        <v>5000</v>
      </c>
      <c r="R27" s="24">
        <v>1109001</v>
      </c>
      <c r="S27">
        <f t="shared" si="2"/>
        <v>101421</v>
      </c>
      <c r="T27" s="25">
        <v>101321</v>
      </c>
      <c r="U27">
        <f t="shared" si="3"/>
        <v>1409001</v>
      </c>
      <c r="W27" s="26" t="str">
        <f t="shared" si="1"/>
        <v>{1109001,101421,101321,1409001}</v>
      </c>
    </row>
  </sheetData>
  <conditionalFormatting sqref="H8:H15">
    <cfRule type="duplicateValues" dxfId="0" priority="6"/>
    <cfRule type="duplicateValues" dxfId="0" priority="7"/>
  </conditionalFormatting>
  <conditionalFormatting sqref="J8:J15">
    <cfRule type="duplicateValues" dxfId="2" priority="8"/>
  </conditionalFormatting>
  <conditionalFormatting sqref="M8:M15">
    <cfRule type="duplicateValues" dxfId="0" priority="5"/>
  </conditionalFormatting>
  <conditionalFormatting sqref="T20:T27">
    <cfRule type="duplicateValues" dxfId="1" priority="3"/>
    <cfRule type="duplicateValues" dxfId="2" priority="4"/>
  </conditionalFormatting>
  <conditionalFormatting sqref="W20:W27">
    <cfRule type="duplicateValues" dxfId="1" priority="1"/>
    <cfRule type="duplicateValues" dxfId="2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基础配置</vt:lpstr>
      <vt:lpstr>boss配置</vt:lpstr>
      <vt:lpstr>击杀公告</vt:lpstr>
      <vt:lpstr>BOSS之家配置</vt:lpstr>
      <vt:lpstr>祝福值配置</vt:lpstr>
      <vt:lpstr>隐藏boss配置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2018-11-05T11:35:53Z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