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otes-VBA\"/>
    </mc:Choice>
  </mc:AlternateContent>
  <xr:revisionPtr revIDLastSave="0" documentId="13_ncr:1_{FE56207F-0FFA-4508-9142-25C0DA2CAD53}" xr6:coauthVersionLast="36" xr6:coauthVersionMax="43" xr10:uidLastSave="{00000000-0000-0000-0000-000000000000}"/>
  <bookViews>
    <workbookView xWindow="2145" yWindow="2025" windowWidth="21600" windowHeight="11385" tabRatio="548" firstSheet="6" activeTab="10" xr2:uid="{00000000-000D-0000-FFFF-FFFF00000000}"/>
  </bookViews>
  <sheets>
    <sheet name="目录" sheetId="40" r:id="rId1"/>
    <sheet name="草稿表" sheetId="50" r:id="rId2"/>
    <sheet name="python常用函数及方法" sheetId="56" r:id="rId3"/>
    <sheet name="编程学习进度表" sheetId="27" r:id="rId4"/>
    <sheet name="法考学习进度表" sheetId="23" r:id="rId5"/>
    <sheet name="powerbi笔记" sheetId="54" r:id="rId6"/>
    <sheet name="PowerQuery演示" sheetId="53" r:id="rId7"/>
    <sheet name="MySQL笔记" sheetId="43" r:id="rId8"/>
    <sheet name="VBA演示表" sheetId="21" r:id="rId9"/>
    <sheet name="高等数学学习进度" sheetId="42" r:id="rId10"/>
    <sheet name="git笔记" sheetId="49" r:id="rId11"/>
    <sheet name="笔记_3_9_1_VBA运算符、特殊技巧" sheetId="26" r:id="rId12"/>
    <sheet name="MySQL数据类型及运算符" sheetId="44" r:id="rId13"/>
    <sheet name="Access数据查询" sheetId="47" r:id="rId14"/>
    <sheet name="MySQL数据查询" sheetId="46" r:id="rId15"/>
    <sheet name="VBA_实例_原始数据" sheetId="39" r:id="rId16"/>
    <sheet name="Access笔记" sheetId="48" r:id="rId17"/>
    <sheet name="国际菜系评分" sheetId="24" state="veryHidden" r:id="rId18"/>
    <sheet name="理财计划" sheetId="25" state="veryHidden" r:id="rId19"/>
  </sheets>
  <functionGroups builtInGroupCount="19">
    <functionGroup name="Commands"/>
    <functionGroup name="UUOffice"/>
  </functionGroups>
  <externalReferences>
    <externalReference r:id="rId20"/>
  </externalReferences>
  <definedNames>
    <definedName name="_xlnm._FilterDatabase" localSheetId="15" hidden="1">VBA_实例_原始数据!$A$1:$H$1</definedName>
    <definedName name="_xlnm._FilterDatabase" localSheetId="8" hidden="1">VBA演示表!$A$2:$E$14</definedName>
    <definedName name="_xlnm.Criteria" localSheetId="15">VBA_实例_原始数据!#REF!</definedName>
    <definedName name="ExternalData_1" localSheetId="14" hidden="1">MySQL数据查询!$A$3:$A$9</definedName>
    <definedName name="ExternalData_1" localSheetId="6" hidden="1">PowerQuery演示!$A$1:$T$837</definedName>
    <definedName name="ExternalData_2" localSheetId="13" hidden="1">Access数据查询!$A$1:$I$4</definedName>
    <definedName name="ExternalData_2" localSheetId="14" hidden="1">MySQL数据查询!#REF!</definedName>
    <definedName name="password" hidden="1">2</definedName>
    <definedName name="range_base">VBA演示表!$B$9</definedName>
    <definedName name="rng" localSheetId="2">#REF!</definedName>
    <definedName name="rng" localSheetId="15">VBA_实例_原始数据!#REF!</definedName>
    <definedName name="rng">#REF!</definedName>
    <definedName name="selected">VBA演示表!$G$12</definedName>
    <definedName name="username" localSheetId="2">user</definedName>
    <definedName name="username">user</definedName>
    <definedName name="userword">1234</definedName>
    <definedName name="财务">VBA演示表!$B$7:$B$10</definedName>
    <definedName name="类别" localSheetId="2">#REF!</definedName>
    <definedName name="类别" localSheetId="15">VBA_实例_原始数据!#REF!</definedName>
    <definedName name="类别">#REF!</definedName>
    <definedName name="年级" localSheetId="2">#REF!</definedName>
    <definedName name="年级" localSheetId="15">VBA_实例_原始数据!#REF!</definedName>
    <definedName name="年级">#REF!</definedName>
    <definedName name="品德">[1]学生花名册!$H$3:$H$2730</definedName>
    <definedName name="审计">VBA演示表!$B$3:$B$6</definedName>
    <definedName name="市场">VBA演示表!$B$11:$B$14</definedName>
    <definedName name="数学" localSheetId="2">#REF!</definedName>
    <definedName name="数学" localSheetId="15">VBA_实例_原始数据!#REF!</definedName>
    <definedName name="数学">#REF!</definedName>
    <definedName name="_xlnm.Extract" localSheetId="15">VBA_实例_原始数据!#REF!</definedName>
    <definedName name="姓名" localSheetId="2">#REF!</definedName>
    <definedName name="姓名" localSheetId="15">VBA_实例_原始数据!#REF!</definedName>
    <definedName name="姓名">#REF!</definedName>
    <definedName name="学校" localSheetId="2">#REF!</definedName>
    <definedName name="学校" localSheetId="15">VBA_实例_原始数据!#REF!</definedName>
    <definedName name="学校">#REF!</definedName>
    <definedName name="语文" localSheetId="2">#REF!</definedName>
    <definedName name="语文" localSheetId="15">VBA_实例_原始数据!#REF!</definedName>
    <definedName name="语文">#REF!</definedName>
    <definedName name="正常减少" localSheetId="2">#REF!</definedName>
    <definedName name="正常减少" localSheetId="15">VBA_实例_原始数据!#REF!</definedName>
    <definedName name="正常减少">#REF!</definedName>
    <definedName name="总成绩" localSheetId="2">#REF!</definedName>
    <definedName name="总成绩" localSheetId="15">#REF!</definedName>
    <definedName name="总成绩">#REF!</definedName>
  </definedNames>
  <calcPr calcId="179021" iterate="1" iterateCount="1"/>
</workbook>
</file>

<file path=xl/calcChain.xml><?xml version="1.0" encoding="utf-8"?>
<calcChain xmlns="http://schemas.openxmlformats.org/spreadsheetml/2006/main">
  <c r="F94" i="23" l="1"/>
  <c r="F93" i="23" l="1"/>
  <c r="F190" i="27" l="1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189" i="27"/>
  <c r="G190" i="27"/>
  <c r="G191" i="27"/>
  <c r="G192" i="27"/>
  <c r="G193" i="27"/>
  <c r="G194" i="27"/>
  <c r="G195" i="27"/>
  <c r="G196" i="27"/>
  <c r="G197" i="27"/>
  <c r="H197" i="27" s="1"/>
  <c r="G198" i="27"/>
  <c r="H198" i="27" s="1"/>
  <c r="G199" i="27"/>
  <c r="G200" i="27"/>
  <c r="G201" i="27"/>
  <c r="H201" i="27" s="1"/>
  <c r="G202" i="27"/>
  <c r="H202" i="27" s="1"/>
  <c r="G203" i="27"/>
  <c r="H203" i="27" s="1"/>
  <c r="G204" i="27"/>
  <c r="G205" i="27"/>
  <c r="H205" i="27" s="1"/>
  <c r="G206" i="27"/>
  <c r="G207" i="27"/>
  <c r="G208" i="27"/>
  <c r="G209" i="27"/>
  <c r="G210" i="27"/>
  <c r="G211" i="27"/>
  <c r="G212" i="27"/>
  <c r="G213" i="27"/>
  <c r="H190" i="27"/>
  <c r="H191" i="27"/>
  <c r="H192" i="27"/>
  <c r="H193" i="27"/>
  <c r="H194" i="27"/>
  <c r="H195" i="27"/>
  <c r="H196" i="27"/>
  <c r="H199" i="27"/>
  <c r="H200" i="27"/>
  <c r="H206" i="27"/>
  <c r="H207" i="27"/>
  <c r="H208" i="27"/>
  <c r="H209" i="27"/>
  <c r="H210" i="27"/>
  <c r="H211" i="27"/>
  <c r="H212" i="27"/>
  <c r="H213" i="27"/>
  <c r="G189" i="27"/>
  <c r="H189" i="27" s="1"/>
  <c r="H204" i="27" l="1"/>
  <c r="G8" i="50"/>
  <c r="G7" i="50"/>
  <c r="H7" i="50"/>
  <c r="H8" i="50"/>
  <c r="G9" i="50"/>
  <c r="H9" i="50"/>
  <c r="F8" i="50"/>
  <c r="F9" i="50"/>
  <c r="F7" i="50"/>
  <c r="D9" i="50"/>
  <c r="D7" i="50"/>
  <c r="D8" i="50"/>
  <c r="C9" i="50"/>
  <c r="B9" i="50"/>
  <c r="F3" i="50" l="1"/>
  <c r="G3" i="50"/>
  <c r="H3" i="50"/>
  <c r="G2" i="50"/>
  <c r="H2" i="50"/>
  <c r="F2" i="50"/>
  <c r="J3" i="50" s="1"/>
  <c r="D3" i="50"/>
  <c r="D2" i="50"/>
  <c r="F91" i="23" l="1"/>
  <c r="F89" i="23" l="1"/>
  <c r="F90" i="23"/>
  <c r="F11" i="23" l="1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10" i="23"/>
  <c r="H95" i="23"/>
  <c r="I95" i="23" s="1"/>
  <c r="H96" i="23"/>
  <c r="I96" i="23" s="1"/>
  <c r="H97" i="23"/>
  <c r="I97" i="23" s="1"/>
  <c r="H103" i="23"/>
  <c r="H104" i="23"/>
  <c r="H105" i="23"/>
  <c r="I105" i="23" s="1"/>
  <c r="H111" i="23"/>
  <c r="H112" i="23"/>
  <c r="I112" i="23" s="1"/>
  <c r="F66" i="23"/>
  <c r="F67" i="23"/>
  <c r="H67" i="23" s="1"/>
  <c r="F68" i="23"/>
  <c r="H68" i="23" s="1"/>
  <c r="F69" i="23"/>
  <c r="H69" i="23" s="1"/>
  <c r="F70" i="23"/>
  <c r="H70" i="23" s="1"/>
  <c r="F71" i="23"/>
  <c r="H71" i="23" s="1"/>
  <c r="F72" i="23"/>
  <c r="H72" i="23" s="1"/>
  <c r="F73" i="23"/>
  <c r="H73" i="23" s="1"/>
  <c r="F74" i="23"/>
  <c r="H74" i="23" s="1"/>
  <c r="F75" i="23"/>
  <c r="F76" i="23"/>
  <c r="H76" i="23" s="1"/>
  <c r="F77" i="23"/>
  <c r="H77" i="23" s="1"/>
  <c r="F78" i="23"/>
  <c r="H78" i="23" s="1"/>
  <c r="F79" i="23"/>
  <c r="H79" i="23" s="1"/>
  <c r="F80" i="23"/>
  <c r="H80" i="23" s="1"/>
  <c r="F81" i="23"/>
  <c r="H81" i="23" s="1"/>
  <c r="F82" i="23"/>
  <c r="H82" i="23" s="1"/>
  <c r="F83" i="23"/>
  <c r="H83" i="23" s="1"/>
  <c r="F84" i="23"/>
  <c r="H84" i="23" s="1"/>
  <c r="F85" i="23"/>
  <c r="H85" i="23" s="1"/>
  <c r="F86" i="23"/>
  <c r="H86" i="23" s="1"/>
  <c r="F87" i="23"/>
  <c r="H87" i="23" s="1"/>
  <c r="F88" i="23"/>
  <c r="H88" i="23" s="1"/>
  <c r="H75" i="23"/>
  <c r="H89" i="23"/>
  <c r="H90" i="23"/>
  <c r="H91" i="23"/>
  <c r="I91" i="23" s="1"/>
  <c r="H92" i="23"/>
  <c r="I92" i="23" s="1"/>
  <c r="H93" i="23"/>
  <c r="I93" i="23" s="1"/>
  <c r="H94" i="23"/>
  <c r="I94" i="23" s="1"/>
  <c r="H98" i="23"/>
  <c r="H99" i="23"/>
  <c r="H100" i="23"/>
  <c r="H101" i="23"/>
  <c r="H102" i="23"/>
  <c r="H106" i="23"/>
  <c r="H107" i="23"/>
  <c r="H108" i="23"/>
  <c r="H109" i="23"/>
  <c r="H110" i="23"/>
  <c r="H113" i="23"/>
  <c r="H114" i="23"/>
  <c r="H115" i="23"/>
  <c r="H116" i="23"/>
  <c r="H261" i="23"/>
  <c r="H262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6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66" i="23"/>
  <c r="I66" i="23" s="1"/>
  <c r="I90" i="23" l="1"/>
  <c r="I104" i="23"/>
  <c r="I111" i="23"/>
  <c r="I103" i="23"/>
  <c r="I115" i="23"/>
  <c r="I106" i="23"/>
  <c r="I113" i="23"/>
  <c r="I114" i="23"/>
  <c r="I98" i="23"/>
  <c r="I110" i="23"/>
  <c r="I102" i="23"/>
  <c r="I109" i="23"/>
  <c r="I101" i="23"/>
  <c r="I108" i="23"/>
  <c r="I100" i="23"/>
  <c r="I116" i="23"/>
  <c r="I107" i="23"/>
  <c r="I99" i="23"/>
  <c r="I71" i="23"/>
  <c r="I75" i="23"/>
  <c r="I87" i="23"/>
  <c r="I83" i="23"/>
  <c r="I70" i="23"/>
  <c r="I73" i="23"/>
  <c r="I72" i="23"/>
  <c r="I86" i="23"/>
  <c r="I88" i="23"/>
  <c r="I78" i="23"/>
  <c r="I82" i="23"/>
  <c r="I74" i="23"/>
  <c r="I67" i="23"/>
  <c r="I81" i="23"/>
  <c r="I80" i="23"/>
  <c r="I79" i="23"/>
  <c r="I89" i="23"/>
  <c r="I84" i="23"/>
  <c r="I76" i="23"/>
  <c r="I68" i="23"/>
  <c r="I85" i="23"/>
  <c r="I77" i="23"/>
  <c r="I69" i="23"/>
  <c r="G73" i="27" l="1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97" i="27"/>
  <c r="G98" i="27"/>
  <c r="G99" i="27"/>
  <c r="G100" i="27"/>
  <c r="G101" i="27"/>
  <c r="G102" i="27"/>
  <c r="G105" i="27"/>
  <c r="H105" i="27" s="1"/>
  <c r="G106" i="27"/>
  <c r="H106" i="27" s="1"/>
  <c r="G107" i="27"/>
  <c r="H107" i="27" s="1"/>
  <c r="G108" i="27"/>
  <c r="H108" i="27" s="1"/>
  <c r="G109" i="27"/>
  <c r="H109" i="27" s="1"/>
  <c r="G110" i="27"/>
  <c r="H110" i="27" s="1"/>
  <c r="G111" i="27"/>
  <c r="H111" i="27" s="1"/>
  <c r="G112" i="27"/>
  <c r="H112" i="27" s="1"/>
  <c r="G113" i="27"/>
  <c r="H113" i="27" s="1"/>
  <c r="G114" i="27"/>
  <c r="H114" i="27" s="1"/>
  <c r="G115" i="27"/>
  <c r="H115" i="27" s="1"/>
  <c r="G116" i="27"/>
  <c r="H116" i="27" s="1"/>
  <c r="G117" i="27"/>
  <c r="H117" i="27" s="1"/>
  <c r="G118" i="27"/>
  <c r="H118" i="27" s="1"/>
  <c r="G119" i="27"/>
  <c r="H119" i="27" s="1"/>
  <c r="G120" i="27"/>
  <c r="H120" i="27" s="1"/>
  <c r="G121" i="27"/>
  <c r="H121" i="27" s="1"/>
  <c r="G122" i="27"/>
  <c r="H122" i="27" s="1"/>
  <c r="G123" i="27"/>
  <c r="H123" i="27" s="1"/>
  <c r="G124" i="27"/>
  <c r="H124" i="27" s="1"/>
  <c r="G125" i="27"/>
  <c r="H125" i="27" s="1"/>
  <c r="G126" i="27"/>
  <c r="H126" i="27" s="1"/>
  <c r="G127" i="27"/>
  <c r="H127" i="27" s="1"/>
  <c r="G128" i="27"/>
  <c r="H128" i="27" s="1"/>
  <c r="G129" i="27"/>
  <c r="H129" i="27" s="1"/>
  <c r="G130" i="27"/>
  <c r="H130" i="27" s="1"/>
  <c r="G131" i="27"/>
  <c r="H131" i="27" s="1"/>
  <c r="G132" i="27"/>
  <c r="H132" i="27" s="1"/>
  <c r="G133" i="27"/>
  <c r="H133" i="27" s="1"/>
  <c r="G134" i="27"/>
  <c r="H134" i="27" s="1"/>
  <c r="G135" i="27"/>
  <c r="H135" i="27" s="1"/>
  <c r="G136" i="27"/>
  <c r="H136" i="27" s="1"/>
  <c r="G137" i="27"/>
  <c r="H137" i="27" s="1"/>
  <c r="G138" i="27"/>
  <c r="H138" i="27" s="1"/>
  <c r="G139" i="27"/>
  <c r="H139" i="27" s="1"/>
  <c r="G140" i="27"/>
  <c r="H140" i="27" s="1"/>
  <c r="G141" i="27"/>
  <c r="H141" i="27" s="1"/>
  <c r="G142" i="27"/>
  <c r="H142" i="27" s="1"/>
  <c r="G143" i="27"/>
  <c r="H143" i="27" s="1"/>
  <c r="G144" i="27"/>
  <c r="H144" i="27" s="1"/>
  <c r="G145" i="27"/>
  <c r="H145" i="27" s="1"/>
  <c r="G146" i="27"/>
  <c r="H146" i="27" s="1"/>
  <c r="G147" i="27"/>
  <c r="H147" i="27" s="1"/>
  <c r="G148" i="27"/>
  <c r="H148" i="27" s="1"/>
  <c r="G149" i="27"/>
  <c r="H149" i="27" s="1"/>
  <c r="G150" i="27"/>
  <c r="H150" i="27" s="1"/>
  <c r="G151" i="27"/>
  <c r="H151" i="27" s="1"/>
  <c r="G152" i="27"/>
  <c r="H152" i="27" s="1"/>
  <c r="G153" i="27"/>
  <c r="H153" i="27" s="1"/>
  <c r="G154" i="27"/>
  <c r="H154" i="27" s="1"/>
  <c r="G155" i="27"/>
  <c r="H155" i="27" s="1"/>
  <c r="G156" i="27"/>
  <c r="H156" i="27" s="1"/>
  <c r="G157" i="27"/>
  <c r="H157" i="27" s="1"/>
  <c r="G158" i="27"/>
  <c r="H158" i="27" s="1"/>
  <c r="G159" i="27"/>
  <c r="H159" i="27" s="1"/>
  <c r="G160" i="27"/>
  <c r="H160" i="27" s="1"/>
  <c r="G161" i="27"/>
  <c r="H161" i="27" s="1"/>
  <c r="G162" i="27"/>
  <c r="H162" i="27" s="1"/>
  <c r="G163" i="27"/>
  <c r="H163" i="27" s="1"/>
  <c r="G164" i="27"/>
  <c r="H164" i="27" s="1"/>
  <c r="G165" i="27"/>
  <c r="H165" i="27" s="1"/>
  <c r="G166" i="27"/>
  <c r="H166" i="27" s="1"/>
  <c r="G167" i="27"/>
  <c r="H167" i="27" s="1"/>
  <c r="G168" i="27"/>
  <c r="H168" i="27" s="1"/>
  <c r="G169" i="27"/>
  <c r="H169" i="27" s="1"/>
  <c r="G170" i="27"/>
  <c r="H170" i="27" s="1"/>
  <c r="G171" i="27"/>
  <c r="H171" i="27" s="1"/>
  <c r="G172" i="27"/>
  <c r="H172" i="27" s="1"/>
  <c r="G173" i="27"/>
  <c r="H173" i="27" s="1"/>
  <c r="G174" i="27"/>
  <c r="H174" i="27" s="1"/>
  <c r="G175" i="27"/>
  <c r="H175" i="27" s="1"/>
  <c r="G176" i="27"/>
  <c r="H176" i="27" s="1"/>
  <c r="G177" i="27"/>
  <c r="H177" i="27" s="1"/>
  <c r="G178" i="27"/>
  <c r="H178" i="27" s="1"/>
  <c r="G179" i="27"/>
  <c r="H179" i="27" s="1"/>
  <c r="G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72" i="27"/>
  <c r="E105" i="27"/>
  <c r="E106" i="27"/>
  <c r="E107" i="27"/>
  <c r="E108" i="27"/>
  <c r="E109" i="27"/>
  <c r="E110" i="27"/>
  <c r="E111" i="27"/>
  <c r="E112" i="27"/>
  <c r="E113" i="27"/>
  <c r="E114" i="27"/>
  <c r="E115" i="27"/>
  <c r="E116" i="27"/>
  <c r="E117" i="27"/>
  <c r="E118" i="27"/>
  <c r="E119" i="27"/>
  <c r="E120" i="27"/>
  <c r="E121" i="27"/>
  <c r="E122" i="27"/>
  <c r="E123" i="27"/>
  <c r="E124" i="27"/>
  <c r="E125" i="27"/>
  <c r="E126" i="27"/>
  <c r="E127" i="27"/>
  <c r="E128" i="27"/>
  <c r="E129" i="27"/>
  <c r="E130" i="27"/>
  <c r="E131" i="27"/>
  <c r="E132" i="27"/>
  <c r="E133" i="27"/>
  <c r="E134" i="27"/>
  <c r="E135" i="27"/>
  <c r="E136" i="27"/>
  <c r="E137" i="27"/>
  <c r="E138" i="27"/>
  <c r="E139" i="27"/>
  <c r="E140" i="27"/>
  <c r="E141" i="27"/>
  <c r="E142" i="27"/>
  <c r="E143" i="27"/>
  <c r="E144" i="27"/>
  <c r="E145" i="27"/>
  <c r="E146" i="27"/>
  <c r="E147" i="27"/>
  <c r="E148" i="27"/>
  <c r="E149" i="27"/>
  <c r="E150" i="27"/>
  <c r="E151" i="27"/>
  <c r="E152" i="27"/>
  <c r="E153" i="27"/>
  <c r="E154" i="27"/>
  <c r="E155" i="27"/>
  <c r="E156" i="27"/>
  <c r="E157" i="27"/>
  <c r="E158" i="27"/>
  <c r="E159" i="27"/>
  <c r="E160" i="27"/>
  <c r="E161" i="27"/>
  <c r="E162" i="27"/>
  <c r="E163" i="27"/>
  <c r="E164" i="27"/>
  <c r="E165" i="27"/>
  <c r="E166" i="27"/>
  <c r="E167" i="27"/>
  <c r="E168" i="27"/>
  <c r="E169" i="27"/>
  <c r="E170" i="27"/>
  <c r="E171" i="27"/>
  <c r="E172" i="27"/>
  <c r="E173" i="27"/>
  <c r="E174" i="27"/>
  <c r="E175" i="27"/>
  <c r="E176" i="27"/>
  <c r="E177" i="27"/>
  <c r="E178" i="27"/>
  <c r="E179" i="27"/>
  <c r="B180" i="27"/>
  <c r="H85" i="27" l="1"/>
  <c r="H96" i="27"/>
  <c r="H102" i="27"/>
  <c r="H94" i="27"/>
  <c r="H86" i="27"/>
  <c r="H101" i="27"/>
  <c r="H93" i="27"/>
  <c r="H99" i="27"/>
  <c r="H91" i="27"/>
  <c r="H100" i="27"/>
  <c r="H72" i="27"/>
  <c r="H98" i="27"/>
  <c r="H90" i="27"/>
  <c r="H92" i="27"/>
  <c r="H97" i="27"/>
  <c r="H89" i="27"/>
  <c r="H104" i="27"/>
  <c r="H103" i="27"/>
  <c r="H95" i="27"/>
  <c r="H88" i="27"/>
  <c r="H87" i="27"/>
  <c r="H79" i="27"/>
  <c r="H78" i="27"/>
  <c r="H77" i="27"/>
  <c r="H84" i="27"/>
  <c r="H76" i="27"/>
  <c r="H83" i="27"/>
  <c r="H75" i="27"/>
  <c r="H80" i="27"/>
  <c r="H82" i="27"/>
  <c r="H74" i="27"/>
  <c r="H81" i="27"/>
  <c r="H73" i="27"/>
  <c r="E58" i="27"/>
  <c r="E59" i="27"/>
  <c r="E60" i="27"/>
  <c r="E61" i="27"/>
  <c r="E62" i="27"/>
  <c r="E63" i="27"/>
  <c r="E64" i="27"/>
  <c r="E65" i="27"/>
  <c r="F40" i="27" l="1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H52" i="27" s="1"/>
  <c r="G53" i="27"/>
  <c r="G54" i="27"/>
  <c r="G55" i="27"/>
  <c r="G56" i="27"/>
  <c r="G57" i="27"/>
  <c r="G58" i="27"/>
  <c r="H58" i="27" s="1"/>
  <c r="G59" i="27"/>
  <c r="H59" i="27" s="1"/>
  <c r="G60" i="27"/>
  <c r="H60" i="27" s="1"/>
  <c r="G61" i="27"/>
  <c r="H61" i="27" s="1"/>
  <c r="G62" i="27"/>
  <c r="H62" i="27" s="1"/>
  <c r="G63" i="27"/>
  <c r="H63" i="27" s="1"/>
  <c r="G64" i="27"/>
  <c r="H64" i="27" s="1"/>
  <c r="G65" i="27"/>
  <c r="H65" i="27" s="1"/>
  <c r="G39" i="27"/>
  <c r="H39" i="27" s="1"/>
  <c r="B66" i="27"/>
  <c r="H57" i="27" l="1"/>
  <c r="H56" i="27"/>
  <c r="H55" i="27"/>
  <c r="H44" i="27"/>
  <c r="H51" i="27"/>
  <c r="H54" i="27"/>
  <c r="H53" i="27"/>
  <c r="H43" i="27"/>
  <c r="H42" i="27"/>
  <c r="H41" i="27"/>
  <c r="H40" i="27"/>
  <c r="H50" i="27"/>
  <c r="H49" i="27"/>
  <c r="H48" i="27"/>
  <c r="H47" i="27"/>
  <c r="H46" i="27"/>
  <c r="H45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4" i="27"/>
  <c r="B37" i="27" l="1"/>
  <c r="C37" i="27" s="1"/>
  <c r="B3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4" i="27"/>
  <c r="H24" i="27" l="1"/>
  <c r="H4" i="27"/>
  <c r="H28" i="27"/>
  <c r="H5" i="27"/>
  <c r="H31" i="27"/>
  <c r="H22" i="27"/>
  <c r="I27" i="27"/>
  <c r="H23" i="27"/>
  <c r="H25" i="27"/>
  <c r="H27" i="27"/>
  <c r="H21" i="27"/>
  <c r="H29" i="27"/>
  <c r="H32" i="27"/>
  <c r="H26" i="27"/>
  <c r="H18" i="27"/>
  <c r="H30" i="27"/>
  <c r="H20" i="27"/>
  <c r="H13" i="27"/>
  <c r="H8" i="27"/>
  <c r="H14" i="27"/>
  <c r="H17" i="27"/>
  <c r="H6" i="27"/>
  <c r="H19" i="27"/>
  <c r="H7" i="27"/>
  <c r="H15" i="27"/>
  <c r="H9" i="27"/>
  <c r="H16" i="27"/>
  <c r="H11" i="27"/>
  <c r="H10" i="27"/>
  <c r="H12" i="27"/>
  <c r="J8" i="21"/>
  <c r="J9" i="21"/>
  <c r="J5" i="21"/>
  <c r="J6" i="21"/>
  <c r="J7" i="21"/>
  <c r="A2" i="23" l="1"/>
  <c r="I2" i="23" s="1"/>
  <c r="D62" i="23"/>
  <c r="E62" i="23" s="1"/>
  <c r="G122" i="23"/>
  <c r="I122" i="23" s="1"/>
  <c r="G123" i="23"/>
  <c r="I123" i="23" s="1"/>
  <c r="G124" i="23"/>
  <c r="I124" i="23" s="1"/>
  <c r="G125" i="23"/>
  <c r="I125" i="23" s="1"/>
  <c r="G126" i="23"/>
  <c r="I126" i="23" s="1"/>
  <c r="G127" i="23"/>
  <c r="I127" i="23" s="1"/>
  <c r="G128" i="23"/>
  <c r="I128" i="23" s="1"/>
  <c r="G129" i="23"/>
  <c r="I129" i="23" s="1"/>
  <c r="G130" i="23"/>
  <c r="I130" i="23" s="1"/>
  <c r="G131" i="23"/>
  <c r="I131" i="23" s="1"/>
  <c r="G132" i="23"/>
  <c r="I132" i="23" s="1"/>
  <c r="G133" i="23"/>
  <c r="I133" i="23" s="1"/>
  <c r="G134" i="23"/>
  <c r="I134" i="23" s="1"/>
  <c r="G135" i="23"/>
  <c r="I135" i="23" s="1"/>
  <c r="G136" i="23"/>
  <c r="I136" i="23" s="1"/>
  <c r="G137" i="23"/>
  <c r="I137" i="23" s="1"/>
  <c r="G138" i="23"/>
  <c r="I138" i="23" s="1"/>
  <c r="G139" i="23"/>
  <c r="I139" i="23" s="1"/>
  <c r="G140" i="23"/>
  <c r="I140" i="23" s="1"/>
  <c r="G141" i="23"/>
  <c r="I141" i="23" s="1"/>
  <c r="G142" i="23"/>
  <c r="I142" i="23" s="1"/>
  <c r="G143" i="23"/>
  <c r="I143" i="23" s="1"/>
  <c r="G144" i="23"/>
  <c r="I144" i="23" s="1"/>
  <c r="G145" i="23"/>
  <c r="I145" i="23" s="1"/>
  <c r="G146" i="23"/>
  <c r="I146" i="23" s="1"/>
  <c r="G147" i="23"/>
  <c r="I147" i="23" s="1"/>
  <c r="G148" i="23"/>
  <c r="I148" i="23" s="1"/>
  <c r="G149" i="23"/>
  <c r="I149" i="23" s="1"/>
  <c r="G150" i="23"/>
  <c r="I150" i="23" s="1"/>
  <c r="G151" i="23"/>
  <c r="I151" i="23" s="1"/>
  <c r="G152" i="23"/>
  <c r="I152" i="23" s="1"/>
  <c r="G153" i="23"/>
  <c r="I153" i="23" s="1"/>
  <c r="G154" i="23"/>
  <c r="I154" i="23" s="1"/>
  <c r="G155" i="23"/>
  <c r="G156" i="23"/>
  <c r="G157" i="23"/>
  <c r="G159" i="23"/>
  <c r="I159" i="23" s="1"/>
  <c r="G160" i="23"/>
  <c r="I160" i="23" s="1"/>
  <c r="G161" i="23"/>
  <c r="I161" i="23" s="1"/>
  <c r="G162" i="23"/>
  <c r="I162" i="23" s="1"/>
  <c r="G163" i="23"/>
  <c r="I163" i="23" s="1"/>
  <c r="G164" i="23"/>
  <c r="I164" i="23" s="1"/>
  <c r="G165" i="23"/>
  <c r="I165" i="23" s="1"/>
  <c r="G166" i="23"/>
  <c r="I166" i="23" s="1"/>
  <c r="G167" i="23"/>
  <c r="I167" i="23" s="1"/>
  <c r="G168" i="23"/>
  <c r="I168" i="23" s="1"/>
  <c r="G169" i="23"/>
  <c r="I169" i="23" s="1"/>
  <c r="G170" i="23"/>
  <c r="I170" i="23" s="1"/>
  <c r="G171" i="23"/>
  <c r="I171" i="23" s="1"/>
  <c r="G172" i="23"/>
  <c r="I172" i="23" s="1"/>
  <c r="G173" i="23"/>
  <c r="I173" i="23" s="1"/>
  <c r="G174" i="23"/>
  <c r="I174" i="23" s="1"/>
  <c r="G175" i="23"/>
  <c r="I175" i="23" s="1"/>
  <c r="G176" i="23"/>
  <c r="I176" i="23" s="1"/>
  <c r="G177" i="23"/>
  <c r="I177" i="23" s="1"/>
  <c r="G178" i="23"/>
  <c r="I178" i="23" s="1"/>
  <c r="G179" i="23"/>
  <c r="I179" i="23" s="1"/>
  <c r="G180" i="23"/>
  <c r="I180" i="23" s="1"/>
  <c r="G181" i="23"/>
  <c r="I181" i="23" s="1"/>
  <c r="G182" i="23"/>
  <c r="I182" i="23" s="1"/>
  <c r="G183" i="23"/>
  <c r="I183" i="23" s="1"/>
  <c r="G184" i="23"/>
  <c r="I184" i="23" s="1"/>
  <c r="G185" i="23"/>
  <c r="I185" i="23" s="1"/>
  <c r="G186" i="23"/>
  <c r="I186" i="23" s="1"/>
  <c r="G187" i="23"/>
  <c r="I187" i="23" s="1"/>
  <c r="G188" i="23"/>
  <c r="I188" i="23" s="1"/>
  <c r="G189" i="23"/>
  <c r="I189" i="23" s="1"/>
  <c r="G190" i="23"/>
  <c r="I190" i="23" s="1"/>
  <c r="G191" i="23"/>
  <c r="I191" i="23" s="1"/>
  <c r="G192" i="23"/>
  <c r="I192" i="23" s="1"/>
  <c r="G193" i="23"/>
  <c r="I193" i="23" s="1"/>
  <c r="G194" i="23"/>
  <c r="I194" i="23" s="1"/>
  <c r="G195" i="23"/>
  <c r="I195" i="23" s="1"/>
  <c r="G196" i="23"/>
  <c r="I196" i="23" s="1"/>
  <c r="G197" i="23"/>
  <c r="I197" i="23" s="1"/>
  <c r="G198" i="23"/>
  <c r="I198" i="23" s="1"/>
  <c r="G199" i="23"/>
  <c r="I199" i="23" s="1"/>
  <c r="G200" i="23"/>
  <c r="I200" i="23" s="1"/>
  <c r="G201" i="23"/>
  <c r="I201" i="23" s="1"/>
  <c r="G202" i="23"/>
  <c r="I202" i="23" s="1"/>
  <c r="G203" i="23"/>
  <c r="I203" i="23" s="1"/>
  <c r="G204" i="23"/>
  <c r="I204" i="23" s="1"/>
  <c r="G205" i="23"/>
  <c r="I205" i="23" s="1"/>
  <c r="G206" i="23"/>
  <c r="I206" i="23" s="1"/>
  <c r="G207" i="23"/>
  <c r="I207" i="23" s="1"/>
  <c r="G208" i="23"/>
  <c r="I208" i="23" s="1"/>
  <c r="G209" i="23"/>
  <c r="I209" i="23" s="1"/>
  <c r="G210" i="23"/>
  <c r="G211" i="23"/>
  <c r="G212" i="23"/>
  <c r="G214" i="23"/>
  <c r="I214" i="23" s="1"/>
  <c r="G215" i="23"/>
  <c r="I215" i="23" s="1"/>
  <c r="G216" i="23"/>
  <c r="I216" i="23" s="1"/>
  <c r="G217" i="23"/>
  <c r="I217" i="23" s="1"/>
  <c r="G218" i="23"/>
  <c r="I218" i="23" s="1"/>
  <c r="G219" i="23"/>
  <c r="I219" i="23" s="1"/>
  <c r="G220" i="23"/>
  <c r="I220" i="23" s="1"/>
  <c r="G221" i="23"/>
  <c r="I221" i="23" s="1"/>
  <c r="G222" i="23"/>
  <c r="I222" i="23" s="1"/>
  <c r="G223" i="23"/>
  <c r="I223" i="23" s="1"/>
  <c r="G224" i="23"/>
  <c r="I224" i="23" s="1"/>
  <c r="G225" i="23"/>
  <c r="I225" i="23" s="1"/>
  <c r="G226" i="23"/>
  <c r="I226" i="23" s="1"/>
  <c r="G227" i="23"/>
  <c r="I227" i="23" s="1"/>
  <c r="G228" i="23"/>
  <c r="I228" i="23" s="1"/>
  <c r="G229" i="23"/>
  <c r="I229" i="23" s="1"/>
  <c r="G230" i="23"/>
  <c r="I230" i="23" s="1"/>
  <c r="G231" i="23"/>
  <c r="I231" i="23" s="1"/>
  <c r="G232" i="23"/>
  <c r="I232" i="23" s="1"/>
  <c r="G233" i="23"/>
  <c r="I233" i="23" s="1"/>
  <c r="G234" i="23"/>
  <c r="I234" i="23" s="1"/>
  <c r="G235" i="23"/>
  <c r="I235" i="23" s="1"/>
  <c r="G236" i="23"/>
  <c r="I236" i="23" s="1"/>
  <c r="G237" i="23"/>
  <c r="I237" i="23" s="1"/>
  <c r="G238" i="23"/>
  <c r="G239" i="23"/>
  <c r="G240" i="23"/>
  <c r="G242" i="23"/>
  <c r="I242" i="23" s="1"/>
  <c r="G243" i="23"/>
  <c r="I243" i="23" s="1"/>
  <c r="G244" i="23"/>
  <c r="I244" i="23" s="1"/>
  <c r="G245" i="23"/>
  <c r="I245" i="23" s="1"/>
  <c r="G246" i="23"/>
  <c r="I246" i="23" s="1"/>
  <c r="G247" i="23"/>
  <c r="I247" i="23" s="1"/>
  <c r="G248" i="23"/>
  <c r="I248" i="23" s="1"/>
  <c r="G249" i="23"/>
  <c r="I249" i="23" s="1"/>
  <c r="G250" i="23"/>
  <c r="I250" i="23" s="1"/>
  <c r="G251" i="23"/>
  <c r="I251" i="23" s="1"/>
  <c r="G252" i="23"/>
  <c r="I252" i="23" s="1"/>
  <c r="G253" i="23"/>
  <c r="I253" i="23" s="1"/>
  <c r="G254" i="23"/>
  <c r="I254" i="23" s="1"/>
  <c r="G255" i="23"/>
  <c r="I255" i="23" s="1"/>
  <c r="G256" i="23"/>
  <c r="I256" i="23" s="1"/>
  <c r="G257" i="23"/>
  <c r="I257" i="23" s="1"/>
  <c r="G258" i="23"/>
  <c r="G259" i="23"/>
  <c r="G260" i="23"/>
  <c r="G262" i="23"/>
  <c r="I262" i="23" s="1"/>
  <c r="G263" i="23"/>
  <c r="I263" i="23" s="1"/>
  <c r="G264" i="23"/>
  <c r="I264" i="23" s="1"/>
  <c r="G265" i="23"/>
  <c r="I265" i="23" s="1"/>
  <c r="G266" i="23"/>
  <c r="I266" i="23" s="1"/>
  <c r="G267" i="23"/>
  <c r="I267" i="23" s="1"/>
  <c r="G268" i="23"/>
  <c r="I268" i="23" s="1"/>
  <c r="G269" i="23"/>
  <c r="I269" i="23" s="1"/>
  <c r="G270" i="23"/>
  <c r="I270" i="23" s="1"/>
  <c r="G271" i="23"/>
  <c r="I271" i="23" s="1"/>
  <c r="G272" i="23"/>
  <c r="I272" i="23" s="1"/>
  <c r="G273" i="23"/>
  <c r="I273" i="23" s="1"/>
  <c r="G274" i="23"/>
  <c r="I274" i="23" s="1"/>
  <c r="G275" i="23"/>
  <c r="I275" i="23" s="1"/>
  <c r="G276" i="23"/>
  <c r="I276" i="23" s="1"/>
  <c r="G277" i="23"/>
  <c r="I277" i="23" s="1"/>
  <c r="G278" i="23"/>
  <c r="I278" i="23" s="1"/>
  <c r="G279" i="23"/>
  <c r="I279" i="23" s="1"/>
  <c r="G280" i="23"/>
  <c r="I280" i="23" s="1"/>
  <c r="G281" i="23"/>
  <c r="I281" i="23" s="1"/>
  <c r="G282" i="23"/>
  <c r="I282" i="23" s="1"/>
  <c r="G283" i="23"/>
  <c r="I283" i="23" s="1"/>
  <c r="G284" i="23"/>
  <c r="I284" i="23" s="1"/>
  <c r="G285" i="23"/>
  <c r="I285" i="23" s="1"/>
  <c r="G286" i="23"/>
  <c r="I286" i="23" s="1"/>
  <c r="G287" i="23"/>
  <c r="I287" i="23" s="1"/>
  <c r="G288" i="23"/>
  <c r="I288" i="23" s="1"/>
  <c r="G289" i="23"/>
  <c r="I289" i="23" s="1"/>
  <c r="G290" i="23"/>
  <c r="I290" i="23" s="1"/>
  <c r="G291" i="23"/>
  <c r="I291" i="23" s="1"/>
  <c r="G292" i="23"/>
  <c r="I292" i="23" s="1"/>
  <c r="G293" i="23"/>
  <c r="I293" i="23" s="1"/>
  <c r="G294" i="23"/>
  <c r="I294" i="23" s="1"/>
  <c r="G295" i="23"/>
  <c r="I295" i="23" s="1"/>
  <c r="G296" i="23"/>
  <c r="I296" i="23" s="1"/>
  <c r="G297" i="23"/>
  <c r="G301" i="23"/>
  <c r="I301" i="23" s="1"/>
  <c r="G302" i="23"/>
  <c r="I302" i="23" s="1"/>
  <c r="G303" i="23"/>
  <c r="I303" i="23" s="1"/>
  <c r="G304" i="23"/>
  <c r="I304" i="23" s="1"/>
  <c r="G305" i="23"/>
  <c r="I305" i="23" s="1"/>
  <c r="G306" i="23"/>
  <c r="I306" i="23" s="1"/>
  <c r="G307" i="23"/>
  <c r="I307" i="23" s="1"/>
  <c r="G308" i="23"/>
  <c r="I308" i="23" s="1"/>
  <c r="G309" i="23"/>
  <c r="I309" i="23" s="1"/>
  <c r="G310" i="23"/>
  <c r="I310" i="23" s="1"/>
  <c r="G311" i="23"/>
  <c r="I311" i="23" s="1"/>
  <c r="G312" i="23"/>
  <c r="I312" i="23" s="1"/>
  <c r="G313" i="23"/>
  <c r="I313" i="23" s="1"/>
  <c r="G314" i="23"/>
  <c r="I314" i="23" s="1"/>
  <c r="G315" i="23"/>
  <c r="I315" i="23" s="1"/>
  <c r="G316" i="23"/>
  <c r="I316" i="23" s="1"/>
  <c r="G317" i="23"/>
  <c r="I317" i="23" s="1"/>
  <c r="G318" i="23"/>
  <c r="I318" i="23" s="1"/>
  <c r="G319" i="23"/>
  <c r="I319" i="23" s="1"/>
  <c r="G320" i="23"/>
  <c r="I320" i="23" s="1"/>
  <c r="G321" i="23"/>
  <c r="I321" i="23" s="1"/>
  <c r="G322" i="23"/>
  <c r="I322" i="23" s="1"/>
  <c r="G323" i="23"/>
  <c r="I323" i="23" s="1"/>
  <c r="G324" i="23"/>
  <c r="I324" i="23" s="1"/>
  <c r="G325" i="23"/>
  <c r="I325" i="23" s="1"/>
  <c r="G326" i="23"/>
  <c r="I326" i="23" s="1"/>
  <c r="G327" i="23"/>
  <c r="I327" i="23" s="1"/>
  <c r="G328" i="23"/>
  <c r="I328" i="23" s="1"/>
  <c r="G329" i="23"/>
  <c r="I329" i="23" s="1"/>
  <c r="G330" i="23"/>
  <c r="I330" i="23" s="1"/>
  <c r="G331" i="23"/>
  <c r="I331" i="23" s="1"/>
  <c r="G332" i="23"/>
  <c r="I332" i="23" s="1"/>
  <c r="G333" i="23"/>
  <c r="I333" i="23" s="1"/>
  <c r="G334" i="23"/>
  <c r="I334" i="23" s="1"/>
  <c r="G335" i="23"/>
  <c r="I335" i="23" s="1"/>
  <c r="G336" i="23"/>
  <c r="I336" i="23" s="1"/>
  <c r="G337" i="23"/>
  <c r="I337" i="23" s="1"/>
  <c r="G338" i="23"/>
  <c r="I338" i="23" s="1"/>
  <c r="G339" i="23"/>
  <c r="I339" i="23" s="1"/>
  <c r="G340" i="23"/>
  <c r="I340" i="23" s="1"/>
  <c r="G341" i="23"/>
  <c r="I341" i="23" s="1"/>
  <c r="G342" i="23"/>
  <c r="I342" i="23" s="1"/>
  <c r="G343" i="23"/>
  <c r="I343" i="23" s="1"/>
  <c r="G344" i="23"/>
  <c r="I344" i="23" s="1"/>
  <c r="G345" i="23"/>
  <c r="I345" i="23" s="1"/>
  <c r="G346" i="23"/>
  <c r="I346" i="23" s="1"/>
  <c r="G347" i="23"/>
  <c r="I347" i="23" s="1"/>
  <c r="D260" i="23" l="1"/>
  <c r="D348" i="23" l="1"/>
  <c r="E348" i="23" s="1"/>
  <c r="D297" i="23"/>
  <c r="E297" i="23" s="1"/>
  <c r="D258" i="23"/>
  <c r="E258" i="23" s="1"/>
  <c r="D238" i="23"/>
  <c r="D210" i="23"/>
  <c r="E210" i="23" s="1"/>
  <c r="D155" i="23"/>
  <c r="E155" i="23" s="1"/>
  <c r="D117" i="23"/>
  <c r="E260" i="23" l="1"/>
  <c r="E238" i="23"/>
  <c r="D5" i="23"/>
  <c r="E117" i="23"/>
  <c r="B6" i="25"/>
  <c r="B7" i="25" s="1"/>
  <c r="C5" i="25" s="1"/>
  <c r="C3" i="25"/>
  <c r="D3" i="25" s="1"/>
  <c r="E3" i="25" s="1"/>
  <c r="F3" i="25" s="1"/>
  <c r="G3" i="25" s="1"/>
  <c r="H3" i="25" s="1"/>
  <c r="I3" i="25" s="1"/>
  <c r="J3" i="25" s="1"/>
  <c r="K3" i="25" s="1"/>
  <c r="C6" i="25" l="1"/>
  <c r="C7" i="25" s="1"/>
  <c r="G163" i="24"/>
  <c r="Z236" i="24"/>
  <c r="Z158" i="24"/>
  <c r="P164" i="24"/>
  <c r="Q164" i="24"/>
  <c r="R164" i="24"/>
  <c r="P165" i="24"/>
  <c r="Q165" i="24"/>
  <c r="R165" i="24"/>
  <c r="P166" i="24"/>
  <c r="Q166" i="24"/>
  <c r="R166" i="24"/>
  <c r="P167" i="24"/>
  <c r="Q167" i="24"/>
  <c r="R167" i="24"/>
  <c r="P168" i="24"/>
  <c r="Q168" i="24"/>
  <c r="R168" i="24"/>
  <c r="P169" i="24"/>
  <c r="Q169" i="24"/>
  <c r="R169" i="24"/>
  <c r="P170" i="24"/>
  <c r="Q170" i="24"/>
  <c r="R170" i="24"/>
  <c r="P171" i="24"/>
  <c r="Q171" i="24"/>
  <c r="R171" i="24"/>
  <c r="P172" i="24"/>
  <c r="Q172" i="24"/>
  <c r="R172" i="24"/>
  <c r="P173" i="24"/>
  <c r="Q173" i="24"/>
  <c r="R173" i="24"/>
  <c r="P174" i="24"/>
  <c r="Q174" i="24"/>
  <c r="R174" i="24"/>
  <c r="P175" i="24"/>
  <c r="Q175" i="24"/>
  <c r="R175" i="24"/>
  <c r="P176" i="24"/>
  <c r="Q176" i="24"/>
  <c r="R176" i="24"/>
  <c r="P177" i="24"/>
  <c r="Q177" i="24"/>
  <c r="R177" i="24"/>
  <c r="P178" i="24"/>
  <c r="Q178" i="24"/>
  <c r="R178" i="24"/>
  <c r="P179" i="24"/>
  <c r="Q179" i="24"/>
  <c r="R179" i="24"/>
  <c r="P180" i="24"/>
  <c r="Q180" i="24"/>
  <c r="R180" i="24"/>
  <c r="P181" i="24"/>
  <c r="Q181" i="24"/>
  <c r="R181" i="24"/>
  <c r="P182" i="24"/>
  <c r="Q182" i="24"/>
  <c r="R182" i="24"/>
  <c r="P183" i="24"/>
  <c r="Q183" i="24"/>
  <c r="R183" i="24"/>
  <c r="P184" i="24"/>
  <c r="Q184" i="24"/>
  <c r="R184" i="24"/>
  <c r="P185" i="24"/>
  <c r="Q185" i="24"/>
  <c r="R185" i="24"/>
  <c r="P186" i="24"/>
  <c r="Q186" i="24"/>
  <c r="R186" i="24"/>
  <c r="P187" i="24"/>
  <c r="Q187" i="24"/>
  <c r="R187" i="24"/>
  <c r="P188" i="24"/>
  <c r="Q188" i="24"/>
  <c r="R188" i="24"/>
  <c r="P189" i="24"/>
  <c r="Q189" i="24"/>
  <c r="R189" i="24"/>
  <c r="P190" i="24"/>
  <c r="Q190" i="24"/>
  <c r="R190" i="24"/>
  <c r="P191" i="24"/>
  <c r="Q191" i="24"/>
  <c r="R191" i="24"/>
  <c r="P192" i="24"/>
  <c r="Q192" i="24"/>
  <c r="R192" i="24"/>
  <c r="P193" i="24"/>
  <c r="Q193" i="24"/>
  <c r="R193" i="24"/>
  <c r="P194" i="24"/>
  <c r="Q194" i="24"/>
  <c r="R194" i="24"/>
  <c r="P195" i="24"/>
  <c r="Q195" i="24"/>
  <c r="R195" i="24"/>
  <c r="P196" i="24"/>
  <c r="Q196" i="24"/>
  <c r="R196" i="24"/>
  <c r="O164" i="24"/>
  <c r="O165" i="24"/>
  <c r="O166" i="24"/>
  <c r="O167" i="24"/>
  <c r="O168" i="24"/>
  <c r="O169" i="24"/>
  <c r="O170" i="24"/>
  <c r="O171" i="24"/>
  <c r="O172" i="24"/>
  <c r="O173" i="24"/>
  <c r="O174" i="24"/>
  <c r="O175" i="24"/>
  <c r="O176" i="24"/>
  <c r="O177" i="24"/>
  <c r="O178" i="24"/>
  <c r="O179" i="24"/>
  <c r="O180" i="24"/>
  <c r="O181" i="24"/>
  <c r="O182" i="24"/>
  <c r="O183" i="24"/>
  <c r="O184" i="24"/>
  <c r="O185" i="24"/>
  <c r="O186" i="24"/>
  <c r="O187" i="24"/>
  <c r="O188" i="24"/>
  <c r="O189" i="24"/>
  <c r="O190" i="24"/>
  <c r="O191" i="24"/>
  <c r="O192" i="24"/>
  <c r="O193" i="24"/>
  <c r="O194" i="24"/>
  <c r="O195" i="24"/>
  <c r="O196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79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S164" i="24"/>
  <c r="S165" i="24"/>
  <c r="S166" i="24"/>
  <c r="S167" i="24"/>
  <c r="S168" i="24"/>
  <c r="S169" i="24"/>
  <c r="S170" i="24"/>
  <c r="S171" i="24"/>
  <c r="S172" i="24"/>
  <c r="S173" i="24"/>
  <c r="S174" i="24"/>
  <c r="S175" i="24"/>
  <c r="S176" i="24"/>
  <c r="S177" i="24"/>
  <c r="S178" i="24"/>
  <c r="S179" i="24"/>
  <c r="S180" i="24"/>
  <c r="S181" i="24"/>
  <c r="S182" i="24"/>
  <c r="S183" i="24"/>
  <c r="S184" i="24"/>
  <c r="S185" i="24"/>
  <c r="S186" i="24"/>
  <c r="S187" i="24"/>
  <c r="S188" i="24"/>
  <c r="S189" i="24"/>
  <c r="S190" i="24"/>
  <c r="S191" i="24"/>
  <c r="S192" i="24"/>
  <c r="S193" i="24"/>
  <c r="S194" i="24"/>
  <c r="S195" i="24"/>
  <c r="S196" i="24"/>
  <c r="T164" i="24"/>
  <c r="T165" i="24"/>
  <c r="T166" i="24"/>
  <c r="T167" i="24"/>
  <c r="T168" i="24"/>
  <c r="T169" i="24"/>
  <c r="T170" i="24"/>
  <c r="T171" i="24"/>
  <c r="T172" i="24"/>
  <c r="T173" i="24"/>
  <c r="T174" i="24"/>
  <c r="T175" i="24"/>
  <c r="T176" i="24"/>
  <c r="T177" i="24"/>
  <c r="T178" i="24"/>
  <c r="T179" i="24"/>
  <c r="T180" i="24"/>
  <c r="T181" i="24"/>
  <c r="T182" i="24"/>
  <c r="T183" i="24"/>
  <c r="T184" i="24"/>
  <c r="T185" i="24"/>
  <c r="T186" i="24"/>
  <c r="T187" i="24"/>
  <c r="T188" i="24"/>
  <c r="T189" i="24"/>
  <c r="T190" i="24"/>
  <c r="T191" i="24"/>
  <c r="T192" i="24"/>
  <c r="T193" i="24"/>
  <c r="T194" i="24"/>
  <c r="T195" i="24"/>
  <c r="T196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W176" i="24"/>
  <c r="W177" i="24"/>
  <c r="W178" i="24"/>
  <c r="W179" i="24"/>
  <c r="W180" i="24"/>
  <c r="W181" i="24"/>
  <c r="W182" i="24"/>
  <c r="W183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X164" i="24"/>
  <c r="X165" i="24"/>
  <c r="X166" i="24"/>
  <c r="X167" i="24"/>
  <c r="X168" i="24"/>
  <c r="X169" i="24"/>
  <c r="X170" i="24"/>
  <c r="X171" i="24"/>
  <c r="X172" i="24"/>
  <c r="X173" i="24"/>
  <c r="X174" i="24"/>
  <c r="X175" i="24"/>
  <c r="X176" i="24"/>
  <c r="X177" i="24"/>
  <c r="X178" i="24"/>
  <c r="X179" i="24"/>
  <c r="X180" i="24"/>
  <c r="X181" i="24"/>
  <c r="X182" i="24"/>
  <c r="X183" i="24"/>
  <c r="X184" i="24"/>
  <c r="X185" i="24"/>
  <c r="X186" i="24"/>
  <c r="X187" i="24"/>
  <c r="X188" i="24"/>
  <c r="X189" i="24"/>
  <c r="X190" i="24"/>
  <c r="X191" i="24"/>
  <c r="X192" i="24"/>
  <c r="X193" i="24"/>
  <c r="X194" i="24"/>
  <c r="X195" i="24"/>
  <c r="X196" i="24"/>
  <c r="Y164" i="24"/>
  <c r="Y165" i="24"/>
  <c r="Y166" i="24"/>
  <c r="Y167" i="24"/>
  <c r="Y168" i="24"/>
  <c r="Y169" i="24"/>
  <c r="Y170" i="24"/>
  <c r="Y171" i="24"/>
  <c r="Y172" i="24"/>
  <c r="Y173" i="24"/>
  <c r="Y174" i="24"/>
  <c r="Y175" i="24"/>
  <c r="Y176" i="24"/>
  <c r="Y177" i="24"/>
  <c r="Y178" i="24"/>
  <c r="Y179" i="24"/>
  <c r="Y180" i="24"/>
  <c r="Y181" i="24"/>
  <c r="Y182" i="24"/>
  <c r="Y183" i="24"/>
  <c r="Y184" i="24"/>
  <c r="Y185" i="24"/>
  <c r="Y186" i="24"/>
  <c r="Y187" i="24"/>
  <c r="Y188" i="24"/>
  <c r="Y189" i="24"/>
  <c r="Y190" i="24"/>
  <c r="Y191" i="24"/>
  <c r="Y192" i="24"/>
  <c r="Y193" i="24"/>
  <c r="Y194" i="24"/>
  <c r="Y195" i="24"/>
  <c r="Y196" i="24"/>
  <c r="H163" i="24"/>
  <c r="I163" i="24"/>
  <c r="J163" i="24"/>
  <c r="K163" i="24"/>
  <c r="L163" i="24"/>
  <c r="M163" i="24"/>
  <c r="N163" i="24"/>
  <c r="O163" i="24"/>
  <c r="P163" i="24"/>
  <c r="Q163" i="24"/>
  <c r="R163" i="24"/>
  <c r="S163" i="24"/>
  <c r="T163" i="24"/>
  <c r="U163" i="24"/>
  <c r="V163" i="24"/>
  <c r="W163" i="24"/>
  <c r="X163" i="24"/>
  <c r="Y163" i="24"/>
  <c r="B163" i="24"/>
  <c r="C163" i="24"/>
  <c r="D163" i="24"/>
  <c r="E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63" i="24"/>
  <c r="C46" i="24"/>
  <c r="C84" i="24" s="1"/>
  <c r="C123" i="24" s="1"/>
  <c r="D46" i="24"/>
  <c r="D84" i="24" s="1"/>
  <c r="D123" i="24" s="1"/>
  <c r="E46" i="24"/>
  <c r="E84" i="24" s="1"/>
  <c r="E123" i="24" s="1"/>
  <c r="F46" i="24"/>
  <c r="F84" i="24" s="1"/>
  <c r="F123" i="24" s="1"/>
  <c r="G46" i="24"/>
  <c r="G84" i="24" s="1"/>
  <c r="G123" i="24" s="1"/>
  <c r="H46" i="24"/>
  <c r="H84" i="24" s="1"/>
  <c r="H123" i="24" s="1"/>
  <c r="I46" i="24"/>
  <c r="I84" i="24" s="1"/>
  <c r="I123" i="24" s="1"/>
  <c r="J46" i="24"/>
  <c r="J84" i="24" s="1"/>
  <c r="J123" i="24" s="1"/>
  <c r="K46" i="24"/>
  <c r="K84" i="24" s="1"/>
  <c r="K123" i="24" s="1"/>
  <c r="L46" i="24"/>
  <c r="L84" i="24" s="1"/>
  <c r="L123" i="24" s="1"/>
  <c r="M46" i="24"/>
  <c r="M84" i="24" s="1"/>
  <c r="M123" i="24" s="1"/>
  <c r="N46" i="24"/>
  <c r="N84" i="24" s="1"/>
  <c r="N123" i="24" s="1"/>
  <c r="O46" i="24"/>
  <c r="O84" i="24" s="1"/>
  <c r="O123" i="24" s="1"/>
  <c r="P46" i="24"/>
  <c r="P84" i="24" s="1"/>
  <c r="P123" i="24" s="1"/>
  <c r="Q46" i="24"/>
  <c r="Q84" i="24" s="1"/>
  <c r="Q123" i="24" s="1"/>
  <c r="R46" i="24"/>
  <c r="R84" i="24" s="1"/>
  <c r="R123" i="24" s="1"/>
  <c r="S46" i="24"/>
  <c r="S84" i="24" s="1"/>
  <c r="S123" i="24" s="1"/>
  <c r="T46" i="24"/>
  <c r="T84" i="24" s="1"/>
  <c r="T123" i="24" s="1"/>
  <c r="U46" i="24"/>
  <c r="U84" i="24" s="1"/>
  <c r="U123" i="24" s="1"/>
  <c r="V46" i="24"/>
  <c r="V84" i="24" s="1"/>
  <c r="V123" i="24" s="1"/>
  <c r="W46" i="24"/>
  <c r="W84" i="24" s="1"/>
  <c r="W123" i="24" s="1"/>
  <c r="X46" i="24"/>
  <c r="X84" i="24" s="1"/>
  <c r="X123" i="24" s="1"/>
  <c r="Y46" i="24"/>
  <c r="Y84" i="24" s="1"/>
  <c r="Y123" i="24" s="1"/>
  <c r="C47" i="24"/>
  <c r="C85" i="24" s="1"/>
  <c r="C124" i="24" s="1"/>
  <c r="D47" i="24"/>
  <c r="D85" i="24" s="1"/>
  <c r="D124" i="24" s="1"/>
  <c r="E47" i="24"/>
  <c r="E85" i="24" s="1"/>
  <c r="E124" i="24" s="1"/>
  <c r="F47" i="24"/>
  <c r="F85" i="24" s="1"/>
  <c r="F124" i="24" s="1"/>
  <c r="G47" i="24"/>
  <c r="G85" i="24" s="1"/>
  <c r="G124" i="24" s="1"/>
  <c r="H47" i="24"/>
  <c r="H85" i="24" s="1"/>
  <c r="H124" i="24" s="1"/>
  <c r="I47" i="24"/>
  <c r="I85" i="24" s="1"/>
  <c r="I124" i="24" s="1"/>
  <c r="J47" i="24"/>
  <c r="J85" i="24" s="1"/>
  <c r="J124" i="24" s="1"/>
  <c r="K47" i="24"/>
  <c r="K85" i="24" s="1"/>
  <c r="K124" i="24" s="1"/>
  <c r="L47" i="24"/>
  <c r="L85" i="24" s="1"/>
  <c r="L124" i="24" s="1"/>
  <c r="M47" i="24"/>
  <c r="M85" i="24" s="1"/>
  <c r="M124" i="24" s="1"/>
  <c r="N47" i="24"/>
  <c r="N85" i="24" s="1"/>
  <c r="N124" i="24" s="1"/>
  <c r="O47" i="24"/>
  <c r="O85" i="24" s="1"/>
  <c r="O124" i="24" s="1"/>
  <c r="P47" i="24"/>
  <c r="P85" i="24" s="1"/>
  <c r="P124" i="24" s="1"/>
  <c r="Q47" i="24"/>
  <c r="Q85" i="24" s="1"/>
  <c r="Q124" i="24" s="1"/>
  <c r="R47" i="24"/>
  <c r="R85" i="24" s="1"/>
  <c r="R124" i="24" s="1"/>
  <c r="S47" i="24"/>
  <c r="S85" i="24" s="1"/>
  <c r="S124" i="24" s="1"/>
  <c r="T47" i="24"/>
  <c r="T85" i="24" s="1"/>
  <c r="T124" i="24" s="1"/>
  <c r="U47" i="24"/>
  <c r="U85" i="24" s="1"/>
  <c r="U124" i="24" s="1"/>
  <c r="V47" i="24"/>
  <c r="V85" i="24" s="1"/>
  <c r="V124" i="24" s="1"/>
  <c r="W47" i="24"/>
  <c r="W85" i="24" s="1"/>
  <c r="W124" i="24" s="1"/>
  <c r="X47" i="24"/>
  <c r="X85" i="24" s="1"/>
  <c r="X124" i="24" s="1"/>
  <c r="Y47" i="24"/>
  <c r="Y85" i="24" s="1"/>
  <c r="Y124" i="24" s="1"/>
  <c r="C48" i="24"/>
  <c r="C86" i="24" s="1"/>
  <c r="C125" i="24" s="1"/>
  <c r="D48" i="24"/>
  <c r="D86" i="24" s="1"/>
  <c r="D125" i="24" s="1"/>
  <c r="E48" i="24"/>
  <c r="E86" i="24" s="1"/>
  <c r="E125" i="24" s="1"/>
  <c r="F48" i="24"/>
  <c r="F86" i="24" s="1"/>
  <c r="F125" i="24" s="1"/>
  <c r="G48" i="24"/>
  <c r="G86" i="24" s="1"/>
  <c r="G125" i="24" s="1"/>
  <c r="H48" i="24"/>
  <c r="H86" i="24" s="1"/>
  <c r="H125" i="24" s="1"/>
  <c r="I48" i="24"/>
  <c r="I86" i="24" s="1"/>
  <c r="I125" i="24" s="1"/>
  <c r="J48" i="24"/>
  <c r="J86" i="24" s="1"/>
  <c r="J125" i="24" s="1"/>
  <c r="K48" i="24"/>
  <c r="K86" i="24" s="1"/>
  <c r="K125" i="24" s="1"/>
  <c r="L48" i="24"/>
  <c r="L86" i="24" s="1"/>
  <c r="L125" i="24" s="1"/>
  <c r="M48" i="24"/>
  <c r="M86" i="24" s="1"/>
  <c r="M125" i="24" s="1"/>
  <c r="N48" i="24"/>
  <c r="N86" i="24" s="1"/>
  <c r="N125" i="24" s="1"/>
  <c r="O48" i="24"/>
  <c r="O86" i="24" s="1"/>
  <c r="O125" i="24" s="1"/>
  <c r="P48" i="24"/>
  <c r="P86" i="24" s="1"/>
  <c r="P125" i="24" s="1"/>
  <c r="Q48" i="24"/>
  <c r="Q86" i="24" s="1"/>
  <c r="Q125" i="24" s="1"/>
  <c r="R48" i="24"/>
  <c r="R86" i="24" s="1"/>
  <c r="R125" i="24" s="1"/>
  <c r="S48" i="24"/>
  <c r="S86" i="24" s="1"/>
  <c r="S125" i="24" s="1"/>
  <c r="T48" i="24"/>
  <c r="T86" i="24" s="1"/>
  <c r="T125" i="24" s="1"/>
  <c r="U48" i="24"/>
  <c r="U86" i="24" s="1"/>
  <c r="U125" i="24" s="1"/>
  <c r="V48" i="24"/>
  <c r="V86" i="24" s="1"/>
  <c r="V125" i="24" s="1"/>
  <c r="W48" i="24"/>
  <c r="W86" i="24" s="1"/>
  <c r="W125" i="24" s="1"/>
  <c r="X48" i="24"/>
  <c r="X86" i="24" s="1"/>
  <c r="X125" i="24" s="1"/>
  <c r="Y48" i="24"/>
  <c r="Y86" i="24" s="1"/>
  <c r="Y125" i="24" s="1"/>
  <c r="C49" i="24"/>
  <c r="C87" i="24" s="1"/>
  <c r="C126" i="24" s="1"/>
  <c r="D49" i="24"/>
  <c r="D87" i="24" s="1"/>
  <c r="D126" i="24" s="1"/>
  <c r="E49" i="24"/>
  <c r="E87" i="24" s="1"/>
  <c r="E126" i="24" s="1"/>
  <c r="F49" i="24"/>
  <c r="F87" i="24" s="1"/>
  <c r="F126" i="24" s="1"/>
  <c r="G49" i="24"/>
  <c r="G87" i="24" s="1"/>
  <c r="G126" i="24" s="1"/>
  <c r="H49" i="24"/>
  <c r="H87" i="24" s="1"/>
  <c r="H126" i="24" s="1"/>
  <c r="I49" i="24"/>
  <c r="I87" i="24" s="1"/>
  <c r="I126" i="24" s="1"/>
  <c r="J49" i="24"/>
  <c r="J87" i="24" s="1"/>
  <c r="J126" i="24" s="1"/>
  <c r="K49" i="24"/>
  <c r="K87" i="24" s="1"/>
  <c r="K126" i="24" s="1"/>
  <c r="L49" i="24"/>
  <c r="L87" i="24" s="1"/>
  <c r="L126" i="24" s="1"/>
  <c r="M49" i="24"/>
  <c r="M87" i="24" s="1"/>
  <c r="M126" i="24" s="1"/>
  <c r="N49" i="24"/>
  <c r="N87" i="24" s="1"/>
  <c r="N126" i="24" s="1"/>
  <c r="O49" i="24"/>
  <c r="O87" i="24" s="1"/>
  <c r="O126" i="24" s="1"/>
  <c r="P49" i="24"/>
  <c r="P87" i="24" s="1"/>
  <c r="P126" i="24" s="1"/>
  <c r="Q49" i="24"/>
  <c r="Q87" i="24" s="1"/>
  <c r="Q126" i="24" s="1"/>
  <c r="R49" i="24"/>
  <c r="R87" i="24" s="1"/>
  <c r="R126" i="24" s="1"/>
  <c r="S49" i="24"/>
  <c r="S87" i="24" s="1"/>
  <c r="S126" i="24" s="1"/>
  <c r="T49" i="24"/>
  <c r="T87" i="24" s="1"/>
  <c r="T126" i="24" s="1"/>
  <c r="U49" i="24"/>
  <c r="U87" i="24" s="1"/>
  <c r="U126" i="24" s="1"/>
  <c r="V49" i="24"/>
  <c r="V87" i="24" s="1"/>
  <c r="V126" i="24" s="1"/>
  <c r="W49" i="24"/>
  <c r="W87" i="24" s="1"/>
  <c r="W126" i="24" s="1"/>
  <c r="X49" i="24"/>
  <c r="X87" i="24" s="1"/>
  <c r="X126" i="24" s="1"/>
  <c r="Y49" i="24"/>
  <c r="Y87" i="24" s="1"/>
  <c r="Y126" i="24" s="1"/>
  <c r="C50" i="24"/>
  <c r="C88" i="24" s="1"/>
  <c r="C127" i="24" s="1"/>
  <c r="D50" i="24"/>
  <c r="D88" i="24" s="1"/>
  <c r="D127" i="24" s="1"/>
  <c r="E50" i="24"/>
  <c r="E88" i="24" s="1"/>
  <c r="E127" i="24" s="1"/>
  <c r="F50" i="24"/>
  <c r="F88" i="24" s="1"/>
  <c r="F127" i="24" s="1"/>
  <c r="G50" i="24"/>
  <c r="G88" i="24" s="1"/>
  <c r="G127" i="24" s="1"/>
  <c r="H50" i="24"/>
  <c r="H88" i="24" s="1"/>
  <c r="H127" i="24" s="1"/>
  <c r="I50" i="24"/>
  <c r="I88" i="24" s="1"/>
  <c r="I127" i="24" s="1"/>
  <c r="J50" i="24"/>
  <c r="J88" i="24" s="1"/>
  <c r="J127" i="24" s="1"/>
  <c r="K50" i="24"/>
  <c r="K88" i="24" s="1"/>
  <c r="K127" i="24" s="1"/>
  <c r="L50" i="24"/>
  <c r="L88" i="24" s="1"/>
  <c r="L127" i="24" s="1"/>
  <c r="M50" i="24"/>
  <c r="M88" i="24" s="1"/>
  <c r="M127" i="24" s="1"/>
  <c r="N50" i="24"/>
  <c r="N88" i="24" s="1"/>
  <c r="N127" i="24" s="1"/>
  <c r="O50" i="24"/>
  <c r="O88" i="24" s="1"/>
  <c r="O127" i="24" s="1"/>
  <c r="P50" i="24"/>
  <c r="P88" i="24" s="1"/>
  <c r="P127" i="24" s="1"/>
  <c r="Q50" i="24"/>
  <c r="Q88" i="24" s="1"/>
  <c r="Q127" i="24" s="1"/>
  <c r="R50" i="24"/>
  <c r="R88" i="24" s="1"/>
  <c r="R127" i="24" s="1"/>
  <c r="S50" i="24"/>
  <c r="S88" i="24" s="1"/>
  <c r="S127" i="24" s="1"/>
  <c r="T50" i="24"/>
  <c r="T88" i="24" s="1"/>
  <c r="T127" i="24" s="1"/>
  <c r="U50" i="24"/>
  <c r="U88" i="24" s="1"/>
  <c r="U127" i="24" s="1"/>
  <c r="V50" i="24"/>
  <c r="V88" i="24" s="1"/>
  <c r="V127" i="24" s="1"/>
  <c r="W50" i="24"/>
  <c r="W88" i="24" s="1"/>
  <c r="W127" i="24" s="1"/>
  <c r="X50" i="24"/>
  <c r="X88" i="24" s="1"/>
  <c r="X127" i="24" s="1"/>
  <c r="Y50" i="24"/>
  <c r="Y88" i="24" s="1"/>
  <c r="Y127" i="24" s="1"/>
  <c r="C51" i="24"/>
  <c r="C89" i="24" s="1"/>
  <c r="C128" i="24" s="1"/>
  <c r="D51" i="24"/>
  <c r="D89" i="24" s="1"/>
  <c r="D128" i="24" s="1"/>
  <c r="E51" i="24"/>
  <c r="E89" i="24" s="1"/>
  <c r="E128" i="24" s="1"/>
  <c r="F51" i="24"/>
  <c r="F89" i="24" s="1"/>
  <c r="F128" i="24" s="1"/>
  <c r="G51" i="24"/>
  <c r="G89" i="24" s="1"/>
  <c r="G128" i="24" s="1"/>
  <c r="H51" i="24"/>
  <c r="H89" i="24" s="1"/>
  <c r="H128" i="24" s="1"/>
  <c r="I51" i="24"/>
  <c r="I89" i="24" s="1"/>
  <c r="I128" i="24" s="1"/>
  <c r="J51" i="24"/>
  <c r="J89" i="24" s="1"/>
  <c r="J128" i="24" s="1"/>
  <c r="K51" i="24"/>
  <c r="K89" i="24" s="1"/>
  <c r="K128" i="24" s="1"/>
  <c r="L51" i="24"/>
  <c r="L89" i="24" s="1"/>
  <c r="L128" i="24" s="1"/>
  <c r="M51" i="24"/>
  <c r="M89" i="24" s="1"/>
  <c r="M128" i="24" s="1"/>
  <c r="N51" i="24"/>
  <c r="N89" i="24" s="1"/>
  <c r="N128" i="24" s="1"/>
  <c r="O51" i="24"/>
  <c r="O89" i="24" s="1"/>
  <c r="O128" i="24" s="1"/>
  <c r="P51" i="24"/>
  <c r="P89" i="24" s="1"/>
  <c r="P128" i="24" s="1"/>
  <c r="Q51" i="24"/>
  <c r="Q89" i="24" s="1"/>
  <c r="Q128" i="24" s="1"/>
  <c r="R51" i="24"/>
  <c r="R89" i="24" s="1"/>
  <c r="R128" i="24" s="1"/>
  <c r="S51" i="24"/>
  <c r="S89" i="24" s="1"/>
  <c r="S128" i="24" s="1"/>
  <c r="T51" i="24"/>
  <c r="T89" i="24" s="1"/>
  <c r="T128" i="24" s="1"/>
  <c r="U51" i="24"/>
  <c r="U89" i="24" s="1"/>
  <c r="U128" i="24" s="1"/>
  <c r="V51" i="24"/>
  <c r="V89" i="24" s="1"/>
  <c r="V128" i="24" s="1"/>
  <c r="W51" i="24"/>
  <c r="W89" i="24" s="1"/>
  <c r="W128" i="24" s="1"/>
  <c r="X51" i="24"/>
  <c r="X89" i="24" s="1"/>
  <c r="X128" i="24" s="1"/>
  <c r="Y51" i="24"/>
  <c r="Y89" i="24" s="1"/>
  <c r="Y128" i="24" s="1"/>
  <c r="C52" i="24"/>
  <c r="C90" i="24" s="1"/>
  <c r="C129" i="24" s="1"/>
  <c r="D52" i="24"/>
  <c r="D90" i="24" s="1"/>
  <c r="D129" i="24" s="1"/>
  <c r="E52" i="24"/>
  <c r="E90" i="24" s="1"/>
  <c r="E129" i="24" s="1"/>
  <c r="F52" i="24"/>
  <c r="F90" i="24" s="1"/>
  <c r="F129" i="24" s="1"/>
  <c r="G52" i="24"/>
  <c r="G90" i="24" s="1"/>
  <c r="G129" i="24" s="1"/>
  <c r="H52" i="24"/>
  <c r="H90" i="24" s="1"/>
  <c r="H129" i="24" s="1"/>
  <c r="I52" i="24"/>
  <c r="I90" i="24" s="1"/>
  <c r="I129" i="24" s="1"/>
  <c r="J52" i="24"/>
  <c r="J90" i="24" s="1"/>
  <c r="J129" i="24" s="1"/>
  <c r="K52" i="24"/>
  <c r="K90" i="24" s="1"/>
  <c r="K129" i="24" s="1"/>
  <c r="L52" i="24"/>
  <c r="L90" i="24" s="1"/>
  <c r="L129" i="24" s="1"/>
  <c r="M52" i="24"/>
  <c r="M90" i="24" s="1"/>
  <c r="M129" i="24" s="1"/>
  <c r="N52" i="24"/>
  <c r="N90" i="24" s="1"/>
  <c r="N129" i="24" s="1"/>
  <c r="O52" i="24"/>
  <c r="O90" i="24" s="1"/>
  <c r="O129" i="24" s="1"/>
  <c r="P52" i="24"/>
  <c r="P90" i="24" s="1"/>
  <c r="P129" i="24" s="1"/>
  <c r="Q52" i="24"/>
  <c r="Q90" i="24" s="1"/>
  <c r="Q129" i="24" s="1"/>
  <c r="R52" i="24"/>
  <c r="R90" i="24" s="1"/>
  <c r="R129" i="24" s="1"/>
  <c r="S52" i="24"/>
  <c r="S90" i="24" s="1"/>
  <c r="S129" i="24" s="1"/>
  <c r="T52" i="24"/>
  <c r="T90" i="24" s="1"/>
  <c r="T129" i="24" s="1"/>
  <c r="U52" i="24"/>
  <c r="U90" i="24" s="1"/>
  <c r="U129" i="24" s="1"/>
  <c r="V52" i="24"/>
  <c r="V90" i="24" s="1"/>
  <c r="V129" i="24" s="1"/>
  <c r="W52" i="24"/>
  <c r="W90" i="24" s="1"/>
  <c r="W129" i="24" s="1"/>
  <c r="X52" i="24"/>
  <c r="X90" i="24" s="1"/>
  <c r="X129" i="24" s="1"/>
  <c r="Y52" i="24"/>
  <c r="Y90" i="24" s="1"/>
  <c r="Y129" i="24" s="1"/>
  <c r="C53" i="24"/>
  <c r="C91" i="24" s="1"/>
  <c r="C130" i="24" s="1"/>
  <c r="D53" i="24"/>
  <c r="D91" i="24" s="1"/>
  <c r="D130" i="24" s="1"/>
  <c r="E53" i="24"/>
  <c r="E91" i="24" s="1"/>
  <c r="E130" i="24" s="1"/>
  <c r="F53" i="24"/>
  <c r="F91" i="24" s="1"/>
  <c r="F130" i="24" s="1"/>
  <c r="G53" i="24"/>
  <c r="G91" i="24" s="1"/>
  <c r="G130" i="24" s="1"/>
  <c r="H53" i="24"/>
  <c r="H91" i="24" s="1"/>
  <c r="H130" i="24" s="1"/>
  <c r="I53" i="24"/>
  <c r="I91" i="24" s="1"/>
  <c r="I130" i="24" s="1"/>
  <c r="J53" i="24"/>
  <c r="J91" i="24" s="1"/>
  <c r="J130" i="24" s="1"/>
  <c r="K53" i="24"/>
  <c r="K91" i="24" s="1"/>
  <c r="K130" i="24" s="1"/>
  <c r="L53" i="24"/>
  <c r="L91" i="24" s="1"/>
  <c r="L130" i="24" s="1"/>
  <c r="M53" i="24"/>
  <c r="M91" i="24" s="1"/>
  <c r="M130" i="24" s="1"/>
  <c r="N53" i="24"/>
  <c r="N91" i="24" s="1"/>
  <c r="N130" i="24" s="1"/>
  <c r="O53" i="24"/>
  <c r="O91" i="24" s="1"/>
  <c r="O130" i="24" s="1"/>
  <c r="P53" i="24"/>
  <c r="P91" i="24" s="1"/>
  <c r="P130" i="24" s="1"/>
  <c r="Q53" i="24"/>
  <c r="Q91" i="24" s="1"/>
  <c r="Q130" i="24" s="1"/>
  <c r="R53" i="24"/>
  <c r="R91" i="24" s="1"/>
  <c r="R130" i="24" s="1"/>
  <c r="S53" i="24"/>
  <c r="S91" i="24" s="1"/>
  <c r="S130" i="24" s="1"/>
  <c r="T53" i="24"/>
  <c r="T91" i="24" s="1"/>
  <c r="T130" i="24" s="1"/>
  <c r="U53" i="24"/>
  <c r="U91" i="24" s="1"/>
  <c r="U130" i="24" s="1"/>
  <c r="V53" i="24"/>
  <c r="V91" i="24" s="1"/>
  <c r="V130" i="24" s="1"/>
  <c r="W53" i="24"/>
  <c r="W91" i="24" s="1"/>
  <c r="W130" i="24" s="1"/>
  <c r="X53" i="24"/>
  <c r="X91" i="24" s="1"/>
  <c r="X130" i="24" s="1"/>
  <c r="Y53" i="24"/>
  <c r="Y91" i="24" s="1"/>
  <c r="Y130" i="24" s="1"/>
  <c r="C54" i="24"/>
  <c r="C92" i="24" s="1"/>
  <c r="C131" i="24" s="1"/>
  <c r="D54" i="24"/>
  <c r="D92" i="24" s="1"/>
  <c r="D131" i="24" s="1"/>
  <c r="E54" i="24"/>
  <c r="E92" i="24" s="1"/>
  <c r="E131" i="24" s="1"/>
  <c r="F54" i="24"/>
  <c r="F92" i="24" s="1"/>
  <c r="F131" i="24" s="1"/>
  <c r="G54" i="24"/>
  <c r="G92" i="24" s="1"/>
  <c r="G131" i="24" s="1"/>
  <c r="H54" i="24"/>
  <c r="H92" i="24" s="1"/>
  <c r="H131" i="24" s="1"/>
  <c r="I54" i="24"/>
  <c r="I92" i="24" s="1"/>
  <c r="I131" i="24" s="1"/>
  <c r="J54" i="24"/>
  <c r="J92" i="24" s="1"/>
  <c r="J131" i="24" s="1"/>
  <c r="K54" i="24"/>
  <c r="K92" i="24" s="1"/>
  <c r="K131" i="24" s="1"/>
  <c r="L54" i="24"/>
  <c r="L92" i="24" s="1"/>
  <c r="L131" i="24" s="1"/>
  <c r="M54" i="24"/>
  <c r="M92" i="24" s="1"/>
  <c r="M131" i="24" s="1"/>
  <c r="N54" i="24"/>
  <c r="N92" i="24" s="1"/>
  <c r="N131" i="24" s="1"/>
  <c r="O54" i="24"/>
  <c r="O92" i="24" s="1"/>
  <c r="O131" i="24" s="1"/>
  <c r="P54" i="24"/>
  <c r="P92" i="24" s="1"/>
  <c r="P131" i="24" s="1"/>
  <c r="Q54" i="24"/>
  <c r="Q92" i="24" s="1"/>
  <c r="Q131" i="24" s="1"/>
  <c r="R54" i="24"/>
  <c r="R92" i="24" s="1"/>
  <c r="R131" i="24" s="1"/>
  <c r="S54" i="24"/>
  <c r="S92" i="24" s="1"/>
  <c r="S131" i="24" s="1"/>
  <c r="T54" i="24"/>
  <c r="T92" i="24" s="1"/>
  <c r="T131" i="24" s="1"/>
  <c r="U54" i="24"/>
  <c r="U92" i="24" s="1"/>
  <c r="U131" i="24" s="1"/>
  <c r="V54" i="24"/>
  <c r="V92" i="24" s="1"/>
  <c r="V131" i="24" s="1"/>
  <c r="W54" i="24"/>
  <c r="W92" i="24" s="1"/>
  <c r="W131" i="24" s="1"/>
  <c r="X54" i="24"/>
  <c r="X92" i="24" s="1"/>
  <c r="X131" i="24" s="1"/>
  <c r="Y54" i="24"/>
  <c r="Y92" i="24" s="1"/>
  <c r="Y131" i="24" s="1"/>
  <c r="C55" i="24"/>
  <c r="C93" i="24" s="1"/>
  <c r="C132" i="24" s="1"/>
  <c r="D55" i="24"/>
  <c r="D93" i="24" s="1"/>
  <c r="D132" i="24" s="1"/>
  <c r="E55" i="24"/>
  <c r="E93" i="24" s="1"/>
  <c r="E132" i="24" s="1"/>
  <c r="F55" i="24"/>
  <c r="F93" i="24" s="1"/>
  <c r="F132" i="24" s="1"/>
  <c r="G55" i="24"/>
  <c r="G93" i="24" s="1"/>
  <c r="G132" i="24" s="1"/>
  <c r="H55" i="24"/>
  <c r="H93" i="24" s="1"/>
  <c r="H132" i="24" s="1"/>
  <c r="I55" i="24"/>
  <c r="I93" i="24" s="1"/>
  <c r="I132" i="24" s="1"/>
  <c r="J55" i="24"/>
  <c r="J93" i="24" s="1"/>
  <c r="J132" i="24" s="1"/>
  <c r="K55" i="24"/>
  <c r="K93" i="24" s="1"/>
  <c r="K132" i="24" s="1"/>
  <c r="L55" i="24"/>
  <c r="L93" i="24" s="1"/>
  <c r="L132" i="24" s="1"/>
  <c r="M55" i="24"/>
  <c r="M93" i="24" s="1"/>
  <c r="M132" i="24" s="1"/>
  <c r="N55" i="24"/>
  <c r="N93" i="24" s="1"/>
  <c r="N132" i="24" s="1"/>
  <c r="O55" i="24"/>
  <c r="O93" i="24" s="1"/>
  <c r="O132" i="24" s="1"/>
  <c r="P55" i="24"/>
  <c r="P93" i="24" s="1"/>
  <c r="P132" i="24" s="1"/>
  <c r="Q55" i="24"/>
  <c r="Q93" i="24" s="1"/>
  <c r="Q132" i="24" s="1"/>
  <c r="R55" i="24"/>
  <c r="R93" i="24" s="1"/>
  <c r="R132" i="24" s="1"/>
  <c r="S55" i="24"/>
  <c r="S93" i="24" s="1"/>
  <c r="S132" i="24" s="1"/>
  <c r="T55" i="24"/>
  <c r="T93" i="24" s="1"/>
  <c r="T132" i="24" s="1"/>
  <c r="U55" i="24"/>
  <c r="U93" i="24" s="1"/>
  <c r="U132" i="24" s="1"/>
  <c r="V55" i="24"/>
  <c r="V93" i="24" s="1"/>
  <c r="V132" i="24" s="1"/>
  <c r="W55" i="24"/>
  <c r="W93" i="24" s="1"/>
  <c r="W132" i="24" s="1"/>
  <c r="X55" i="24"/>
  <c r="X93" i="24" s="1"/>
  <c r="X132" i="24" s="1"/>
  <c r="Y55" i="24"/>
  <c r="Y93" i="24" s="1"/>
  <c r="Y132" i="24" s="1"/>
  <c r="C56" i="24"/>
  <c r="C94" i="24" s="1"/>
  <c r="C133" i="24" s="1"/>
  <c r="D56" i="24"/>
  <c r="D94" i="24" s="1"/>
  <c r="D133" i="24" s="1"/>
  <c r="E56" i="24"/>
  <c r="E94" i="24" s="1"/>
  <c r="E133" i="24" s="1"/>
  <c r="F56" i="24"/>
  <c r="F94" i="24" s="1"/>
  <c r="F133" i="24" s="1"/>
  <c r="G56" i="24"/>
  <c r="G94" i="24" s="1"/>
  <c r="G133" i="24" s="1"/>
  <c r="H56" i="24"/>
  <c r="H94" i="24" s="1"/>
  <c r="H133" i="24" s="1"/>
  <c r="I56" i="24"/>
  <c r="I94" i="24" s="1"/>
  <c r="I133" i="24" s="1"/>
  <c r="J56" i="24"/>
  <c r="J94" i="24" s="1"/>
  <c r="J133" i="24" s="1"/>
  <c r="K56" i="24"/>
  <c r="K94" i="24" s="1"/>
  <c r="K133" i="24" s="1"/>
  <c r="L56" i="24"/>
  <c r="L94" i="24" s="1"/>
  <c r="L133" i="24" s="1"/>
  <c r="M56" i="24"/>
  <c r="M94" i="24" s="1"/>
  <c r="M133" i="24" s="1"/>
  <c r="N56" i="24"/>
  <c r="N94" i="24" s="1"/>
  <c r="N133" i="24" s="1"/>
  <c r="O56" i="24"/>
  <c r="O94" i="24" s="1"/>
  <c r="O133" i="24" s="1"/>
  <c r="P56" i="24"/>
  <c r="P94" i="24" s="1"/>
  <c r="P133" i="24" s="1"/>
  <c r="Q56" i="24"/>
  <c r="Q94" i="24" s="1"/>
  <c r="Q133" i="24" s="1"/>
  <c r="R56" i="24"/>
  <c r="R94" i="24" s="1"/>
  <c r="R133" i="24" s="1"/>
  <c r="S56" i="24"/>
  <c r="S94" i="24" s="1"/>
  <c r="S133" i="24" s="1"/>
  <c r="T56" i="24"/>
  <c r="T94" i="24" s="1"/>
  <c r="T133" i="24" s="1"/>
  <c r="U56" i="24"/>
  <c r="U94" i="24" s="1"/>
  <c r="U133" i="24" s="1"/>
  <c r="V56" i="24"/>
  <c r="V94" i="24" s="1"/>
  <c r="V133" i="24" s="1"/>
  <c r="W56" i="24"/>
  <c r="W94" i="24" s="1"/>
  <c r="W133" i="24" s="1"/>
  <c r="X56" i="24"/>
  <c r="X94" i="24" s="1"/>
  <c r="X133" i="24" s="1"/>
  <c r="Y56" i="24"/>
  <c r="Y94" i="24" s="1"/>
  <c r="Y133" i="24" s="1"/>
  <c r="C57" i="24"/>
  <c r="C95" i="24" s="1"/>
  <c r="C134" i="24" s="1"/>
  <c r="D57" i="24"/>
  <c r="D95" i="24" s="1"/>
  <c r="D134" i="24" s="1"/>
  <c r="E57" i="24"/>
  <c r="E95" i="24" s="1"/>
  <c r="E134" i="24" s="1"/>
  <c r="F57" i="24"/>
  <c r="F95" i="24" s="1"/>
  <c r="F134" i="24" s="1"/>
  <c r="G57" i="24"/>
  <c r="G95" i="24" s="1"/>
  <c r="G134" i="24" s="1"/>
  <c r="H57" i="24"/>
  <c r="H95" i="24" s="1"/>
  <c r="H134" i="24" s="1"/>
  <c r="I57" i="24"/>
  <c r="I95" i="24" s="1"/>
  <c r="I134" i="24" s="1"/>
  <c r="J57" i="24"/>
  <c r="J95" i="24" s="1"/>
  <c r="J134" i="24" s="1"/>
  <c r="K57" i="24"/>
  <c r="K95" i="24" s="1"/>
  <c r="K134" i="24" s="1"/>
  <c r="L57" i="24"/>
  <c r="L95" i="24" s="1"/>
  <c r="L134" i="24" s="1"/>
  <c r="M57" i="24"/>
  <c r="M95" i="24" s="1"/>
  <c r="M134" i="24" s="1"/>
  <c r="N57" i="24"/>
  <c r="N95" i="24" s="1"/>
  <c r="N134" i="24" s="1"/>
  <c r="O57" i="24"/>
  <c r="O95" i="24" s="1"/>
  <c r="O134" i="24" s="1"/>
  <c r="P57" i="24"/>
  <c r="P95" i="24" s="1"/>
  <c r="P134" i="24" s="1"/>
  <c r="Q57" i="24"/>
  <c r="Q95" i="24" s="1"/>
  <c r="Q134" i="24" s="1"/>
  <c r="R57" i="24"/>
  <c r="R95" i="24" s="1"/>
  <c r="R134" i="24" s="1"/>
  <c r="S57" i="24"/>
  <c r="S95" i="24" s="1"/>
  <c r="S134" i="24" s="1"/>
  <c r="T57" i="24"/>
  <c r="T95" i="24" s="1"/>
  <c r="T134" i="24" s="1"/>
  <c r="U57" i="24"/>
  <c r="U95" i="24" s="1"/>
  <c r="U134" i="24" s="1"/>
  <c r="V57" i="24"/>
  <c r="V95" i="24" s="1"/>
  <c r="V134" i="24" s="1"/>
  <c r="W57" i="24"/>
  <c r="W95" i="24" s="1"/>
  <c r="W134" i="24" s="1"/>
  <c r="X57" i="24"/>
  <c r="X95" i="24" s="1"/>
  <c r="X134" i="24" s="1"/>
  <c r="Y57" i="24"/>
  <c r="Y95" i="24" s="1"/>
  <c r="Y134" i="24" s="1"/>
  <c r="C58" i="24"/>
  <c r="C96" i="24" s="1"/>
  <c r="C135" i="24" s="1"/>
  <c r="D58" i="24"/>
  <c r="D96" i="24" s="1"/>
  <c r="D135" i="24" s="1"/>
  <c r="E58" i="24"/>
  <c r="E96" i="24" s="1"/>
  <c r="E135" i="24" s="1"/>
  <c r="F58" i="24"/>
  <c r="F96" i="24" s="1"/>
  <c r="F135" i="24" s="1"/>
  <c r="G58" i="24"/>
  <c r="G96" i="24" s="1"/>
  <c r="G135" i="24" s="1"/>
  <c r="H58" i="24"/>
  <c r="H96" i="24" s="1"/>
  <c r="H135" i="24" s="1"/>
  <c r="I58" i="24"/>
  <c r="I96" i="24" s="1"/>
  <c r="I135" i="24" s="1"/>
  <c r="J58" i="24"/>
  <c r="J96" i="24" s="1"/>
  <c r="J135" i="24" s="1"/>
  <c r="K58" i="24"/>
  <c r="K96" i="24" s="1"/>
  <c r="K135" i="24" s="1"/>
  <c r="L58" i="24"/>
  <c r="L96" i="24" s="1"/>
  <c r="L135" i="24" s="1"/>
  <c r="M58" i="24"/>
  <c r="M96" i="24" s="1"/>
  <c r="M135" i="24" s="1"/>
  <c r="N58" i="24"/>
  <c r="N96" i="24" s="1"/>
  <c r="N135" i="24" s="1"/>
  <c r="O58" i="24"/>
  <c r="O96" i="24" s="1"/>
  <c r="O135" i="24" s="1"/>
  <c r="P58" i="24"/>
  <c r="P96" i="24" s="1"/>
  <c r="P135" i="24" s="1"/>
  <c r="Q58" i="24"/>
  <c r="Q96" i="24" s="1"/>
  <c r="Q135" i="24" s="1"/>
  <c r="R58" i="24"/>
  <c r="R96" i="24" s="1"/>
  <c r="R135" i="24" s="1"/>
  <c r="S58" i="24"/>
  <c r="S96" i="24" s="1"/>
  <c r="S135" i="24" s="1"/>
  <c r="T58" i="24"/>
  <c r="T96" i="24" s="1"/>
  <c r="T135" i="24" s="1"/>
  <c r="U58" i="24"/>
  <c r="U96" i="24" s="1"/>
  <c r="U135" i="24" s="1"/>
  <c r="V58" i="24"/>
  <c r="V96" i="24" s="1"/>
  <c r="V135" i="24" s="1"/>
  <c r="W58" i="24"/>
  <c r="W96" i="24" s="1"/>
  <c r="W135" i="24" s="1"/>
  <c r="X58" i="24"/>
  <c r="X96" i="24" s="1"/>
  <c r="X135" i="24" s="1"/>
  <c r="Y58" i="24"/>
  <c r="Y96" i="24" s="1"/>
  <c r="Y135" i="24" s="1"/>
  <c r="C59" i="24"/>
  <c r="C97" i="24" s="1"/>
  <c r="C136" i="24" s="1"/>
  <c r="D59" i="24"/>
  <c r="D97" i="24" s="1"/>
  <c r="D136" i="24" s="1"/>
  <c r="E59" i="24"/>
  <c r="E97" i="24" s="1"/>
  <c r="E136" i="24" s="1"/>
  <c r="F59" i="24"/>
  <c r="F97" i="24" s="1"/>
  <c r="F136" i="24" s="1"/>
  <c r="G59" i="24"/>
  <c r="G97" i="24" s="1"/>
  <c r="G136" i="24" s="1"/>
  <c r="H59" i="24"/>
  <c r="H97" i="24" s="1"/>
  <c r="H136" i="24" s="1"/>
  <c r="I59" i="24"/>
  <c r="I97" i="24" s="1"/>
  <c r="I136" i="24" s="1"/>
  <c r="J59" i="24"/>
  <c r="J97" i="24" s="1"/>
  <c r="J136" i="24" s="1"/>
  <c r="K59" i="24"/>
  <c r="K97" i="24" s="1"/>
  <c r="K136" i="24" s="1"/>
  <c r="L59" i="24"/>
  <c r="L97" i="24" s="1"/>
  <c r="L136" i="24" s="1"/>
  <c r="M59" i="24"/>
  <c r="M97" i="24" s="1"/>
  <c r="M136" i="24" s="1"/>
  <c r="N59" i="24"/>
  <c r="N97" i="24" s="1"/>
  <c r="N136" i="24" s="1"/>
  <c r="O59" i="24"/>
  <c r="O97" i="24" s="1"/>
  <c r="O136" i="24" s="1"/>
  <c r="P59" i="24"/>
  <c r="P97" i="24" s="1"/>
  <c r="P136" i="24" s="1"/>
  <c r="Q59" i="24"/>
  <c r="Q97" i="24" s="1"/>
  <c r="Q136" i="24" s="1"/>
  <c r="R59" i="24"/>
  <c r="R97" i="24" s="1"/>
  <c r="R136" i="24" s="1"/>
  <c r="S59" i="24"/>
  <c r="S97" i="24" s="1"/>
  <c r="S136" i="24" s="1"/>
  <c r="T59" i="24"/>
  <c r="T97" i="24" s="1"/>
  <c r="T136" i="24" s="1"/>
  <c r="U59" i="24"/>
  <c r="U97" i="24" s="1"/>
  <c r="U136" i="24" s="1"/>
  <c r="V59" i="24"/>
  <c r="V97" i="24" s="1"/>
  <c r="V136" i="24" s="1"/>
  <c r="W59" i="24"/>
  <c r="W97" i="24" s="1"/>
  <c r="W136" i="24" s="1"/>
  <c r="X59" i="24"/>
  <c r="X97" i="24" s="1"/>
  <c r="X136" i="24" s="1"/>
  <c r="Y59" i="24"/>
  <c r="Y97" i="24" s="1"/>
  <c r="Y136" i="24" s="1"/>
  <c r="C60" i="24"/>
  <c r="C98" i="24" s="1"/>
  <c r="C137" i="24" s="1"/>
  <c r="D60" i="24"/>
  <c r="D98" i="24" s="1"/>
  <c r="D137" i="24" s="1"/>
  <c r="E60" i="24"/>
  <c r="E98" i="24" s="1"/>
  <c r="E137" i="24" s="1"/>
  <c r="F60" i="24"/>
  <c r="F98" i="24" s="1"/>
  <c r="F137" i="24" s="1"/>
  <c r="G60" i="24"/>
  <c r="G98" i="24" s="1"/>
  <c r="G137" i="24" s="1"/>
  <c r="H60" i="24"/>
  <c r="H98" i="24" s="1"/>
  <c r="H137" i="24" s="1"/>
  <c r="I60" i="24"/>
  <c r="I98" i="24" s="1"/>
  <c r="I137" i="24" s="1"/>
  <c r="J60" i="24"/>
  <c r="J98" i="24" s="1"/>
  <c r="J137" i="24" s="1"/>
  <c r="K60" i="24"/>
  <c r="K98" i="24" s="1"/>
  <c r="K137" i="24" s="1"/>
  <c r="L60" i="24"/>
  <c r="L98" i="24" s="1"/>
  <c r="L137" i="24" s="1"/>
  <c r="M60" i="24"/>
  <c r="M98" i="24" s="1"/>
  <c r="M137" i="24" s="1"/>
  <c r="N60" i="24"/>
  <c r="N98" i="24" s="1"/>
  <c r="N137" i="24" s="1"/>
  <c r="O60" i="24"/>
  <c r="O98" i="24" s="1"/>
  <c r="O137" i="24" s="1"/>
  <c r="P60" i="24"/>
  <c r="P98" i="24" s="1"/>
  <c r="P137" i="24" s="1"/>
  <c r="Q60" i="24"/>
  <c r="Q98" i="24" s="1"/>
  <c r="Q137" i="24" s="1"/>
  <c r="R60" i="24"/>
  <c r="R98" i="24" s="1"/>
  <c r="R137" i="24" s="1"/>
  <c r="S60" i="24"/>
  <c r="S98" i="24" s="1"/>
  <c r="S137" i="24" s="1"/>
  <c r="T60" i="24"/>
  <c r="T98" i="24" s="1"/>
  <c r="T137" i="24" s="1"/>
  <c r="U60" i="24"/>
  <c r="U98" i="24" s="1"/>
  <c r="U137" i="24" s="1"/>
  <c r="V60" i="24"/>
  <c r="V98" i="24" s="1"/>
  <c r="V137" i="24" s="1"/>
  <c r="W60" i="24"/>
  <c r="W98" i="24" s="1"/>
  <c r="W137" i="24" s="1"/>
  <c r="X60" i="24"/>
  <c r="X98" i="24" s="1"/>
  <c r="X137" i="24" s="1"/>
  <c r="Y60" i="24"/>
  <c r="Y98" i="24" s="1"/>
  <c r="Y137" i="24" s="1"/>
  <c r="C61" i="24"/>
  <c r="C99" i="24" s="1"/>
  <c r="C138" i="24" s="1"/>
  <c r="D61" i="24"/>
  <c r="D99" i="24" s="1"/>
  <c r="D138" i="24" s="1"/>
  <c r="E61" i="24"/>
  <c r="E99" i="24" s="1"/>
  <c r="E138" i="24" s="1"/>
  <c r="F61" i="24"/>
  <c r="F99" i="24" s="1"/>
  <c r="F138" i="24" s="1"/>
  <c r="G61" i="24"/>
  <c r="G99" i="24" s="1"/>
  <c r="G138" i="24" s="1"/>
  <c r="H61" i="24"/>
  <c r="H99" i="24" s="1"/>
  <c r="H138" i="24" s="1"/>
  <c r="I61" i="24"/>
  <c r="I99" i="24" s="1"/>
  <c r="I138" i="24" s="1"/>
  <c r="J61" i="24"/>
  <c r="J99" i="24" s="1"/>
  <c r="J138" i="24" s="1"/>
  <c r="K61" i="24"/>
  <c r="K99" i="24" s="1"/>
  <c r="K138" i="24" s="1"/>
  <c r="L61" i="24"/>
  <c r="L99" i="24" s="1"/>
  <c r="L138" i="24" s="1"/>
  <c r="M61" i="24"/>
  <c r="M99" i="24" s="1"/>
  <c r="M138" i="24" s="1"/>
  <c r="N61" i="24"/>
  <c r="N99" i="24" s="1"/>
  <c r="N138" i="24" s="1"/>
  <c r="O61" i="24"/>
  <c r="O99" i="24" s="1"/>
  <c r="O138" i="24" s="1"/>
  <c r="P61" i="24"/>
  <c r="P99" i="24" s="1"/>
  <c r="P138" i="24" s="1"/>
  <c r="Q61" i="24"/>
  <c r="Q99" i="24" s="1"/>
  <c r="Q138" i="24" s="1"/>
  <c r="R61" i="24"/>
  <c r="R99" i="24" s="1"/>
  <c r="R138" i="24" s="1"/>
  <c r="S61" i="24"/>
  <c r="S99" i="24" s="1"/>
  <c r="S138" i="24" s="1"/>
  <c r="T61" i="24"/>
  <c r="T99" i="24" s="1"/>
  <c r="T138" i="24" s="1"/>
  <c r="U61" i="24"/>
  <c r="U99" i="24" s="1"/>
  <c r="U138" i="24" s="1"/>
  <c r="V61" i="24"/>
  <c r="V99" i="24" s="1"/>
  <c r="V138" i="24" s="1"/>
  <c r="W61" i="24"/>
  <c r="W99" i="24" s="1"/>
  <c r="W138" i="24" s="1"/>
  <c r="X61" i="24"/>
  <c r="X99" i="24" s="1"/>
  <c r="X138" i="24" s="1"/>
  <c r="Y61" i="24"/>
  <c r="Y99" i="24" s="1"/>
  <c r="Y138" i="24" s="1"/>
  <c r="C62" i="24"/>
  <c r="C100" i="24" s="1"/>
  <c r="C139" i="24" s="1"/>
  <c r="D62" i="24"/>
  <c r="D100" i="24" s="1"/>
  <c r="D139" i="24" s="1"/>
  <c r="E62" i="24"/>
  <c r="E100" i="24" s="1"/>
  <c r="E139" i="24" s="1"/>
  <c r="F62" i="24"/>
  <c r="F100" i="24" s="1"/>
  <c r="F139" i="24" s="1"/>
  <c r="G62" i="24"/>
  <c r="G100" i="24" s="1"/>
  <c r="G139" i="24" s="1"/>
  <c r="H62" i="24"/>
  <c r="H100" i="24" s="1"/>
  <c r="H139" i="24" s="1"/>
  <c r="I62" i="24"/>
  <c r="I100" i="24" s="1"/>
  <c r="I139" i="24" s="1"/>
  <c r="J62" i="24"/>
  <c r="J100" i="24" s="1"/>
  <c r="J139" i="24" s="1"/>
  <c r="K62" i="24"/>
  <c r="K100" i="24" s="1"/>
  <c r="K139" i="24" s="1"/>
  <c r="L62" i="24"/>
  <c r="L100" i="24" s="1"/>
  <c r="L139" i="24" s="1"/>
  <c r="M62" i="24"/>
  <c r="M100" i="24" s="1"/>
  <c r="M139" i="24" s="1"/>
  <c r="N62" i="24"/>
  <c r="N100" i="24" s="1"/>
  <c r="N139" i="24" s="1"/>
  <c r="O62" i="24"/>
  <c r="O100" i="24" s="1"/>
  <c r="O139" i="24" s="1"/>
  <c r="P62" i="24"/>
  <c r="P100" i="24" s="1"/>
  <c r="P139" i="24" s="1"/>
  <c r="Q62" i="24"/>
  <c r="Q100" i="24" s="1"/>
  <c r="Q139" i="24" s="1"/>
  <c r="R62" i="24"/>
  <c r="R100" i="24" s="1"/>
  <c r="R139" i="24" s="1"/>
  <c r="S62" i="24"/>
  <c r="S100" i="24" s="1"/>
  <c r="S139" i="24" s="1"/>
  <c r="T62" i="24"/>
  <c r="T100" i="24" s="1"/>
  <c r="T139" i="24" s="1"/>
  <c r="U62" i="24"/>
  <c r="U100" i="24" s="1"/>
  <c r="U139" i="24" s="1"/>
  <c r="V62" i="24"/>
  <c r="V100" i="24" s="1"/>
  <c r="V139" i="24" s="1"/>
  <c r="W62" i="24"/>
  <c r="W100" i="24" s="1"/>
  <c r="W139" i="24" s="1"/>
  <c r="X62" i="24"/>
  <c r="X100" i="24" s="1"/>
  <c r="X139" i="24" s="1"/>
  <c r="Y62" i="24"/>
  <c r="Y100" i="24" s="1"/>
  <c r="Y139" i="24" s="1"/>
  <c r="C63" i="24"/>
  <c r="C101" i="24" s="1"/>
  <c r="C140" i="24" s="1"/>
  <c r="D63" i="24"/>
  <c r="D101" i="24" s="1"/>
  <c r="D140" i="24" s="1"/>
  <c r="E63" i="24"/>
  <c r="E101" i="24" s="1"/>
  <c r="E140" i="24" s="1"/>
  <c r="F63" i="24"/>
  <c r="F101" i="24" s="1"/>
  <c r="F140" i="24" s="1"/>
  <c r="G63" i="24"/>
  <c r="G101" i="24" s="1"/>
  <c r="G140" i="24" s="1"/>
  <c r="H63" i="24"/>
  <c r="H101" i="24" s="1"/>
  <c r="H140" i="24" s="1"/>
  <c r="I63" i="24"/>
  <c r="I101" i="24" s="1"/>
  <c r="I140" i="24" s="1"/>
  <c r="J63" i="24"/>
  <c r="J101" i="24" s="1"/>
  <c r="J140" i="24" s="1"/>
  <c r="K63" i="24"/>
  <c r="K101" i="24" s="1"/>
  <c r="K140" i="24" s="1"/>
  <c r="L63" i="24"/>
  <c r="L101" i="24" s="1"/>
  <c r="L140" i="24" s="1"/>
  <c r="M63" i="24"/>
  <c r="M101" i="24" s="1"/>
  <c r="M140" i="24" s="1"/>
  <c r="N63" i="24"/>
  <c r="N101" i="24" s="1"/>
  <c r="N140" i="24" s="1"/>
  <c r="O63" i="24"/>
  <c r="O101" i="24" s="1"/>
  <c r="O140" i="24" s="1"/>
  <c r="P63" i="24"/>
  <c r="P101" i="24" s="1"/>
  <c r="P140" i="24" s="1"/>
  <c r="Q63" i="24"/>
  <c r="Q101" i="24" s="1"/>
  <c r="Q140" i="24" s="1"/>
  <c r="R63" i="24"/>
  <c r="R101" i="24" s="1"/>
  <c r="R140" i="24" s="1"/>
  <c r="S63" i="24"/>
  <c r="S101" i="24" s="1"/>
  <c r="S140" i="24" s="1"/>
  <c r="T63" i="24"/>
  <c r="T101" i="24" s="1"/>
  <c r="T140" i="24" s="1"/>
  <c r="U63" i="24"/>
  <c r="U101" i="24" s="1"/>
  <c r="U140" i="24" s="1"/>
  <c r="V63" i="24"/>
  <c r="V101" i="24" s="1"/>
  <c r="V140" i="24" s="1"/>
  <c r="W63" i="24"/>
  <c r="W101" i="24" s="1"/>
  <c r="W140" i="24" s="1"/>
  <c r="X63" i="24"/>
  <c r="X101" i="24" s="1"/>
  <c r="X140" i="24" s="1"/>
  <c r="Y63" i="24"/>
  <c r="Y101" i="24" s="1"/>
  <c r="Y140" i="24" s="1"/>
  <c r="C64" i="24"/>
  <c r="C102" i="24" s="1"/>
  <c r="C141" i="24" s="1"/>
  <c r="D64" i="24"/>
  <c r="D102" i="24" s="1"/>
  <c r="D141" i="24" s="1"/>
  <c r="E64" i="24"/>
  <c r="E102" i="24" s="1"/>
  <c r="E141" i="24" s="1"/>
  <c r="F64" i="24"/>
  <c r="F102" i="24" s="1"/>
  <c r="F141" i="24" s="1"/>
  <c r="G64" i="24"/>
  <c r="G102" i="24" s="1"/>
  <c r="G141" i="24" s="1"/>
  <c r="H64" i="24"/>
  <c r="H102" i="24" s="1"/>
  <c r="H141" i="24" s="1"/>
  <c r="I64" i="24"/>
  <c r="I102" i="24" s="1"/>
  <c r="I141" i="24" s="1"/>
  <c r="J64" i="24"/>
  <c r="J102" i="24" s="1"/>
  <c r="J141" i="24" s="1"/>
  <c r="K64" i="24"/>
  <c r="K102" i="24" s="1"/>
  <c r="K141" i="24" s="1"/>
  <c r="L64" i="24"/>
  <c r="L102" i="24" s="1"/>
  <c r="L141" i="24" s="1"/>
  <c r="M64" i="24"/>
  <c r="M102" i="24" s="1"/>
  <c r="M141" i="24" s="1"/>
  <c r="N64" i="24"/>
  <c r="N102" i="24" s="1"/>
  <c r="N141" i="24" s="1"/>
  <c r="O64" i="24"/>
  <c r="O102" i="24" s="1"/>
  <c r="O141" i="24" s="1"/>
  <c r="P64" i="24"/>
  <c r="P102" i="24" s="1"/>
  <c r="P141" i="24" s="1"/>
  <c r="Q64" i="24"/>
  <c r="Q102" i="24" s="1"/>
  <c r="Q141" i="24" s="1"/>
  <c r="R64" i="24"/>
  <c r="R102" i="24" s="1"/>
  <c r="R141" i="24" s="1"/>
  <c r="S64" i="24"/>
  <c r="S102" i="24" s="1"/>
  <c r="S141" i="24" s="1"/>
  <c r="T64" i="24"/>
  <c r="T102" i="24" s="1"/>
  <c r="T141" i="24" s="1"/>
  <c r="U64" i="24"/>
  <c r="U102" i="24" s="1"/>
  <c r="U141" i="24" s="1"/>
  <c r="V64" i="24"/>
  <c r="V102" i="24" s="1"/>
  <c r="V141" i="24" s="1"/>
  <c r="W64" i="24"/>
  <c r="W102" i="24" s="1"/>
  <c r="W141" i="24" s="1"/>
  <c r="X64" i="24"/>
  <c r="X102" i="24" s="1"/>
  <c r="X141" i="24" s="1"/>
  <c r="Y64" i="24"/>
  <c r="Y102" i="24" s="1"/>
  <c r="Y141" i="24" s="1"/>
  <c r="C65" i="24"/>
  <c r="C103" i="24" s="1"/>
  <c r="C142" i="24" s="1"/>
  <c r="D65" i="24"/>
  <c r="D103" i="24" s="1"/>
  <c r="D142" i="24" s="1"/>
  <c r="E65" i="24"/>
  <c r="E103" i="24" s="1"/>
  <c r="E142" i="24" s="1"/>
  <c r="F65" i="24"/>
  <c r="F103" i="24" s="1"/>
  <c r="F142" i="24" s="1"/>
  <c r="G65" i="24"/>
  <c r="G103" i="24" s="1"/>
  <c r="G142" i="24" s="1"/>
  <c r="H65" i="24"/>
  <c r="H103" i="24" s="1"/>
  <c r="H142" i="24" s="1"/>
  <c r="I65" i="24"/>
  <c r="I103" i="24" s="1"/>
  <c r="I142" i="24" s="1"/>
  <c r="J65" i="24"/>
  <c r="J103" i="24" s="1"/>
  <c r="J142" i="24" s="1"/>
  <c r="K65" i="24"/>
  <c r="K103" i="24" s="1"/>
  <c r="K142" i="24" s="1"/>
  <c r="L65" i="24"/>
  <c r="L103" i="24" s="1"/>
  <c r="L142" i="24" s="1"/>
  <c r="M65" i="24"/>
  <c r="M103" i="24" s="1"/>
  <c r="M142" i="24" s="1"/>
  <c r="N65" i="24"/>
  <c r="N103" i="24" s="1"/>
  <c r="N142" i="24" s="1"/>
  <c r="O65" i="24"/>
  <c r="O103" i="24" s="1"/>
  <c r="O142" i="24" s="1"/>
  <c r="P65" i="24"/>
  <c r="P103" i="24" s="1"/>
  <c r="P142" i="24" s="1"/>
  <c r="Q65" i="24"/>
  <c r="Q103" i="24" s="1"/>
  <c r="Q142" i="24" s="1"/>
  <c r="R65" i="24"/>
  <c r="R103" i="24" s="1"/>
  <c r="R142" i="24" s="1"/>
  <c r="S65" i="24"/>
  <c r="S103" i="24" s="1"/>
  <c r="S142" i="24" s="1"/>
  <c r="T65" i="24"/>
  <c r="T103" i="24" s="1"/>
  <c r="T142" i="24" s="1"/>
  <c r="U65" i="24"/>
  <c r="U103" i="24" s="1"/>
  <c r="U142" i="24" s="1"/>
  <c r="V65" i="24"/>
  <c r="V103" i="24" s="1"/>
  <c r="V142" i="24" s="1"/>
  <c r="W65" i="24"/>
  <c r="W103" i="24" s="1"/>
  <c r="W142" i="24" s="1"/>
  <c r="X65" i="24"/>
  <c r="X103" i="24" s="1"/>
  <c r="X142" i="24" s="1"/>
  <c r="Y65" i="24"/>
  <c r="Y103" i="24" s="1"/>
  <c r="Y142" i="24" s="1"/>
  <c r="C66" i="24"/>
  <c r="C104" i="24" s="1"/>
  <c r="C143" i="24" s="1"/>
  <c r="D66" i="24"/>
  <c r="D104" i="24" s="1"/>
  <c r="D143" i="24" s="1"/>
  <c r="E66" i="24"/>
  <c r="E104" i="24" s="1"/>
  <c r="E143" i="24" s="1"/>
  <c r="F66" i="24"/>
  <c r="F104" i="24" s="1"/>
  <c r="F143" i="24" s="1"/>
  <c r="G66" i="24"/>
  <c r="G104" i="24" s="1"/>
  <c r="G143" i="24" s="1"/>
  <c r="H66" i="24"/>
  <c r="H104" i="24" s="1"/>
  <c r="H143" i="24" s="1"/>
  <c r="I66" i="24"/>
  <c r="I104" i="24" s="1"/>
  <c r="I143" i="24" s="1"/>
  <c r="J66" i="24"/>
  <c r="J104" i="24" s="1"/>
  <c r="J143" i="24" s="1"/>
  <c r="K66" i="24"/>
  <c r="K104" i="24" s="1"/>
  <c r="K143" i="24" s="1"/>
  <c r="L66" i="24"/>
  <c r="L104" i="24" s="1"/>
  <c r="L143" i="24" s="1"/>
  <c r="M66" i="24"/>
  <c r="M104" i="24" s="1"/>
  <c r="M143" i="24" s="1"/>
  <c r="N66" i="24"/>
  <c r="N104" i="24" s="1"/>
  <c r="N143" i="24" s="1"/>
  <c r="O66" i="24"/>
  <c r="O104" i="24" s="1"/>
  <c r="O143" i="24" s="1"/>
  <c r="P66" i="24"/>
  <c r="P104" i="24" s="1"/>
  <c r="P143" i="24" s="1"/>
  <c r="Q66" i="24"/>
  <c r="Q104" i="24" s="1"/>
  <c r="Q143" i="24" s="1"/>
  <c r="R66" i="24"/>
  <c r="R104" i="24" s="1"/>
  <c r="R143" i="24" s="1"/>
  <c r="S66" i="24"/>
  <c r="S104" i="24" s="1"/>
  <c r="S143" i="24" s="1"/>
  <c r="T66" i="24"/>
  <c r="T104" i="24" s="1"/>
  <c r="T143" i="24" s="1"/>
  <c r="U66" i="24"/>
  <c r="U104" i="24" s="1"/>
  <c r="U143" i="24" s="1"/>
  <c r="V66" i="24"/>
  <c r="V104" i="24" s="1"/>
  <c r="V143" i="24" s="1"/>
  <c r="W66" i="24"/>
  <c r="W104" i="24" s="1"/>
  <c r="W143" i="24" s="1"/>
  <c r="X66" i="24"/>
  <c r="X104" i="24" s="1"/>
  <c r="X143" i="24" s="1"/>
  <c r="Y66" i="24"/>
  <c r="Y104" i="24" s="1"/>
  <c r="Y143" i="24" s="1"/>
  <c r="C67" i="24"/>
  <c r="C105" i="24" s="1"/>
  <c r="C144" i="24" s="1"/>
  <c r="D67" i="24"/>
  <c r="D105" i="24" s="1"/>
  <c r="D144" i="24" s="1"/>
  <c r="E67" i="24"/>
  <c r="E105" i="24" s="1"/>
  <c r="E144" i="24" s="1"/>
  <c r="F67" i="24"/>
  <c r="F105" i="24" s="1"/>
  <c r="F144" i="24" s="1"/>
  <c r="G67" i="24"/>
  <c r="G105" i="24" s="1"/>
  <c r="G144" i="24" s="1"/>
  <c r="H67" i="24"/>
  <c r="H105" i="24" s="1"/>
  <c r="H144" i="24" s="1"/>
  <c r="I67" i="24"/>
  <c r="I105" i="24" s="1"/>
  <c r="I144" i="24" s="1"/>
  <c r="J67" i="24"/>
  <c r="J105" i="24" s="1"/>
  <c r="J144" i="24" s="1"/>
  <c r="K67" i="24"/>
  <c r="K105" i="24" s="1"/>
  <c r="K144" i="24" s="1"/>
  <c r="L67" i="24"/>
  <c r="L105" i="24" s="1"/>
  <c r="L144" i="24" s="1"/>
  <c r="M67" i="24"/>
  <c r="M105" i="24" s="1"/>
  <c r="M144" i="24" s="1"/>
  <c r="N67" i="24"/>
  <c r="N105" i="24" s="1"/>
  <c r="N144" i="24" s="1"/>
  <c r="O67" i="24"/>
  <c r="O105" i="24" s="1"/>
  <c r="O144" i="24" s="1"/>
  <c r="P67" i="24"/>
  <c r="P105" i="24" s="1"/>
  <c r="P144" i="24" s="1"/>
  <c r="Q67" i="24"/>
  <c r="Q105" i="24" s="1"/>
  <c r="Q144" i="24" s="1"/>
  <c r="R67" i="24"/>
  <c r="R105" i="24" s="1"/>
  <c r="R144" i="24" s="1"/>
  <c r="S67" i="24"/>
  <c r="S105" i="24" s="1"/>
  <c r="S144" i="24" s="1"/>
  <c r="T67" i="24"/>
  <c r="T105" i="24" s="1"/>
  <c r="T144" i="24" s="1"/>
  <c r="U67" i="24"/>
  <c r="U105" i="24" s="1"/>
  <c r="U144" i="24" s="1"/>
  <c r="V67" i="24"/>
  <c r="V105" i="24" s="1"/>
  <c r="V144" i="24" s="1"/>
  <c r="W67" i="24"/>
  <c r="W105" i="24" s="1"/>
  <c r="W144" i="24" s="1"/>
  <c r="X67" i="24"/>
  <c r="X105" i="24" s="1"/>
  <c r="X144" i="24" s="1"/>
  <c r="Y67" i="24"/>
  <c r="Y105" i="24" s="1"/>
  <c r="Y144" i="24" s="1"/>
  <c r="C68" i="24"/>
  <c r="C106" i="24" s="1"/>
  <c r="C145" i="24" s="1"/>
  <c r="D68" i="24"/>
  <c r="D106" i="24" s="1"/>
  <c r="D145" i="24" s="1"/>
  <c r="E68" i="24"/>
  <c r="E106" i="24" s="1"/>
  <c r="E145" i="24" s="1"/>
  <c r="F68" i="24"/>
  <c r="F106" i="24" s="1"/>
  <c r="F145" i="24" s="1"/>
  <c r="G68" i="24"/>
  <c r="G106" i="24" s="1"/>
  <c r="G145" i="24" s="1"/>
  <c r="H68" i="24"/>
  <c r="H106" i="24" s="1"/>
  <c r="H145" i="24" s="1"/>
  <c r="I68" i="24"/>
  <c r="I106" i="24" s="1"/>
  <c r="I145" i="24" s="1"/>
  <c r="J68" i="24"/>
  <c r="J106" i="24" s="1"/>
  <c r="J145" i="24" s="1"/>
  <c r="K68" i="24"/>
  <c r="K106" i="24" s="1"/>
  <c r="K145" i="24" s="1"/>
  <c r="L68" i="24"/>
  <c r="L106" i="24" s="1"/>
  <c r="L145" i="24" s="1"/>
  <c r="M68" i="24"/>
  <c r="M106" i="24" s="1"/>
  <c r="M145" i="24" s="1"/>
  <c r="N68" i="24"/>
  <c r="N106" i="24" s="1"/>
  <c r="N145" i="24" s="1"/>
  <c r="O68" i="24"/>
  <c r="O106" i="24" s="1"/>
  <c r="O145" i="24" s="1"/>
  <c r="P68" i="24"/>
  <c r="P106" i="24" s="1"/>
  <c r="P145" i="24" s="1"/>
  <c r="Q68" i="24"/>
  <c r="Q106" i="24" s="1"/>
  <c r="Q145" i="24" s="1"/>
  <c r="R68" i="24"/>
  <c r="R106" i="24" s="1"/>
  <c r="R145" i="24" s="1"/>
  <c r="S68" i="24"/>
  <c r="S106" i="24" s="1"/>
  <c r="S145" i="24" s="1"/>
  <c r="T68" i="24"/>
  <c r="T106" i="24" s="1"/>
  <c r="T145" i="24" s="1"/>
  <c r="U68" i="24"/>
  <c r="U106" i="24" s="1"/>
  <c r="U145" i="24" s="1"/>
  <c r="V68" i="24"/>
  <c r="V106" i="24" s="1"/>
  <c r="V145" i="24" s="1"/>
  <c r="W68" i="24"/>
  <c r="W106" i="24" s="1"/>
  <c r="W145" i="24" s="1"/>
  <c r="X68" i="24"/>
  <c r="X106" i="24" s="1"/>
  <c r="X145" i="24" s="1"/>
  <c r="Y68" i="24"/>
  <c r="Y106" i="24" s="1"/>
  <c r="Y145" i="24" s="1"/>
  <c r="C69" i="24"/>
  <c r="C107" i="24" s="1"/>
  <c r="C146" i="24" s="1"/>
  <c r="D69" i="24"/>
  <c r="D107" i="24" s="1"/>
  <c r="D146" i="24" s="1"/>
  <c r="E69" i="24"/>
  <c r="E107" i="24" s="1"/>
  <c r="E146" i="24" s="1"/>
  <c r="F69" i="24"/>
  <c r="F107" i="24" s="1"/>
  <c r="F146" i="24" s="1"/>
  <c r="G69" i="24"/>
  <c r="G107" i="24" s="1"/>
  <c r="G146" i="24" s="1"/>
  <c r="H69" i="24"/>
  <c r="H107" i="24" s="1"/>
  <c r="H146" i="24" s="1"/>
  <c r="I69" i="24"/>
  <c r="I107" i="24" s="1"/>
  <c r="I146" i="24" s="1"/>
  <c r="J69" i="24"/>
  <c r="J107" i="24" s="1"/>
  <c r="J146" i="24" s="1"/>
  <c r="K69" i="24"/>
  <c r="K107" i="24" s="1"/>
  <c r="K146" i="24" s="1"/>
  <c r="L69" i="24"/>
  <c r="L107" i="24" s="1"/>
  <c r="L146" i="24" s="1"/>
  <c r="M69" i="24"/>
  <c r="M107" i="24" s="1"/>
  <c r="M146" i="24" s="1"/>
  <c r="N69" i="24"/>
  <c r="N107" i="24" s="1"/>
  <c r="N146" i="24" s="1"/>
  <c r="O69" i="24"/>
  <c r="O107" i="24" s="1"/>
  <c r="O146" i="24" s="1"/>
  <c r="P69" i="24"/>
  <c r="P107" i="24" s="1"/>
  <c r="P146" i="24" s="1"/>
  <c r="Q69" i="24"/>
  <c r="Q107" i="24" s="1"/>
  <c r="Q146" i="24" s="1"/>
  <c r="R69" i="24"/>
  <c r="R107" i="24" s="1"/>
  <c r="R146" i="24" s="1"/>
  <c r="S69" i="24"/>
  <c r="S107" i="24" s="1"/>
  <c r="S146" i="24" s="1"/>
  <c r="T69" i="24"/>
  <c r="T107" i="24" s="1"/>
  <c r="T146" i="24" s="1"/>
  <c r="U69" i="24"/>
  <c r="U107" i="24" s="1"/>
  <c r="U146" i="24" s="1"/>
  <c r="V69" i="24"/>
  <c r="V107" i="24" s="1"/>
  <c r="V146" i="24" s="1"/>
  <c r="W69" i="24"/>
  <c r="W107" i="24" s="1"/>
  <c r="W146" i="24" s="1"/>
  <c r="X69" i="24"/>
  <c r="X107" i="24" s="1"/>
  <c r="X146" i="24" s="1"/>
  <c r="Y69" i="24"/>
  <c r="Y107" i="24" s="1"/>
  <c r="Y146" i="24" s="1"/>
  <c r="C70" i="24"/>
  <c r="C108" i="24" s="1"/>
  <c r="C147" i="24" s="1"/>
  <c r="D70" i="24"/>
  <c r="D108" i="24" s="1"/>
  <c r="D147" i="24" s="1"/>
  <c r="E70" i="24"/>
  <c r="E108" i="24" s="1"/>
  <c r="E147" i="24" s="1"/>
  <c r="F70" i="24"/>
  <c r="F108" i="24" s="1"/>
  <c r="F147" i="24" s="1"/>
  <c r="G70" i="24"/>
  <c r="G108" i="24" s="1"/>
  <c r="G147" i="24" s="1"/>
  <c r="H70" i="24"/>
  <c r="H108" i="24" s="1"/>
  <c r="H147" i="24" s="1"/>
  <c r="I70" i="24"/>
  <c r="I108" i="24" s="1"/>
  <c r="I147" i="24" s="1"/>
  <c r="J70" i="24"/>
  <c r="J108" i="24" s="1"/>
  <c r="J147" i="24" s="1"/>
  <c r="K70" i="24"/>
  <c r="K108" i="24" s="1"/>
  <c r="K147" i="24" s="1"/>
  <c r="L70" i="24"/>
  <c r="L108" i="24" s="1"/>
  <c r="L147" i="24" s="1"/>
  <c r="M70" i="24"/>
  <c r="M108" i="24" s="1"/>
  <c r="M147" i="24" s="1"/>
  <c r="N70" i="24"/>
  <c r="N108" i="24" s="1"/>
  <c r="N147" i="24" s="1"/>
  <c r="O70" i="24"/>
  <c r="O108" i="24" s="1"/>
  <c r="O147" i="24" s="1"/>
  <c r="P70" i="24"/>
  <c r="P108" i="24" s="1"/>
  <c r="P147" i="24" s="1"/>
  <c r="Q70" i="24"/>
  <c r="Q108" i="24" s="1"/>
  <c r="Q147" i="24" s="1"/>
  <c r="R70" i="24"/>
  <c r="R108" i="24" s="1"/>
  <c r="R147" i="24" s="1"/>
  <c r="S70" i="24"/>
  <c r="S108" i="24" s="1"/>
  <c r="S147" i="24" s="1"/>
  <c r="T70" i="24"/>
  <c r="T108" i="24" s="1"/>
  <c r="T147" i="24" s="1"/>
  <c r="U70" i="24"/>
  <c r="U108" i="24" s="1"/>
  <c r="U147" i="24" s="1"/>
  <c r="V70" i="24"/>
  <c r="V108" i="24" s="1"/>
  <c r="V147" i="24" s="1"/>
  <c r="W70" i="24"/>
  <c r="W108" i="24" s="1"/>
  <c r="W147" i="24" s="1"/>
  <c r="X70" i="24"/>
  <c r="X108" i="24" s="1"/>
  <c r="X147" i="24" s="1"/>
  <c r="Y70" i="24"/>
  <c r="Y108" i="24" s="1"/>
  <c r="Y147" i="24" s="1"/>
  <c r="C71" i="24"/>
  <c r="C109" i="24" s="1"/>
  <c r="C148" i="24" s="1"/>
  <c r="D71" i="24"/>
  <c r="D109" i="24" s="1"/>
  <c r="D148" i="24" s="1"/>
  <c r="E71" i="24"/>
  <c r="E109" i="24" s="1"/>
  <c r="E148" i="24" s="1"/>
  <c r="F71" i="24"/>
  <c r="F109" i="24" s="1"/>
  <c r="F148" i="24" s="1"/>
  <c r="G71" i="24"/>
  <c r="G109" i="24" s="1"/>
  <c r="G148" i="24" s="1"/>
  <c r="H71" i="24"/>
  <c r="H109" i="24" s="1"/>
  <c r="H148" i="24" s="1"/>
  <c r="I71" i="24"/>
  <c r="I109" i="24" s="1"/>
  <c r="I148" i="24" s="1"/>
  <c r="J71" i="24"/>
  <c r="J109" i="24" s="1"/>
  <c r="J148" i="24" s="1"/>
  <c r="K71" i="24"/>
  <c r="K109" i="24" s="1"/>
  <c r="K148" i="24" s="1"/>
  <c r="L71" i="24"/>
  <c r="L109" i="24" s="1"/>
  <c r="L148" i="24" s="1"/>
  <c r="M71" i="24"/>
  <c r="M109" i="24" s="1"/>
  <c r="M148" i="24" s="1"/>
  <c r="N71" i="24"/>
  <c r="N109" i="24" s="1"/>
  <c r="N148" i="24" s="1"/>
  <c r="O71" i="24"/>
  <c r="O109" i="24" s="1"/>
  <c r="O148" i="24" s="1"/>
  <c r="P71" i="24"/>
  <c r="P109" i="24" s="1"/>
  <c r="P148" i="24" s="1"/>
  <c r="Q71" i="24"/>
  <c r="Q109" i="24" s="1"/>
  <c r="Q148" i="24" s="1"/>
  <c r="R71" i="24"/>
  <c r="R109" i="24" s="1"/>
  <c r="R148" i="24" s="1"/>
  <c r="S71" i="24"/>
  <c r="S109" i="24" s="1"/>
  <c r="S148" i="24" s="1"/>
  <c r="T71" i="24"/>
  <c r="T109" i="24" s="1"/>
  <c r="T148" i="24" s="1"/>
  <c r="U71" i="24"/>
  <c r="U109" i="24" s="1"/>
  <c r="U148" i="24" s="1"/>
  <c r="V71" i="24"/>
  <c r="V109" i="24" s="1"/>
  <c r="V148" i="24" s="1"/>
  <c r="W71" i="24"/>
  <c r="W109" i="24" s="1"/>
  <c r="W148" i="24" s="1"/>
  <c r="X71" i="24"/>
  <c r="X109" i="24" s="1"/>
  <c r="X148" i="24" s="1"/>
  <c r="Y71" i="24"/>
  <c r="Y109" i="24" s="1"/>
  <c r="Y148" i="24" s="1"/>
  <c r="C72" i="24"/>
  <c r="C110" i="24" s="1"/>
  <c r="C149" i="24" s="1"/>
  <c r="D72" i="24"/>
  <c r="D110" i="24" s="1"/>
  <c r="D149" i="24" s="1"/>
  <c r="E72" i="24"/>
  <c r="E110" i="24" s="1"/>
  <c r="E149" i="24" s="1"/>
  <c r="F72" i="24"/>
  <c r="F110" i="24" s="1"/>
  <c r="F149" i="24" s="1"/>
  <c r="G72" i="24"/>
  <c r="G110" i="24" s="1"/>
  <c r="G149" i="24" s="1"/>
  <c r="H72" i="24"/>
  <c r="H110" i="24" s="1"/>
  <c r="H149" i="24" s="1"/>
  <c r="I72" i="24"/>
  <c r="I110" i="24" s="1"/>
  <c r="I149" i="24" s="1"/>
  <c r="J72" i="24"/>
  <c r="J110" i="24" s="1"/>
  <c r="J149" i="24" s="1"/>
  <c r="K72" i="24"/>
  <c r="K110" i="24" s="1"/>
  <c r="K149" i="24" s="1"/>
  <c r="L72" i="24"/>
  <c r="L110" i="24" s="1"/>
  <c r="L149" i="24" s="1"/>
  <c r="M72" i="24"/>
  <c r="M110" i="24" s="1"/>
  <c r="M149" i="24" s="1"/>
  <c r="N72" i="24"/>
  <c r="N110" i="24" s="1"/>
  <c r="N149" i="24" s="1"/>
  <c r="O72" i="24"/>
  <c r="O110" i="24" s="1"/>
  <c r="O149" i="24" s="1"/>
  <c r="P72" i="24"/>
  <c r="P110" i="24" s="1"/>
  <c r="P149" i="24" s="1"/>
  <c r="Q72" i="24"/>
  <c r="Q110" i="24" s="1"/>
  <c r="Q149" i="24" s="1"/>
  <c r="R72" i="24"/>
  <c r="R110" i="24" s="1"/>
  <c r="R149" i="24" s="1"/>
  <c r="S72" i="24"/>
  <c r="S110" i="24" s="1"/>
  <c r="S149" i="24" s="1"/>
  <c r="T72" i="24"/>
  <c r="T110" i="24" s="1"/>
  <c r="T149" i="24" s="1"/>
  <c r="U72" i="24"/>
  <c r="U110" i="24" s="1"/>
  <c r="U149" i="24" s="1"/>
  <c r="V72" i="24"/>
  <c r="V110" i="24" s="1"/>
  <c r="V149" i="24" s="1"/>
  <c r="W72" i="24"/>
  <c r="W110" i="24" s="1"/>
  <c r="W149" i="24" s="1"/>
  <c r="X72" i="24"/>
  <c r="X110" i="24" s="1"/>
  <c r="X149" i="24" s="1"/>
  <c r="Y72" i="24"/>
  <c r="Y110" i="24" s="1"/>
  <c r="Y149" i="24" s="1"/>
  <c r="C73" i="24"/>
  <c r="C111" i="24" s="1"/>
  <c r="C150" i="24" s="1"/>
  <c r="D73" i="24"/>
  <c r="D111" i="24" s="1"/>
  <c r="D150" i="24" s="1"/>
  <c r="E73" i="24"/>
  <c r="E111" i="24" s="1"/>
  <c r="E150" i="24" s="1"/>
  <c r="F73" i="24"/>
  <c r="F111" i="24" s="1"/>
  <c r="F150" i="24" s="1"/>
  <c r="G73" i="24"/>
  <c r="G111" i="24" s="1"/>
  <c r="G150" i="24" s="1"/>
  <c r="H73" i="24"/>
  <c r="H111" i="24" s="1"/>
  <c r="H150" i="24" s="1"/>
  <c r="I73" i="24"/>
  <c r="I111" i="24" s="1"/>
  <c r="I150" i="24" s="1"/>
  <c r="J73" i="24"/>
  <c r="J111" i="24" s="1"/>
  <c r="J150" i="24" s="1"/>
  <c r="K73" i="24"/>
  <c r="K111" i="24" s="1"/>
  <c r="K150" i="24" s="1"/>
  <c r="L73" i="24"/>
  <c r="L111" i="24" s="1"/>
  <c r="L150" i="24" s="1"/>
  <c r="M73" i="24"/>
  <c r="M111" i="24" s="1"/>
  <c r="M150" i="24" s="1"/>
  <c r="N73" i="24"/>
  <c r="N111" i="24" s="1"/>
  <c r="N150" i="24" s="1"/>
  <c r="O73" i="24"/>
  <c r="O111" i="24" s="1"/>
  <c r="O150" i="24" s="1"/>
  <c r="P73" i="24"/>
  <c r="P111" i="24" s="1"/>
  <c r="P150" i="24" s="1"/>
  <c r="Q73" i="24"/>
  <c r="Q111" i="24" s="1"/>
  <c r="Q150" i="24" s="1"/>
  <c r="R73" i="24"/>
  <c r="R111" i="24" s="1"/>
  <c r="R150" i="24" s="1"/>
  <c r="S73" i="24"/>
  <c r="S111" i="24" s="1"/>
  <c r="S150" i="24" s="1"/>
  <c r="T73" i="24"/>
  <c r="T111" i="24" s="1"/>
  <c r="T150" i="24" s="1"/>
  <c r="U73" i="24"/>
  <c r="U111" i="24" s="1"/>
  <c r="U150" i="24" s="1"/>
  <c r="V73" i="24"/>
  <c r="V111" i="24" s="1"/>
  <c r="V150" i="24" s="1"/>
  <c r="W73" i="24"/>
  <c r="W111" i="24" s="1"/>
  <c r="W150" i="24" s="1"/>
  <c r="X73" i="24"/>
  <c r="X111" i="24" s="1"/>
  <c r="X150" i="24" s="1"/>
  <c r="Y73" i="24"/>
  <c r="Y111" i="24" s="1"/>
  <c r="Y150" i="24" s="1"/>
  <c r="C74" i="24"/>
  <c r="C112" i="24" s="1"/>
  <c r="C151" i="24" s="1"/>
  <c r="D74" i="24"/>
  <c r="D112" i="24" s="1"/>
  <c r="D151" i="24" s="1"/>
  <c r="E74" i="24"/>
  <c r="E112" i="24" s="1"/>
  <c r="E151" i="24" s="1"/>
  <c r="F74" i="24"/>
  <c r="F112" i="24" s="1"/>
  <c r="F151" i="24" s="1"/>
  <c r="G74" i="24"/>
  <c r="G112" i="24" s="1"/>
  <c r="G151" i="24" s="1"/>
  <c r="H74" i="24"/>
  <c r="H112" i="24" s="1"/>
  <c r="H151" i="24" s="1"/>
  <c r="I74" i="24"/>
  <c r="I112" i="24" s="1"/>
  <c r="I151" i="24" s="1"/>
  <c r="J74" i="24"/>
  <c r="J112" i="24" s="1"/>
  <c r="J151" i="24" s="1"/>
  <c r="K74" i="24"/>
  <c r="K112" i="24" s="1"/>
  <c r="K151" i="24" s="1"/>
  <c r="L74" i="24"/>
  <c r="L112" i="24" s="1"/>
  <c r="L151" i="24" s="1"/>
  <c r="M74" i="24"/>
  <c r="M112" i="24" s="1"/>
  <c r="M151" i="24" s="1"/>
  <c r="N74" i="24"/>
  <c r="N112" i="24" s="1"/>
  <c r="N151" i="24" s="1"/>
  <c r="O74" i="24"/>
  <c r="O112" i="24" s="1"/>
  <c r="O151" i="24" s="1"/>
  <c r="P74" i="24"/>
  <c r="P112" i="24" s="1"/>
  <c r="P151" i="24" s="1"/>
  <c r="Q74" i="24"/>
  <c r="Q112" i="24" s="1"/>
  <c r="Q151" i="24" s="1"/>
  <c r="R74" i="24"/>
  <c r="R112" i="24" s="1"/>
  <c r="R151" i="24" s="1"/>
  <c r="S74" i="24"/>
  <c r="S112" i="24" s="1"/>
  <c r="S151" i="24" s="1"/>
  <c r="T74" i="24"/>
  <c r="T112" i="24" s="1"/>
  <c r="T151" i="24" s="1"/>
  <c r="U74" i="24"/>
  <c r="U112" i="24" s="1"/>
  <c r="U151" i="24" s="1"/>
  <c r="V74" i="24"/>
  <c r="V112" i="24" s="1"/>
  <c r="V151" i="24" s="1"/>
  <c r="W74" i="24"/>
  <c r="W112" i="24" s="1"/>
  <c r="W151" i="24" s="1"/>
  <c r="X74" i="24"/>
  <c r="X112" i="24" s="1"/>
  <c r="X151" i="24" s="1"/>
  <c r="Y74" i="24"/>
  <c r="Y112" i="24" s="1"/>
  <c r="Y151" i="24" s="1"/>
  <c r="C75" i="24"/>
  <c r="C113" i="24" s="1"/>
  <c r="C152" i="24" s="1"/>
  <c r="D75" i="24"/>
  <c r="D113" i="24" s="1"/>
  <c r="D152" i="24" s="1"/>
  <c r="E75" i="24"/>
  <c r="E113" i="24" s="1"/>
  <c r="E152" i="24" s="1"/>
  <c r="F75" i="24"/>
  <c r="F113" i="24" s="1"/>
  <c r="F152" i="24" s="1"/>
  <c r="G75" i="24"/>
  <c r="G113" i="24" s="1"/>
  <c r="G152" i="24" s="1"/>
  <c r="H75" i="24"/>
  <c r="H113" i="24" s="1"/>
  <c r="H152" i="24" s="1"/>
  <c r="I75" i="24"/>
  <c r="I113" i="24" s="1"/>
  <c r="I152" i="24" s="1"/>
  <c r="J75" i="24"/>
  <c r="J113" i="24" s="1"/>
  <c r="J152" i="24" s="1"/>
  <c r="K75" i="24"/>
  <c r="K113" i="24" s="1"/>
  <c r="K152" i="24" s="1"/>
  <c r="L75" i="24"/>
  <c r="L113" i="24" s="1"/>
  <c r="L152" i="24" s="1"/>
  <c r="M75" i="24"/>
  <c r="M113" i="24" s="1"/>
  <c r="M152" i="24" s="1"/>
  <c r="N75" i="24"/>
  <c r="N113" i="24" s="1"/>
  <c r="N152" i="24" s="1"/>
  <c r="O75" i="24"/>
  <c r="O113" i="24" s="1"/>
  <c r="O152" i="24" s="1"/>
  <c r="P75" i="24"/>
  <c r="P113" i="24" s="1"/>
  <c r="P152" i="24" s="1"/>
  <c r="Q75" i="24"/>
  <c r="Q113" i="24" s="1"/>
  <c r="Q152" i="24" s="1"/>
  <c r="R75" i="24"/>
  <c r="R113" i="24" s="1"/>
  <c r="R152" i="24" s="1"/>
  <c r="S75" i="24"/>
  <c r="S113" i="24" s="1"/>
  <c r="S152" i="24" s="1"/>
  <c r="T75" i="24"/>
  <c r="T113" i="24" s="1"/>
  <c r="T152" i="24" s="1"/>
  <c r="U75" i="24"/>
  <c r="U113" i="24" s="1"/>
  <c r="U152" i="24" s="1"/>
  <c r="V75" i="24"/>
  <c r="V113" i="24" s="1"/>
  <c r="V152" i="24" s="1"/>
  <c r="W75" i="24"/>
  <c r="W113" i="24" s="1"/>
  <c r="W152" i="24" s="1"/>
  <c r="X75" i="24"/>
  <c r="X113" i="24" s="1"/>
  <c r="X152" i="24" s="1"/>
  <c r="Y75" i="24"/>
  <c r="Y113" i="24" s="1"/>
  <c r="Y152" i="24" s="1"/>
  <c r="C76" i="24"/>
  <c r="C114" i="24" s="1"/>
  <c r="C153" i="24" s="1"/>
  <c r="D76" i="24"/>
  <c r="D114" i="24" s="1"/>
  <c r="D153" i="24" s="1"/>
  <c r="E76" i="24"/>
  <c r="E114" i="24" s="1"/>
  <c r="E153" i="24" s="1"/>
  <c r="F76" i="24"/>
  <c r="F114" i="24" s="1"/>
  <c r="F153" i="24" s="1"/>
  <c r="G76" i="24"/>
  <c r="G114" i="24" s="1"/>
  <c r="G153" i="24" s="1"/>
  <c r="H76" i="24"/>
  <c r="H114" i="24" s="1"/>
  <c r="H153" i="24" s="1"/>
  <c r="I76" i="24"/>
  <c r="I114" i="24" s="1"/>
  <c r="I153" i="24" s="1"/>
  <c r="J76" i="24"/>
  <c r="J114" i="24" s="1"/>
  <c r="J153" i="24" s="1"/>
  <c r="K76" i="24"/>
  <c r="K114" i="24" s="1"/>
  <c r="K153" i="24" s="1"/>
  <c r="L76" i="24"/>
  <c r="L114" i="24" s="1"/>
  <c r="L153" i="24" s="1"/>
  <c r="M76" i="24"/>
  <c r="M114" i="24" s="1"/>
  <c r="M153" i="24" s="1"/>
  <c r="N76" i="24"/>
  <c r="N114" i="24" s="1"/>
  <c r="N153" i="24" s="1"/>
  <c r="O76" i="24"/>
  <c r="O114" i="24" s="1"/>
  <c r="O153" i="24" s="1"/>
  <c r="P76" i="24"/>
  <c r="P114" i="24" s="1"/>
  <c r="P153" i="24" s="1"/>
  <c r="Q76" i="24"/>
  <c r="Q114" i="24" s="1"/>
  <c r="Q153" i="24" s="1"/>
  <c r="R76" i="24"/>
  <c r="R114" i="24" s="1"/>
  <c r="R153" i="24" s="1"/>
  <c r="S76" i="24"/>
  <c r="S114" i="24" s="1"/>
  <c r="S153" i="24" s="1"/>
  <c r="T76" i="24"/>
  <c r="T114" i="24" s="1"/>
  <c r="T153" i="24" s="1"/>
  <c r="U76" i="24"/>
  <c r="U114" i="24" s="1"/>
  <c r="U153" i="24" s="1"/>
  <c r="V76" i="24"/>
  <c r="V114" i="24" s="1"/>
  <c r="V153" i="24" s="1"/>
  <c r="W76" i="24"/>
  <c r="W114" i="24" s="1"/>
  <c r="W153" i="24" s="1"/>
  <c r="X76" i="24"/>
  <c r="X114" i="24" s="1"/>
  <c r="X153" i="24" s="1"/>
  <c r="Y76" i="24"/>
  <c r="Y114" i="24" s="1"/>
  <c r="Y153" i="24" s="1"/>
  <c r="C77" i="24"/>
  <c r="C115" i="24" s="1"/>
  <c r="C154" i="24" s="1"/>
  <c r="D77" i="24"/>
  <c r="D115" i="24" s="1"/>
  <c r="D154" i="24" s="1"/>
  <c r="E77" i="24"/>
  <c r="E115" i="24" s="1"/>
  <c r="E154" i="24" s="1"/>
  <c r="F77" i="24"/>
  <c r="F115" i="24" s="1"/>
  <c r="F154" i="24" s="1"/>
  <c r="G77" i="24"/>
  <c r="G115" i="24" s="1"/>
  <c r="G154" i="24" s="1"/>
  <c r="H77" i="24"/>
  <c r="H115" i="24" s="1"/>
  <c r="H154" i="24" s="1"/>
  <c r="I77" i="24"/>
  <c r="I115" i="24" s="1"/>
  <c r="I154" i="24" s="1"/>
  <c r="J77" i="24"/>
  <c r="J115" i="24" s="1"/>
  <c r="J154" i="24" s="1"/>
  <c r="K77" i="24"/>
  <c r="K115" i="24" s="1"/>
  <c r="K154" i="24" s="1"/>
  <c r="L77" i="24"/>
  <c r="L115" i="24" s="1"/>
  <c r="L154" i="24" s="1"/>
  <c r="M77" i="24"/>
  <c r="M115" i="24" s="1"/>
  <c r="M154" i="24" s="1"/>
  <c r="N77" i="24"/>
  <c r="N115" i="24" s="1"/>
  <c r="N154" i="24" s="1"/>
  <c r="O77" i="24"/>
  <c r="O115" i="24" s="1"/>
  <c r="O154" i="24" s="1"/>
  <c r="P77" i="24"/>
  <c r="P115" i="24" s="1"/>
  <c r="P154" i="24" s="1"/>
  <c r="Q77" i="24"/>
  <c r="Q115" i="24" s="1"/>
  <c r="Q154" i="24" s="1"/>
  <c r="R77" i="24"/>
  <c r="R115" i="24" s="1"/>
  <c r="R154" i="24" s="1"/>
  <c r="S77" i="24"/>
  <c r="S115" i="24" s="1"/>
  <c r="S154" i="24" s="1"/>
  <c r="T77" i="24"/>
  <c r="T115" i="24" s="1"/>
  <c r="T154" i="24" s="1"/>
  <c r="U77" i="24"/>
  <c r="U115" i="24" s="1"/>
  <c r="U154" i="24" s="1"/>
  <c r="V77" i="24"/>
  <c r="V115" i="24" s="1"/>
  <c r="V154" i="24" s="1"/>
  <c r="W77" i="24"/>
  <c r="W115" i="24" s="1"/>
  <c r="W154" i="24" s="1"/>
  <c r="X77" i="24"/>
  <c r="X115" i="24" s="1"/>
  <c r="X154" i="24" s="1"/>
  <c r="Y77" i="24"/>
  <c r="Y115" i="24" s="1"/>
  <c r="Y154" i="24" s="1"/>
  <c r="C78" i="24"/>
  <c r="C116" i="24" s="1"/>
  <c r="C155" i="24" s="1"/>
  <c r="D78" i="24"/>
  <c r="D116" i="24" s="1"/>
  <c r="D155" i="24" s="1"/>
  <c r="E78" i="24"/>
  <c r="E116" i="24" s="1"/>
  <c r="E155" i="24" s="1"/>
  <c r="F78" i="24"/>
  <c r="F116" i="24" s="1"/>
  <c r="F155" i="24" s="1"/>
  <c r="G78" i="24"/>
  <c r="G116" i="24" s="1"/>
  <c r="G155" i="24" s="1"/>
  <c r="H78" i="24"/>
  <c r="H116" i="24" s="1"/>
  <c r="H155" i="24" s="1"/>
  <c r="I78" i="24"/>
  <c r="I116" i="24" s="1"/>
  <c r="I155" i="24" s="1"/>
  <c r="J78" i="24"/>
  <c r="J116" i="24" s="1"/>
  <c r="J155" i="24" s="1"/>
  <c r="K78" i="24"/>
  <c r="K116" i="24" s="1"/>
  <c r="K155" i="24" s="1"/>
  <c r="L78" i="24"/>
  <c r="L116" i="24" s="1"/>
  <c r="L155" i="24" s="1"/>
  <c r="M78" i="24"/>
  <c r="M116" i="24" s="1"/>
  <c r="M155" i="24" s="1"/>
  <c r="N78" i="24"/>
  <c r="N116" i="24" s="1"/>
  <c r="N155" i="24" s="1"/>
  <c r="O78" i="24"/>
  <c r="O116" i="24" s="1"/>
  <c r="O155" i="24" s="1"/>
  <c r="P78" i="24"/>
  <c r="P116" i="24" s="1"/>
  <c r="P155" i="24" s="1"/>
  <c r="Q78" i="24"/>
  <c r="Q116" i="24" s="1"/>
  <c r="Q155" i="24" s="1"/>
  <c r="R78" i="24"/>
  <c r="R116" i="24" s="1"/>
  <c r="R155" i="24" s="1"/>
  <c r="S78" i="24"/>
  <c r="S116" i="24" s="1"/>
  <c r="S155" i="24" s="1"/>
  <c r="T78" i="24"/>
  <c r="T116" i="24" s="1"/>
  <c r="T155" i="24" s="1"/>
  <c r="U78" i="24"/>
  <c r="U116" i="24" s="1"/>
  <c r="U155" i="24" s="1"/>
  <c r="V78" i="24"/>
  <c r="V116" i="24" s="1"/>
  <c r="V155" i="24" s="1"/>
  <c r="W78" i="24"/>
  <c r="W116" i="24" s="1"/>
  <c r="W155" i="24" s="1"/>
  <c r="X78" i="24"/>
  <c r="X116" i="24" s="1"/>
  <c r="X155" i="24" s="1"/>
  <c r="Y78" i="24"/>
  <c r="Y116" i="24" s="1"/>
  <c r="Y155" i="24" s="1"/>
  <c r="C79" i="24"/>
  <c r="C117" i="24" s="1"/>
  <c r="C156" i="24" s="1"/>
  <c r="D79" i="24"/>
  <c r="D117" i="24" s="1"/>
  <c r="D156" i="24" s="1"/>
  <c r="E79" i="24"/>
  <c r="E117" i="24" s="1"/>
  <c r="E156" i="24" s="1"/>
  <c r="F79" i="24"/>
  <c r="F117" i="24" s="1"/>
  <c r="F156" i="24" s="1"/>
  <c r="G79" i="24"/>
  <c r="G117" i="24" s="1"/>
  <c r="G156" i="24" s="1"/>
  <c r="H79" i="24"/>
  <c r="H117" i="24" s="1"/>
  <c r="H156" i="24" s="1"/>
  <c r="I79" i="24"/>
  <c r="I117" i="24" s="1"/>
  <c r="I156" i="24" s="1"/>
  <c r="J79" i="24"/>
  <c r="J117" i="24" s="1"/>
  <c r="J156" i="24" s="1"/>
  <c r="K79" i="24"/>
  <c r="K117" i="24" s="1"/>
  <c r="K156" i="24" s="1"/>
  <c r="L79" i="24"/>
  <c r="L117" i="24" s="1"/>
  <c r="L156" i="24" s="1"/>
  <c r="M79" i="24"/>
  <c r="M117" i="24" s="1"/>
  <c r="M156" i="24" s="1"/>
  <c r="N79" i="24"/>
  <c r="N117" i="24" s="1"/>
  <c r="N156" i="24" s="1"/>
  <c r="O79" i="24"/>
  <c r="O117" i="24" s="1"/>
  <c r="O156" i="24" s="1"/>
  <c r="P79" i="24"/>
  <c r="P117" i="24" s="1"/>
  <c r="P156" i="24" s="1"/>
  <c r="Q79" i="24"/>
  <c r="Q117" i="24" s="1"/>
  <c r="Q156" i="24" s="1"/>
  <c r="R79" i="24"/>
  <c r="R117" i="24" s="1"/>
  <c r="R156" i="24" s="1"/>
  <c r="S79" i="24"/>
  <c r="S117" i="24" s="1"/>
  <c r="S156" i="24" s="1"/>
  <c r="T79" i="24"/>
  <c r="T117" i="24" s="1"/>
  <c r="T156" i="24" s="1"/>
  <c r="U79" i="24"/>
  <c r="U117" i="24" s="1"/>
  <c r="U156" i="24" s="1"/>
  <c r="V79" i="24"/>
  <c r="V117" i="24" s="1"/>
  <c r="V156" i="24" s="1"/>
  <c r="W79" i="24"/>
  <c r="W117" i="24" s="1"/>
  <c r="W156" i="24" s="1"/>
  <c r="X79" i="24"/>
  <c r="X117" i="24" s="1"/>
  <c r="X156" i="24" s="1"/>
  <c r="Y79" i="24"/>
  <c r="Y117" i="24" s="1"/>
  <c r="Y156" i="24" s="1"/>
  <c r="B55" i="24"/>
  <c r="B93" i="24" s="1"/>
  <c r="B132" i="24" s="1"/>
  <c r="B56" i="24"/>
  <c r="B94" i="24" s="1"/>
  <c r="B133" i="24" s="1"/>
  <c r="B57" i="24"/>
  <c r="B95" i="24" s="1"/>
  <c r="B134" i="24" s="1"/>
  <c r="B58" i="24"/>
  <c r="B96" i="24" s="1"/>
  <c r="B135" i="24" s="1"/>
  <c r="B59" i="24"/>
  <c r="B97" i="24" s="1"/>
  <c r="B136" i="24" s="1"/>
  <c r="B60" i="24"/>
  <c r="B98" i="24" s="1"/>
  <c r="B137" i="24" s="1"/>
  <c r="B61" i="24"/>
  <c r="B99" i="24" s="1"/>
  <c r="B138" i="24" s="1"/>
  <c r="B62" i="24"/>
  <c r="B100" i="24" s="1"/>
  <c r="B139" i="24" s="1"/>
  <c r="B63" i="24"/>
  <c r="B101" i="24" s="1"/>
  <c r="B140" i="24" s="1"/>
  <c r="B64" i="24"/>
  <c r="B102" i="24" s="1"/>
  <c r="B141" i="24" s="1"/>
  <c r="B65" i="24"/>
  <c r="B103" i="24" s="1"/>
  <c r="B142" i="24" s="1"/>
  <c r="B66" i="24"/>
  <c r="B104" i="24" s="1"/>
  <c r="B143" i="24" s="1"/>
  <c r="B67" i="24"/>
  <c r="B105" i="24" s="1"/>
  <c r="B144" i="24" s="1"/>
  <c r="B68" i="24"/>
  <c r="B106" i="24" s="1"/>
  <c r="B145" i="24" s="1"/>
  <c r="B69" i="24"/>
  <c r="B107" i="24" s="1"/>
  <c r="B146" i="24" s="1"/>
  <c r="B70" i="24"/>
  <c r="B108" i="24" s="1"/>
  <c r="B147" i="24" s="1"/>
  <c r="B71" i="24"/>
  <c r="B109" i="24" s="1"/>
  <c r="B148" i="24" s="1"/>
  <c r="B72" i="24"/>
  <c r="B110" i="24" s="1"/>
  <c r="B149" i="24" s="1"/>
  <c r="B73" i="24"/>
  <c r="B111" i="24" s="1"/>
  <c r="B150" i="24" s="1"/>
  <c r="B74" i="24"/>
  <c r="B112" i="24" s="1"/>
  <c r="B151" i="24" s="1"/>
  <c r="B75" i="24"/>
  <c r="B113" i="24" s="1"/>
  <c r="B152" i="24" s="1"/>
  <c r="B76" i="24"/>
  <c r="B114" i="24" s="1"/>
  <c r="B153" i="24" s="1"/>
  <c r="B77" i="24"/>
  <c r="B115" i="24" s="1"/>
  <c r="B154" i="24" s="1"/>
  <c r="B78" i="24"/>
  <c r="B116" i="24" s="1"/>
  <c r="B155" i="24" s="1"/>
  <c r="B79" i="24"/>
  <c r="B117" i="24" s="1"/>
  <c r="B156" i="24" s="1"/>
  <c r="B47" i="24"/>
  <c r="B85" i="24" s="1"/>
  <c r="B124" i="24" s="1"/>
  <c r="B48" i="24"/>
  <c r="B86" i="24" s="1"/>
  <c r="B125" i="24" s="1"/>
  <c r="B49" i="24"/>
  <c r="B87" i="24" s="1"/>
  <c r="B126" i="24" s="1"/>
  <c r="B50" i="24"/>
  <c r="B88" i="24" s="1"/>
  <c r="B127" i="24" s="1"/>
  <c r="B51" i="24"/>
  <c r="B89" i="24" s="1"/>
  <c r="B128" i="24" s="1"/>
  <c r="B52" i="24"/>
  <c r="B90" i="24" s="1"/>
  <c r="B129" i="24" s="1"/>
  <c r="B53" i="24"/>
  <c r="B91" i="24" s="1"/>
  <c r="B130" i="24" s="1"/>
  <c r="B54" i="24"/>
  <c r="B92" i="24" s="1"/>
  <c r="B131" i="24" s="1"/>
  <c r="B46" i="24"/>
  <c r="B84" i="24" s="1"/>
  <c r="B123" i="24" s="1"/>
  <c r="AC6" i="24"/>
  <c r="AC7" i="24"/>
  <c r="AC8" i="24"/>
  <c r="AC9" i="24"/>
  <c r="AC10" i="24"/>
  <c r="I204" i="24" s="1"/>
  <c r="AC11" i="24"/>
  <c r="AC12" i="24"/>
  <c r="AC13" i="24"/>
  <c r="Q207" i="24" s="1"/>
  <c r="AC14" i="24"/>
  <c r="Q208" i="24" s="1"/>
  <c r="AC15" i="24"/>
  <c r="AC16" i="24"/>
  <c r="AC17" i="24"/>
  <c r="AC18" i="24"/>
  <c r="AC19" i="24"/>
  <c r="K213" i="24" s="1"/>
  <c r="AC20" i="24"/>
  <c r="T214" i="24" s="1"/>
  <c r="AC21" i="24"/>
  <c r="AC22" i="24"/>
  <c r="Q216" i="24" s="1"/>
  <c r="AC23" i="24"/>
  <c r="O217" i="24" s="1"/>
  <c r="AC24" i="24"/>
  <c r="P218" i="24" s="1"/>
  <c r="AC25" i="24"/>
  <c r="AC26" i="24"/>
  <c r="AC27" i="24"/>
  <c r="B221" i="24" s="1"/>
  <c r="AC28" i="24"/>
  <c r="L222" i="24" s="1"/>
  <c r="AC29" i="24"/>
  <c r="AC30" i="24"/>
  <c r="AC31" i="24"/>
  <c r="AC32" i="24"/>
  <c r="AC33" i="24"/>
  <c r="AC34" i="24"/>
  <c r="AC35" i="24"/>
  <c r="AC36" i="24"/>
  <c r="AC37" i="24"/>
  <c r="AC38" i="24"/>
  <c r="AC39" i="24"/>
  <c r="AC40" i="24"/>
  <c r="AC42" i="24"/>
  <c r="Z118" i="24"/>
  <c r="C40" i="24"/>
  <c r="C42" i="24" s="1"/>
  <c r="D40" i="24"/>
  <c r="D42" i="24" s="1"/>
  <c r="E40" i="24"/>
  <c r="E42" i="24" s="1"/>
  <c r="F40" i="24"/>
  <c r="F42" i="24" s="1"/>
  <c r="G40" i="24"/>
  <c r="G42" i="24" s="1"/>
  <c r="H40" i="24"/>
  <c r="H42" i="24" s="1"/>
  <c r="I40" i="24"/>
  <c r="I42" i="24" s="1"/>
  <c r="J40" i="24"/>
  <c r="J42" i="24" s="1"/>
  <c r="K40" i="24"/>
  <c r="K42" i="24" s="1"/>
  <c r="L40" i="24"/>
  <c r="L42" i="24" s="1"/>
  <c r="M40" i="24"/>
  <c r="M42" i="24" s="1"/>
  <c r="N40" i="24"/>
  <c r="N42" i="24" s="1"/>
  <c r="O40" i="24"/>
  <c r="O42" i="24" s="1"/>
  <c r="P40" i="24"/>
  <c r="P42" i="24" s="1"/>
  <c r="Q40" i="24"/>
  <c r="Q42" i="24" s="1"/>
  <c r="R40" i="24"/>
  <c r="R42" i="24" s="1"/>
  <c r="S40" i="24"/>
  <c r="S42" i="24" s="1"/>
  <c r="T40" i="24"/>
  <c r="T42" i="24" s="1"/>
  <c r="U40" i="24"/>
  <c r="U42" i="24" s="1"/>
  <c r="V40" i="24"/>
  <c r="V42" i="24" s="1"/>
  <c r="W40" i="24"/>
  <c r="W42" i="24" s="1"/>
  <c r="X40" i="24"/>
  <c r="X42" i="24" s="1"/>
  <c r="Y40" i="24"/>
  <c r="Y42" i="24" s="1"/>
  <c r="B40" i="24"/>
  <c r="B42" i="24" s="1"/>
  <c r="Z7" i="24"/>
  <c r="AB7" i="24" s="1"/>
  <c r="Z8" i="24"/>
  <c r="AB8" i="24" s="1"/>
  <c r="Z9" i="24"/>
  <c r="AB9" i="24" s="1"/>
  <c r="Z10" i="24"/>
  <c r="AB10" i="24" s="1"/>
  <c r="Z11" i="24"/>
  <c r="AB11" i="24" s="1"/>
  <c r="Z12" i="24"/>
  <c r="AB12" i="24" s="1"/>
  <c r="Z13" i="24"/>
  <c r="AB13" i="24" s="1"/>
  <c r="Z14" i="24"/>
  <c r="AB14" i="24" s="1"/>
  <c r="Z15" i="24"/>
  <c r="AB15" i="24" s="1"/>
  <c r="Z16" i="24"/>
  <c r="AB16" i="24" s="1"/>
  <c r="Z17" i="24"/>
  <c r="AB17" i="24" s="1"/>
  <c r="Z18" i="24"/>
  <c r="AB18" i="24" s="1"/>
  <c r="Z19" i="24"/>
  <c r="AB19" i="24" s="1"/>
  <c r="Z20" i="24"/>
  <c r="AB20" i="24" s="1"/>
  <c r="Z21" i="24"/>
  <c r="AB21" i="24" s="1"/>
  <c r="Z22" i="24"/>
  <c r="AB22" i="24" s="1"/>
  <c r="Z23" i="24"/>
  <c r="AB23" i="24" s="1"/>
  <c r="Z24" i="24"/>
  <c r="AB24" i="24" s="1"/>
  <c r="Z25" i="24"/>
  <c r="AB25" i="24" s="1"/>
  <c r="Z26" i="24"/>
  <c r="AB26" i="24" s="1"/>
  <c r="Z27" i="24"/>
  <c r="AB27" i="24" s="1"/>
  <c r="Z28" i="24"/>
  <c r="AB28" i="24" s="1"/>
  <c r="Z29" i="24"/>
  <c r="AB29" i="24" s="1"/>
  <c r="Z30" i="24"/>
  <c r="AB30" i="24" s="1"/>
  <c r="Z31" i="24"/>
  <c r="AB31" i="24" s="1"/>
  <c r="Z32" i="24"/>
  <c r="AB32" i="24" s="1"/>
  <c r="Z33" i="24"/>
  <c r="AB33" i="24" s="1"/>
  <c r="Z34" i="24"/>
  <c r="AB34" i="24" s="1"/>
  <c r="Z35" i="24"/>
  <c r="AB35" i="24" s="1"/>
  <c r="Z36" i="24"/>
  <c r="AB36" i="24" s="1"/>
  <c r="Z37" i="24"/>
  <c r="AB37" i="24" s="1"/>
  <c r="Z38" i="24"/>
  <c r="AB38" i="24" s="1"/>
  <c r="Z39" i="24"/>
  <c r="AB39" i="24" s="1"/>
  <c r="Z6" i="24"/>
  <c r="AB6" i="24" s="1"/>
  <c r="F228" i="24" l="1"/>
  <c r="F220" i="24"/>
  <c r="F212" i="24"/>
  <c r="F204" i="24"/>
  <c r="Y227" i="24"/>
  <c r="Y219" i="24"/>
  <c r="Y211" i="24"/>
  <c r="Y203" i="24"/>
  <c r="X228" i="24"/>
  <c r="X220" i="24"/>
  <c r="X212" i="24"/>
  <c r="X204" i="24"/>
  <c r="W229" i="24"/>
  <c r="W221" i="24"/>
  <c r="W213" i="24"/>
  <c r="W205" i="24"/>
  <c r="V230" i="24"/>
  <c r="V222" i="24"/>
  <c r="V214" i="24"/>
  <c r="V206" i="24"/>
  <c r="U231" i="24"/>
  <c r="U223" i="24"/>
  <c r="U215" i="24"/>
  <c r="U207" i="24"/>
  <c r="S233" i="24"/>
  <c r="S225" i="24"/>
  <c r="S217" i="24"/>
  <c r="S209" i="24"/>
  <c r="S201" i="24"/>
  <c r="B226" i="24"/>
  <c r="B218" i="24"/>
  <c r="B210" i="24"/>
  <c r="B202" i="24"/>
  <c r="C227" i="24"/>
  <c r="C219" i="24"/>
  <c r="C211" i="24"/>
  <c r="C203" i="24"/>
  <c r="D228" i="24"/>
  <c r="D220" i="24"/>
  <c r="D212" i="24"/>
  <c r="R157" i="24"/>
  <c r="P157" i="24"/>
  <c r="H157" i="24"/>
  <c r="N226" i="24"/>
  <c r="O226" i="24"/>
  <c r="C210" i="24"/>
  <c r="L210" i="24"/>
  <c r="D202" i="24"/>
  <c r="L202" i="24"/>
  <c r="O202" i="24"/>
  <c r="U157" i="24"/>
  <c r="M157" i="24"/>
  <c r="E157" i="24"/>
  <c r="F230" i="24"/>
  <c r="F222" i="24"/>
  <c r="F214" i="24"/>
  <c r="F206" i="24"/>
  <c r="C200" i="24"/>
  <c r="S200" i="24"/>
  <c r="K200" i="24"/>
  <c r="Y229" i="24"/>
  <c r="Y221" i="24"/>
  <c r="Y213" i="24"/>
  <c r="Y205" i="24"/>
  <c r="X230" i="24"/>
  <c r="X222" i="24"/>
  <c r="X214" i="24"/>
  <c r="X206" i="24"/>
  <c r="C157" i="24"/>
  <c r="Y200" i="24"/>
  <c r="E233" i="24"/>
  <c r="N233" i="24"/>
  <c r="N209" i="24"/>
  <c r="C209" i="24"/>
  <c r="R201" i="24"/>
  <c r="N201" i="24"/>
  <c r="T157" i="24"/>
  <c r="L157" i="24"/>
  <c r="D157" i="24"/>
  <c r="N224" i="24"/>
  <c r="Q224" i="24"/>
  <c r="S157" i="24"/>
  <c r="T232" i="24"/>
  <c r="T224" i="24"/>
  <c r="T216" i="24"/>
  <c r="T208" i="24"/>
  <c r="M215" i="24"/>
  <c r="P215" i="24"/>
  <c r="J157" i="24"/>
  <c r="F227" i="24"/>
  <c r="F219" i="24"/>
  <c r="F211" i="24"/>
  <c r="F203" i="24"/>
  <c r="X200" i="24"/>
  <c r="P200" i="24"/>
  <c r="H200" i="24"/>
  <c r="Y226" i="24"/>
  <c r="Y218" i="24"/>
  <c r="Y210" i="24"/>
  <c r="Y202" i="24"/>
  <c r="X227" i="24"/>
  <c r="X219" i="24"/>
  <c r="X211" i="24"/>
  <c r="X203" i="24"/>
  <c r="W228" i="24"/>
  <c r="W220" i="24"/>
  <c r="W212" i="24"/>
  <c r="W204" i="24"/>
  <c r="V229" i="24"/>
  <c r="V221" i="24"/>
  <c r="V213" i="24"/>
  <c r="V205" i="24"/>
  <c r="U230" i="24"/>
  <c r="U222" i="24"/>
  <c r="U214" i="24"/>
  <c r="U206" i="24"/>
  <c r="T231" i="24"/>
  <c r="T223" i="24"/>
  <c r="T215" i="24"/>
  <c r="T207" i="24"/>
  <c r="S232" i="24"/>
  <c r="S224" i="24"/>
  <c r="S216" i="24"/>
  <c r="S208" i="24"/>
  <c r="B233" i="24"/>
  <c r="B225" i="24"/>
  <c r="B217" i="24"/>
  <c r="B209" i="24"/>
  <c r="B201" i="24"/>
  <c r="C226" i="24"/>
  <c r="C218" i="24"/>
  <c r="C202" i="24"/>
  <c r="D211" i="24"/>
  <c r="E212" i="24"/>
  <c r="E204" i="24"/>
  <c r="G229" i="24"/>
  <c r="G221" i="24"/>
  <c r="K157" i="24"/>
  <c r="Q200" i="24"/>
  <c r="K230" i="24"/>
  <c r="J230" i="24"/>
  <c r="P206" i="24"/>
  <c r="H206" i="24"/>
  <c r="Y157" i="24"/>
  <c r="Q157" i="24"/>
  <c r="I157" i="24"/>
  <c r="R229" i="24"/>
  <c r="J229" i="24"/>
  <c r="R205" i="24"/>
  <c r="G205" i="24"/>
  <c r="J205" i="24"/>
  <c r="B157" i="24"/>
  <c r="X157" i="24"/>
  <c r="F233" i="24"/>
  <c r="F225" i="24"/>
  <c r="F217" i="24"/>
  <c r="F209" i="24"/>
  <c r="F201" i="24"/>
  <c r="V200" i="24"/>
  <c r="M232" i="24"/>
  <c r="D232" i="24"/>
  <c r="E232" i="24"/>
  <c r="Q232" i="24"/>
  <c r="I200" i="24"/>
  <c r="L231" i="24"/>
  <c r="D231" i="24"/>
  <c r="S231" i="24"/>
  <c r="E228" i="24"/>
  <c r="I228" i="24"/>
  <c r="E220" i="24"/>
  <c r="J220" i="24"/>
  <c r="I212" i="24"/>
  <c r="Q212" i="24"/>
  <c r="W157" i="24"/>
  <c r="O157" i="24"/>
  <c r="G157" i="24"/>
  <c r="Y207" i="24"/>
  <c r="E223" i="24"/>
  <c r="X223" i="24"/>
  <c r="P227" i="24"/>
  <c r="H227" i="24"/>
  <c r="D227" i="24"/>
  <c r="O227" i="24"/>
  <c r="Q219" i="24"/>
  <c r="D219" i="24"/>
  <c r="M203" i="24"/>
  <c r="D203" i="24"/>
  <c r="V157" i="24"/>
  <c r="N157" i="24"/>
  <c r="F157" i="24"/>
  <c r="F229" i="24"/>
  <c r="F221" i="24"/>
  <c r="F213" i="24"/>
  <c r="F205" i="24"/>
  <c r="B200" i="24"/>
  <c r="R200" i="24"/>
  <c r="J200" i="24"/>
  <c r="Y228" i="24"/>
  <c r="Y220" i="24"/>
  <c r="Y212" i="24"/>
  <c r="Y204" i="24"/>
  <c r="X229" i="24"/>
  <c r="X221" i="24"/>
  <c r="D204" i="24"/>
  <c r="E229" i="24"/>
  <c r="E221" i="24"/>
  <c r="E213" i="24"/>
  <c r="E205" i="24"/>
  <c r="G230" i="24"/>
  <c r="G222" i="24"/>
  <c r="G214" i="24"/>
  <c r="G206" i="24"/>
  <c r="H231" i="24"/>
  <c r="H223" i="24"/>
  <c r="H215" i="24"/>
  <c r="H207" i="24"/>
  <c r="I232" i="24"/>
  <c r="I224" i="24"/>
  <c r="I216" i="24"/>
  <c r="I208" i="24"/>
  <c r="J233" i="24"/>
  <c r="J225" i="24"/>
  <c r="J217" i="24"/>
  <c r="J209" i="24"/>
  <c r="G213" i="24"/>
  <c r="H230" i="24"/>
  <c r="H222" i="24"/>
  <c r="H214" i="24"/>
  <c r="I231" i="24"/>
  <c r="I223" i="24"/>
  <c r="I215" i="24"/>
  <c r="I207" i="24"/>
  <c r="J232" i="24"/>
  <c r="J224" i="24"/>
  <c r="J216" i="24"/>
  <c r="J208" i="24"/>
  <c r="K233" i="24"/>
  <c r="K225" i="24"/>
  <c r="K217" i="24"/>
  <c r="K209" i="24"/>
  <c r="K201" i="24"/>
  <c r="L226" i="24"/>
  <c r="L218" i="24"/>
  <c r="M227" i="24"/>
  <c r="M219" i="24"/>
  <c r="M211" i="24"/>
  <c r="N228" i="24"/>
  <c r="N220" i="24"/>
  <c r="N212" i="24"/>
  <c r="N204" i="24"/>
  <c r="O229" i="24"/>
  <c r="O221" i="24"/>
  <c r="O213" i="24"/>
  <c r="O205" i="24"/>
  <c r="R232" i="24"/>
  <c r="P230" i="24"/>
  <c r="Q227" i="24"/>
  <c r="R224" i="24"/>
  <c r="P222" i="24"/>
  <c r="R216" i="24"/>
  <c r="P214" i="24"/>
  <c r="R208" i="24"/>
  <c r="N200" i="24"/>
  <c r="Y232" i="24"/>
  <c r="Y224" i="24"/>
  <c r="Y216" i="24"/>
  <c r="Y208" i="24"/>
  <c r="X233" i="24"/>
  <c r="X225" i="24"/>
  <c r="X217" i="24"/>
  <c r="X209" i="24"/>
  <c r="X201" i="24"/>
  <c r="W226" i="24"/>
  <c r="W218" i="24"/>
  <c r="W210" i="24"/>
  <c r="W202" i="24"/>
  <c r="V227" i="24"/>
  <c r="V219" i="24"/>
  <c r="V211" i="24"/>
  <c r="V203" i="24"/>
  <c r="U228" i="24"/>
  <c r="U220" i="24"/>
  <c r="F232" i="24"/>
  <c r="F224" i="24"/>
  <c r="F216" i="24"/>
  <c r="F208" i="24"/>
  <c r="E200" i="24"/>
  <c r="U200" i="24"/>
  <c r="M200" i="24"/>
  <c r="Y231" i="24"/>
  <c r="Y223" i="24"/>
  <c r="Y215" i="24"/>
  <c r="X232" i="24"/>
  <c r="X224" i="24"/>
  <c r="X216" i="24"/>
  <c r="X208" i="24"/>
  <c r="W233" i="24"/>
  <c r="W225" i="24"/>
  <c r="W231" i="24"/>
  <c r="W223" i="24"/>
  <c r="W215" i="24"/>
  <c r="W207" i="24"/>
  <c r="V232" i="24"/>
  <c r="V224" i="24"/>
  <c r="V216" i="24"/>
  <c r="V208" i="24"/>
  <c r="U233" i="24"/>
  <c r="U225" i="24"/>
  <c r="U217" i="24"/>
  <c r="U209" i="24"/>
  <c r="U201" i="24"/>
  <c r="T226" i="24"/>
  <c r="T218" i="24"/>
  <c r="T210" i="24"/>
  <c r="T202" i="24"/>
  <c r="B220" i="24"/>
  <c r="B212" i="24"/>
  <c r="C221" i="24"/>
  <c r="X213" i="24"/>
  <c r="X205" i="24"/>
  <c r="W230" i="24"/>
  <c r="W222" i="24"/>
  <c r="W214" i="24"/>
  <c r="W206" i="24"/>
  <c r="V231" i="24"/>
  <c r="V223" i="24"/>
  <c r="V215" i="24"/>
  <c r="V207" i="24"/>
  <c r="J201" i="24"/>
  <c r="K226" i="24"/>
  <c r="K218" i="24"/>
  <c r="K210" i="24"/>
  <c r="K202" i="24"/>
  <c r="L227" i="24"/>
  <c r="L219" i="24"/>
  <c r="L211" i="24"/>
  <c r="L203" i="24"/>
  <c r="M228" i="24"/>
  <c r="M220" i="24"/>
  <c r="M212" i="24"/>
  <c r="M204" i="24"/>
  <c r="N213" i="24"/>
  <c r="U212" i="24"/>
  <c r="U204" i="24"/>
  <c r="T229" i="24"/>
  <c r="T221" i="24"/>
  <c r="T213" i="24"/>
  <c r="T205" i="24"/>
  <c r="S230" i="24"/>
  <c r="S206" i="24"/>
  <c r="I229" i="24"/>
  <c r="F231" i="24"/>
  <c r="F223" i="24"/>
  <c r="F215" i="24"/>
  <c r="F207" i="24"/>
  <c r="D200" i="24"/>
  <c r="T200" i="24"/>
  <c r="L200" i="24"/>
  <c r="V233" i="24"/>
  <c r="T211" i="24"/>
  <c r="X218" i="24"/>
  <c r="W227" i="24"/>
  <c r="V204" i="24"/>
  <c r="S222" i="24"/>
  <c r="S214" i="24"/>
  <c r="B231" i="24"/>
  <c r="B223" i="24"/>
  <c r="B215" i="24"/>
  <c r="B207" i="24"/>
  <c r="C232" i="24"/>
  <c r="C224" i="24"/>
  <c r="C216" i="24"/>
  <c r="C208" i="24"/>
  <c r="D233" i="24"/>
  <c r="D225" i="24"/>
  <c r="D217" i="24"/>
  <c r="D209" i="24"/>
  <c r="D201" i="24"/>
  <c r="E226" i="24"/>
  <c r="E218" i="24"/>
  <c r="E210" i="24"/>
  <c r="E202" i="24"/>
  <c r="G227" i="24"/>
  <c r="G219" i="24"/>
  <c r="G211" i="24"/>
  <c r="G203" i="24"/>
  <c r="H228" i="24"/>
  <c r="H220" i="24"/>
  <c r="H212" i="24"/>
  <c r="H204" i="24"/>
  <c r="I221" i="24"/>
  <c r="I213" i="24"/>
  <c r="I205" i="24"/>
  <c r="J222" i="24"/>
  <c r="J214" i="24"/>
  <c r="J206" i="24"/>
  <c r="K231" i="24"/>
  <c r="K223" i="24"/>
  <c r="K215" i="24"/>
  <c r="K207" i="24"/>
  <c r="L232" i="24"/>
  <c r="M233" i="24"/>
  <c r="Q229" i="24"/>
  <c r="W217" i="24"/>
  <c r="W209" i="24"/>
  <c r="W201" i="24"/>
  <c r="V226" i="24"/>
  <c r="V218" i="24"/>
  <c r="V210" i="24"/>
  <c r="V202" i="24"/>
  <c r="U227" i="24"/>
  <c r="U219" i="24"/>
  <c r="U211" i="24"/>
  <c r="U203" i="24"/>
  <c r="T228" i="24"/>
  <c r="T220" i="24"/>
  <c r="T212" i="24"/>
  <c r="T204" i="24"/>
  <c r="S229" i="24"/>
  <c r="S221" i="24"/>
  <c r="S213" i="24"/>
  <c r="S205" i="24"/>
  <c r="B230" i="24"/>
  <c r="B222" i="24"/>
  <c r="B214" i="24"/>
  <c r="B206" i="24"/>
  <c r="C231" i="24"/>
  <c r="C223" i="24"/>
  <c r="C215" i="24"/>
  <c r="G226" i="24"/>
  <c r="G218" i="24"/>
  <c r="G210" i="24"/>
  <c r="G202" i="24"/>
  <c r="H219" i="24"/>
  <c r="H211" i="24"/>
  <c r="H203" i="24"/>
  <c r="I220" i="24"/>
  <c r="J221" i="24"/>
  <c r="J213" i="24"/>
  <c r="K222" i="24"/>
  <c r="K214" i="24"/>
  <c r="K206" i="24"/>
  <c r="L223" i="24"/>
  <c r="L215" i="24"/>
  <c r="L207" i="24"/>
  <c r="M224" i="24"/>
  <c r="M216" i="24"/>
  <c r="M208" i="24"/>
  <c r="N225" i="24"/>
  <c r="N217" i="24"/>
  <c r="O218" i="24"/>
  <c r="O210" i="24"/>
  <c r="R231" i="24"/>
  <c r="P229" i="24"/>
  <c r="Q226" i="24"/>
  <c r="Y230" i="24"/>
  <c r="Y222" i="24"/>
  <c r="Y214" i="24"/>
  <c r="Y206" i="24"/>
  <c r="X231" i="24"/>
  <c r="X215" i="24"/>
  <c r="X207" i="24"/>
  <c r="W232" i="24"/>
  <c r="W224" i="24"/>
  <c r="W216" i="24"/>
  <c r="W208" i="24"/>
  <c r="V225" i="24"/>
  <c r="V217" i="24"/>
  <c r="V209" i="24"/>
  <c r="V201" i="24"/>
  <c r="U226" i="24"/>
  <c r="U218" i="24"/>
  <c r="U210" i="24"/>
  <c r="U202" i="24"/>
  <c r="T227" i="24"/>
  <c r="T219" i="24"/>
  <c r="T203" i="24"/>
  <c r="S228" i="24"/>
  <c r="S220" i="24"/>
  <c r="S212" i="24"/>
  <c r="S204" i="24"/>
  <c r="B229" i="24"/>
  <c r="B213" i="24"/>
  <c r="B205" i="24"/>
  <c r="C230" i="24"/>
  <c r="C222" i="24"/>
  <c r="C214" i="24"/>
  <c r="C206" i="24"/>
  <c r="D207" i="24"/>
  <c r="E208" i="24"/>
  <c r="G225" i="24"/>
  <c r="H218" i="24"/>
  <c r="S227" i="24"/>
  <c r="S219" i="24"/>
  <c r="S211" i="24"/>
  <c r="S203" i="24"/>
  <c r="B228" i="24"/>
  <c r="B204" i="24"/>
  <c r="C229" i="24"/>
  <c r="C213" i="24"/>
  <c r="C205" i="24"/>
  <c r="D230" i="24"/>
  <c r="D222" i="24"/>
  <c r="D214" i="24"/>
  <c r="D206" i="24"/>
  <c r="E231" i="24"/>
  <c r="E215" i="24"/>
  <c r="E207" i="24"/>
  <c r="G232" i="24"/>
  <c r="G224" i="24"/>
  <c r="G216" i="24"/>
  <c r="G208" i="24"/>
  <c r="H233" i="24"/>
  <c r="H225" i="24"/>
  <c r="H217" i="24"/>
  <c r="H209" i="24"/>
  <c r="H201" i="24"/>
  <c r="I226" i="24"/>
  <c r="I218" i="24"/>
  <c r="I210" i="24"/>
  <c r="I202" i="24"/>
  <c r="J227" i="24"/>
  <c r="J219" i="24"/>
  <c r="J211" i="24"/>
  <c r="R233" i="24"/>
  <c r="P231" i="24"/>
  <c r="Q228" i="24"/>
  <c r="R225" i="24"/>
  <c r="P223" i="24"/>
  <c r="R217" i="24"/>
  <c r="U232" i="24"/>
  <c r="U224" i="24"/>
  <c r="U216" i="24"/>
  <c r="U208" i="24"/>
  <c r="T233" i="24"/>
  <c r="T225" i="24"/>
  <c r="T217" i="24"/>
  <c r="T209" i="24"/>
  <c r="T201" i="24"/>
  <c r="S226" i="24"/>
  <c r="S218" i="24"/>
  <c r="S210" i="24"/>
  <c r="S202" i="24"/>
  <c r="B227" i="24"/>
  <c r="B219" i="24"/>
  <c r="B211" i="24"/>
  <c r="B203" i="24"/>
  <c r="C228" i="24"/>
  <c r="C220" i="24"/>
  <c r="C212" i="24"/>
  <c r="C204" i="24"/>
  <c r="D229" i="24"/>
  <c r="D221" i="24"/>
  <c r="D213" i="24"/>
  <c r="D205" i="24"/>
  <c r="E230" i="24"/>
  <c r="E222" i="24"/>
  <c r="E214" i="24"/>
  <c r="E206" i="24"/>
  <c r="G231" i="24"/>
  <c r="G223" i="24"/>
  <c r="G215" i="24"/>
  <c r="G207" i="24"/>
  <c r="H232" i="24"/>
  <c r="H224" i="24"/>
  <c r="H216" i="24"/>
  <c r="H208" i="24"/>
  <c r="I233" i="24"/>
  <c r="I225" i="24"/>
  <c r="I217" i="24"/>
  <c r="I209" i="24"/>
  <c r="R230" i="24"/>
  <c r="P228" i="24"/>
  <c r="N229" i="24"/>
  <c r="N221" i="24"/>
  <c r="N205" i="24"/>
  <c r="O230" i="24"/>
  <c r="O222" i="24"/>
  <c r="O214" i="24"/>
  <c r="O206" i="24"/>
  <c r="P233" i="24"/>
  <c r="Q230" i="24"/>
  <c r="R227" i="24"/>
  <c r="P225" i="24"/>
  <c r="Q222" i="24"/>
  <c r="R219" i="24"/>
  <c r="P217" i="24"/>
  <c r="Q214" i="24"/>
  <c r="R211" i="24"/>
  <c r="P209" i="24"/>
  <c r="Q206" i="24"/>
  <c r="R203" i="24"/>
  <c r="P201" i="24"/>
  <c r="F200" i="24"/>
  <c r="F226" i="24"/>
  <c r="F218" i="24"/>
  <c r="F210" i="24"/>
  <c r="F202" i="24"/>
  <c r="W200" i="24"/>
  <c r="O200" i="24"/>
  <c r="Y233" i="24"/>
  <c r="Y225" i="24"/>
  <c r="Y217" i="24"/>
  <c r="Y209" i="24"/>
  <c r="Y201" i="24"/>
  <c r="X226" i="24"/>
  <c r="X210" i="24"/>
  <c r="X202" i="24"/>
  <c r="W219" i="24"/>
  <c r="W211" i="24"/>
  <c r="W203" i="24"/>
  <c r="V228" i="24"/>
  <c r="V220" i="24"/>
  <c r="V212" i="24"/>
  <c r="U229" i="24"/>
  <c r="U221" i="24"/>
  <c r="U213" i="24"/>
  <c r="U205" i="24"/>
  <c r="T230" i="24"/>
  <c r="T222" i="24"/>
  <c r="B232" i="24"/>
  <c r="B224" i="24"/>
  <c r="B216" i="24"/>
  <c r="B208" i="24"/>
  <c r="C233" i="24"/>
  <c r="C225" i="24"/>
  <c r="C217" i="24"/>
  <c r="C201" i="24"/>
  <c r="D226" i="24"/>
  <c r="D218" i="24"/>
  <c r="D210" i="24"/>
  <c r="E227" i="24"/>
  <c r="E219" i="24"/>
  <c r="E211" i="24"/>
  <c r="E203" i="24"/>
  <c r="G228" i="24"/>
  <c r="H229" i="24"/>
  <c r="I230" i="24"/>
  <c r="J231" i="24"/>
  <c r="K232" i="24"/>
  <c r="L233" i="24"/>
  <c r="M226" i="24"/>
  <c r="N227" i="24"/>
  <c r="O228" i="24"/>
  <c r="R221" i="24"/>
  <c r="P219" i="24"/>
  <c r="R213" i="24"/>
  <c r="P211" i="24"/>
  <c r="P203" i="24"/>
  <c r="L224" i="24"/>
  <c r="L216" i="24"/>
  <c r="L208" i="24"/>
  <c r="M225" i="24"/>
  <c r="M217" i="24"/>
  <c r="M209" i="24"/>
  <c r="M201" i="24"/>
  <c r="N218" i="24"/>
  <c r="N210" i="24"/>
  <c r="N202" i="24"/>
  <c r="O219" i="24"/>
  <c r="O211" i="24"/>
  <c r="O203" i="24"/>
  <c r="P232" i="24"/>
  <c r="R226" i="24"/>
  <c r="P224" i="24"/>
  <c r="Q221" i="24"/>
  <c r="R218" i="24"/>
  <c r="P216" i="24"/>
  <c r="Q213" i="24"/>
  <c r="R210" i="24"/>
  <c r="P208" i="24"/>
  <c r="Q205" i="24"/>
  <c r="R202" i="24"/>
  <c r="D223" i="24"/>
  <c r="D215" i="24"/>
  <c r="E224" i="24"/>
  <c r="E216" i="24"/>
  <c r="G233" i="24"/>
  <c r="G217" i="24"/>
  <c r="G209" i="24"/>
  <c r="G201" i="24"/>
  <c r="H226" i="24"/>
  <c r="H210" i="24"/>
  <c r="H202" i="24"/>
  <c r="I227" i="24"/>
  <c r="I219" i="24"/>
  <c r="I211" i="24"/>
  <c r="I203" i="24"/>
  <c r="J228" i="24"/>
  <c r="K229" i="24"/>
  <c r="K221" i="24"/>
  <c r="L230" i="24"/>
  <c r="L214" i="24"/>
  <c r="M231" i="24"/>
  <c r="M223" i="24"/>
  <c r="N232" i="24"/>
  <c r="N216" i="24"/>
  <c r="O233" i="24"/>
  <c r="O225" i="24"/>
  <c r="Q231" i="24"/>
  <c r="R228" i="24"/>
  <c r="P226" i="24"/>
  <c r="Q223" i="24"/>
  <c r="R220" i="24"/>
  <c r="Q215" i="24"/>
  <c r="J203" i="24"/>
  <c r="K228" i="24"/>
  <c r="K220" i="24"/>
  <c r="K212" i="24"/>
  <c r="K204" i="24"/>
  <c r="L229" i="24"/>
  <c r="L221" i="24"/>
  <c r="L213" i="24"/>
  <c r="L205" i="24"/>
  <c r="M230" i="24"/>
  <c r="M222" i="24"/>
  <c r="M214" i="24"/>
  <c r="M206" i="24"/>
  <c r="N231" i="24"/>
  <c r="N223" i="24"/>
  <c r="N215" i="24"/>
  <c r="N207" i="24"/>
  <c r="O232" i="24"/>
  <c r="O224" i="24"/>
  <c r="O216" i="24"/>
  <c r="O208" i="24"/>
  <c r="Q220" i="24"/>
  <c r="R209" i="24"/>
  <c r="P207" i="24"/>
  <c r="Q204" i="24"/>
  <c r="I201" i="24"/>
  <c r="J226" i="24"/>
  <c r="J218" i="24"/>
  <c r="J210" i="24"/>
  <c r="J202" i="24"/>
  <c r="K227" i="24"/>
  <c r="K219" i="24"/>
  <c r="K211" i="24"/>
  <c r="K203" i="24"/>
  <c r="L228" i="24"/>
  <c r="L220" i="24"/>
  <c r="L212" i="24"/>
  <c r="L204" i="24"/>
  <c r="M229" i="24"/>
  <c r="M221" i="24"/>
  <c r="M213" i="24"/>
  <c r="M205" i="24"/>
  <c r="N230" i="24"/>
  <c r="N222" i="24"/>
  <c r="N214" i="24"/>
  <c r="N206" i="24"/>
  <c r="O231" i="24"/>
  <c r="O223" i="24"/>
  <c r="O215" i="24"/>
  <c r="O207" i="24"/>
  <c r="Q233" i="24"/>
  <c r="Q225" i="24"/>
  <c r="R222" i="24"/>
  <c r="P220" i="24"/>
  <c r="Q217" i="24"/>
  <c r="R214" i="24"/>
  <c r="P212" i="24"/>
  <c r="Q209" i="24"/>
  <c r="R206" i="24"/>
  <c r="P204" i="24"/>
  <c r="Q201" i="24"/>
  <c r="Q211" i="24"/>
  <c r="Q203" i="24"/>
  <c r="T206" i="24"/>
  <c r="S223" i="24"/>
  <c r="S215" i="24"/>
  <c r="S207" i="24"/>
  <c r="G220" i="24"/>
  <c r="G212" i="24"/>
  <c r="G204" i="24"/>
  <c r="H221" i="24"/>
  <c r="H213" i="24"/>
  <c r="H205" i="24"/>
  <c r="I222" i="24"/>
  <c r="I214" i="24"/>
  <c r="I206" i="24"/>
  <c r="J223" i="24"/>
  <c r="J215" i="24"/>
  <c r="J207" i="24"/>
  <c r="K224" i="24"/>
  <c r="K216" i="24"/>
  <c r="K208" i="24"/>
  <c r="L225" i="24"/>
  <c r="L217" i="24"/>
  <c r="L209" i="24"/>
  <c r="L201" i="24"/>
  <c r="M218" i="24"/>
  <c r="M210" i="24"/>
  <c r="M202" i="24"/>
  <c r="N219" i="24"/>
  <c r="N211" i="24"/>
  <c r="N203" i="24"/>
  <c r="O220" i="24"/>
  <c r="O212" i="24"/>
  <c r="O204" i="24"/>
  <c r="C207" i="24"/>
  <c r="D224" i="24"/>
  <c r="D216" i="24"/>
  <c r="D208" i="24"/>
  <c r="E225" i="24"/>
  <c r="E217" i="24"/>
  <c r="E209" i="24"/>
  <c r="E201" i="24"/>
  <c r="R223" i="24"/>
  <c r="P221" i="24"/>
  <c r="Q218" i="24"/>
  <c r="R215" i="24"/>
  <c r="P213" i="24"/>
  <c r="Q210" i="24"/>
  <c r="R207" i="24"/>
  <c r="P205" i="24"/>
  <c r="Q202" i="24"/>
  <c r="G200" i="24"/>
  <c r="J212" i="24"/>
  <c r="J204" i="24"/>
  <c r="K205" i="24"/>
  <c r="L206" i="24"/>
  <c r="M207" i="24"/>
  <c r="N208" i="24"/>
  <c r="O209" i="24"/>
  <c r="O201" i="24"/>
  <c r="R212" i="24"/>
  <c r="P210" i="24"/>
  <c r="R204" i="24"/>
  <c r="P202" i="24"/>
  <c r="D5" i="25"/>
  <c r="B118" i="24"/>
  <c r="X118" i="24"/>
  <c r="P118" i="24"/>
  <c r="T118" i="24"/>
  <c r="L118" i="24"/>
  <c r="D118" i="24"/>
  <c r="S118" i="24"/>
  <c r="K118" i="24"/>
  <c r="C118" i="24"/>
  <c r="R118" i="24"/>
  <c r="J118" i="24"/>
  <c r="H118" i="24"/>
  <c r="Y118" i="24"/>
  <c r="Q118" i="24"/>
  <c r="I118" i="24"/>
  <c r="U118" i="24"/>
  <c r="M118" i="24"/>
  <c r="E118" i="24"/>
  <c r="W118" i="24"/>
  <c r="O118" i="24"/>
  <c r="G118" i="24"/>
  <c r="V118" i="24"/>
  <c r="N118" i="24"/>
  <c r="F118" i="24"/>
  <c r="F158" i="24" l="1"/>
  <c r="W158" i="24"/>
  <c r="L158" i="24"/>
  <c r="Y234" i="24"/>
  <c r="T158" i="24"/>
  <c r="O234" i="24"/>
  <c r="U234" i="24"/>
  <c r="G158" i="24"/>
  <c r="B158" i="24"/>
  <c r="Y158" i="24"/>
  <c r="H234" i="24"/>
  <c r="W234" i="24"/>
  <c r="E234" i="24"/>
  <c r="N234" i="24"/>
  <c r="O158" i="24"/>
  <c r="V234" i="24"/>
  <c r="P234" i="24"/>
  <c r="D158" i="24"/>
  <c r="D234" i="24"/>
  <c r="R234" i="24"/>
  <c r="V158" i="24"/>
  <c r="I234" i="24"/>
  <c r="K234" i="24"/>
  <c r="M158" i="24"/>
  <c r="X234" i="24"/>
  <c r="N158" i="24"/>
  <c r="E158" i="24"/>
  <c r="B234" i="24"/>
  <c r="Q234" i="24"/>
  <c r="S234" i="24"/>
  <c r="U158" i="24"/>
  <c r="H158" i="24"/>
  <c r="L234" i="24"/>
  <c r="G234" i="24"/>
  <c r="F234" i="24"/>
  <c r="I158" i="24"/>
  <c r="K158" i="24"/>
  <c r="S158" i="24"/>
  <c r="C234" i="24"/>
  <c r="R158" i="24"/>
  <c r="T234" i="24"/>
  <c r="J234" i="24"/>
  <c r="C158" i="24"/>
  <c r="M234" i="24"/>
  <c r="X158" i="24"/>
  <c r="Q158" i="24"/>
  <c r="J158" i="24"/>
  <c r="P158" i="24"/>
  <c r="D6" i="25"/>
  <c r="D7" i="25" s="1"/>
  <c r="E5" i="25" s="1"/>
  <c r="Y236" i="24" l="1"/>
  <c r="U159" i="24"/>
  <c r="M159" i="24"/>
  <c r="X159" i="24"/>
  <c r="C159" i="24"/>
  <c r="W159" i="24"/>
  <c r="L236" i="24"/>
  <c r="L235" i="24"/>
  <c r="X236" i="24"/>
  <c r="X235" i="24"/>
  <c r="D159" i="24"/>
  <c r="H236" i="24"/>
  <c r="H235" i="24"/>
  <c r="J159" i="24"/>
  <c r="Q159" i="24"/>
  <c r="R159" i="24"/>
  <c r="H159" i="24"/>
  <c r="P236" i="24"/>
  <c r="P235" i="24"/>
  <c r="Y159" i="24"/>
  <c r="S159" i="24"/>
  <c r="S236" i="24"/>
  <c r="S235" i="24"/>
  <c r="K236" i="24"/>
  <c r="K235" i="24"/>
  <c r="O159" i="24"/>
  <c r="G159" i="24"/>
  <c r="Q236" i="24"/>
  <c r="Q235" i="24"/>
  <c r="I236" i="24"/>
  <c r="I235" i="24"/>
  <c r="N236" i="24"/>
  <c r="N235" i="24"/>
  <c r="U236" i="24"/>
  <c r="U235" i="24"/>
  <c r="C236" i="24"/>
  <c r="C235" i="24"/>
  <c r="B159" i="24"/>
  <c r="J235" i="24"/>
  <c r="J236" i="24"/>
  <c r="I159" i="24"/>
  <c r="B235" i="24"/>
  <c r="B236" i="24"/>
  <c r="V159" i="24"/>
  <c r="E236" i="24"/>
  <c r="E235" i="24"/>
  <c r="O236" i="24"/>
  <c r="O235" i="24"/>
  <c r="M236" i="24"/>
  <c r="M235" i="24"/>
  <c r="T236" i="24"/>
  <c r="T235" i="24"/>
  <c r="F236" i="24"/>
  <c r="F235" i="24"/>
  <c r="E159" i="24"/>
  <c r="R236" i="24"/>
  <c r="R235" i="24"/>
  <c r="W236" i="24"/>
  <c r="W235" i="24"/>
  <c r="T159" i="24"/>
  <c r="V236" i="24"/>
  <c r="V235" i="24"/>
  <c r="K159" i="24"/>
  <c r="P159" i="24"/>
  <c r="Y235" i="24"/>
  <c r="G236" i="24"/>
  <c r="G235" i="24"/>
  <c r="N159" i="24"/>
  <c r="D236" i="24"/>
  <c r="D235" i="24"/>
  <c r="L159" i="24"/>
  <c r="F159" i="24"/>
  <c r="E6" i="25"/>
  <c r="E7" i="25" s="1"/>
  <c r="F5" i="25" s="1"/>
  <c r="F6" i="25" l="1"/>
  <c r="F7" i="25" s="1"/>
  <c r="G5" i="25" s="1"/>
  <c r="G6" i="25" l="1"/>
  <c r="G7" i="25" s="1"/>
  <c r="H5" i="25" s="1"/>
  <c r="H6" i="25" l="1"/>
  <c r="H7" i="25" s="1"/>
  <c r="I5" i="25" s="1"/>
  <c r="I6" i="25" l="1"/>
  <c r="I7" i="25" s="1"/>
  <c r="J5" i="25" s="1"/>
  <c r="J6" i="25" l="1"/>
  <c r="J7" i="25" s="1"/>
  <c r="K5" i="25" s="1"/>
  <c r="K6" i="25" l="1"/>
  <c r="K7" i="25" s="1"/>
  <c r="D299" i="23"/>
  <c r="E299" i="23" s="1"/>
  <c r="D240" i="23"/>
  <c r="E240" i="23" s="1"/>
  <c r="D212" i="23"/>
  <c r="E212" i="23" s="1"/>
  <c r="D157" i="23"/>
  <c r="E157" i="23" s="1"/>
  <c r="B2" i="27"/>
  <c r="C2" i="27" s="1"/>
  <c r="B70" i="27" l="1"/>
  <c r="C70" i="27" s="1"/>
  <c r="D64" i="23" l="1"/>
  <c r="E64" i="23" s="1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10" i="23"/>
  <c r="G111" i="23"/>
  <c r="G112" i="23"/>
  <c r="G113" i="23"/>
  <c r="G114" i="23"/>
  <c r="G115" i="23"/>
  <c r="G116" i="23"/>
  <c r="G117" i="23"/>
  <c r="G118" i="23"/>
  <c r="G119" i="23"/>
  <c r="G121" i="23" l="1"/>
  <c r="I121" i="23" s="1"/>
  <c r="D119" i="23" s="1"/>
  <c r="E119" i="23" s="1"/>
  <c r="G95" i="23" l="1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72" i="27"/>
  <c r="E73" i="27"/>
  <c r="E74" i="27"/>
  <c r="E75" i="27"/>
  <c r="E76" i="27"/>
  <c r="E77" i="27"/>
  <c r="E78" i="27"/>
  <c r="E79" i="27"/>
  <c r="E80" i="27"/>
  <c r="E81" i="27"/>
  <c r="E82" i="27"/>
  <c r="E83" i="27"/>
  <c r="E84" i="27"/>
  <c r="E85" i="27"/>
  <c r="E86" i="27"/>
  <c r="E87" i="27"/>
  <c r="E88" i="27"/>
  <c r="E89" i="27"/>
  <c r="E90" i="27"/>
  <c r="E91" i="27"/>
  <c r="E92" i="27"/>
  <c r="E93" i="27"/>
  <c r="E94" i="27"/>
  <c r="E95" i="27"/>
  <c r="E96" i="27"/>
  <c r="E97" i="27"/>
  <c r="E98" i="27"/>
  <c r="E99" i="27"/>
  <c r="E100" i="27"/>
  <c r="E101" i="27"/>
  <c r="E102" i="27"/>
  <c r="E103" i="27"/>
  <c r="E104" i="27"/>
  <c r="E189" i="27"/>
  <c r="E190" i="27"/>
  <c r="E191" i="27"/>
  <c r="E192" i="27"/>
  <c r="E193" i="27"/>
  <c r="E194" i="27"/>
  <c r="E195" i="27"/>
  <c r="E196" i="27"/>
  <c r="E197" i="27"/>
  <c r="E198" i="27"/>
  <c r="E199" i="27"/>
  <c r="E200" i="27"/>
  <c r="E201" i="27"/>
  <c r="E202" i="27"/>
  <c r="E203" i="27"/>
  <c r="E204" i="27"/>
  <c r="E205" i="27"/>
  <c r="E206" i="27"/>
  <c r="E207" i="27"/>
  <c r="E208" i="27"/>
  <c r="E209" i="27"/>
  <c r="E210" i="27"/>
  <c r="E211" i="27"/>
  <c r="E212" i="27"/>
  <c r="E213" i="27"/>
  <c r="D4" i="23"/>
  <c r="E4" i="23"/>
  <c r="D8" i="23"/>
  <c r="E8" i="23"/>
  <c r="G10" i="23"/>
  <c r="I10" i="23"/>
  <c r="G11" i="23"/>
  <c r="I11" i="23"/>
  <c r="G12" i="23"/>
  <c r="I12" i="23"/>
  <c r="G13" i="23"/>
  <c r="I13" i="23"/>
  <c r="G14" i="23"/>
  <c r="I14" i="23"/>
  <c r="G15" i="23"/>
  <c r="I15" i="23"/>
  <c r="G16" i="23"/>
  <c r="I16" i="23"/>
  <c r="G17" i="23"/>
  <c r="I17" i="23"/>
  <c r="G18" i="23"/>
  <c r="I18" i="23"/>
  <c r="G19" i="23"/>
  <c r="I19" i="23"/>
  <c r="G20" i="23"/>
  <c r="I20" i="23"/>
  <c r="G21" i="23"/>
  <c r="I21" i="23"/>
  <c r="G22" i="23"/>
  <c r="I22" i="23"/>
  <c r="G23" i="23"/>
  <c r="I23" i="23"/>
  <c r="G24" i="23"/>
  <c r="I24" i="23"/>
  <c r="G25" i="23"/>
  <c r="I25" i="23"/>
  <c r="G26" i="23"/>
  <c r="I26" i="23"/>
  <c r="G27" i="23"/>
  <c r="I27" i="23"/>
  <c r="G28" i="23"/>
  <c r="I28" i="23"/>
  <c r="G29" i="23"/>
  <c r="I29" i="23"/>
  <c r="G30" i="23"/>
  <c r="I30" i="23"/>
  <c r="G31" i="23"/>
  <c r="I31" i="23"/>
  <c r="G32" i="23"/>
  <c r="I32" i="23"/>
  <c r="G33" i="23"/>
  <c r="I33" i="23"/>
  <c r="G34" i="23"/>
  <c r="I34" i="23"/>
  <c r="G35" i="23"/>
  <c r="I35" i="23"/>
  <c r="G36" i="23"/>
  <c r="I36" i="23"/>
  <c r="G37" i="23"/>
  <c r="I37" i="23"/>
  <c r="G38" i="23"/>
  <c r="I38" i="23"/>
  <c r="G39" i="23"/>
  <c r="I39" i="23"/>
  <c r="G40" i="23"/>
  <c r="I40" i="23"/>
  <c r="G41" i="23"/>
  <c r="I41" i="23"/>
  <c r="G42" i="23"/>
  <c r="I42" i="23"/>
  <c r="G43" i="23"/>
  <c r="I43" i="23"/>
  <c r="G44" i="23"/>
  <c r="I44" i="23"/>
  <c r="G45" i="23"/>
  <c r="I45" i="23"/>
  <c r="G46" i="23"/>
  <c r="I46" i="23"/>
  <c r="G47" i="23"/>
  <c r="I47" i="23"/>
  <c r="G48" i="23"/>
  <c r="I48" i="23"/>
  <c r="G49" i="23"/>
  <c r="I49" i="23"/>
  <c r="G50" i="23"/>
  <c r="I50" i="23"/>
  <c r="G51" i="23"/>
  <c r="I51" i="23"/>
  <c r="G52" i="23"/>
  <c r="I52" i="23"/>
  <c r="G53" i="23"/>
  <c r="I53" i="23"/>
  <c r="G54" i="23"/>
  <c r="I54" i="23"/>
  <c r="G55" i="23"/>
  <c r="I55" i="23"/>
  <c r="G56" i="23"/>
  <c r="I56" i="23"/>
  <c r="G57" i="23"/>
  <c r="I57" i="23"/>
  <c r="G58" i="23"/>
  <c r="I58" i="23"/>
  <c r="G59" i="23"/>
  <c r="I59" i="23"/>
  <c r="G60" i="23"/>
  <c r="I60" i="23"/>
  <c r="G61" i="23"/>
  <c r="I61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109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hasee</author>
  </authors>
  <commentList>
    <comment ref="F1" authorId="0" shapeId="0" xr:uid="{2595D53F-7116-4EF1-9996-C0AEE37AEEE4}">
      <text>
        <r>
          <rPr>
            <sz val="9"/>
            <color indexed="81"/>
            <rFont val="宋体"/>
            <family val="3"/>
            <charset val="134"/>
          </rPr>
          <t>2019-05-12 17:22原内容：原始数据 修改为：默认参数</t>
        </r>
      </text>
    </comment>
    <comment ref="G1" authorId="0" shapeId="0" xr:uid="{B757CEF2-05F8-459A-B34A-3F08547EBD2D}">
      <text>
        <r>
          <rPr>
            <sz val="9"/>
            <color indexed="81"/>
            <rFont val="宋体"/>
            <family val="3"/>
            <charset val="134"/>
          </rPr>
          <t>2019-05-12 17:22原内容：包含函数或特定样式 修改为：特定样式区域
2019-05-13 10:18原内容：特定样式区域 修改为：特定样式展示区域
2019-05-27 13:15原内容：特定样式展示区域 修改为：二级选项展示区域</t>
        </r>
      </text>
    </comment>
    <comment ref="H1" authorId="0" shapeId="0" xr:uid="{529AAB7A-EE79-44C5-9CC8-6D5A28C0168C}">
      <text>
        <r>
          <rPr>
            <sz val="9"/>
            <color indexed="81"/>
            <rFont val="宋体"/>
            <family val="3"/>
            <charset val="134"/>
          </rPr>
          <t>2019-05-12 17:22原内容：VBA结果输出单元格 修改为：VBA引用单元格</t>
        </r>
      </text>
    </comment>
    <comment ref="I1" authorId="0" shapeId="0" xr:uid="{8C23F4E4-C622-4C5F-9C62-A7F89BB24E8A}">
      <text>
        <r>
          <rPr>
            <sz val="9"/>
            <color indexed="81"/>
            <rFont val="宋体"/>
            <family val="3"/>
            <charset val="134"/>
          </rPr>
          <t>2019-05-27 16:39原内容： 修改为：边框区域单元格变化会被记录为批注</t>
        </r>
      </text>
    </comment>
    <comment ref="J5" authorId="0" shapeId="0" xr:uid="{227A1D8B-EF58-46F7-8EFA-6E068C8B2D76}">
      <text>
        <r>
          <rPr>
            <b/>
            <sz val="9"/>
            <color indexed="81"/>
            <rFont val="宋体"/>
            <family val="3"/>
            <charset val="134"/>
          </rPr>
          <t>hasee:</t>
        </r>
        <r>
          <rPr>
            <sz val="9"/>
            <color indexed="81"/>
            <rFont val="宋体"/>
            <family val="3"/>
            <charset val="134"/>
          </rPr>
          <t xml:space="preserve">
评分区域formula是公式,本身无变化,因此value变化无变化批注</t>
        </r>
      </text>
    </comment>
    <comment ref="H7" authorId="0" shapeId="0" xr:uid="{112A40A1-AF0E-4FEE-81B4-93F110653E01}">
      <text>
        <r>
          <rPr>
            <sz val="9"/>
            <color indexed="81"/>
            <rFont val="宋体"/>
            <family val="3"/>
            <charset val="134"/>
          </rPr>
          <t>2019-05-27 16:39原内容：财务 修改为：审计</t>
        </r>
      </text>
    </comment>
    <comment ref="I7" authorId="0" shapeId="0" xr:uid="{6B3C68D8-8974-4236-AE84-ECBBBF29A977}">
      <text>
        <r>
          <rPr>
            <sz val="9"/>
            <color indexed="81"/>
            <rFont val="宋体"/>
            <family val="3"/>
            <charset val="134"/>
          </rPr>
          <t>2019-05-27 16:39原内容：张慕青 修改为：钱明杰</t>
        </r>
      </text>
    </comment>
    <comment ref="G14" authorId="0" shapeId="0" xr:uid="{00831758-0D56-40F7-BF8F-08ED7A0F6A53}">
      <text>
        <r>
          <rPr>
            <sz val="9"/>
            <color indexed="81"/>
            <rFont val="宋体"/>
            <family val="3"/>
            <charset val="134"/>
          </rPr>
          <t>2019-05-12 17:11原内容：按Ctrl+F4刷新求π 修改为：按Ctrl+F5刷新求π</t>
        </r>
      </text>
    </comment>
    <comment ref="F15" authorId="0" shapeId="0" xr:uid="{8938CE45-3300-4EAE-BC12-6685E06B8FFD}">
      <text>
        <r>
          <rPr>
            <sz val="9"/>
            <color indexed="81"/>
            <rFont val="宋体"/>
            <family val="3"/>
            <charset val="134"/>
          </rPr>
          <t>参数最好低于1000万</t>
        </r>
      </text>
    </comment>
    <comment ref="G15" authorId="0" shapeId="0" xr:uid="{00000000-0006-0000-0200-000001000000}">
      <text>
        <r>
          <rPr>
            <sz val="9"/>
            <color indexed="81"/>
            <rFont val="宋体"/>
            <family val="3"/>
            <charset val="134"/>
          </rPr>
          <t>2019-05-12 17:12原内容：1121080 修改为：5000000
2019-05-27 13:12原内容：5000000 修改为：=2^23
2019-05-27 18:35原内容：=2^23 修改为：5000000
2019-05-27 18:36原内容：5000000 修改为：8000000
2019-05-27 18:38原内容：8000000 修改为：16000000</t>
        </r>
      </text>
    </comment>
    <comment ref="F16" authorId="0" shapeId="0" xr:uid="{D8C7B377-30B2-4B2A-9998-E6EDB115D1F7}">
      <text>
        <r>
          <rPr>
            <sz val="9"/>
            <color indexed="81"/>
            <rFont val="宋体"/>
            <family val="3"/>
            <charset val="134"/>
          </rPr>
          <t>参数超过一定数值,由于尾数限制,π值不再变化</t>
        </r>
      </text>
    </comment>
    <comment ref="G16" authorId="0" shapeId="0" xr:uid="{00000000-0006-0000-0200-000002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修改为：3.1415025
2019-05-27 18:37原内容：空 修改为：3.1415055
2019-05-27 18:38原内容：8000000 修改为：3.1416905
2019-05-27 18:39原内容：3.1416905 修改为：3.141423
2019-05-27 19:21原内容：π值 修改为：3.1415885</t>
        </r>
      </text>
    </comment>
    <comment ref="G17" authorId="0" shapeId="0" xr:uid="{00000000-0006-0000-0200-000003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修改为：4.625秒
2019-05-27 18:37原内容：空 修改为：4.664秒
2019-05-27 18:38原内容：8000000 修改为：9.258秒
2019-05-27 18:39原内容：3.1416905 修改为：9.242秒
2019-05-27 19:21原内容：π值 修改为：9.234秒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529066-F6BF-4CC7-8B17-A9C941A8EB9C}" keepAlive="1" name="MySQL.runoob.tb1" description="Created by MySQL for Excel, for its internal use only." type="5" refreshedVersion="0" saveData="1">
    <dbPr connection="Driver={MySQL ODBC 5.3 ANSI Driver};Provider=MSDASQL;Server=localhost;Port=3306;Database=runoob;User=root;Option=3;" command="SELECT * FROM runoob.tb1" commandType="4"/>
  </connection>
  <connection id="2" xr16:uid="{C19AAD58-D19E-4A70-9BAC-F582FED94CBF}" keepAlive="1" name="查询 - PowerBI星球案例销售数据" description="与工作簿中“PowerBI星球案例销售数据”查询的连接。" type="5" refreshedVersion="6" background="1" saveData="1">
    <dbPr connection="Provider=Microsoft.Mashup.OleDb.1;Data Source=$Workbook$;Location=PowerBI星球案例销售数据;Extended Properties=&quot;&quot;" command="SELECT * FROM [PowerBI星球案例销售数据]"/>
  </connection>
  <connection id="3" xr16:uid="{410C360E-93C7-469E-8D17-0D9B92025495}" keepAlive="1" name="查询 - tb1" description="与工作簿中“tb1”查询的连接。" type="5" refreshedVersion="6" background="1" saveData="1">
    <dbPr connection="Provider=Microsoft.Mashup.OleDb.1;Data Source=$Workbook$;Location=tb1;Extended Properties=&quot;&quot;" command="SELECT * FROM [tb1]"/>
  </connection>
  <connection id="4" xr16:uid="{48D7B872-7C8C-4BA1-AF24-D973AD83AF04}" keepAlive="1" name="查询 - 教师档案表" description="与工作簿中“教师档案表”查询的连接。" type="5" refreshedVersion="6" background="1" saveData="1">
    <dbPr connection="Provider=Microsoft.Mashup.OleDb.1;Data Source=$Workbook$;Location=教师档案表;Extended Properties=&quot;&quot;" command="SELECT * FROM [教师档案表]"/>
  </connection>
</connections>
</file>

<file path=xl/sharedStrings.xml><?xml version="1.0" encoding="utf-8"?>
<sst xmlns="http://schemas.openxmlformats.org/spreadsheetml/2006/main" count="13081" uniqueCount="3659">
  <si>
    <t>编号</t>
    <phoneticPr fontId="2" type="noConversion"/>
  </si>
  <si>
    <t>姓名</t>
    <phoneticPr fontId="1" type="noConversion"/>
  </si>
  <si>
    <t>入职时间</t>
    <phoneticPr fontId="1" type="noConversion"/>
  </si>
  <si>
    <t>李诗诗</t>
    <phoneticPr fontId="2" type="noConversion"/>
  </si>
  <si>
    <t>钱明杰</t>
  </si>
  <si>
    <t>崔靖易</t>
  </si>
  <si>
    <t>康含玉</t>
  </si>
  <si>
    <t>张慕青</t>
  </si>
  <si>
    <t>李若雁</t>
  </si>
  <si>
    <t>李诗</t>
  </si>
  <si>
    <t>康梦菡</t>
  </si>
  <si>
    <t>袁艳</t>
  </si>
  <si>
    <t>康传平</t>
  </si>
  <si>
    <t>王の禁域</t>
    <phoneticPr fontId="2" type="noConversion"/>
  </si>
  <si>
    <t>刘伟</t>
    <phoneticPr fontId="2" type="noConversion"/>
  </si>
  <si>
    <t>王凤</t>
    <phoneticPr fontId="2" type="noConversion"/>
  </si>
  <si>
    <t>评分</t>
    <phoneticPr fontId="1" type="noConversion"/>
  </si>
  <si>
    <t>刑法</t>
    <phoneticPr fontId="7" type="noConversion"/>
  </si>
  <si>
    <t>民法</t>
    <phoneticPr fontId="7" type="noConversion"/>
  </si>
  <si>
    <t>商经法</t>
    <phoneticPr fontId="7" type="noConversion"/>
  </si>
  <si>
    <t>理论法</t>
    <phoneticPr fontId="7" type="noConversion"/>
  </si>
  <si>
    <t>刑诉</t>
    <phoneticPr fontId="7" type="noConversion"/>
  </si>
  <si>
    <t>民诉</t>
    <phoneticPr fontId="7" type="noConversion"/>
  </si>
  <si>
    <t>三国法</t>
    <phoneticPr fontId="7" type="noConversion"/>
  </si>
  <si>
    <t>行政法</t>
    <phoneticPr fontId="7" type="noConversion"/>
  </si>
  <si>
    <t>Philippines</t>
  </si>
  <si>
    <t>Philippines</t>
    <phoneticPr fontId="7" type="noConversion"/>
  </si>
  <si>
    <t>Singapore</t>
  </si>
  <si>
    <t>Singapore</t>
    <phoneticPr fontId="7" type="noConversion"/>
  </si>
  <si>
    <t>Australia</t>
  </si>
  <si>
    <t>Australia</t>
    <phoneticPr fontId="7" type="noConversion"/>
  </si>
  <si>
    <t>UAE</t>
  </si>
  <si>
    <t>UAE</t>
    <phoneticPr fontId="7" type="noConversion"/>
  </si>
  <si>
    <t>Hong Kong</t>
  </si>
  <si>
    <t>Hong Kong</t>
    <phoneticPr fontId="7" type="noConversion"/>
  </si>
  <si>
    <t>Britain</t>
  </si>
  <si>
    <t>Britain</t>
    <phoneticPr fontId="7" type="noConversion"/>
  </si>
  <si>
    <t>Taiwan</t>
  </si>
  <si>
    <t>Taiwan</t>
    <phoneticPr fontId="7" type="noConversion"/>
  </si>
  <si>
    <t>Finland</t>
  </si>
  <si>
    <t>Finland</t>
    <phoneticPr fontId="7" type="noConversion"/>
  </si>
  <si>
    <t>India</t>
  </si>
  <si>
    <t>India</t>
    <phoneticPr fontId="7" type="noConversion"/>
  </si>
  <si>
    <t>France</t>
  </si>
  <si>
    <t>France</t>
    <phoneticPr fontId="7" type="noConversion"/>
  </si>
  <si>
    <t>USA</t>
  </si>
  <si>
    <t>USA</t>
    <phoneticPr fontId="7" type="noConversion"/>
  </si>
  <si>
    <t>Norway</t>
  </si>
  <si>
    <t>Norway</t>
    <phoneticPr fontId="7" type="noConversion"/>
  </si>
  <si>
    <t>Sweden</t>
  </si>
  <si>
    <t>Sweden</t>
    <phoneticPr fontId="7" type="noConversion"/>
  </si>
  <si>
    <t>Malaysia</t>
  </si>
  <si>
    <t>Malaysia</t>
    <phoneticPr fontId="7" type="noConversion"/>
  </si>
  <si>
    <t>Vietnam</t>
  </si>
  <si>
    <t>Vietnam</t>
    <phoneticPr fontId="7" type="noConversion"/>
  </si>
  <si>
    <t>Germany</t>
  </si>
  <si>
    <t>Germany</t>
    <phoneticPr fontId="7" type="noConversion"/>
  </si>
  <si>
    <t>Denmark</t>
  </si>
  <si>
    <t>Denmark</t>
    <phoneticPr fontId="7" type="noConversion"/>
  </si>
  <si>
    <t>Spain</t>
  </si>
  <si>
    <t>Spain</t>
    <phoneticPr fontId="7" type="noConversion"/>
  </si>
  <si>
    <t>Saudi Arabia</t>
  </si>
  <si>
    <t>Saudi Arabia</t>
    <phoneticPr fontId="7" type="noConversion"/>
  </si>
  <si>
    <t>Italy</t>
  </si>
  <si>
    <t>Italy</t>
    <phoneticPr fontId="7" type="noConversion"/>
  </si>
  <si>
    <t>Indonesia</t>
  </si>
  <si>
    <t>Indonesia</t>
    <phoneticPr fontId="7" type="noConversion"/>
  </si>
  <si>
    <t>Thailand</t>
  </si>
  <si>
    <t>Thailand</t>
    <phoneticPr fontId="7" type="noConversion"/>
  </si>
  <si>
    <t>China</t>
  </si>
  <si>
    <t>China</t>
    <phoneticPr fontId="7" type="noConversion"/>
  </si>
  <si>
    <t>Japan</t>
  </si>
  <si>
    <t>Japan</t>
    <phoneticPr fontId="7" type="noConversion"/>
  </si>
  <si>
    <t>Italian cuisine</t>
  </si>
  <si>
    <t>Chinese cuisine</t>
  </si>
  <si>
    <t>Japanese cuisine</t>
  </si>
  <si>
    <t>Thai cuisine</t>
  </si>
  <si>
    <t>French cuisine</t>
  </si>
  <si>
    <t>Spanish cuisine</t>
  </si>
  <si>
    <t>American cuisine</t>
  </si>
  <si>
    <t>Mexican cuisine</t>
  </si>
  <si>
    <t>Indian cuisine</t>
  </si>
  <si>
    <t>Turkish cuisine</t>
  </si>
  <si>
    <t>Korean cuisine</t>
  </si>
  <si>
    <t>Greek cuisine</t>
  </si>
  <si>
    <t>Vietnamese cuisine</t>
  </si>
  <si>
    <t>Hong Kong cuisine</t>
  </si>
  <si>
    <t>German cuisine</t>
  </si>
  <si>
    <t>British cuisine</t>
  </si>
  <si>
    <t>Taiwanese cuisine</t>
  </si>
  <si>
    <t>Singaporean cuisine</t>
  </si>
  <si>
    <t>Indonesian cuisine</t>
  </si>
  <si>
    <t>Malaysian cuisine</t>
  </si>
  <si>
    <t>Australian cuisine</t>
  </si>
  <si>
    <t>Moroccan cuisine</t>
  </si>
  <si>
    <t>Lebanese cuisine</t>
  </si>
  <si>
    <t>Caribbean cuisine</t>
  </si>
  <si>
    <t>Brazilian cuisine</t>
  </si>
  <si>
    <t>Swedish cuisine</t>
  </si>
  <si>
    <t>Argentinan cuisine</t>
  </si>
  <si>
    <t>Danish cuisine</t>
  </si>
  <si>
    <t>Emirati cuisine</t>
  </si>
  <si>
    <t>Norwegian cuisine</t>
  </si>
  <si>
    <t>Filipino cuisine</t>
  </si>
  <si>
    <t>Saudi Arabian cuisine</t>
  </si>
  <si>
    <t>Finnish cuisine</t>
  </si>
  <si>
    <t>Peruvian cuisine</t>
  </si>
  <si>
    <t>平均分</t>
    <phoneticPr fontId="7" type="noConversion"/>
  </si>
  <si>
    <t>Y</t>
    <phoneticPr fontId="7" type="noConversion"/>
  </si>
  <si>
    <t>N</t>
    <phoneticPr fontId="7" type="noConversion"/>
  </si>
  <si>
    <t>校验</t>
    <phoneticPr fontId="7" type="noConversion"/>
  </si>
  <si>
    <t>计算平均分</t>
    <phoneticPr fontId="7" type="noConversion"/>
  </si>
  <si>
    <t>偏离值</t>
    <phoneticPr fontId="7" type="noConversion"/>
  </si>
  <si>
    <t>偏离绝对值</t>
    <phoneticPr fontId="7" type="noConversion"/>
  </si>
  <si>
    <t>偏离绝对值平均数</t>
    <phoneticPr fontId="7" type="noConversion"/>
  </si>
  <si>
    <t>平均偏离度</t>
    <phoneticPr fontId="7" type="noConversion"/>
  </si>
  <si>
    <t>偏离度</t>
    <phoneticPr fontId="7" type="noConversion"/>
  </si>
  <si>
    <t>排名</t>
    <phoneticPr fontId="7" type="noConversion"/>
  </si>
  <si>
    <t>排名</t>
    <phoneticPr fontId="7" type="noConversion"/>
  </si>
  <si>
    <t>偏差度降序排名（偏见度）</t>
    <phoneticPr fontId="7" type="noConversion"/>
  </si>
  <si>
    <t>偏差度升序排名（客观度）</t>
    <phoneticPr fontId="7" type="noConversion"/>
  </si>
  <si>
    <t>数据来源：</t>
    <phoneticPr fontId="7" type="noConversion"/>
  </si>
  <si>
    <t>国际菜品评价</t>
  </si>
  <si>
    <t>排名平均偏差度</t>
    <phoneticPr fontId="7" type="noConversion"/>
  </si>
  <si>
    <t>公正度排名</t>
    <phoneticPr fontId="7" type="noConversion"/>
  </si>
  <si>
    <t>偏见度排名</t>
    <phoneticPr fontId="7" type="noConversion"/>
  </si>
  <si>
    <t>排名偏离度</t>
    <phoneticPr fontId="7" type="noConversion"/>
  </si>
  <si>
    <t>收益率</t>
    <phoneticPr fontId="7" type="noConversion"/>
  </si>
  <si>
    <t>年份</t>
    <phoneticPr fontId="7" type="noConversion"/>
  </si>
  <si>
    <t>本息和</t>
    <phoneticPr fontId="7" type="noConversion"/>
  </si>
  <si>
    <t>当年新增</t>
    <phoneticPr fontId="7" type="noConversion"/>
  </si>
  <si>
    <t>当年本金</t>
    <phoneticPr fontId="7" type="noConversion"/>
  </si>
  <si>
    <t>当年利息</t>
    <phoneticPr fontId="7" type="noConversion"/>
  </si>
  <si>
    <t>民法</t>
    <phoneticPr fontId="7" type="noConversion"/>
  </si>
  <si>
    <t>韩祥波</t>
    <phoneticPr fontId="7" type="noConversion"/>
  </si>
  <si>
    <t>笔记</t>
    <phoneticPr fontId="7" type="noConversion"/>
  </si>
  <si>
    <t>学习方法</t>
    <phoneticPr fontId="7" type="noConversion"/>
  </si>
  <si>
    <t>知识体系</t>
    <phoneticPr fontId="7" type="noConversion"/>
  </si>
  <si>
    <t>民事法律关系</t>
    <phoneticPr fontId="7" type="noConversion"/>
  </si>
  <si>
    <t>主体</t>
    <phoneticPr fontId="7" type="noConversion"/>
  </si>
  <si>
    <t>主体</t>
    <phoneticPr fontId="7" type="noConversion"/>
  </si>
  <si>
    <t>权利和义务</t>
    <phoneticPr fontId="7" type="noConversion"/>
  </si>
  <si>
    <t>权利和义务</t>
    <phoneticPr fontId="7" type="noConversion"/>
  </si>
  <si>
    <t>民事法律行为</t>
    <phoneticPr fontId="7" type="noConversion"/>
  </si>
  <si>
    <t>代理</t>
    <phoneticPr fontId="7" type="noConversion"/>
  </si>
  <si>
    <t>民法上的时间</t>
    <phoneticPr fontId="7" type="noConversion"/>
  </si>
  <si>
    <t>物权法概述</t>
    <phoneticPr fontId="7" type="noConversion"/>
  </si>
  <si>
    <t>物权变动</t>
    <phoneticPr fontId="7" type="noConversion"/>
  </si>
  <si>
    <t>物权变动</t>
    <phoneticPr fontId="7" type="noConversion"/>
  </si>
  <si>
    <t>所有权</t>
    <phoneticPr fontId="7" type="noConversion"/>
  </si>
  <si>
    <t>用益物权</t>
    <phoneticPr fontId="7" type="noConversion"/>
  </si>
  <si>
    <t>章节号</t>
    <phoneticPr fontId="7" type="noConversion"/>
  </si>
  <si>
    <t>内容</t>
    <phoneticPr fontId="7" type="noConversion"/>
  </si>
  <si>
    <t>担保物权概述</t>
    <phoneticPr fontId="7" type="noConversion"/>
  </si>
  <si>
    <t>抵押权</t>
    <phoneticPr fontId="7" type="noConversion"/>
  </si>
  <si>
    <t>质权/留置权/占有</t>
    <phoneticPr fontId="7" type="noConversion"/>
  </si>
  <si>
    <t>债权法概述</t>
    <phoneticPr fontId="7" type="noConversion"/>
  </si>
  <si>
    <t>单方允诺/无因管理</t>
    <phoneticPr fontId="7" type="noConversion"/>
  </si>
  <si>
    <t>不当得利</t>
    <phoneticPr fontId="7" type="noConversion"/>
  </si>
  <si>
    <t>保证</t>
    <phoneticPr fontId="7" type="noConversion"/>
  </si>
  <si>
    <t>保证</t>
    <phoneticPr fontId="7" type="noConversion"/>
  </si>
  <si>
    <t>定金</t>
    <phoneticPr fontId="7" type="noConversion"/>
  </si>
  <si>
    <t>合同法概述</t>
    <phoneticPr fontId="7" type="noConversion"/>
  </si>
  <si>
    <t>合同成立</t>
    <phoneticPr fontId="7" type="noConversion"/>
  </si>
  <si>
    <t>合同履行</t>
    <phoneticPr fontId="7" type="noConversion"/>
  </si>
  <si>
    <t>合同保全</t>
    <phoneticPr fontId="7" type="noConversion"/>
  </si>
  <si>
    <t>合同转移与变更</t>
    <phoneticPr fontId="7" type="noConversion"/>
  </si>
  <si>
    <t>合同消灭</t>
    <phoneticPr fontId="7" type="noConversion"/>
  </si>
  <si>
    <t>侵权责任</t>
    <phoneticPr fontId="7" type="noConversion"/>
  </si>
  <si>
    <t>买卖合同</t>
    <phoneticPr fontId="7" type="noConversion"/>
  </si>
  <si>
    <t>买卖合同</t>
    <phoneticPr fontId="7" type="noConversion"/>
  </si>
  <si>
    <t>供应合同、赠与合同</t>
    <phoneticPr fontId="7" type="noConversion"/>
  </si>
  <si>
    <t>借款合同、租赁合同</t>
    <phoneticPr fontId="7" type="noConversion"/>
  </si>
  <si>
    <t>承揽、建设、运输、保管与仓储合同</t>
    <phoneticPr fontId="7" type="noConversion"/>
  </si>
  <si>
    <t>技术、委托与行纪、居间与旅游合同</t>
    <phoneticPr fontId="7" type="noConversion"/>
  </si>
  <si>
    <t>侵权法基本原理</t>
    <phoneticPr fontId="7" type="noConversion"/>
  </si>
  <si>
    <t>规定侵权</t>
    <phoneticPr fontId="7" type="noConversion"/>
  </si>
  <si>
    <t>婚姻关系</t>
    <phoneticPr fontId="7" type="noConversion"/>
  </si>
  <si>
    <t>继承法</t>
    <phoneticPr fontId="7" type="noConversion"/>
  </si>
  <si>
    <t>民法基本原则及应用</t>
    <phoneticPr fontId="7" type="noConversion"/>
  </si>
  <si>
    <t>听课</t>
    <phoneticPr fontId="7" type="noConversion"/>
  </si>
  <si>
    <t>行政法</t>
    <phoneticPr fontId="7" type="noConversion"/>
  </si>
  <si>
    <t>李佳</t>
    <phoneticPr fontId="7" type="noConversion"/>
  </si>
  <si>
    <t>基本概念及知识体系</t>
    <phoneticPr fontId="7" type="noConversion"/>
  </si>
  <si>
    <t>基本原则</t>
    <phoneticPr fontId="7" type="noConversion"/>
  </si>
  <si>
    <t>行政主体</t>
    <phoneticPr fontId="7" type="noConversion"/>
  </si>
  <si>
    <t>行政主体</t>
    <phoneticPr fontId="7" type="noConversion"/>
  </si>
  <si>
    <t>新公务员法</t>
    <phoneticPr fontId="7" type="noConversion"/>
  </si>
  <si>
    <t>抽象行政行为</t>
    <phoneticPr fontId="7" type="noConversion"/>
  </si>
  <si>
    <t>具体行政行为概述</t>
    <phoneticPr fontId="7" type="noConversion"/>
  </si>
  <si>
    <t>具体行政行为概述</t>
    <phoneticPr fontId="7" type="noConversion"/>
  </si>
  <si>
    <t>行政许可</t>
    <phoneticPr fontId="7" type="noConversion"/>
  </si>
  <si>
    <t>行政许可</t>
    <phoneticPr fontId="7" type="noConversion"/>
  </si>
  <si>
    <t>行政处罚</t>
    <phoneticPr fontId="7" type="noConversion"/>
  </si>
  <si>
    <t>行政强制</t>
    <phoneticPr fontId="7" type="noConversion"/>
  </si>
  <si>
    <t>行政强制</t>
    <phoneticPr fontId="7" type="noConversion"/>
  </si>
  <si>
    <t>政府信息公开</t>
    <phoneticPr fontId="7" type="noConversion"/>
  </si>
  <si>
    <t>行政诉讼参加人</t>
    <phoneticPr fontId="7" type="noConversion"/>
  </si>
  <si>
    <t>行政争议法总论</t>
    <phoneticPr fontId="7" type="noConversion"/>
  </si>
  <si>
    <t>行政诉讼受案范围</t>
    <phoneticPr fontId="7" type="noConversion"/>
  </si>
  <si>
    <t>行政诉讼管辖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</si>
  <si>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</si>
  <si>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</si>
  <si>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</si>
  <si>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</si>
  <si>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行政诉讼证据</t>
    <phoneticPr fontId="7" type="noConversion"/>
  </si>
  <si>
    <t>行政诉讼的裁判与执行</t>
    <phoneticPr fontId="7" type="noConversion"/>
  </si>
  <si>
    <t>行政诉讼的裁判与之相</t>
    <phoneticPr fontId="7" type="noConversion"/>
  </si>
  <si>
    <t>行政复议</t>
    <phoneticPr fontId="7" type="noConversion"/>
  </si>
  <si>
    <t>国家赔偿</t>
    <phoneticPr fontId="7" type="noConversion"/>
  </si>
  <si>
    <t>国家赔偿</t>
    <phoneticPr fontId="7" type="noConversion"/>
  </si>
  <si>
    <t>刑诉</t>
    <phoneticPr fontId="7" type="noConversion"/>
  </si>
  <si>
    <t>左宁</t>
    <phoneticPr fontId="7" type="noConversion"/>
  </si>
  <si>
    <t>全局架构</t>
    <phoneticPr fontId="7" type="noConversion"/>
  </si>
  <si>
    <t>刑诉概述</t>
    <phoneticPr fontId="7" type="noConversion"/>
  </si>
  <si>
    <t>刑诉概述</t>
    <phoneticPr fontId="7" type="noConversion"/>
  </si>
  <si>
    <t>刑诉基本原则</t>
    <phoneticPr fontId="7" type="noConversion"/>
  </si>
  <si>
    <t>刑诉专门机关和参与人</t>
    <phoneticPr fontId="7" type="noConversion"/>
  </si>
  <si>
    <t>管辖</t>
    <phoneticPr fontId="7" type="noConversion"/>
  </si>
  <si>
    <t>管辖</t>
    <phoneticPr fontId="7" type="noConversion"/>
  </si>
  <si>
    <t>回避</t>
    <phoneticPr fontId="7" type="noConversion"/>
  </si>
  <si>
    <t>辩诉与代理</t>
    <phoneticPr fontId="7" type="noConversion"/>
  </si>
  <si>
    <t>辩诉与代理</t>
    <phoneticPr fontId="7" type="noConversion"/>
  </si>
  <si>
    <t>刑事证据</t>
    <phoneticPr fontId="7" type="noConversion"/>
  </si>
  <si>
    <t>刑事证据</t>
    <phoneticPr fontId="7" type="noConversion"/>
  </si>
  <si>
    <t>强制措施</t>
    <phoneticPr fontId="7" type="noConversion"/>
  </si>
  <si>
    <t>强制措施</t>
    <phoneticPr fontId="7" type="noConversion"/>
  </si>
  <si>
    <t>附带民事诉讼</t>
    <phoneticPr fontId="7" type="noConversion"/>
  </si>
  <si>
    <t>期间、送达</t>
    <phoneticPr fontId="7" type="noConversion"/>
  </si>
  <si>
    <t>立案</t>
    <phoneticPr fontId="7" type="noConversion"/>
  </si>
  <si>
    <t>侦查</t>
    <phoneticPr fontId="7" type="noConversion"/>
  </si>
  <si>
    <t>起诉</t>
    <phoneticPr fontId="7" type="noConversion"/>
  </si>
  <si>
    <t>刑事审判概述</t>
    <phoneticPr fontId="7" type="noConversion"/>
  </si>
  <si>
    <t>死刑复核</t>
    <phoneticPr fontId="7" type="noConversion"/>
  </si>
  <si>
    <t>审判监督程序</t>
    <phoneticPr fontId="7" type="noConversion"/>
  </si>
  <si>
    <t>一审程序</t>
    <phoneticPr fontId="7" type="noConversion"/>
  </si>
  <si>
    <t>二审程序</t>
    <phoneticPr fontId="7" type="noConversion"/>
  </si>
  <si>
    <t>执行</t>
    <phoneticPr fontId="7" type="noConversion"/>
  </si>
  <si>
    <t>未成年人案件</t>
    <phoneticPr fontId="7" type="noConversion"/>
  </si>
  <si>
    <t>和解公诉案件、缺席审判程序</t>
    <phoneticPr fontId="7" type="noConversion"/>
  </si>
  <si>
    <t>没收程序、涉外案件、司法协助</t>
    <phoneticPr fontId="7" type="noConversion"/>
  </si>
  <si>
    <t>民诉</t>
    <phoneticPr fontId="7" type="noConversion"/>
  </si>
  <si>
    <t>戴鹏</t>
    <phoneticPr fontId="7" type="noConversion"/>
  </si>
  <si>
    <t>民诉基本原理</t>
    <phoneticPr fontId="7" type="noConversion"/>
  </si>
  <si>
    <t>民诉基本制度</t>
    <phoneticPr fontId="7" type="noConversion"/>
  </si>
  <si>
    <t>主管与管辖</t>
    <phoneticPr fontId="7" type="noConversion"/>
  </si>
  <si>
    <t>主管与管辖</t>
    <phoneticPr fontId="7" type="noConversion"/>
  </si>
  <si>
    <t>当事人</t>
    <phoneticPr fontId="7" type="noConversion"/>
  </si>
  <si>
    <t>共同诉讼</t>
    <phoneticPr fontId="7" type="noConversion"/>
  </si>
  <si>
    <t>第三人、诉讼代理人</t>
    <phoneticPr fontId="7" type="noConversion"/>
  </si>
  <si>
    <t>证据</t>
    <phoneticPr fontId="7" type="noConversion"/>
  </si>
  <si>
    <t>证明</t>
    <phoneticPr fontId="7" type="noConversion"/>
  </si>
  <si>
    <t>证明</t>
    <phoneticPr fontId="7" type="noConversion"/>
  </si>
  <si>
    <t>保全与先予执行、强制措施</t>
    <phoneticPr fontId="7" type="noConversion"/>
  </si>
  <si>
    <t>期间与送达、和解</t>
    <phoneticPr fontId="7" type="noConversion"/>
  </si>
  <si>
    <t>一审普通程序</t>
    <phoneticPr fontId="7" type="noConversion"/>
  </si>
  <si>
    <t>简易程序</t>
    <phoneticPr fontId="7" type="noConversion"/>
  </si>
  <si>
    <t>公益诉讼、第三人撤销之诉</t>
    <phoneticPr fontId="7" type="noConversion"/>
  </si>
  <si>
    <t>特别程序</t>
    <phoneticPr fontId="7" type="noConversion"/>
  </si>
  <si>
    <t>执行程序</t>
    <phoneticPr fontId="7" type="noConversion"/>
  </si>
  <si>
    <t>执行程序</t>
    <phoneticPr fontId="7" type="noConversion"/>
  </si>
  <si>
    <t>涉外程序、仲裁</t>
    <phoneticPr fontId="7" type="noConversion"/>
  </si>
  <si>
    <t>三国法</t>
    <phoneticPr fontId="7" type="noConversion"/>
  </si>
  <si>
    <t>陆寰</t>
  </si>
  <si>
    <t>国际法基本问题</t>
    <phoneticPr fontId="7" type="noConversion"/>
  </si>
  <si>
    <t>国际法主体与国际法律责任</t>
    <phoneticPr fontId="7" type="noConversion"/>
  </si>
  <si>
    <t>国际法空间划分</t>
    <phoneticPr fontId="7" type="noConversion"/>
  </si>
  <si>
    <t>国际法的个人</t>
    <phoneticPr fontId="7" type="noConversion"/>
  </si>
  <si>
    <t>外交和领事关系法、和平解决、战争法</t>
    <phoneticPr fontId="7" type="noConversion"/>
  </si>
  <si>
    <t>国际私法导论、法律冲突和准据法</t>
    <phoneticPr fontId="7" type="noConversion"/>
  </si>
  <si>
    <t>冲突规范制度</t>
    <phoneticPr fontId="7" type="noConversion"/>
  </si>
  <si>
    <t>国际民商事争议解决</t>
    <phoneticPr fontId="7" type="noConversion"/>
  </si>
  <si>
    <t>国际民商事法律关系适用</t>
    <phoneticPr fontId="7" type="noConversion"/>
  </si>
  <si>
    <t>区际司法协助</t>
    <phoneticPr fontId="7" type="noConversion"/>
  </si>
  <si>
    <t>国际货物买卖</t>
    <phoneticPr fontId="7" type="noConversion"/>
  </si>
  <si>
    <t>国际货物运输与保险</t>
    <phoneticPr fontId="7" type="noConversion"/>
  </si>
  <si>
    <t>国际贸易支付</t>
    <phoneticPr fontId="7" type="noConversion"/>
  </si>
  <si>
    <t>对外贸易管理制度</t>
    <phoneticPr fontId="7" type="noConversion"/>
  </si>
  <si>
    <t>世贸组织法律制度</t>
    <phoneticPr fontId="7" type="noConversion"/>
  </si>
  <si>
    <t>国际经济法其他制度</t>
    <phoneticPr fontId="7" type="noConversion"/>
  </si>
  <si>
    <t>理论法</t>
    <phoneticPr fontId="7" type="noConversion"/>
  </si>
  <si>
    <t>杜洪波</t>
    <phoneticPr fontId="7" type="noConversion"/>
  </si>
  <si>
    <t>法的概念与本质</t>
    <phoneticPr fontId="7" type="noConversion"/>
  </si>
  <si>
    <t>法的形式与特征</t>
    <phoneticPr fontId="7" type="noConversion"/>
  </si>
  <si>
    <t>法的作用和价值</t>
    <phoneticPr fontId="7" type="noConversion"/>
  </si>
  <si>
    <t>法律原则</t>
    <phoneticPr fontId="7" type="noConversion"/>
  </si>
  <si>
    <t>法的要素</t>
    <phoneticPr fontId="7" type="noConversion"/>
  </si>
  <si>
    <t>法的渊源</t>
    <phoneticPr fontId="7" type="noConversion"/>
  </si>
  <si>
    <t>法律体系</t>
    <phoneticPr fontId="7" type="noConversion"/>
  </si>
  <si>
    <t>法律关系</t>
    <phoneticPr fontId="7" type="noConversion"/>
  </si>
  <si>
    <t>法的制定、实施</t>
    <phoneticPr fontId="7" type="noConversion"/>
  </si>
  <si>
    <t>法律适用一般原理</t>
    <phoneticPr fontId="7" type="noConversion"/>
  </si>
  <si>
    <t>法律方法</t>
    <phoneticPr fontId="7" type="noConversion"/>
  </si>
  <si>
    <t>法的产生与发展</t>
    <phoneticPr fontId="7" type="noConversion"/>
  </si>
  <si>
    <t>法与社会</t>
    <phoneticPr fontId="7" type="noConversion"/>
  </si>
  <si>
    <t>宪法的渊源与分类</t>
    <phoneticPr fontId="7" type="noConversion"/>
  </si>
  <si>
    <t>宪法的产生与发展</t>
    <phoneticPr fontId="7" type="noConversion"/>
  </si>
  <si>
    <t>宪法的实施与保障</t>
    <phoneticPr fontId="7" type="noConversion"/>
  </si>
  <si>
    <t>宪法的效力与作用</t>
    <phoneticPr fontId="7" type="noConversion"/>
  </si>
  <si>
    <t>我国基本制度</t>
    <phoneticPr fontId="7" type="noConversion"/>
  </si>
  <si>
    <t>民族自治制度</t>
    <phoneticPr fontId="7" type="noConversion"/>
  </si>
  <si>
    <t>特别行政区制度</t>
    <phoneticPr fontId="7" type="noConversion"/>
  </si>
  <si>
    <t>我国选举制度</t>
    <phoneticPr fontId="7" type="noConversion"/>
  </si>
  <si>
    <t>全国人大</t>
    <phoneticPr fontId="7" type="noConversion"/>
  </si>
  <si>
    <t>各级人大的监督制度</t>
    <phoneticPr fontId="7" type="noConversion"/>
  </si>
  <si>
    <t>国务院、国家主席</t>
    <phoneticPr fontId="7" type="noConversion"/>
  </si>
  <si>
    <t>中国特色法治理论</t>
    <phoneticPr fontId="7" type="noConversion"/>
  </si>
  <si>
    <t>法治工作基本格局</t>
    <phoneticPr fontId="7" type="noConversion"/>
  </si>
  <si>
    <t>依法行政</t>
    <phoneticPr fontId="7" type="noConversion"/>
  </si>
  <si>
    <t>司法公正</t>
    <phoneticPr fontId="7" type="noConversion"/>
  </si>
  <si>
    <t>法治的保障</t>
    <phoneticPr fontId="7" type="noConversion"/>
  </si>
  <si>
    <t>司法制度与法律职业道德</t>
    <phoneticPr fontId="7" type="noConversion"/>
  </si>
  <si>
    <t>法律职业道德</t>
    <phoneticPr fontId="7" type="noConversion"/>
  </si>
  <si>
    <t>法官职业道德</t>
    <phoneticPr fontId="7" type="noConversion"/>
  </si>
  <si>
    <t>律师制度</t>
    <phoneticPr fontId="7" type="noConversion"/>
  </si>
  <si>
    <t>先秦魏晋法制</t>
    <phoneticPr fontId="7" type="noConversion"/>
  </si>
  <si>
    <t>唐宋明清法制</t>
    <phoneticPr fontId="7" type="noConversion"/>
  </si>
  <si>
    <t>商经</t>
    <phoneticPr fontId="7" type="noConversion"/>
  </si>
  <si>
    <t>郄鹏恩</t>
    <phoneticPr fontId="7" type="noConversion"/>
  </si>
  <si>
    <t>公司法概述</t>
    <phoneticPr fontId="7" type="noConversion"/>
  </si>
  <si>
    <t>公司产生</t>
    <phoneticPr fontId="7" type="noConversion"/>
  </si>
  <si>
    <t>公司运行</t>
    <phoneticPr fontId="7" type="noConversion"/>
  </si>
  <si>
    <t>公司变更</t>
    <phoneticPr fontId="7" type="noConversion"/>
  </si>
  <si>
    <t>公司消亡、一人、国独、上市公司</t>
    <phoneticPr fontId="7" type="noConversion"/>
  </si>
  <si>
    <t>合伙企业法</t>
    <phoneticPr fontId="7" type="noConversion"/>
  </si>
  <si>
    <t>个人独资企业法、外商投资企业法</t>
    <phoneticPr fontId="7" type="noConversion"/>
  </si>
  <si>
    <t>企业破产法总则</t>
    <phoneticPr fontId="7" type="noConversion"/>
  </si>
  <si>
    <t>重整、和解、清算</t>
    <phoneticPr fontId="7" type="noConversion"/>
  </si>
  <si>
    <t>票据法</t>
    <phoneticPr fontId="7" type="noConversion"/>
  </si>
  <si>
    <t>证券法</t>
    <phoneticPr fontId="7" type="noConversion"/>
  </si>
  <si>
    <t>证券法</t>
    <phoneticPr fontId="7" type="noConversion"/>
  </si>
  <si>
    <t>保险法</t>
    <phoneticPr fontId="7" type="noConversion"/>
  </si>
  <si>
    <t>海商法</t>
    <phoneticPr fontId="7" type="noConversion"/>
  </si>
  <si>
    <t>反垄断法</t>
    <phoneticPr fontId="7" type="noConversion"/>
  </si>
  <si>
    <t>反不正当竞争法</t>
    <phoneticPr fontId="7" type="noConversion"/>
  </si>
  <si>
    <t>消费者权益保护法、产品质量法</t>
    <phoneticPr fontId="7" type="noConversion"/>
  </si>
  <si>
    <t>食品安全法</t>
    <phoneticPr fontId="7" type="noConversion"/>
  </si>
  <si>
    <t>银行业监督管理法</t>
    <phoneticPr fontId="7" type="noConversion"/>
  </si>
  <si>
    <t>财税法</t>
    <phoneticPr fontId="7" type="noConversion"/>
  </si>
  <si>
    <t>土地和房地产管理法</t>
    <phoneticPr fontId="7" type="noConversion"/>
  </si>
  <si>
    <t>劳动法</t>
    <phoneticPr fontId="7" type="noConversion"/>
  </si>
  <si>
    <t>劳动法</t>
    <phoneticPr fontId="7" type="noConversion"/>
  </si>
  <si>
    <t>社会保障法</t>
    <phoneticPr fontId="7" type="noConversion"/>
  </si>
  <si>
    <t>环境保护法</t>
    <phoneticPr fontId="7" type="noConversion"/>
  </si>
  <si>
    <t>森林法、矿产法</t>
    <phoneticPr fontId="7" type="noConversion"/>
  </si>
  <si>
    <t>著作权法</t>
    <phoneticPr fontId="7" type="noConversion"/>
  </si>
  <si>
    <t>专利法</t>
    <phoneticPr fontId="7" type="noConversion"/>
  </si>
  <si>
    <t>商标法、知识产权诉讼对比</t>
    <phoneticPr fontId="7" type="noConversion"/>
  </si>
  <si>
    <t>进度</t>
    <phoneticPr fontId="7" type="noConversion"/>
  </si>
  <si>
    <t>累计时长</t>
    <phoneticPr fontId="7" type="noConversion"/>
  </si>
  <si>
    <t>审计</t>
  </si>
  <si>
    <t>审计</t>
    <phoneticPr fontId="1" type="noConversion"/>
  </si>
  <si>
    <t>财务</t>
  </si>
  <si>
    <t>财务</t>
    <phoneticPr fontId="1" type="noConversion"/>
  </si>
  <si>
    <t>市场</t>
    <phoneticPr fontId="1" type="noConversion"/>
  </si>
  <si>
    <t>刑法</t>
    <phoneticPr fontId="7" type="noConversion"/>
  </si>
  <si>
    <t>柏浪涛</t>
    <phoneticPr fontId="7" type="noConversion"/>
  </si>
  <si>
    <t>总体进度</t>
    <phoneticPr fontId="7" type="noConversion"/>
  </si>
  <si>
    <t>合计时长（min)=</t>
  </si>
  <si>
    <t>合计时长（min)=</t>
    <phoneticPr fontId="7" type="noConversion"/>
  </si>
  <si>
    <t>刑法概说</t>
    <phoneticPr fontId="7" type="noConversion"/>
  </si>
  <si>
    <t>刑法的解释</t>
    <phoneticPr fontId="7" type="noConversion"/>
  </si>
  <si>
    <t>刑法基本原则、刑法效力</t>
    <phoneticPr fontId="7" type="noConversion"/>
  </si>
  <si>
    <t>犯罪构成</t>
    <phoneticPr fontId="7" type="noConversion"/>
  </si>
  <si>
    <t>行为主体</t>
    <phoneticPr fontId="7" type="noConversion"/>
  </si>
  <si>
    <t>行为</t>
    <phoneticPr fontId="7" type="noConversion"/>
  </si>
  <si>
    <t>行为</t>
    <phoneticPr fontId="7" type="noConversion"/>
  </si>
  <si>
    <t>因果关系</t>
    <phoneticPr fontId="7" type="noConversion"/>
  </si>
  <si>
    <t>违法阻却事由</t>
    <phoneticPr fontId="7" type="noConversion"/>
  </si>
  <si>
    <t>违法阻却事由</t>
    <phoneticPr fontId="7" type="noConversion"/>
  </si>
  <si>
    <t>主观要件</t>
    <phoneticPr fontId="7" type="noConversion"/>
  </si>
  <si>
    <t>主观要件</t>
    <phoneticPr fontId="7" type="noConversion"/>
  </si>
  <si>
    <t>责任阻却事由</t>
    <phoneticPr fontId="7" type="noConversion"/>
  </si>
  <si>
    <t>犯罪形态</t>
    <phoneticPr fontId="7" type="noConversion"/>
  </si>
  <si>
    <t>共同犯罪</t>
    <phoneticPr fontId="7" type="noConversion"/>
  </si>
  <si>
    <t>罪数</t>
    <phoneticPr fontId="7" type="noConversion"/>
  </si>
  <si>
    <t>刑法的裁量</t>
    <phoneticPr fontId="7" type="noConversion"/>
  </si>
  <si>
    <t>刑罚体系</t>
    <phoneticPr fontId="7" type="noConversion"/>
  </si>
  <si>
    <t>刑法的裁量、执行和消灭</t>
    <phoneticPr fontId="7" type="noConversion"/>
  </si>
  <si>
    <t>分论概述</t>
    <phoneticPr fontId="7" type="noConversion"/>
  </si>
  <si>
    <t>侵犯生命、身体的犯罪</t>
    <phoneticPr fontId="7" type="noConversion"/>
  </si>
  <si>
    <t>侵犯人身自由的犯罪</t>
    <phoneticPr fontId="7" type="noConversion"/>
  </si>
  <si>
    <t>侵犯名誉、司法、婚姻家庭的犯罪及其他</t>
    <phoneticPr fontId="7" type="noConversion"/>
  </si>
  <si>
    <t>财产犯罪</t>
    <phoneticPr fontId="7" type="noConversion"/>
  </si>
  <si>
    <t>危害公共安全的犯罪</t>
    <phoneticPr fontId="7" type="noConversion"/>
  </si>
  <si>
    <t>交通型犯罪</t>
    <phoneticPr fontId="7" type="noConversion"/>
  </si>
  <si>
    <t>恐怖型犯罪、走私罪</t>
    <phoneticPr fontId="7" type="noConversion"/>
  </si>
  <si>
    <t>妨害企业管理的犯罪、破坏金融秩序罪</t>
    <phoneticPr fontId="7" type="noConversion"/>
  </si>
  <si>
    <t>金融诈骗罪</t>
    <phoneticPr fontId="7" type="noConversion"/>
  </si>
  <si>
    <t>侵犯知识产权罪、扰乱市场秩序罪</t>
    <phoneticPr fontId="7" type="noConversion"/>
  </si>
  <si>
    <t>金融诈骗罪、危害税收征管罪</t>
    <phoneticPr fontId="7" type="noConversion"/>
  </si>
  <si>
    <t>扰乱公共秩序罪</t>
    <phoneticPr fontId="7" type="noConversion"/>
  </si>
  <si>
    <t>妨害司法罪</t>
    <phoneticPr fontId="7" type="noConversion"/>
  </si>
  <si>
    <t>妨害司法罪、毒品罪</t>
    <phoneticPr fontId="7" type="noConversion"/>
  </si>
  <si>
    <t>毒品罪、挪用公款罪</t>
    <phoneticPr fontId="7" type="noConversion"/>
  </si>
  <si>
    <t>受贿罪、渎职罪</t>
    <phoneticPr fontId="7" type="noConversion"/>
  </si>
  <si>
    <t>时长（min）</t>
    <phoneticPr fontId="7" type="noConversion"/>
  </si>
  <si>
    <t>总时长</t>
    <phoneticPr fontId="7" type="noConversion"/>
  </si>
  <si>
    <t>合计</t>
    <phoneticPr fontId="7" type="noConversion"/>
  </si>
  <si>
    <t>括号</t>
    <phoneticPr fontId="1" type="noConversion"/>
  </si>
  <si>
    <t>指数</t>
    <phoneticPr fontId="1" type="noConversion"/>
  </si>
  <si>
    <t>相反数</t>
    <phoneticPr fontId="1" type="noConversion"/>
  </si>
  <si>
    <t>乘除</t>
    <phoneticPr fontId="1" type="noConversion"/>
  </si>
  <si>
    <t>整除</t>
    <phoneticPr fontId="1" type="noConversion"/>
  </si>
  <si>
    <t>余数（求模）</t>
    <phoneticPr fontId="1" type="noConversion"/>
  </si>
  <si>
    <t>加减</t>
    <phoneticPr fontId="1" type="noConversion"/>
  </si>
  <si>
    <t>连接符</t>
    <phoneticPr fontId="1" type="noConversion"/>
  </si>
  <si>
    <t>比较符</t>
    <phoneticPr fontId="1" type="noConversion"/>
  </si>
  <si>
    <t>逻辑运算</t>
    <phoneticPr fontId="1" type="noConversion"/>
  </si>
  <si>
    <t>Not</t>
    <phoneticPr fontId="1" type="noConversion"/>
  </si>
  <si>
    <t>And</t>
    <phoneticPr fontId="1" type="noConversion"/>
  </si>
  <si>
    <t>Or</t>
    <phoneticPr fontId="1" type="noConversion"/>
  </si>
  <si>
    <t>Xor</t>
    <phoneticPr fontId="1" type="noConversion"/>
  </si>
  <si>
    <t>Imp</t>
    <phoneticPr fontId="1" type="noConversion"/>
  </si>
  <si>
    <t>Eqv</t>
    <phoneticPr fontId="1" type="noConversion"/>
  </si>
  <si>
    <r>
      <t>(</t>
    </r>
    <r>
      <rPr>
        <sz val="11"/>
        <color theme="1"/>
        <rFont val="宋体"/>
        <family val="3"/>
        <charset val="134"/>
        <scheme val="minor"/>
      </rPr>
      <t>)</t>
    </r>
    <phoneticPr fontId="1" type="noConversion"/>
  </si>
  <si>
    <t>^</t>
    <phoneticPr fontId="1" type="noConversion"/>
  </si>
  <si>
    <t>-</t>
    <phoneticPr fontId="1" type="noConversion"/>
  </si>
  <si>
    <t>\</t>
    <phoneticPr fontId="1" type="noConversion"/>
  </si>
  <si>
    <t>Mod</t>
    <phoneticPr fontId="1" type="noConversion"/>
  </si>
  <si>
    <t>+,-</t>
    <phoneticPr fontId="1" type="noConversion"/>
  </si>
  <si>
    <t>*,/</t>
    <phoneticPr fontId="1" type="noConversion"/>
  </si>
  <si>
    <t>+,&amp;</t>
    <phoneticPr fontId="1" type="noConversion"/>
  </si>
  <si>
    <t>=,&lt;&gt;,&lt;,&gt;,&lt;=,&gt;=,Like,Is</t>
    <phoneticPr fontId="1" type="noConversion"/>
  </si>
  <si>
    <t>*</t>
    <phoneticPr fontId="1" type="noConversion"/>
  </si>
  <si>
    <t>#</t>
    <phoneticPr fontId="1" type="noConversion"/>
  </si>
  <si>
    <t>?</t>
    <phoneticPr fontId="1" type="noConversion"/>
  </si>
  <si>
    <t>[a-z]</t>
    <phoneticPr fontId="1" type="noConversion"/>
  </si>
  <si>
    <t>[!a-z]</t>
    <phoneticPr fontId="1" type="noConversion"/>
  </si>
  <si>
    <t>通配符</t>
    <phoneticPr fontId="1" type="noConversion"/>
  </si>
  <si>
    <t>代替任意单个字符</t>
    <phoneticPr fontId="1" type="noConversion"/>
  </si>
  <si>
    <t>代替任意单个数字</t>
    <phoneticPr fontId="1" type="noConversion"/>
  </si>
  <si>
    <t>代替A-Z任意单个字母</t>
    <phoneticPr fontId="1" type="noConversion"/>
  </si>
  <si>
    <t>代替不在A-Z任意单个字母</t>
    <phoneticPr fontId="1" type="noConversion"/>
  </si>
  <si>
    <t>代替任意多个字符</t>
    <phoneticPr fontId="1" type="noConversion"/>
  </si>
  <si>
    <t>通配符</t>
    <phoneticPr fontId="1" type="noConversion"/>
  </si>
  <si>
    <t>作用</t>
    <phoneticPr fontId="1" type="noConversion"/>
  </si>
  <si>
    <t>代码举例</t>
    <phoneticPr fontId="1" type="noConversion"/>
  </si>
  <si>
    <t>"I"Like"[A-Z]"=True</t>
    <phoneticPr fontId="1" type="noConversion"/>
  </si>
  <si>
    <t>"I"Like"[!H-J]"=False</t>
    <phoneticPr fontId="1" type="noConversion"/>
  </si>
  <si>
    <t>"商品5"Like"商品#"=True</t>
    <phoneticPr fontId="1" type="noConversion"/>
  </si>
  <si>
    <t>"李家俊"Like"李??"=True</t>
    <phoneticPr fontId="1" type="noConversion"/>
  </si>
  <si>
    <t>"李家俊"Like"*俊"=True</t>
    <phoneticPr fontId="1" type="noConversion"/>
  </si>
  <si>
    <t>多级菜单示范</t>
  </si>
  <si>
    <t>部门</t>
    <phoneticPr fontId="1" type="noConversion"/>
  </si>
  <si>
    <t>人员</t>
    <phoneticPr fontId="1" type="noConversion"/>
  </si>
  <si>
    <t>评分</t>
    <phoneticPr fontId="1" type="noConversion"/>
  </si>
  <si>
    <t>评价</t>
    <phoneticPr fontId="1" type="noConversion"/>
  </si>
  <si>
    <t>多级菜单步骤1</t>
    <phoneticPr fontId="1" type="noConversion"/>
  </si>
  <si>
    <t>章节号</t>
  </si>
  <si>
    <t>内容</t>
  </si>
  <si>
    <t>笔记</t>
  </si>
  <si>
    <t>判断语句、循环语句、goto、with</t>
    <phoneticPr fontId="1" type="noConversion"/>
  </si>
  <si>
    <t>起始页码</t>
    <phoneticPr fontId="1" type="noConversion"/>
  </si>
  <si>
    <t>宏及VBA概述</t>
    <phoneticPr fontId="1" type="noConversion"/>
  </si>
  <si>
    <t>本节页数</t>
    <phoneticPr fontId="1" type="noConversion"/>
  </si>
  <si>
    <t>累计页数</t>
    <phoneticPr fontId="1" type="noConversion"/>
  </si>
  <si>
    <t>看书</t>
    <phoneticPr fontId="1" type="noConversion"/>
  </si>
  <si>
    <t>总页码数</t>
    <phoneticPr fontId="1" type="noConversion"/>
  </si>
  <si>
    <t>进度</t>
    <phoneticPr fontId="1" type="noConversion"/>
  </si>
  <si>
    <t>sub过程</t>
    <phoneticPr fontId="1" type="noConversion"/>
  </si>
  <si>
    <r>
      <t>V</t>
    </r>
    <r>
      <rPr>
        <sz val="11"/>
        <color theme="1"/>
        <rFont val="宋体"/>
        <family val="3"/>
        <charset val="134"/>
        <scheme val="minor"/>
      </rPr>
      <t>BE</t>
    </r>
    <phoneticPr fontId="1" type="noConversion"/>
  </si>
  <si>
    <t>常量、变量、数组、运算符</t>
    <phoneticPr fontId="1" type="noConversion"/>
  </si>
  <si>
    <t>function过程</t>
    <phoneticPr fontId="1" type="noConversion"/>
  </si>
  <si>
    <t>判断列</t>
    <phoneticPr fontId="1" type="noConversion"/>
  </si>
  <si>
    <t>排版、注释</t>
    <phoneticPr fontId="1" type="noConversion"/>
  </si>
  <si>
    <t>VBA常用对象</t>
    <phoneticPr fontId="1" type="noConversion"/>
  </si>
  <si>
    <t>application对象</t>
    <phoneticPr fontId="1" type="noConversion"/>
  </si>
  <si>
    <t>workbook对象</t>
    <phoneticPr fontId="1" type="noConversion"/>
  </si>
  <si>
    <t>range对象</t>
    <phoneticPr fontId="1" type="noConversion"/>
  </si>
  <si>
    <t>对象操作实例</t>
    <phoneticPr fontId="1" type="noConversion"/>
  </si>
  <si>
    <t>事件概论</t>
    <phoneticPr fontId="1" type="noConversion"/>
  </si>
  <si>
    <t>工作表事件</t>
    <phoneticPr fontId="1" type="noConversion"/>
  </si>
  <si>
    <t>工作簿事件</t>
    <phoneticPr fontId="1" type="noConversion"/>
  </si>
  <si>
    <t>不是事件的事件（application事件）</t>
    <phoneticPr fontId="1" type="noConversion"/>
  </si>
  <si>
    <t>界面控件</t>
    <phoneticPr fontId="1" type="noConversion"/>
  </si>
  <si>
    <t>对话框</t>
    <phoneticPr fontId="1" type="noConversion"/>
  </si>
  <si>
    <t>交互界面</t>
    <phoneticPr fontId="1" type="noConversion"/>
  </si>
  <si>
    <t>操作窗体</t>
    <phoneticPr fontId="1" type="noConversion"/>
  </si>
  <si>
    <t>窗体事件</t>
    <phoneticPr fontId="1" type="noConversion"/>
  </si>
  <si>
    <t>控件添加功能</t>
    <phoneticPr fontId="1" type="noConversion"/>
  </si>
  <si>
    <t>制作简易窗体</t>
    <phoneticPr fontId="1" type="noConversion"/>
  </si>
  <si>
    <t>代码错误分类</t>
    <phoneticPr fontId="1" type="noConversion"/>
  </si>
  <si>
    <t>VBA程序状态</t>
    <phoneticPr fontId="1" type="noConversion"/>
  </si>
  <si>
    <t>调试工具</t>
    <phoneticPr fontId="1" type="noConversion"/>
  </si>
  <si>
    <t>错误处理语句on error</t>
    <phoneticPr fontId="1" type="noConversion"/>
  </si>
  <si>
    <t>编程习惯</t>
    <phoneticPr fontId="1" type="noConversion"/>
  </si>
  <si>
    <t>worksheets对象</t>
    <phoneticPr fontId="1" type="noConversion"/>
  </si>
  <si>
    <t>3_9</t>
    <phoneticPr fontId="1" type="noConversion"/>
  </si>
  <si>
    <t>3_10</t>
  </si>
  <si>
    <t>3_11</t>
    <phoneticPr fontId="1" type="noConversion"/>
  </si>
  <si>
    <t>4_1</t>
    <phoneticPr fontId="1" type="noConversion"/>
  </si>
  <si>
    <r>
      <t>4</t>
    </r>
    <r>
      <rPr>
        <sz val="11"/>
        <color theme="1"/>
        <rFont val="宋体"/>
        <family val="3"/>
        <charset val="134"/>
        <scheme val="minor"/>
      </rPr>
      <t>_1</t>
    </r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</si>
  <si>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01</t>
    </r>
    <phoneticPr fontId="1" type="noConversion"/>
  </si>
  <si>
    <t>4_1新建文件名=</t>
    <phoneticPr fontId="1" type="noConversion"/>
  </si>
  <si>
    <t>新建文件夹名=</t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</si>
  <si>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02</t>
    </r>
    <phoneticPr fontId="1" type="noConversion"/>
  </si>
  <si>
    <t>4_5</t>
    <phoneticPr fontId="1" type="noConversion"/>
  </si>
  <si>
    <t>4_6</t>
  </si>
  <si>
    <t>5_1</t>
  </si>
  <si>
    <t>5_2</t>
  </si>
  <si>
    <t>5_3</t>
  </si>
  <si>
    <t>5_4</t>
  </si>
  <si>
    <t>6_1</t>
  </si>
  <si>
    <t>6_2</t>
  </si>
  <si>
    <t>6_3</t>
  </si>
  <si>
    <t>6_4</t>
  </si>
  <si>
    <t>6_5</t>
  </si>
  <si>
    <t>6_6</t>
  </si>
  <si>
    <t>6_7</t>
  </si>
  <si>
    <t>7_1</t>
  </si>
  <si>
    <t>7_2</t>
  </si>
  <si>
    <t>7_3</t>
  </si>
  <si>
    <t>7_4</t>
  </si>
  <si>
    <t>7_5</t>
  </si>
  <si>
    <t>3_11</t>
  </si>
  <si>
    <t>3_12</t>
  </si>
  <si>
    <t>3_13</t>
  </si>
  <si>
    <t>4_1</t>
  </si>
  <si>
    <t>4_2</t>
  </si>
  <si>
    <t>4_3</t>
  </si>
  <si>
    <t>4_4</t>
  </si>
  <si>
    <t>4_5</t>
  </si>
  <si>
    <t>语文</t>
    <phoneticPr fontId="13" type="noConversion"/>
  </si>
  <si>
    <t>数学</t>
    <phoneticPr fontId="13" type="noConversion"/>
  </si>
  <si>
    <t>英语</t>
    <phoneticPr fontId="13" type="noConversion"/>
  </si>
  <si>
    <t>VBA_实例_原始数据</t>
  </si>
  <si>
    <t>VBA演示表</t>
  </si>
  <si>
    <t>法考学习进度表</t>
  </si>
  <si>
    <t>目录</t>
  </si>
  <si>
    <t>序号</t>
    <phoneticPr fontId="1" type="noConversion"/>
  </si>
  <si>
    <t>VBA高亮显示
活动单元格所在行和列</t>
    <phoneticPr fontId="1" type="noConversion"/>
  </si>
  <si>
    <t>Excel打造多级菜单</t>
  </si>
  <si>
    <t>选定需要高亮显示的目标区域</t>
    <phoneticPr fontId="1" type="noConversion"/>
  </si>
  <si>
    <t>VBA自定义快捷键</t>
  </si>
  <si>
    <t>利用“公式——定义名称”分类下级菜单元素</t>
  </si>
  <si>
    <t>队目标区域设置“使用公式”的高亮条件格式
条件公式为“=row(区域内任一单元格)=row(活动单元格名称)”
“=column(区域内任一单元格)=column(活动单元格名称)”</t>
    <phoneticPr fontId="1" type="noConversion"/>
  </si>
  <si>
    <t>下级菜单所在单元格“数据验证”为“序列</t>
    <phoneticPr fontId="1" type="noConversion"/>
  </si>
  <si>
    <t>下级菜单“数据验证”使用“=indirect（上级菜单所在单元格）”函数</t>
    <phoneticPr fontId="1" type="noConversion"/>
  </si>
  <si>
    <t>右键需要自定义的工具栏图标</t>
    <phoneticPr fontId="1" type="noConversion"/>
  </si>
  <si>
    <t>选择“图标和文字”</t>
    <phoneticPr fontId="1" type="noConversion"/>
  </si>
  <si>
    <t>给图标重命名添加”(&amp;1)”</t>
    <phoneticPr fontId="1" type="noConversion"/>
  </si>
  <si>
    <t>Thisworkbook</t>
  </si>
  <si>
    <t>对VBE工具栏图标选择“自定义”</t>
    <phoneticPr fontId="1" type="noConversion"/>
  </si>
  <si>
    <t>实现VBE自定义工具栏图标快捷键为“alt加1</t>
    <phoneticPr fontId="1" type="noConversion"/>
  </si>
  <si>
    <t>Office VBA 官方参考文档库</t>
  </si>
  <si>
    <t>计算用时</t>
    <phoneticPr fontId="1" type="noConversion"/>
  </si>
  <si>
    <t>键</t>
  </si>
  <si>
    <t>代码</t>
  </si>
  <si>
    <t>Backspace</t>
  </si>
  <si>
    <r>
      <t>{BACKSPACE}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{BS}</t>
    </r>
  </si>
  <si>
    <t>Break</t>
  </si>
  <si>
    <t>{BREAK}</t>
  </si>
  <si>
    <t>Caps Lock</t>
  </si>
  <si>
    <t>{CAPSLOCK}</t>
  </si>
  <si>
    <t>清除</t>
  </si>
  <si>
    <t>{CLEAR}</t>
  </si>
  <si>
    <t>Delete 或 Del</t>
  </si>
  <si>
    <r>
      <t>{DELETE}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{DEL}</t>
    </r>
  </si>
  <si>
    <t>向下键</t>
  </si>
  <si>
    <t>{DOWN}</t>
  </si>
  <si>
    <t>结束</t>
  </si>
  <si>
    <t>{END}</t>
  </si>
  <si>
    <t>Enter（数字小键盘）</t>
  </si>
  <si>
    <t>{ENTER}</t>
  </si>
  <si>
    <t>Enter</t>
  </si>
  <si>
    <r>
      <t>~</t>
    </r>
    <r>
      <rPr>
        <sz val="10"/>
        <color theme="1"/>
        <rFont val="Segoe UI"/>
        <family val="2"/>
      </rPr>
      <t>（波形符）</t>
    </r>
  </si>
  <si>
    <t>Esc</t>
  </si>
  <si>
    <r>
      <t xml:space="preserve">{ </t>
    </r>
    <r>
      <rPr>
        <sz val="10"/>
        <color theme="1"/>
        <rFont val="Consolas"/>
        <family val="3"/>
      </rPr>
      <t>ESCAPE}</t>
    </r>
    <r>
      <rPr>
        <sz val="10"/>
        <color theme="1"/>
        <rFont val="Segoe UI"/>
        <family val="2"/>
      </rPr>
      <t>或</t>
    </r>
    <r>
      <rPr>
        <sz val="10"/>
        <color theme="1"/>
        <rFont val="Consolas"/>
        <family val="3"/>
      </rPr>
      <t>{ESC}</t>
    </r>
  </si>
  <si>
    <t>帮助</t>
  </si>
  <si>
    <t>{HELP}</t>
  </si>
  <si>
    <t>主页</t>
  </si>
  <si>
    <t>{HOME}</t>
  </si>
  <si>
    <t>Ins</t>
  </si>
  <si>
    <t>{INSERT}</t>
  </si>
  <si>
    <t>向左键</t>
  </si>
  <si>
    <t>{LEFT}</t>
  </si>
  <si>
    <t>Num Lock</t>
  </si>
  <si>
    <t>{NUMLOCK}</t>
  </si>
  <si>
    <t>PageDown</t>
  </si>
  <si>
    <t>{PGDN}</t>
  </si>
  <si>
    <t>PageUp</t>
  </si>
  <si>
    <t>{PGUP}</t>
  </si>
  <si>
    <t>Return</t>
  </si>
  <si>
    <t>{RETURN}</t>
  </si>
  <si>
    <t>向右键</t>
  </si>
  <si>
    <t>{RIGHT}</t>
  </si>
  <si>
    <t>Scroll Lock</t>
  </si>
  <si>
    <t>{SCROLLLOCK}</t>
  </si>
  <si>
    <t>Tab</t>
  </si>
  <si>
    <t>{TAB}</t>
  </si>
  <si>
    <t>向上键</t>
  </si>
  <si>
    <t>{UP}</t>
  </si>
  <si>
    <t>F1 到 F15</t>
  </si>
  <si>
    <r>
      <t>{F1}</t>
    </r>
    <r>
      <rPr>
        <sz val="10"/>
        <color theme="1"/>
        <rFont val="Segoe UI"/>
        <family val="2"/>
      </rPr>
      <t xml:space="preserve"> 到 </t>
    </r>
    <r>
      <rPr>
        <sz val="10"/>
        <color theme="1"/>
        <rFont val="Consolas"/>
        <family val="3"/>
      </rPr>
      <t>{F15}</t>
    </r>
  </si>
  <si>
    <t>要组合的键</t>
  </si>
  <si>
    <t>在键代码之前添加</t>
  </si>
  <si>
    <t>Shift</t>
  </si>
  <si>
    <r>
      <t>+</t>
    </r>
    <r>
      <rPr>
        <sz val="10"/>
        <color theme="1"/>
        <rFont val="Segoe UI"/>
        <family val="2"/>
      </rPr>
      <t>（加号）</t>
    </r>
  </si>
  <si>
    <t>Ctrl</t>
  </si>
  <si>
    <r>
      <t>^</t>
    </r>
    <r>
      <rPr>
        <sz val="10"/>
        <color theme="1"/>
        <rFont val="Segoe UI"/>
        <family val="2"/>
      </rPr>
      <t>（插入符号）</t>
    </r>
  </si>
  <si>
    <t>Alt</t>
  </si>
  <si>
    <r>
      <t>%</t>
    </r>
    <r>
      <rPr>
        <sz val="10"/>
        <color theme="1"/>
        <rFont val="Segoe UI"/>
        <family val="2"/>
      </rPr>
      <t>（百分号）</t>
    </r>
  </si>
  <si>
    <t>笔记onkey,笔记ontime</t>
    <phoneticPr fontId="1" type="noConversion"/>
  </si>
  <si>
    <t>denglu</t>
    <phoneticPr fontId="1" type="noConversion"/>
  </si>
  <si>
    <t>表名(按Ctrl+F3刷新目录）</t>
    <phoneticPr fontId="1" type="noConversion"/>
  </si>
  <si>
    <r>
      <t>按Ctrl+F5刷新求</t>
    </r>
    <r>
      <rPr>
        <sz val="11"/>
        <color theme="1"/>
        <rFont val="Calibri"/>
        <family val="3"/>
        <charset val="161"/>
      </rPr>
      <t>π</t>
    </r>
    <phoneticPr fontId="1" type="noConversion"/>
  </si>
  <si>
    <t>VBA引用单元格</t>
    <phoneticPr fontId="1" type="noConversion"/>
  </si>
  <si>
    <t>默认参数</t>
    <phoneticPr fontId="1" type="noConversion"/>
  </si>
  <si>
    <t>按Ctrl+F1启动登录界面，用户名user，密码1234</t>
    <phoneticPr fontId="1" type="noConversion"/>
  </si>
  <si>
    <t>目前是sheet激活启动
可改为按Ctrl+F4开启时钟</t>
    <phoneticPr fontId="1" type="noConversion"/>
  </si>
  <si>
    <t>编程学习进度表</t>
  </si>
  <si>
    <t>access</t>
    <phoneticPr fontId="1" type="noConversion"/>
  </si>
  <si>
    <t>VBA</t>
    <phoneticPr fontId="1" type="noConversion"/>
  </si>
  <si>
    <t>Python</t>
    <phoneticPr fontId="1" type="noConversion"/>
  </si>
  <si>
    <t>高等数学学习进度</t>
  </si>
  <si>
    <t>迭代运算取消函数易失性</t>
    <phoneticPr fontId="1" type="noConversion"/>
  </si>
  <si>
    <t>账号root</t>
    <phoneticPr fontId="1" type="noConversion"/>
  </si>
  <si>
    <t>密码1234</t>
    <phoneticPr fontId="1" type="noConversion"/>
  </si>
  <si>
    <t>微积分</t>
    <phoneticPr fontId="1" type="noConversion"/>
  </si>
  <si>
    <t>线性代数</t>
    <phoneticPr fontId="1" type="noConversion"/>
  </si>
  <si>
    <t>统计学</t>
    <phoneticPr fontId="1" type="noConversion"/>
  </si>
  <si>
    <t>概率论与数理统计</t>
    <phoneticPr fontId="1" type="noConversion"/>
  </si>
  <si>
    <t>Python数据分析进阶</t>
    <phoneticPr fontId="1" type="noConversion"/>
  </si>
  <si>
    <t>HTML/css/JavaScript</t>
    <phoneticPr fontId="1" type="noConversion"/>
  </si>
  <si>
    <t>在worksheet的selection_change事件中
对targe.cell(1).name赋值
相当于对selection单元格定义名称</t>
    <phoneticPr fontId="1" type="noConversion"/>
  </si>
  <si>
    <t>见</t>
    <phoneticPr fontId="1" type="noConversion"/>
  </si>
  <si>
    <t>1</t>
    <phoneticPr fontId="1" type="noConversion"/>
  </si>
  <si>
    <t>2_1</t>
    <phoneticPr fontId="1" type="noConversion"/>
  </si>
  <si>
    <t>2_2</t>
    <phoneticPr fontId="1" type="noConversion"/>
  </si>
  <si>
    <t>时长</t>
    <phoneticPr fontId="1" type="noConversion"/>
  </si>
  <si>
    <t>3_1</t>
    <phoneticPr fontId="1" type="noConversion"/>
  </si>
  <si>
    <t>3_2</t>
    <phoneticPr fontId="1" type="noConversion"/>
  </si>
  <si>
    <t>3_3</t>
  </si>
  <si>
    <t>3_4</t>
  </si>
  <si>
    <t>3_5</t>
  </si>
  <si>
    <t>3_6</t>
  </si>
  <si>
    <t>4_1</t>
    <phoneticPr fontId="1" type="noConversion"/>
  </si>
  <si>
    <t>5_1</t>
    <phoneticPr fontId="1" type="noConversion"/>
  </si>
  <si>
    <t>6_1</t>
    <phoneticPr fontId="1" type="noConversion"/>
  </si>
  <si>
    <t>7</t>
    <phoneticPr fontId="1" type="noConversion"/>
  </si>
  <si>
    <t>8_1</t>
    <phoneticPr fontId="1" type="noConversion"/>
  </si>
  <si>
    <t>8_2</t>
  </si>
  <si>
    <t>8_3</t>
  </si>
  <si>
    <t>8_4</t>
  </si>
  <si>
    <t>数据库概述</t>
    <phoneticPr fontId="1" type="noConversion"/>
  </si>
  <si>
    <t>合计时长</t>
    <phoneticPr fontId="1" type="noConversion"/>
  </si>
  <si>
    <t>进度</t>
    <phoneticPr fontId="1" type="noConversion"/>
  </si>
  <si>
    <t>本节时长</t>
    <phoneticPr fontId="1" type="noConversion"/>
  </si>
  <si>
    <t>累计时长</t>
    <phoneticPr fontId="1" type="noConversion"/>
  </si>
  <si>
    <t>是</t>
    <phoneticPr fontId="1" type="noConversion"/>
  </si>
  <si>
    <t>启动程序和界面操作</t>
    <phoneticPr fontId="1" type="noConversion"/>
  </si>
  <si>
    <t>文件操作</t>
    <phoneticPr fontId="1" type="noConversion"/>
  </si>
  <si>
    <t>表操作1</t>
    <phoneticPr fontId="1" type="noConversion"/>
  </si>
  <si>
    <t>表操作2</t>
    <phoneticPr fontId="1" type="noConversion"/>
  </si>
  <si>
    <t>表操作3</t>
  </si>
  <si>
    <t>表操作4</t>
  </si>
  <si>
    <t>表操作5</t>
  </si>
  <si>
    <t>表操作6</t>
  </si>
  <si>
    <t>查询操作1</t>
    <phoneticPr fontId="1" type="noConversion"/>
  </si>
  <si>
    <t>查询操作2</t>
  </si>
  <si>
    <t>查询操作3</t>
  </si>
  <si>
    <t>查询操作4</t>
  </si>
  <si>
    <t>创建与设计窗体</t>
    <phoneticPr fontId="1" type="noConversion"/>
  </si>
  <si>
    <t>窗体属性与子窗体</t>
    <phoneticPr fontId="1" type="noConversion"/>
  </si>
  <si>
    <t>窗体控件</t>
    <phoneticPr fontId="1" type="noConversion"/>
  </si>
  <si>
    <t>页眉页脚的操作与实例练习</t>
    <phoneticPr fontId="1" type="noConversion"/>
  </si>
  <si>
    <t>创建与设计报表</t>
    <phoneticPr fontId="1" type="noConversion"/>
  </si>
  <si>
    <t>分组报表1</t>
    <phoneticPr fontId="1" type="noConversion"/>
  </si>
  <si>
    <t>分组报表2</t>
  </si>
  <si>
    <t>实例练习</t>
    <phoneticPr fontId="1" type="noConversion"/>
  </si>
  <si>
    <t>输出</t>
    <phoneticPr fontId="1" type="noConversion"/>
  </si>
  <si>
    <t>创建编辑宏与创建VBA</t>
    <phoneticPr fontId="1" type="noConversion"/>
  </si>
  <si>
    <t>参数与变量</t>
    <phoneticPr fontId="1" type="noConversion"/>
  </si>
  <si>
    <t>流程控制</t>
    <phoneticPr fontId="1" type="noConversion"/>
  </si>
  <si>
    <t>获取文件名</t>
    <phoneticPr fontId="1" type="noConversion"/>
  </si>
  <si>
    <t>第一种方法是定义名称,指定文件地址</t>
    <phoneticPr fontId="1" type="noConversion"/>
  </si>
  <si>
    <t>第二种方法是dir函数</t>
    <phoneticPr fontId="1" type="noConversion"/>
  </si>
  <si>
    <t>是</t>
    <phoneticPr fontId="1" type="noConversion"/>
  </si>
  <si>
    <t>服务为：MySQL</t>
    <phoneticPr fontId="1" type="noConversion"/>
  </si>
  <si>
    <t>学号</t>
    <phoneticPr fontId="13" type="noConversion"/>
  </si>
  <si>
    <t>年级</t>
    <phoneticPr fontId="13" type="noConversion"/>
  </si>
  <si>
    <t>班号</t>
    <phoneticPr fontId="13" type="noConversion"/>
  </si>
  <si>
    <t>七</t>
    <phoneticPr fontId="13" type="noConversion"/>
  </si>
  <si>
    <t>是</t>
    <phoneticPr fontId="1" type="noConversion"/>
  </si>
  <si>
    <t>SQL语句实例</t>
    <phoneticPr fontId="1" type="noConversion"/>
  </si>
  <si>
    <t>MySQL笔记</t>
  </si>
  <si>
    <t>MySQL和SQL语法</t>
    <phoneticPr fontId="1" type="noConversion"/>
  </si>
  <si>
    <t>入门教程</t>
    <phoneticPr fontId="1" type="noConversion"/>
  </si>
  <si>
    <t>安装</t>
    <phoneticPr fontId="1" type="noConversion"/>
  </si>
  <si>
    <t>管理</t>
    <phoneticPr fontId="1" type="noConversion"/>
  </si>
  <si>
    <t>PHP语法</t>
    <phoneticPr fontId="1" type="noConversion"/>
  </si>
  <si>
    <t>连接</t>
    <phoneticPr fontId="1" type="noConversion"/>
  </si>
  <si>
    <t>创建数据库</t>
    <phoneticPr fontId="1" type="noConversion"/>
  </si>
  <si>
    <t>删除数据库</t>
    <phoneticPr fontId="1" type="noConversion"/>
  </si>
  <si>
    <t>选择数据库</t>
    <phoneticPr fontId="1" type="noConversion"/>
  </si>
  <si>
    <t>数据类型</t>
    <phoneticPr fontId="1" type="noConversion"/>
  </si>
  <si>
    <t>创建数据表</t>
    <phoneticPr fontId="1" type="noConversion"/>
  </si>
  <si>
    <t>删除数据表</t>
    <phoneticPr fontId="1" type="noConversion"/>
  </si>
  <si>
    <t>插入数据</t>
    <phoneticPr fontId="1" type="noConversion"/>
  </si>
  <si>
    <t>查询数据</t>
    <phoneticPr fontId="1" type="noConversion"/>
  </si>
  <si>
    <t>where子句</t>
    <phoneticPr fontId="1" type="noConversion"/>
  </si>
  <si>
    <t>update查询</t>
    <phoneticPr fontId="1" type="noConversion"/>
  </si>
  <si>
    <t>delete语句</t>
    <phoneticPr fontId="1" type="noConversion"/>
  </si>
  <si>
    <t>like子句</t>
    <phoneticPr fontId="1" type="noConversion"/>
  </si>
  <si>
    <t>排序</t>
    <phoneticPr fontId="1" type="noConversion"/>
  </si>
  <si>
    <t>分组</t>
    <phoneticPr fontId="1" type="noConversion"/>
  </si>
  <si>
    <t>连接的使用</t>
    <phoneticPr fontId="1" type="noConversion"/>
  </si>
  <si>
    <t>null值处理</t>
    <phoneticPr fontId="1" type="noConversion"/>
  </si>
  <si>
    <t>MySQL教程</t>
  </si>
  <si>
    <t>SQL基本语法</t>
  </si>
  <si>
    <t>正则表达式</t>
    <phoneticPr fontId="1" type="noConversion"/>
  </si>
  <si>
    <t>事务</t>
    <phoneticPr fontId="1" type="noConversion"/>
  </si>
  <si>
    <t>alter命令</t>
    <phoneticPr fontId="1" type="noConversion"/>
  </si>
  <si>
    <t>索引</t>
    <phoneticPr fontId="1" type="noConversion"/>
  </si>
  <si>
    <t>Navicat安装</t>
    <phoneticPr fontId="1" type="noConversion"/>
  </si>
  <si>
    <t>MySQL安装(安装路径必须全英文)</t>
    <phoneticPr fontId="1" type="noConversion"/>
  </si>
  <si>
    <t>临时表</t>
    <phoneticPr fontId="1" type="noConversion"/>
  </si>
  <si>
    <t>复制表</t>
    <phoneticPr fontId="1" type="noConversion"/>
  </si>
  <si>
    <t>元数据</t>
    <phoneticPr fontId="1" type="noConversion"/>
  </si>
  <si>
    <t>序列使用</t>
    <phoneticPr fontId="1" type="noConversion"/>
  </si>
  <si>
    <t>SQL练习</t>
    <phoneticPr fontId="1" type="noConversion"/>
  </si>
  <si>
    <t>处理重复数据</t>
    <phoneticPr fontId="1" type="noConversion"/>
  </si>
  <si>
    <t>SQL注入</t>
    <phoneticPr fontId="1" type="noConversion"/>
  </si>
  <si>
    <t>导出数据</t>
    <phoneticPr fontId="1" type="noConversion"/>
  </si>
  <si>
    <t>导入数据</t>
    <phoneticPr fontId="1" type="noConversion"/>
  </si>
  <si>
    <t>ODBC安装</t>
    <phoneticPr fontId="1" type="noConversion"/>
  </si>
  <si>
    <t>date_add函数</t>
    <phoneticPr fontId="1" type="noConversion"/>
  </si>
  <si>
    <t>date_sub函数</t>
    <phoneticPr fontId="1" type="noConversion"/>
  </si>
  <si>
    <t>datediff函数</t>
    <phoneticPr fontId="1" type="noConversion"/>
  </si>
  <si>
    <t>date_format函数</t>
    <phoneticPr fontId="1" type="noConversion"/>
  </si>
  <si>
    <t>now函数</t>
    <phoneticPr fontId="1" type="noConversion"/>
  </si>
  <si>
    <t>curdate函数</t>
    <phoneticPr fontId="1" type="noConversion"/>
  </si>
  <si>
    <t>curtime函数</t>
    <phoneticPr fontId="1" type="noConversion"/>
  </si>
  <si>
    <t>date函数</t>
    <phoneticPr fontId="1" type="noConversion"/>
  </si>
  <si>
    <t>extract函数</t>
    <phoneticPr fontId="1" type="noConversion"/>
  </si>
  <si>
    <t>字符连接concat函数</t>
    <phoneticPr fontId="1" type="noConversion"/>
  </si>
  <si>
    <t>字符截取substring函数</t>
    <phoneticPr fontId="1" type="noConversion"/>
  </si>
  <si>
    <t>数学函数</t>
    <phoneticPr fontId="1" type="noConversion"/>
  </si>
  <si>
    <t>substr函数</t>
    <phoneticPr fontId="1" type="noConversion"/>
  </si>
  <si>
    <t>SQL简介</t>
    <phoneticPr fontId="1" type="noConversion"/>
  </si>
  <si>
    <t>SQL语法</t>
    <phoneticPr fontId="1" type="noConversion"/>
  </si>
  <si>
    <t>select</t>
    <phoneticPr fontId="1" type="noConversion"/>
  </si>
  <si>
    <t>distinct</t>
    <phoneticPr fontId="1" type="noConversion"/>
  </si>
  <si>
    <t>and和or</t>
    <phoneticPr fontId="1" type="noConversion"/>
  </si>
  <si>
    <t>order by</t>
    <phoneticPr fontId="1" type="noConversion"/>
  </si>
  <si>
    <t>insert</t>
    <phoneticPr fontId="1" type="noConversion"/>
  </si>
  <si>
    <t>update</t>
    <phoneticPr fontId="1" type="noConversion"/>
  </si>
  <si>
    <t>delete</t>
    <phoneticPr fontId="1" type="noConversion"/>
  </si>
  <si>
    <t>top</t>
    <phoneticPr fontId="1" type="noConversion"/>
  </si>
  <si>
    <t>like</t>
    <phoneticPr fontId="1" type="noConversion"/>
  </si>
  <si>
    <t>通配符</t>
    <phoneticPr fontId="1" type="noConversion"/>
  </si>
  <si>
    <t>in</t>
    <phoneticPr fontId="1" type="noConversion"/>
  </si>
  <si>
    <t>between</t>
    <phoneticPr fontId="1" type="noConversion"/>
  </si>
  <si>
    <t>aliases</t>
    <phoneticPr fontId="1" type="noConversion"/>
  </si>
  <si>
    <t>join</t>
    <phoneticPr fontId="1" type="noConversion"/>
  </si>
  <si>
    <t>inner join</t>
    <phoneticPr fontId="1" type="noConversion"/>
  </si>
  <si>
    <t>left join</t>
    <phoneticPr fontId="1" type="noConversion"/>
  </si>
  <si>
    <t>right join</t>
    <phoneticPr fontId="1" type="noConversion"/>
  </si>
  <si>
    <t>full join</t>
    <phoneticPr fontId="1" type="noConversion"/>
  </si>
  <si>
    <t>union</t>
    <phoneticPr fontId="1" type="noConversion"/>
  </si>
  <si>
    <t>select into</t>
    <phoneticPr fontId="1" type="noConversion"/>
  </si>
  <si>
    <t>create db</t>
    <phoneticPr fontId="1" type="noConversion"/>
  </si>
  <si>
    <t>create table</t>
    <phoneticPr fontId="1" type="noConversion"/>
  </si>
  <si>
    <t>constraints</t>
    <phoneticPr fontId="1" type="noConversion"/>
  </si>
  <si>
    <t>not null</t>
    <phoneticPr fontId="1" type="noConversion"/>
  </si>
  <si>
    <t>unique</t>
    <phoneticPr fontId="1" type="noConversion"/>
  </si>
  <si>
    <t>primary key</t>
    <phoneticPr fontId="1" type="noConversion"/>
  </si>
  <si>
    <t>foreign key</t>
    <phoneticPr fontId="1" type="noConversion"/>
  </si>
  <si>
    <t>check</t>
    <phoneticPr fontId="1" type="noConversion"/>
  </si>
  <si>
    <t>default</t>
    <phoneticPr fontId="1" type="noConversion"/>
  </si>
  <si>
    <t>create index</t>
    <phoneticPr fontId="1" type="noConversion"/>
  </si>
  <si>
    <t>drop</t>
    <phoneticPr fontId="1" type="noConversion"/>
  </si>
  <si>
    <t>alter</t>
    <phoneticPr fontId="1" type="noConversion"/>
  </si>
  <si>
    <t>increment</t>
    <phoneticPr fontId="1" type="noConversion"/>
  </si>
  <si>
    <t>view</t>
    <phoneticPr fontId="1" type="noConversion"/>
  </si>
  <si>
    <t>date</t>
    <phoneticPr fontId="1" type="noConversion"/>
  </si>
  <si>
    <t>nulls</t>
    <phoneticPr fontId="1" type="noConversion"/>
  </si>
  <si>
    <t>isnull</t>
    <phoneticPr fontId="1" type="noConversion"/>
  </si>
  <si>
    <t>服务器</t>
    <phoneticPr fontId="1" type="noConversion"/>
  </si>
  <si>
    <t>functions</t>
    <phoneticPr fontId="1" type="noConversion"/>
  </si>
  <si>
    <t>avg</t>
    <phoneticPr fontId="1" type="noConversion"/>
  </si>
  <si>
    <t>count</t>
    <phoneticPr fontId="1" type="noConversion"/>
  </si>
  <si>
    <t>first</t>
    <phoneticPr fontId="1" type="noConversion"/>
  </si>
  <si>
    <t>last</t>
    <phoneticPr fontId="1" type="noConversion"/>
  </si>
  <si>
    <t>max</t>
    <phoneticPr fontId="1" type="noConversion"/>
  </si>
  <si>
    <t>min</t>
    <phoneticPr fontId="1" type="noConversion"/>
  </si>
  <si>
    <t>sum</t>
    <phoneticPr fontId="1" type="noConversion"/>
  </si>
  <si>
    <t>group by</t>
    <phoneticPr fontId="1" type="noConversion"/>
  </si>
  <si>
    <t>having</t>
    <phoneticPr fontId="1" type="noConversion"/>
  </si>
  <si>
    <t>ucase</t>
    <phoneticPr fontId="1" type="noConversion"/>
  </si>
  <si>
    <t>lcase</t>
    <phoneticPr fontId="1" type="noConversion"/>
  </si>
  <si>
    <t>mid</t>
    <phoneticPr fontId="1" type="noConversion"/>
  </si>
  <si>
    <t>len</t>
    <phoneticPr fontId="1" type="noConversion"/>
  </si>
  <si>
    <t>round</t>
    <phoneticPr fontId="1" type="noConversion"/>
  </si>
  <si>
    <t>now</t>
    <phoneticPr fontId="1" type="noConversion"/>
  </si>
  <si>
    <t>format</t>
    <phoneticPr fontId="1" type="noConversion"/>
  </si>
  <si>
    <t>快速参考</t>
    <phoneticPr fontId="1" type="noConversion"/>
  </si>
  <si>
    <t>教程总结</t>
    <phoneticPr fontId="1" type="noConversion"/>
  </si>
  <si>
    <t>页数</t>
    <phoneticPr fontId="1" type="noConversion"/>
  </si>
  <si>
    <t>合计</t>
    <phoneticPr fontId="1" type="noConversion"/>
  </si>
  <si>
    <t>1</t>
    <phoneticPr fontId="1" type="noConversion"/>
  </si>
  <si>
    <t>2</t>
    <phoneticPr fontId="1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</si>
  <si>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</si>
  <si>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</si>
  <si>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</si>
  <si>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</si>
  <si>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</si>
  <si>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</si>
  <si>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</si>
  <si>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</si>
  <si>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</si>
  <si>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</si>
  <si>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</si>
  <si>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</si>
  <si>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</si>
  <si>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</si>
  <si>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</si>
  <si>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</si>
  <si>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</si>
  <si>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</si>
  <si>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</si>
  <si>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</si>
  <si>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</si>
  <si>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</si>
  <si>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</si>
  <si>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</si>
  <si>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</si>
  <si>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</si>
  <si>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</si>
  <si>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</si>
  <si>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</si>
  <si>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</si>
  <si>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</si>
  <si>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</si>
  <si>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</si>
  <si>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</si>
  <si>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</si>
  <si>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</si>
  <si>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</si>
  <si>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</si>
  <si>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</si>
  <si>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</si>
  <si>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</si>
  <si>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</si>
  <si>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</si>
  <si>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</si>
  <si>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</si>
  <si>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</si>
  <si>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</si>
  <si>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</si>
  <si>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</si>
  <si>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</si>
  <si>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</si>
  <si>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</si>
  <si>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</si>
  <si>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</si>
  <si>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</si>
  <si>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</si>
  <si>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</si>
  <si>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</si>
  <si>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</si>
  <si>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</si>
  <si>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</si>
  <si>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</si>
  <si>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</si>
  <si>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</si>
  <si>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</si>
  <si>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</si>
  <si>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</si>
  <si>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</si>
  <si>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</si>
  <si>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</si>
  <si>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</si>
  <si>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</si>
  <si>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</si>
  <si>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</si>
  <si>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</si>
  <si>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</si>
  <si>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</si>
  <si>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</si>
  <si>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</si>
  <si>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</si>
  <si>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</si>
  <si>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</si>
  <si>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</si>
  <si>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</si>
  <si>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</si>
  <si>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</si>
  <si>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</si>
  <si>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</si>
  <si>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</si>
  <si>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</si>
  <si>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</si>
  <si>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</si>
  <si>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</si>
  <si>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</si>
  <si>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</si>
  <si>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</si>
  <si>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</si>
  <si>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</si>
  <si>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</si>
  <si>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</si>
  <si>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</si>
  <si>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</si>
  <si>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</si>
  <si>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</si>
  <si>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</si>
  <si>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</si>
  <si>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进度</t>
    <phoneticPr fontId="1" type="noConversion"/>
  </si>
  <si>
    <t>create database 库名;</t>
  </si>
  <si>
    <t>drop database 库名;</t>
  </si>
  <si>
    <t>创建数据库</t>
    <phoneticPr fontId="1" type="noConversion"/>
  </si>
  <si>
    <t>删除数据库</t>
    <phoneticPr fontId="1" type="noConversion"/>
  </si>
  <si>
    <t>激活数据库</t>
    <phoneticPr fontId="1" type="noConversion"/>
  </si>
  <si>
    <t>基本语法</t>
    <phoneticPr fontId="1" type="noConversion"/>
  </si>
  <si>
    <t>含义</t>
    <phoneticPr fontId="1" type="noConversion"/>
  </si>
  <si>
    <t>语句1</t>
    <phoneticPr fontId="1" type="noConversion"/>
  </si>
  <si>
    <t>语句2</t>
    <phoneticPr fontId="1" type="noConversion"/>
  </si>
  <si>
    <t>语句3</t>
    <phoneticPr fontId="1" type="noConversion"/>
  </si>
  <si>
    <t>语句4</t>
  </si>
  <si>
    <t>语句5</t>
  </si>
  <si>
    <t>语句6</t>
  </si>
  <si>
    <t>语句7</t>
  </si>
  <si>
    <t>语句8</t>
  </si>
  <si>
    <t>语句9</t>
  </si>
  <si>
    <t>语句10</t>
  </si>
  <si>
    <t>范围（有符号）</t>
  </si>
  <si>
    <t>范围（无符号）</t>
  </si>
  <si>
    <t>用途</t>
  </si>
  <si>
    <t>TINYINT</t>
  </si>
  <si>
    <t>(-128，127)</t>
  </si>
  <si>
    <t>(0，255)</t>
  </si>
  <si>
    <t>小整数值</t>
  </si>
  <si>
    <t>SMALLINT</t>
  </si>
  <si>
    <t>2 字节</t>
  </si>
  <si>
    <t>(-32 768，32 767)</t>
  </si>
  <si>
    <t>(0，65 535)</t>
  </si>
  <si>
    <t>大整数值</t>
  </si>
  <si>
    <t>MEDIUMINT</t>
  </si>
  <si>
    <t>3 字节</t>
  </si>
  <si>
    <t>(-8 388 608，8 388 607)</t>
  </si>
  <si>
    <t>(0，16 777 215)</t>
  </si>
  <si>
    <t>INT或INTEGER</t>
  </si>
  <si>
    <t>4 字节</t>
  </si>
  <si>
    <t>(-2 147 483 648，2 147 483 647)</t>
  </si>
  <si>
    <t>(0，4 294 967 295)</t>
  </si>
  <si>
    <t>BIGINT</t>
  </si>
  <si>
    <t>8 字节</t>
  </si>
  <si>
    <t>(-9,223,372,036,854,775,808，9 223 372 036 854 775 807)</t>
  </si>
  <si>
    <t>(0，18 446 744 073 709 551 615)</t>
  </si>
  <si>
    <t>极大整数值</t>
  </si>
  <si>
    <t>FLOAT</t>
  </si>
  <si>
    <t>(-3.402 823 466 E+38，-1.175 494 351 E-38)，0，(1.175 494 351 E-38，3.402 823 466 351 E+38)</t>
  </si>
  <si>
    <t>0，(1.175 494 351 E-38，3.402 823 466 E+38)</t>
  </si>
  <si>
    <t>DOUBLE</t>
  </si>
  <si>
    <t>(-1.797 693 134 862 315 7 E+308，-2.225 073 858 507 201 4 E-308)，0，(2.225 073 858 507 201 4 E-308，1.797 693 134 862 315 7 E+308)</t>
  </si>
  <si>
    <t>0，(2.225 073 858 507 201 4 E-308，1.797 693 134 862 315 7 E+308)</t>
  </si>
  <si>
    <t>DECIMAL</t>
  </si>
  <si>
    <t>对DECIMAL(M,D) ，如果M&gt;D，为M+2否则为D+2</t>
  </si>
  <si>
    <t>依赖于M和D的值</t>
  </si>
  <si>
    <t>小数值</t>
  </si>
  <si>
    <t>单精度浮点数值</t>
    <phoneticPr fontId="1" type="noConversion"/>
  </si>
  <si>
    <t>双精度浮点数值</t>
    <phoneticPr fontId="1" type="noConversion"/>
  </si>
  <si>
    <t>类型</t>
    <phoneticPr fontId="1" type="noConversion"/>
  </si>
  <si>
    <t>DATE</t>
  </si>
  <si>
    <t>1000-01-01/9999-12-31</t>
  </si>
  <si>
    <t>YYYY-MM-DD</t>
  </si>
  <si>
    <t>日期值</t>
  </si>
  <si>
    <t>TIME</t>
  </si>
  <si>
    <t>'-838:59:59'/'838:59:59'</t>
  </si>
  <si>
    <t>HH:MM:SS</t>
  </si>
  <si>
    <t>时间值或持续时间</t>
  </si>
  <si>
    <t>YEAR</t>
  </si>
  <si>
    <t>1901/2155</t>
  </si>
  <si>
    <t>YYYY</t>
  </si>
  <si>
    <t>年份值</t>
  </si>
  <si>
    <t>DATETIME</t>
  </si>
  <si>
    <t>1000-01-01 00:00:00/9999-12-31 23:59:59</t>
  </si>
  <si>
    <t>YYYY-MM-DD HH:MM:SS</t>
  </si>
  <si>
    <t>混合日期和时间值</t>
  </si>
  <si>
    <t>TIMESTAMP</t>
  </si>
  <si>
    <t>YYYYMMDD HHMMSS</t>
  </si>
  <si>
    <t>混合日期和时间值，时间戳</t>
  </si>
  <si>
    <t>结束时间是第 2147483647 秒，北京时间 2038-1-19 11:14:07，格林尼治时间 2038年1月19日 凌晨 03:14:07</t>
  </si>
  <si>
    <t>1 字节</t>
    <phoneticPr fontId="1" type="noConversion"/>
  </si>
  <si>
    <t>大小</t>
    <phoneticPr fontId="1" type="noConversion"/>
  </si>
  <si>
    <t>3字节</t>
    <phoneticPr fontId="1" type="noConversion"/>
  </si>
  <si>
    <t>1字节</t>
    <phoneticPr fontId="1" type="noConversion"/>
  </si>
  <si>
    <t>8字节</t>
    <phoneticPr fontId="1" type="noConversion"/>
  </si>
  <si>
    <t>4字节</t>
    <phoneticPr fontId="1" type="noConversion"/>
  </si>
  <si>
    <t>CHAR</t>
  </si>
  <si>
    <t>0-255字节</t>
  </si>
  <si>
    <t>定长字符串</t>
  </si>
  <si>
    <t>VARCHAR</t>
  </si>
  <si>
    <t>0-65535 字节</t>
  </si>
  <si>
    <t>变长字符串</t>
  </si>
  <si>
    <t>TINYBLOB</t>
  </si>
  <si>
    <t>不超过 255 个字符的二进制字符串</t>
  </si>
  <si>
    <t>TINYTEXT</t>
  </si>
  <si>
    <t>短文本字符串</t>
  </si>
  <si>
    <t>BLOB</t>
  </si>
  <si>
    <t>0-65 535字节</t>
  </si>
  <si>
    <t>二进制形式的长文本数据</t>
  </si>
  <si>
    <t>TEXT</t>
  </si>
  <si>
    <t>长文本数据</t>
  </si>
  <si>
    <t>MEDIUMBLOB</t>
  </si>
  <si>
    <t>0-16 777 215字节</t>
  </si>
  <si>
    <t>二进制形式的中等长度文本数据</t>
  </si>
  <si>
    <t>MEDIUMTEXT</t>
  </si>
  <si>
    <t>中等长度文本数据</t>
  </si>
  <si>
    <t>LONGBLOB</t>
  </si>
  <si>
    <t>0-4 294 967 295字节</t>
  </si>
  <si>
    <t>二进制形式的极大文本数据</t>
  </si>
  <si>
    <t>LONGTEXT</t>
  </si>
  <si>
    <t>极大文本数据</t>
  </si>
  <si>
    <t>格式</t>
    <phoneticPr fontId="1" type="noConversion"/>
  </si>
  <si>
    <t>示例</t>
    <phoneticPr fontId="1" type="noConversion"/>
  </si>
  <si>
    <t>create table if not exists`tb1`(`id` int unsigned auto_increment,`title` varchar(100) not null,`author` varchar(40) not null,`submission_date` date,primary key(`id`))engine=innodb default charset=utf8;</t>
  </si>
  <si>
    <t>create database runoob;</t>
  </si>
  <si>
    <t>drop database runoob;</t>
  </si>
  <si>
    <t>use runoob;</t>
  </si>
  <si>
    <t>删除数据表</t>
    <phoneticPr fontId="1" type="noConversion"/>
  </si>
  <si>
    <t>select title from tb1 where id = 1;</t>
  </si>
  <si>
    <t>注释</t>
    <phoneticPr fontId="1" type="noConversion"/>
  </si>
  <si>
    <t>文本值需要用'或"录入,不能直接输入</t>
    <phoneticPr fontId="1" type="noConversion"/>
  </si>
  <si>
    <t>limit设定返回值数量;offset设定偏移量,默认为0</t>
    <phoneticPr fontId="1" type="noConversion"/>
  </si>
  <si>
    <t>操作符</t>
  </si>
  <si>
    <t>描述</t>
  </si>
  <si>
    <t>实例</t>
  </si>
  <si>
    <t>=</t>
  </si>
  <si>
    <t>等号，检测两个值是否相等，如果相等返回true</t>
  </si>
  <si>
    <t>(A = B) 返回false。</t>
  </si>
  <si>
    <t>&lt;&gt;, !=</t>
  </si>
  <si>
    <t>不等于，检测两个值是否相等，如果不相等返回true</t>
  </si>
  <si>
    <t>(A != B) 返回 true。</t>
  </si>
  <si>
    <t>&gt;</t>
  </si>
  <si>
    <t>大于号，检测左边的值是否大于右边的值, 如果左边的值大于右边的值返回true</t>
  </si>
  <si>
    <t>(A &gt; B) 返回false。</t>
  </si>
  <si>
    <t>&lt;</t>
  </si>
  <si>
    <t>小于号，检测左边的值是否小于右边的值, 如果左边的值小于右边的值返回true</t>
  </si>
  <si>
    <t>(A &lt; B) 返回 true。</t>
  </si>
  <si>
    <t>&gt;=</t>
  </si>
  <si>
    <t>大于等于号，检测左边的值是否大于或等于右边的值, 如果左边的值大于或等于右边的值返回true</t>
  </si>
  <si>
    <t>(A &gt;= B) 返回false。</t>
  </si>
  <si>
    <t>&lt;=</t>
  </si>
  <si>
    <t>小于等于号，检测左边的值是否小于于或等于右边的值, 如果左边的值小于或等于右边的值返回true</t>
  </si>
  <si>
    <t>(A &lt;= B) 返回 true</t>
  </si>
  <si>
    <t>是</t>
    <phoneticPr fontId="1" type="noConversion"/>
  </si>
  <si>
    <t>学习php</t>
  </si>
  <si>
    <t>菜鸟教程</t>
  </si>
  <si>
    <t>学习MySQL</t>
  </si>
  <si>
    <t>runoob</t>
  </si>
  <si>
    <t>学习SQL</t>
  </si>
  <si>
    <t>Runoob</t>
  </si>
  <si>
    <t>是</t>
    <phoneticPr fontId="1" type="noConversion"/>
  </si>
  <si>
    <t>是</t>
    <phoneticPr fontId="1" type="noConversion"/>
  </si>
  <si>
    <t>笔记_3_9_1_VBA运算符、特殊技巧</t>
  </si>
  <si>
    <t>select title from tb1 where binary author="runoob";</t>
    <phoneticPr fontId="1" type="noConversion"/>
  </si>
  <si>
    <t>update tb1  set title = "学习c++" where ID =3;</t>
    <phoneticPr fontId="1" type="noConversion"/>
  </si>
  <si>
    <t>delete from tb1 where id = 3;</t>
    <phoneticPr fontId="1" type="noConversion"/>
  </si>
  <si>
    <t>like '%内容%';</t>
    <phoneticPr fontId="1" type="noConversion"/>
  </si>
  <si>
    <t>select 字段 from 表1 where 条件1 union all/distinct select 地段 from 表2 where 条件2;</t>
    <phoneticPr fontId="1" type="noConversion"/>
  </si>
  <si>
    <t>union可选distinct或all模式,其中distinct是缺省模式,自动剔除重复值</t>
    <phoneticPr fontId="1" type="noConversion"/>
  </si>
  <si>
    <t>select * from tb1 order id desc;</t>
    <phoneticPr fontId="1" type="noConversion"/>
  </si>
  <si>
    <t>是</t>
    <phoneticPr fontId="1" type="noConversion"/>
  </si>
  <si>
    <t>删除记录</t>
    <phoneticPr fontId="1" type="noConversion"/>
  </si>
  <si>
    <t>通配符查询</t>
    <phoneticPr fontId="1" type="noConversion"/>
  </si>
  <si>
    <t>多表查询汇总</t>
    <phoneticPr fontId="1" type="noConversion"/>
  </si>
  <si>
    <t>删除字段</t>
    <phoneticPr fontId="1" type="noConversion"/>
  </si>
  <si>
    <t>增加字段</t>
    <phoneticPr fontId="1" type="noConversion"/>
  </si>
  <si>
    <t>order by 字段1 asc/desc,字段2 asc/desc;</t>
  </si>
  <si>
    <t>修改数据表名</t>
    <phoneticPr fontId="1" type="noConversion"/>
  </si>
  <si>
    <t>use 库名;</t>
  </si>
  <si>
    <t>create table if not exists 表名(`字段1` 数据类型,`字段2` 数据类型)</t>
  </si>
  <si>
    <t>drop table 表名;</t>
  </si>
  <si>
    <t>delete from 表名 where子句</t>
  </si>
  <si>
    <t>alter table 表名 drop 字段;</t>
  </si>
  <si>
    <t>alter table 旧表名 rename to 新表名</t>
  </si>
  <si>
    <t>修改字段1</t>
    <phoneticPr fontId="1" type="noConversion"/>
  </si>
  <si>
    <t>MySQL默认字段为null</t>
    <phoneticPr fontId="1" type="noConversion"/>
  </si>
  <si>
    <t>alter table 表名 alter 字段 set default xxx;</t>
    <phoneticPr fontId="1" type="noConversion"/>
  </si>
  <si>
    <t>修改字段默认值</t>
    <phoneticPr fontId="1" type="noConversion"/>
  </si>
  <si>
    <t>删除默认值</t>
    <phoneticPr fontId="1" type="noConversion"/>
  </si>
  <si>
    <t>alter table 表名 engine = xxx;</t>
    <phoneticPr fontId="1" type="noConversion"/>
  </si>
  <si>
    <t>是</t>
    <phoneticPr fontId="1" type="noConversion"/>
  </si>
  <si>
    <t>对象与对象用is比较,文本与文本用=,&lt;&gt;,like比较</t>
    <phoneticPr fontId="1" type="noConversion"/>
  </si>
  <si>
    <t>nothing</t>
    <phoneticPr fontId="1" type="noConversion"/>
  </si>
  <si>
    <t>常数表</t>
    <phoneticPr fontId="1" type="noConversion"/>
  </si>
  <si>
    <t>常数关键字</t>
    <phoneticPr fontId="1" type="noConversion"/>
  </si>
  <si>
    <t>含义</t>
    <phoneticPr fontId="1" type="noConversion"/>
  </si>
  <si>
    <t>null</t>
    <phoneticPr fontId="1" type="noConversion"/>
  </si>
  <si>
    <t>可用VBA函数</t>
    <phoneticPr fontId="1" type="noConversion"/>
  </si>
  <si>
    <t>empty</t>
    <phoneticPr fontId="1" type="noConversion"/>
  </si>
  <si>
    <t>是否占用内存</t>
    <phoneticPr fontId="1" type="noConversion"/>
  </si>
  <si>
    <t>否</t>
    <phoneticPr fontId="1" type="noConversion"/>
  </si>
  <si>
    <t>是</t>
    <phoneticPr fontId="1" type="noConversion"/>
  </si>
  <si>
    <t>表示文本值未创建,例如: a=""表示a文本值为空,但是已创建且占用内存,此时不等于vbnullstring</t>
    <phoneticPr fontId="1" type="noConversion"/>
  </si>
  <si>
    <t>vbNullString</t>
    <phoneticPr fontId="1" type="noConversion"/>
  </si>
  <si>
    <t>表示对象未创建,将一个对象变量设置为nothing则VBA会释放该变量的内存,并清除该变量</t>
    <phoneticPr fontId="1" type="noConversion"/>
  </si>
  <si>
    <t>title</t>
    <phoneticPr fontId="1" type="noConversion"/>
  </si>
  <si>
    <t>author</t>
    <phoneticPr fontId="1" type="noConversion"/>
  </si>
  <si>
    <t>submission_date</t>
    <phoneticPr fontId="1" type="noConversion"/>
  </si>
  <si>
    <t>VBA连接MySQL数据库</t>
  </si>
  <si>
    <t>判断列</t>
    <phoneticPr fontId="7" type="noConversion"/>
  </si>
  <si>
    <t>excel直接操作MySQL</t>
  </si>
  <si>
    <r>
      <rPr>
        <sz val="10"/>
        <color theme="1"/>
        <rFont val="宋体"/>
        <family val="3"/>
        <charset val="134"/>
      </rPr>
      <t>命名规则</t>
    </r>
    <phoneticPr fontId="1" type="noConversion"/>
  </si>
  <si>
    <r>
      <rPr>
        <sz val="10"/>
        <color theme="1"/>
        <rFont val="宋体"/>
        <family val="3"/>
        <charset val="134"/>
      </rPr>
      <t>变量类型</t>
    </r>
    <phoneticPr fontId="1" type="noConversion"/>
  </si>
  <si>
    <r>
      <rPr>
        <sz val="10"/>
        <color theme="1"/>
        <rFont val="宋体"/>
        <family val="3"/>
        <charset val="134"/>
      </rPr>
      <t>前缀</t>
    </r>
    <phoneticPr fontId="1" type="noConversion"/>
  </si>
  <si>
    <r>
      <t>public</t>
    </r>
    <r>
      <rPr>
        <sz val="10"/>
        <color theme="1"/>
        <rFont val="宋体"/>
        <family val="2"/>
        <charset val="134"/>
      </rPr>
      <t>变量</t>
    </r>
    <phoneticPr fontId="1" type="noConversion"/>
  </si>
  <si>
    <r>
      <t>mode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</si>
  <si>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r>
      <t>array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</si>
  <si>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t>P</t>
    <phoneticPr fontId="1" type="noConversion"/>
  </si>
  <si>
    <t>M</t>
    <phoneticPr fontId="1" type="noConversion"/>
  </si>
  <si>
    <t>A*()</t>
    <phoneticPr fontId="1" type="noConversion"/>
  </si>
  <si>
    <t>range</t>
    <phoneticPr fontId="1" type="noConversion"/>
  </si>
  <si>
    <t>rng</t>
    <phoneticPr fontId="1" type="noConversion"/>
  </si>
  <si>
    <t>workbook</t>
    <phoneticPr fontId="1" type="noConversion"/>
  </si>
  <si>
    <t>worksheet</t>
    <phoneticPr fontId="1" type="noConversion"/>
  </si>
  <si>
    <t>wbk</t>
    <phoneticPr fontId="1" type="noConversion"/>
  </si>
  <si>
    <t>object</t>
    <phoneticPr fontId="1" type="noConversion"/>
  </si>
  <si>
    <t>obj</t>
    <phoneticPr fontId="1" type="noConversion"/>
  </si>
  <si>
    <t>integer</t>
    <phoneticPr fontId="1" type="noConversion"/>
  </si>
  <si>
    <t>int</t>
    <phoneticPr fontId="1" type="noConversion"/>
  </si>
  <si>
    <t>long</t>
    <phoneticPr fontId="1" type="noConversion"/>
  </si>
  <si>
    <t>lng</t>
    <phoneticPr fontId="1" type="noConversion"/>
  </si>
  <si>
    <t>single</t>
    <phoneticPr fontId="1" type="noConversion"/>
  </si>
  <si>
    <t>sgl</t>
    <phoneticPr fontId="1" type="noConversion"/>
  </si>
  <si>
    <t>double</t>
    <phoneticPr fontId="1" type="noConversion"/>
  </si>
  <si>
    <t>dbl</t>
    <phoneticPr fontId="1" type="noConversion"/>
  </si>
  <si>
    <t>二级选项展示区域</t>
    <phoneticPr fontId="1" type="noConversion"/>
  </si>
  <si>
    <t>求值参数</t>
    <phoneticPr fontId="1" type="noConversion"/>
  </si>
  <si>
    <t>variant</t>
    <phoneticPr fontId="1" type="noConversion"/>
  </si>
  <si>
    <t>vnt</t>
    <phoneticPr fontId="1" type="noConversion"/>
  </si>
  <si>
    <t>currency</t>
    <phoneticPr fontId="1" type="noConversion"/>
  </si>
  <si>
    <t>cur</t>
    <phoneticPr fontId="1" type="noConversion"/>
  </si>
  <si>
    <t>wsh</t>
    <phoneticPr fontId="1" type="noConversion"/>
  </si>
  <si>
    <t>scripting.filesystemobject</t>
    <phoneticPr fontId="1" type="noConversion"/>
  </si>
  <si>
    <t>fso</t>
    <phoneticPr fontId="1" type="noConversion"/>
  </si>
  <si>
    <t>scripting.direction</t>
    <phoneticPr fontId="1" type="noConversion"/>
  </si>
  <si>
    <t>dir</t>
    <phoneticPr fontId="1" type="noConversion"/>
  </si>
  <si>
    <t>adodb.command</t>
    <phoneticPr fontId="1" type="noConversion"/>
  </si>
  <si>
    <t>com</t>
    <phoneticPr fontId="1" type="noConversion"/>
  </si>
  <si>
    <t>adodb.connection</t>
    <phoneticPr fontId="1" type="noConversion"/>
  </si>
  <si>
    <t>con</t>
    <phoneticPr fontId="1" type="noConversion"/>
  </si>
  <si>
    <t>adodb.recordset</t>
    <phoneticPr fontId="1" type="noConversion"/>
  </si>
  <si>
    <t>rst</t>
    <phoneticPr fontId="1" type="noConversion"/>
  </si>
  <si>
    <t>不常用变量</t>
    <phoneticPr fontId="1" type="noConversion"/>
  </si>
  <si>
    <t>byte</t>
    <phoneticPr fontId="1" type="noConversion"/>
  </si>
  <si>
    <t>byt</t>
    <phoneticPr fontId="1" type="noConversion"/>
  </si>
  <si>
    <t>Boolean</t>
    <phoneticPr fontId="1" type="noConversion"/>
  </si>
  <si>
    <t>bln</t>
    <phoneticPr fontId="1" type="noConversion"/>
  </si>
  <si>
    <t>date</t>
    <phoneticPr fontId="1" type="noConversion"/>
  </si>
  <si>
    <t>dte</t>
    <phoneticPr fontId="1" type="noConversion"/>
  </si>
  <si>
    <t>decimal</t>
    <phoneticPr fontId="1" type="noConversion"/>
  </si>
  <si>
    <t>dec</t>
    <phoneticPr fontId="1" type="noConversion"/>
  </si>
  <si>
    <t>学习c++</t>
  </si>
  <si>
    <t>学习java</t>
  </si>
  <si>
    <t>查询MySQL全部记录</t>
    <phoneticPr fontId="1" type="noConversion"/>
  </si>
  <si>
    <t>id</t>
    <phoneticPr fontId="1" type="noConversion"/>
  </si>
  <si>
    <t>边框区域单元格变化会被记录为批注</t>
    <phoneticPr fontId="1" type="noConversion"/>
  </si>
  <si>
    <t>MySQL演示1,修改右侧id和下方字段自动查询</t>
  </si>
  <si>
    <t>MySQL演示2,修改右侧id和下方字段自动查询</t>
  </si>
  <si>
    <r>
      <rPr>
        <sz val="11"/>
        <color theme="1"/>
        <rFont val="Calibri"/>
        <family val="3"/>
        <charset val="161"/>
      </rPr>
      <t>π</t>
    </r>
    <r>
      <rPr>
        <sz val="11"/>
        <color theme="1"/>
        <rFont val="宋体"/>
        <family val="3"/>
        <charset val="134"/>
        <scheme val="minor"/>
      </rPr>
      <t>值</t>
    </r>
    <phoneticPr fontId="1" type="noConversion"/>
  </si>
  <si>
    <t>参数上限为2^25</t>
    <phoneticPr fontId="1" type="noConversion"/>
  </si>
  <si>
    <t>9.234秒</t>
    <phoneticPr fontId="1" type="noConversion"/>
  </si>
  <si>
    <t>MySQL数据类型及运算符</t>
  </si>
  <si>
    <t>过程以编号结尾，变量以数据类型开头，过程编号为中间语，实际意义为结束</t>
    <phoneticPr fontId="1" type="noConversion"/>
  </si>
  <si>
    <t>链接数据表内容与MySQL查询保持同步</t>
    <phoneticPr fontId="1" type="noConversion"/>
  </si>
  <si>
    <t>adox.catalog</t>
    <phoneticPr fontId="1" type="noConversion"/>
  </si>
  <si>
    <t>cat</t>
    <phoneticPr fontId="1" type="noConversion"/>
  </si>
  <si>
    <t>""</t>
    <phoneticPr fontId="1" type="noConversion"/>
  </si>
  <si>
    <t>是</t>
    <phoneticPr fontId="1" type="noConversion"/>
  </si>
  <si>
    <t>不固定</t>
    <phoneticPr fontId="1" type="noConversion"/>
  </si>
  <si>
    <t>IsNull()</t>
    <phoneticPr fontId="1" type="noConversion"/>
  </si>
  <si>
    <t>IsNothing()</t>
    <phoneticPr fontId="1" type="noConversion"/>
  </si>
  <si>
    <t>IsEmpty()</t>
    <phoneticPr fontId="1" type="noConversion"/>
  </si>
  <si>
    <t>variant型变量有两类,数值variant和文本variant,两者初始值都是empty,empty仅对应variant型变量
数值型变量和文本型变量赋值为empty,只是值变成0和"",依然不是empty</t>
    <phoneticPr fontId="1" type="noConversion"/>
  </si>
  <si>
    <t>表示variant型变量初始化值: 文本variant型变量赋值empty,等同于赋值"";数值variant型变量赋值empty,等同于赋值0
0是数值型变量,""是文本型变量,所以都不能用isempty判断</t>
    <phoneticPr fontId="1" type="noConversion"/>
  </si>
  <si>
    <t>表示空文本string型变量,""不是empty;empty只针对variant型变量
对于dir()函数返回值始终是string型,因此不能使用isempty()判断</t>
    <phoneticPr fontId="1" type="noConversion"/>
  </si>
  <si>
    <t>表示值无意义,例如:同时判断混合t/f的区域值时,有真有假,合并值为null(实例详见range().mergecells属性)</t>
    <phoneticPr fontId="1" type="noConversion"/>
  </si>
  <si>
    <t>submission_date</t>
    <phoneticPr fontId="1" type="noConversion"/>
  </si>
  <si>
    <t>author</t>
    <phoneticPr fontId="1" type="noConversion"/>
  </si>
  <si>
    <t>title</t>
    <phoneticPr fontId="1" type="noConversion"/>
  </si>
  <si>
    <t>id</t>
    <phoneticPr fontId="1" type="noConversion"/>
  </si>
  <si>
    <t>ID</t>
  </si>
  <si>
    <t>职工编号</t>
  </si>
  <si>
    <t>姓名</t>
  </si>
  <si>
    <t>性别</t>
  </si>
  <si>
    <t>入职日期</t>
  </si>
  <si>
    <t>政治面貌</t>
  </si>
  <si>
    <t>电子邮箱</t>
  </si>
  <si>
    <t>手机号码</t>
  </si>
  <si>
    <t>出生日期</t>
  </si>
  <si>
    <t>001</t>
  </si>
  <si>
    <t>张三</t>
  </si>
  <si>
    <t>男</t>
  </si>
  <si>
    <t>共青团员</t>
  </si>
  <si>
    <t>002</t>
  </si>
  <si>
    <t>李四</t>
  </si>
  <si>
    <t>九三学社</t>
  </si>
  <si>
    <t>003</t>
  </si>
  <si>
    <t>王凤</t>
  </si>
  <si>
    <t>女</t>
  </si>
  <si>
    <t>共产党员</t>
  </si>
  <si>
    <t>531973446@qq.com#mailto:531973446@qq.com#</t>
  </si>
  <si>
    <t>本表是查询表,仅限于从MySQL同步数据和append数据
edit需要新建sheet,且edit无法delete删除MySQL记录,只能更新update和添加append</t>
    <phoneticPr fontId="1" type="noConversion"/>
  </si>
  <si>
    <t>Access数据查询</t>
  </si>
  <si>
    <t>MySQL数据查询</t>
  </si>
  <si>
    <t>宏与VBA - 副本</t>
  </si>
  <si>
    <t>VBA中的语句、对象、方法与属性</t>
  </si>
  <si>
    <t>循环语句</t>
  </si>
  <si>
    <t>判断语句</t>
  </si>
  <si>
    <t>VBA变量</t>
  </si>
  <si>
    <t>函数与公式</t>
  </si>
  <si>
    <t>VBE编辑器</t>
  </si>
  <si>
    <t>VBA分支与End语句</t>
  </si>
  <si>
    <t>excel文件操作</t>
  </si>
  <si>
    <t>excel工作表操作</t>
  </si>
  <si>
    <t>单元格选取</t>
  </si>
  <si>
    <t>特殊单元格定位</t>
  </si>
  <si>
    <t>单元格信息</t>
  </si>
  <si>
    <t>单元格的格式</t>
  </si>
  <si>
    <t>单元格编辑示例</t>
  </si>
  <si>
    <t>单元格查找</t>
  </si>
  <si>
    <t>excel事件程序(上)</t>
  </si>
  <si>
    <t>工作簿事件</t>
  </si>
  <si>
    <t>excel程序事件</t>
  </si>
  <si>
    <t>VBA数组-1：数组基础</t>
  </si>
  <si>
    <t>BA数组-2读取</t>
  </si>
  <si>
    <t>数组-3</t>
  </si>
  <si>
    <t>数组-4：数组与函数</t>
  </si>
  <si>
    <t>VBA数组-5：数组与单元格格式</t>
  </si>
  <si>
    <t>VBA数组-7：VBA排序算法之插入排序和希尔排序</t>
  </si>
  <si>
    <t>VBA字典-1</t>
  </si>
  <si>
    <t>VBA字典-2</t>
  </si>
  <si>
    <t>VBA数组与字典综合应用之下棋法（兰色原创）</t>
  </si>
  <si>
    <t>自定义函数基础</t>
  </si>
  <si>
    <t>VBA数组之VBA排序算法(上)</t>
    <phoneticPr fontId="1" type="noConversion"/>
  </si>
  <si>
    <t>MySQL中*表示全部字段</t>
    <phoneticPr fontId="1" type="noConversion"/>
  </si>
  <si>
    <t>查询记录</t>
    <phoneticPr fontId="1" type="noConversion"/>
  </si>
  <si>
    <t>insert into tb1(title,author,submission_date) values ('学习SQL','Runoob',now());</t>
    <phoneticPr fontId="1" type="noConversion"/>
  </si>
  <si>
    <t>alter table 表名 alter 字段 drop default/primary key/unique/index;</t>
    <phoneticPr fontId="1" type="noConversion"/>
  </si>
  <si>
    <t>修改字段索引</t>
    <phoneticPr fontId="1" type="noConversion"/>
  </si>
  <si>
    <t>修改字段名和数据类型</t>
    <phoneticPr fontId="1" type="noConversion"/>
  </si>
  <si>
    <t>查询1
union all/distinct
查询2
union all/distinct
查询3;</t>
    <phoneticPr fontId="1" type="noConversion"/>
  </si>
  <si>
    <t>更新记录</t>
    <phoneticPr fontId="1" type="noConversion"/>
  </si>
  <si>
    <t>group by 字段1;</t>
    <phoneticPr fontId="1" type="noConversion"/>
  </si>
  <si>
    <t>添加记录</t>
    <phoneticPr fontId="1" type="noConversion"/>
  </si>
  <si>
    <t>alter table 表名 change 旧字段 新字段 新数据类型;</t>
    <phoneticPr fontId="1" type="noConversion"/>
  </si>
  <si>
    <t>alter table tb1 drop i;</t>
  </si>
  <si>
    <t>alter table tb1 change id md int;
alter table tb1 change md id int;</t>
    <phoneticPr fontId="1" type="noConversion"/>
  </si>
  <si>
    <t>修改字段默认值或索引</t>
    <phoneticPr fontId="1" type="noConversion"/>
  </si>
  <si>
    <t>alter table tb1 add i int after submission_date;</t>
    <phoneticPr fontId="1" type="noConversion"/>
  </si>
  <si>
    <t>alter table tb1 alter author set default "王凤";</t>
    <phoneticPr fontId="1" type="noConversion"/>
  </si>
  <si>
    <t>alter table tb1 alter author drop default ;</t>
    <phoneticPr fontId="1" type="noConversion"/>
  </si>
  <si>
    <t>select author,count(title) as title_count from tb1 group by author;</t>
    <phoneticPr fontId="1" type="noConversion"/>
  </si>
  <si>
    <t>where 条件判断</t>
    <phoneticPr fontId="1" type="noConversion"/>
  </si>
  <si>
    <t>select 字段1,字段2 from 表名 [where子句] [limit 子句] [offset m]</t>
    <phoneticPr fontId="1" type="noConversion"/>
  </si>
  <si>
    <t>只有创建数据表时才需要``标明数据表名和字段名</t>
    <phoneticPr fontId="1" type="noConversion"/>
  </si>
  <si>
    <t>select * from tb1 where title like '%SQL';</t>
    <phoneticPr fontId="1" type="noConversion"/>
  </si>
  <si>
    <t>无论是否修改数据类型或字段名,change都必须声明数据类型和新字段名</t>
    <phoneticPr fontId="1" type="noConversion"/>
  </si>
  <si>
    <t>where条件子句</t>
    <phoneticPr fontId="1" type="noConversion"/>
  </si>
  <si>
    <t>order排序子句</t>
    <phoneticPr fontId="1" type="noConversion"/>
  </si>
  <si>
    <t>group分组子句</t>
    <phoneticPr fontId="1" type="noConversion"/>
  </si>
  <si>
    <t>having条件子句</t>
    <phoneticPr fontId="1" type="noConversion"/>
  </si>
  <si>
    <t>having 条件判断</t>
    <phoneticPr fontId="1" type="noConversion"/>
  </si>
  <si>
    <t>select author,count(title) as title_count from tb1 group by author having count(title) &gt;= 2;</t>
    <phoneticPr fontId="1" type="noConversion"/>
  </si>
  <si>
    <t>having子句是group子句后的再次筛选,不同于where子句对数据源的筛选</t>
    <phoneticPr fontId="1" type="noConversion"/>
  </si>
  <si>
    <t>group子句最经典的应用是去重</t>
    <phoneticPr fontId="1" type="noConversion"/>
  </si>
  <si>
    <t>inner join内连接子句</t>
    <phoneticPr fontId="1" type="noConversion"/>
  </si>
  <si>
    <t>left join左连接子句</t>
    <phoneticPr fontId="1" type="noConversion"/>
  </si>
  <si>
    <t>right join右连接子句</t>
    <phoneticPr fontId="1" type="noConversion"/>
  </si>
  <si>
    <t>inner join内连接子句2where形式</t>
    <phoneticPr fontId="1" type="noConversion"/>
  </si>
  <si>
    <t>MySQL关键字不区分大小写,但是对命名大小写敏感,可以在where子句或join ... on子句中声明binary关键字区分大小写</t>
    <phoneticPr fontId="1" type="noConversion"/>
  </si>
  <si>
    <t>inner join中inner可省略</t>
    <phoneticPr fontId="1" type="noConversion"/>
  </si>
  <si>
    <t>ifnull函数</t>
    <phoneticPr fontId="1" type="noConversion"/>
  </si>
  <si>
    <t>is null判断</t>
    <phoneticPr fontId="1" type="noConversion"/>
  </si>
  <si>
    <t>is not null判断</t>
    <phoneticPr fontId="1" type="noConversion"/>
  </si>
  <si>
    <t>select id,author,ifnull(fee,0) as 收费 from tb2;</t>
    <phoneticPr fontId="1" type="noConversion"/>
  </si>
  <si>
    <t>select * from tb2 where fee is null;</t>
    <phoneticPr fontId="1" type="noConversion"/>
  </si>
  <si>
    <t>select * from tb1 where submission_date is not null;</t>
    <phoneticPr fontId="1" type="noConversion"/>
  </si>
  <si>
    <t>MySQL中null与任何值(包括null)进行数学比较都是false;只能用is null判断</t>
    <phoneticPr fontId="1" type="noConversion"/>
  </si>
  <si>
    <t>把值更新为null,不能留空,需要设置该值为null</t>
    <phoneticPr fontId="1" type="noConversion"/>
  </si>
  <si>
    <t>修改数据表引擎</t>
    <phoneticPr fontId="1" type="noConversion"/>
  </si>
  <si>
    <t>是</t>
    <phoneticPr fontId="1" type="noConversion"/>
  </si>
  <si>
    <t>学习VBA</t>
  </si>
  <si>
    <t>学习Python</t>
  </si>
  <si>
    <t>小王子</t>
  </si>
  <si>
    <t>MySQL插件会导致每次打开文件新建工作簿,所以已经停用插件,连接时请加载com</t>
    <phoneticPr fontId="1" type="noConversion"/>
  </si>
  <si>
    <t>本连接无需MySQL for Excel插件</t>
    <phoneticPr fontId="1" type="noConversion"/>
  </si>
  <si>
    <t>runoob</t>
    <phoneticPr fontId="1" type="noConversion"/>
  </si>
  <si>
    <t>学习c++</t>
    <phoneticPr fontId="1" type="noConversion"/>
  </si>
  <si>
    <t>模式</t>
  </si>
  <si>
    <t>^</t>
  </si>
  <si>
    <t>匹配输入字符串的开始位置。如果设置了 RegExp 对象的 Multiline 属性，^ 也匹配 '\n' 或 '\r' 之后的位置。</t>
  </si>
  <si>
    <t>$</t>
  </si>
  <si>
    <t>匹配输入字符串的结束位置。如果设置了RegExp 对象的 Multiline 属性，$ 也匹配 '\n' 或 '\r' 之前的位置。</t>
  </si>
  <si>
    <t>.</t>
  </si>
  <si>
    <t>匹配除 "\n" 之外的任何单个字符。要匹配包括 '\n' 在内的任何字符，请使用象 '[.\n]' 的模式。</t>
  </si>
  <si>
    <t>[...]</t>
  </si>
  <si>
    <t>字符集合。匹配所包含的任意一个字符。例如， '[abc]' 可以匹配 "plain" 中的 'a'。</t>
  </si>
  <si>
    <t>[^...]</t>
  </si>
  <si>
    <t>负值字符集合。匹配未包含的任意字符。例如， '[^abc]' 可以匹配 "plain" 中的'p'。</t>
  </si>
  <si>
    <t>p1|p2|p3</t>
  </si>
  <si>
    <t>匹配 p1 或 p2 或 p3。例如，'z|food' 能匹配 "z" 或 "food"。'(z|f)ood' 则匹配 "zood" 或 "food"。</t>
  </si>
  <si>
    <t>*</t>
  </si>
  <si>
    <t>匹配前面的子表达式零次或多次。例如，zo* 能匹配 "z" 以及 "zoo"。* 等价于{0,}。</t>
  </si>
  <si>
    <t>+</t>
  </si>
  <si>
    <t>匹配前面的子表达式一次或多次。例如，'zo+' 能匹配 "zo" 以及 "zoo"，但不能匹配 "z"。+ 等价于 {1,}。</t>
  </si>
  <si>
    <t>{n}</t>
  </si>
  <si>
    <t>n 是一个非负整数。匹配确定的 n 次。例如，'o{2}' 不能匹配 "Bob" 中的 'o'，但是能匹配 "food" 中的两个 o。</t>
  </si>
  <si>
    <t>{n,m}</t>
  </si>
  <si>
    <t>m 和 n 均为非负整数，其中n &lt;= m。最少匹配 n 次且最多匹配 m 次。</t>
  </si>
  <si>
    <t>where regexp 正则表达式</t>
    <phoneticPr fontId="1" type="noConversion"/>
  </si>
  <si>
    <t>begin开启事务</t>
    <phoneticPr fontId="1" type="noConversion"/>
  </si>
  <si>
    <t>begin;</t>
    <phoneticPr fontId="1" type="noConversion"/>
  </si>
  <si>
    <t>rollback回滚事务</t>
    <phoneticPr fontId="1" type="noConversion"/>
  </si>
  <si>
    <t>savepoint 保存点名;</t>
    <phoneticPr fontId="1" type="noConversion"/>
  </si>
  <si>
    <t>savepoint s1;</t>
    <phoneticPr fontId="1" type="noConversion"/>
  </si>
  <si>
    <t>rollback [to 保存点名];</t>
    <phoneticPr fontId="1" type="noConversion"/>
  </si>
  <si>
    <t>rollback to s1;</t>
    <phoneticPr fontId="1" type="noConversion"/>
  </si>
  <si>
    <t>也可以使用rollback work;回滚会撤销所有未提交的修改</t>
    <phoneticPr fontId="1" type="noConversion"/>
  </si>
  <si>
    <t>commit提交事务</t>
    <phoneticPr fontId="1" type="noConversion"/>
  </si>
  <si>
    <t>也可以使用start transaction;事务具有ACID属性,Atomic不可分性:同批事务要么一起完成要么一起失败回滚至没有发生,Consistency持续性,不会破坏数据结构:,Isolation独立性:事务之间彼此隔离,Durability事务一旦完成,永久保存至驱动</t>
    <phoneticPr fontId="1" type="noConversion"/>
  </si>
  <si>
    <t>commit;</t>
    <phoneticPr fontId="1" type="noConversion"/>
  </si>
  <si>
    <t>也可以使用commit work;事务一旦提交即结束</t>
    <phoneticPr fontId="1" type="noConversion"/>
  </si>
  <si>
    <t>set autocommit设置自动提交</t>
    <phoneticPr fontId="1" type="noConversion"/>
  </si>
  <si>
    <t>set autocommit = 0/1;</t>
    <phoneticPr fontId="1" type="noConversion"/>
  </si>
  <si>
    <t>set autocommit = 0;</t>
    <phoneticPr fontId="1" type="noConversion"/>
  </si>
  <si>
    <t>release savepoint删除事务保存点</t>
    <phoneticPr fontId="1" type="noConversion"/>
  </si>
  <si>
    <t>savepoint创建事务保存点</t>
    <phoneticPr fontId="1" type="noConversion"/>
  </si>
  <si>
    <t>release savepoint 保存点名;</t>
    <phoneticPr fontId="1" type="noConversion"/>
  </si>
  <si>
    <t>release savepoint s1;</t>
    <phoneticPr fontId="1" type="noConversion"/>
  </si>
  <si>
    <t>set transaction设置事务隔离级别</t>
    <phoneticPr fontId="1" type="noConversion"/>
  </si>
  <si>
    <t>事务级别包括read uncommitted未提交,read committed读提交,repeatable read可重复读,serializabale串行化</t>
    <phoneticPr fontId="1" type="noConversion"/>
  </si>
  <si>
    <t>show columns from 表名;</t>
    <phoneticPr fontId="1" type="noConversion"/>
  </si>
  <si>
    <t>show columns from tb1;</t>
    <phoneticPr fontId="1" type="noConversion"/>
  </si>
  <si>
    <t>show columns显示字段属性</t>
    <phoneticPr fontId="1" type="noConversion"/>
  </si>
  <si>
    <t>create 创建索引</t>
    <phoneticPr fontId="1" type="noConversion"/>
  </si>
  <si>
    <t>create index t on tb1(title);</t>
    <phoneticPr fontId="1" type="noConversion"/>
  </si>
  <si>
    <t>索引会提高查询速率,但是会加大更新负担,降低更新速率</t>
    <phoneticPr fontId="1" type="noConversion"/>
  </si>
  <si>
    <t>drop 删除索引</t>
    <phoneticPr fontId="1" type="noConversion"/>
  </si>
  <si>
    <t>create [unique/primary] index [索引名] on 表名(字段名[length]);</t>
    <phoneticPr fontId="1" type="noConversion"/>
  </si>
  <si>
    <t>drop index [索引名] on 表名;</t>
    <phoneticPr fontId="1" type="noConversion"/>
  </si>
  <si>
    <t>drop index t on tb1;</t>
    <phoneticPr fontId="1" type="noConversion"/>
  </si>
  <si>
    <t>添加索引</t>
    <phoneticPr fontId="1" type="noConversion"/>
  </si>
  <si>
    <t>alter table tb1 engine=myisam;</t>
    <phoneticPr fontId="1" type="noConversion"/>
  </si>
  <si>
    <t>删除索引</t>
    <phoneticPr fontId="1" type="noConversion"/>
  </si>
  <si>
    <t>alter table 表名 drop [unique/primary/fulltext] index [索引名/字段名];</t>
    <phoneticPr fontId="1" type="noConversion"/>
  </si>
  <si>
    <t>alter table tb1 add index (title);</t>
    <phoneticPr fontId="1" type="noConversion"/>
  </si>
  <si>
    <t>alter table tb1 drop index title;</t>
    <phoneticPr fontId="1" type="noConversion"/>
  </si>
  <si>
    <t>未命名的索引,索引名即是字段名</t>
    <phoneticPr fontId="1" type="noConversion"/>
  </si>
  <si>
    <t>删除索引必须指出索引名或字段名(无索引名即是字段名)</t>
    <phoneticPr fontId="1" type="noConversion"/>
  </si>
  <si>
    <t>show index 显示索引属性</t>
    <phoneticPr fontId="1" type="noConversion"/>
  </si>
  <si>
    <t>show index from 表名;</t>
    <phoneticPr fontId="1" type="noConversion"/>
  </si>
  <si>
    <t>show index from tb1;</t>
    <phoneticPr fontId="1" type="noConversion"/>
  </si>
  <si>
    <r>
      <t>CREATE TEMPORARY TABLE</t>
    </r>
    <r>
      <rPr>
        <sz val="9"/>
        <color rgb="FF000000"/>
        <rFont val="宋体"/>
        <family val="3"/>
        <charset val="134"/>
      </rPr>
      <t>创建临时表</t>
    </r>
    <phoneticPr fontId="1" type="noConversion"/>
  </si>
  <si>
    <t>与创建表语法相同</t>
    <phoneticPr fontId="1" type="noConversion"/>
  </si>
  <si>
    <t>临时表只在当前连接显示,一旦退出即消失;也可以使用drop table语句删除临时表</t>
    <phoneticPr fontId="1" type="noConversion"/>
  </si>
  <si>
    <t>show tables显示所有表</t>
    <phoneticPr fontId="1" type="noConversion"/>
  </si>
  <si>
    <t>show tables;</t>
    <phoneticPr fontId="1" type="noConversion"/>
  </si>
  <si>
    <t>复制表结构</t>
    <phoneticPr fontId="1" type="noConversion"/>
  </si>
  <si>
    <t>create table clone_tb1 like tb1;</t>
    <phoneticPr fontId="1" type="noConversion"/>
  </si>
  <si>
    <t>create table 表2 like 表1;</t>
    <phoneticPr fontId="1" type="noConversion"/>
  </si>
  <si>
    <t>复制表内容</t>
    <phoneticPr fontId="1" type="noConversion"/>
  </si>
  <si>
    <t xml:space="preserve">insert into 表2 select * from 表1 </t>
    <phoneticPr fontId="1" type="noConversion"/>
  </si>
  <si>
    <t>insert into clone_tb1 select * from tb1;</t>
    <phoneticPr fontId="1" type="noConversion"/>
  </si>
  <si>
    <t>部分复制表内容结构并改名</t>
    <phoneticPr fontId="1" type="noConversion"/>
  </si>
  <si>
    <t>完全复制表内容和结构</t>
    <phoneticPr fontId="1" type="noConversion"/>
  </si>
  <si>
    <t>create table 表2 select * from 表1;</t>
    <phoneticPr fontId="1" type="noConversion"/>
  </si>
  <si>
    <t>create table 表2 [(字段属性)] as (select 表1字段1 as 表2字段2 … from 表1);</t>
    <phoneticPr fontId="1" type="noConversion"/>
  </si>
  <si>
    <t>show databases显示所有数据库</t>
    <phoneticPr fontId="1" type="noConversion"/>
  </si>
  <si>
    <t>显示服务器版本信息</t>
    <phoneticPr fontId="1" type="noConversion"/>
  </si>
  <si>
    <t>show databases</t>
    <phoneticPr fontId="1" type="noConversion"/>
  </si>
  <si>
    <t>select version();</t>
    <phoneticPr fontId="1" type="noConversion"/>
  </si>
  <si>
    <t>当前数据库名 (或者返回空)</t>
  </si>
  <si>
    <t>当前用户名</t>
  </si>
  <si>
    <t>服务器状态</t>
  </si>
  <si>
    <t>服务器配置变量</t>
  </si>
  <si>
    <t>select database( );</t>
  </si>
  <si>
    <t>select user( );</t>
  </si>
  <si>
    <t>show status;</t>
  </si>
  <si>
    <t>show variables;</t>
  </si>
  <si>
    <t>alter table 表名 add 字段 数据类型 [字段属性]  [first/after 字段];</t>
    <phoneticPr fontId="1" type="noConversion"/>
  </si>
  <si>
    <t>重置序列</t>
    <phoneticPr fontId="1" type="noConversion"/>
  </si>
  <si>
    <t>删除并重新添加auto_increment字段即可重置序列</t>
    <phoneticPr fontId="1" type="noConversion"/>
  </si>
  <si>
    <t>修改序列起始数</t>
    <phoneticPr fontId="1" type="noConversion"/>
  </si>
  <si>
    <t>alter table 表名 auto_increment = 起始数;</t>
    <phoneticPr fontId="1" type="noConversion"/>
  </si>
  <si>
    <t>alter table 表名 modify 旧字段 数据类型 [null/not null] [primary key/unique] [default 默认值];</t>
    <phoneticPr fontId="1" type="noConversion"/>
  </si>
  <si>
    <t>字段设置为唯一索引或主键后,无法输入重复值</t>
    <phoneticPr fontId="1" type="noConversion"/>
  </si>
  <si>
    <t>ignore参数</t>
    <phoneticPr fontId="1" type="noConversion"/>
  </si>
  <si>
    <t>insert into 表名(字段1,字段2) values (字段1数据1,字段2数据1),(字段1数据2,字段2数据2);</t>
  </si>
  <si>
    <t>update 表名 set 字段1=新数据1,字段2=新数据2 where子句</t>
  </si>
  <si>
    <t>insert ignore into 表名(字段) values (数据)</t>
    <phoneticPr fontId="1" type="noConversion"/>
  </si>
  <si>
    <t>insert ignore into tb1(id,title,author) values (1,33,7);</t>
    <phoneticPr fontId="1" type="noConversion"/>
  </si>
  <si>
    <t>ignore参数会自动跳过重复值,而不更新数据表</t>
    <phoneticPr fontId="1" type="noConversion"/>
  </si>
  <si>
    <t>select distinct 字段 from 表名</t>
    <phoneticPr fontId="1" type="noConversion"/>
  </si>
  <si>
    <t>select distinct author from tb1;</t>
    <phoneticPr fontId="1" type="noConversion"/>
  </si>
  <si>
    <t>过滤重复数据,等同于group子句</t>
    <phoneticPr fontId="1" type="noConversion"/>
  </si>
  <si>
    <t>alter ignore table 表名 add [primary key/unique index][索引名](字段)</t>
    <phoneticPr fontId="1" type="noConversion"/>
  </si>
  <si>
    <t>alter ignore table tb1 add unique index t(title);</t>
    <phoneticPr fontId="1" type="noConversion"/>
  </si>
  <si>
    <t>删除重复记录</t>
    <phoneticPr fontId="1" type="noConversion"/>
  </si>
  <si>
    <t>alter table 表名 add [unique/primary key/fulltext] index [索引名](字段1,字段2);</t>
    <phoneticPr fontId="1" type="noConversion"/>
  </si>
  <si>
    <t>多个字段可以组合构成一个索引</t>
    <phoneticPr fontId="1" type="noConversion"/>
  </si>
  <si>
    <t>select count(author) as count,author from tb1 group by author having count &gt; 1;</t>
    <phoneticPr fontId="1" type="noConversion"/>
  </si>
  <si>
    <t>利用group和having子句统计重复值</t>
    <phoneticPr fontId="1" type="noConversion"/>
  </si>
  <si>
    <t>是</t>
    <phoneticPr fontId="1" type="noConversion"/>
  </si>
  <si>
    <t>select tb1.id,tb1.author,tb2.fee from tb1 inner join tb2 on tb1.author = tb2.author where tb1.id&gt;5;</t>
  </si>
  <si>
    <t>inner join表示两者的交集部分</t>
    <phoneticPr fontId="1" type="noConversion"/>
  </si>
  <si>
    <t>left join表示左边的全集和右边的交集</t>
    <phoneticPr fontId="1" type="noConversion"/>
  </si>
  <si>
    <t>right join表示右边的全集和左边的交集</t>
    <phoneticPr fontId="1" type="noConversion"/>
  </si>
  <si>
    <t>字段介于x和y之间的记录</t>
  </si>
  <si>
    <t>a或b或c的多选</t>
    <phoneticPr fontId="1" type="noConversion"/>
  </si>
  <si>
    <t>where 字段 in (a,b,c);</t>
    <phoneticPr fontId="1" type="noConversion"/>
  </si>
  <si>
    <t>where 字段 between x and y;</t>
    <phoneticPr fontId="1" type="noConversion"/>
  </si>
  <si>
    <t>菜鸟教程</t>
    <phoneticPr fontId="1" type="noConversion"/>
  </si>
  <si>
    <t>学习MySQL</t>
    <phoneticPr fontId="1" type="noConversion"/>
  </si>
  <si>
    <t>Python机器学习,人工智能</t>
    <phoneticPr fontId="1" type="noConversion"/>
  </si>
  <si>
    <t>VBA兰色幻想</t>
    <phoneticPr fontId="1" type="noConversion"/>
  </si>
  <si>
    <t>Microsoft powerbi</t>
    <phoneticPr fontId="1" type="noConversion"/>
  </si>
  <si>
    <t>SQL中"多字符"的通配符是%,单字符的通配符是_</t>
    <phoneticPr fontId="1" type="noConversion"/>
  </si>
  <si>
    <t>&lt;div&gt;insert into 班主任(姓名,年龄) values (&amp;quot;李四&amp;quot;,33);&lt;/div&gt;</t>
  </si>
  <si>
    <t>&lt;div&gt;update 班主任 set 姓名=&amp;quot;王五&amp;quot; where 姓名= &amp;quot;李四&amp;quot;;&lt;/div&gt;</t>
  </si>
  <si>
    <t>&lt;div&gt;&lt;font face=Calibri&gt;drop table&lt;/font&gt; 班主任&lt;font face=Calibri&gt;;&lt;/font&gt;&lt;/div&gt;</t>
  </si>
  <si>
    <t>&lt;div&gt;连续窗体显示所有符合条件的查询结果&lt;/div&gt;</t>
  </si>
  <si>
    <t>&lt;div&gt;窗体可以&lt;font face=Calibri&gt;&amp;quot;&lt;/font&gt;设计&lt;font face=Calibri&gt;-&lt;/font&gt;插入&lt;font_x000D_
face=Calibri&gt;&amp;quot;&lt;/font&gt;子窗体&lt;/div&gt;</t>
  </si>
  <si>
    <t>&lt;div&gt;分割窗体可以同时逐个显示查询结果和数据表&lt;/div&gt;</t>
  </si>
  <si>
    <t>&lt;div&gt;导航窗体只是窗体外表&lt;font face=Calibri&gt;,&lt;/font&gt;其内容需要引用其他窗体或数据表&lt;/div&gt;</t>
  </si>
  <si>
    <t>&lt;div&gt;可以在查询中设置条件&lt;font face=Calibri&gt;,&lt;/font&gt;以&lt;font face=Calibri&gt;&amp;quot;&lt;/font&gt;更新&lt;font_x000D_
face=Calibri&gt;&amp;quot;&lt;/font&gt;特定目标&lt;/div&gt;</t>
  </si>
  <si>
    <t>&lt;div&gt;&lt;font face=Calibri&gt;SQL&lt;/font&gt;语句引用常量字段无需&lt;font face=Calibri&gt;[]&lt;/font&gt;&lt;/div&gt;</t>
  </si>
  <si>
    <t>&lt;div&gt;&lt;font face=Calibri&gt;SELECT &lt;/font&gt;学生信息&lt;font face=Calibri&gt;.&lt;/font&gt;姓名&lt;font_x000D_
face=Calibri&gt;, &lt;/font&gt;学生信息&lt;font face=Calibri&gt;.&lt;/font&gt;年级&lt;font face=Calibri&gt;, &lt;/font&gt;学生信息&lt;font_x000D_
face=Calibri&gt;.&lt;/font&gt;班号&lt;font face=Calibri&gt; FROM &lt;/font&gt;学生信息&lt;font face=Calibri&gt; WHERE (((&lt;/font&gt;学生信息&lt;font_x000D_
face=Calibri&gt;.&lt;/font&gt;姓名&lt;font face=Calibri&gt;) Like &amp;quot;&lt;/font&gt;王&lt;font_x000D_
face=Calibri&gt;*&amp;quot;));&lt;/font&gt;&lt;/div&gt;</t>
  </si>
  <si>
    <t>&lt;div&gt;PARAMETERS 学生姓氏 Text ( 255 ); SELECT 学生信息.班号, 学生信息.姓名 FROM 学生信息 WHERE (((学生信息.姓名) Like [学生姓氏] &amp;amp; &amp;quot;*&amp;quot;)) GROUP BY 学生信息.班号, 学生信息.姓名;&lt;/div&gt;_x000D_
_x000D_
&lt;div&gt;SELECT 学生信息.姓名&lt;/div&gt;_x000D_
_x000D_
&lt;div&gt;FROM 学生信息&lt;/div&gt;_x000D_
_x000D_
&lt;div&gt;WHERE (((学生信息.姓名) Like [学生姓氏] &amp;amp; &amp;quot;*&amp;quot;))&lt;/div&gt;_x000D_
_x000D_
&lt;div&gt;GROUP BY 学生信息.姓名;&lt;/div&gt;</t>
  </si>
  <si>
    <t>&lt;div&gt;&lt;font face=Calibri&gt;create&lt;/font&gt; &lt;font face=Calibri&gt;table&lt;/font&gt; 班主任&lt;font_x000D_
face=Calibri&gt;(&lt;/font&gt;工号 &lt;font face=Calibri&gt;autoincrement(1,1) primary&lt;/font&gt; &lt;font_x000D_
face=Calibri&gt;key,&lt;/font&gt;姓名 &lt;font face=Calibri&gt;char(4),&lt;/font&gt;年龄 &lt;font_x000D_
face=Calibri&gt;int);&lt;/font&gt;&lt;/div&gt;</t>
  </si>
  <si>
    <t>autoincrement(1,1)表示从1 开始,以1为步长,自动增长,primary key为逐渐</t>
  </si>
  <si>
    <t>列方向称为字段,一列就是一个字段;设置字段必须先设置数据类型</t>
  </si>
  <si>
    <t>行方向称为记录,一行就是一条记录;ID自动生成,无需录入</t>
  </si>
  <si>
    <t>单元格内是值</t>
  </si>
  <si>
    <t>切换设计视图,可以批量设计字段的数据类型;和主键</t>
  </si>
  <si>
    <t>&lt;div&gt;&lt;font color="#538135"&gt;名称是实际代号,标题是名义显示代号&lt;/font&gt;&lt;/div&gt;</t>
  </si>
  <si>
    <t>&lt;div&gt;&lt;font color="#9F8CB7"&gt;长文本类型字段,可以HTML格式保存数据的文本格式&lt;/font&gt;&lt;/div&gt;</t>
  </si>
  <si>
    <t>13986578137</t>
  </si>
  <si>
    <t>&lt;div&gt;&lt;font color="#F7B580"&gt;文本可以设置掩码,设置强制文本内容格式,类似Excel自定义数据格式;例如:手机号掩码&lt;/font&gt;&lt;/div&gt;</t>
  </si>
  <si>
    <t>设置掩码时,access会自动把重复文本转换为占位符(空值)</t>
  </si>
  <si>
    <t>&lt;div&gt;&lt;font face=Calibri&gt;&amp;quot;&lt;/font&gt;字段验证规则&lt;font face=Calibri&gt;&amp;quot;&lt;/font&gt;限定字段内容&lt;font_x000D_
face=Calibri&gt;,&amp;quot;&lt;/font&gt;验证规则&lt;font face=Calibri&gt;&amp;quot;&lt;/font&gt;限定字段与字段关系&lt;font_x000D_
face=Calibri&gt;,&lt;/font&gt;例如&lt;font face=Calibri&gt;:&lt;/font&gt;离职日期大于入职日期&lt;/div&gt;</t>
  </si>
  <si>
    <t>&lt;div&gt;&lt;font face=Calibri&gt;&amp;quot;&lt;/font&gt;字段&lt;font face=Calibri&gt;-&lt;/font&gt;其他字段&lt;font_x000D_
face=Calibri&gt;&amp;quot;&lt;/font&gt;中设置&lt;font face=Calibri&gt;&amp;quot;&lt;/font&gt;查阅和关系&lt;font_x000D_
face=Calibri&gt;&amp;quot;,&lt;/font&gt;从而生成值序列或使不同表之间产生&lt;font face=Calibri&gt;&amp;quot;&lt;/font&gt;关系&lt;font_x000D_
face=Calibri&gt;&amp;quot;,&amp;quot;&lt;/font&gt;关系&lt;font face=Calibri&gt;&amp;quot;&lt;/font&gt;在&lt;font_x000D_
face=Calibri&gt;&amp;quot;&lt;/font&gt;表&lt;font face=Calibri&gt;&amp;quot;&lt;/font&gt;选项卡中编辑&lt;/div&gt;</t>
  </si>
  <si>
    <t>&lt;div&gt;&lt;font face=Calibri&gt;&amp;quot;&lt;/font&gt;查阅向导&lt;font face=Calibri&gt;&amp;quot;&lt;/font&gt;中如果&lt;font_x000D_
face=Calibri&gt;&amp;quot;&lt;/font&gt;启用数据完整性&lt;font face=Calibri&gt;-&lt;/font&gt;限制删除&lt;font_x000D_
face=Calibri&gt;&amp;quot;,&lt;/font&gt;则删除对应字段前必须先删除&lt;font face=Calibri&gt;&amp;quot;&lt;/font&gt;关系&lt;font_x000D_
face=Calibri&gt;&amp;quot;&lt;/font&gt;&lt;/div&gt;</t>
  </si>
  <si>
    <t>&lt;div&gt;&lt;font face=Calibri color=black&gt;&amp;quot;&lt;/font&gt;&lt;font color=black&gt;查阅向导&lt;/font&gt;&lt;font_x000D_
face=Calibri color=black&gt;&amp;quot;&lt;/font&gt;&lt;font color=black&gt;中如果&lt;/font&gt;&lt;font_x000D_
face=Calibri color=black&gt;&amp;quot;&lt;/font&gt;&lt;font color=black&gt;启用数据完整性&lt;/font&gt;&lt;font_x000D_
face=Calibri color=black&gt;-&lt;/font&gt;&lt;font color=black&gt;级联删除&lt;/font&gt;&lt;font_x000D_
face=Calibri color=black&gt;&amp;quot;,&lt;/font&gt;&lt;font color=black&gt;则删除记录&lt;/font&gt;&lt;font_x000D_
face=Calibri color=black&gt;,&lt;/font&gt;&lt;font color=black&gt;则关系表对应记录成为空值&lt;/font&gt;&lt;/div&gt;</t>
  </si>
  <si>
    <t>&lt;div&gt;&lt;font face=Calibri&gt;&amp;quot;&lt;/font&gt;查阅&lt;font face=Calibri&gt;&amp;quot;&lt;/font&gt;中可以&lt;font_x000D_
face=Calibri&gt;&amp;quot;&lt;/font&gt;允许多值&lt;font face=Calibri&gt;&amp;quot;,&lt;/font&gt;成为复选框&lt;/div&gt;</t>
  </si>
  <si>
    <t>&lt;div&gt;&lt;font face=Calibri color=black&gt;&amp;quot;&lt;/font&gt;&lt;font color=black&gt;查阅&lt;/font&gt;&lt;font_x000D_
face=Calibri color=black&gt;&amp;quot;&lt;/font&gt;&lt;font color=black&gt;中选择&lt;/font&gt;&lt;font_x000D_
face=Calibri color=black&gt;&amp;quot;&lt;/font&gt;&lt;font color=black&gt;自行键入&lt;/font&gt;&lt;font_x000D_
face=Calibri color=black&gt;&amp;quot;,&lt;/font&gt;&lt;font color=black&gt;则可以在设计视图&lt;/font&gt;&lt;font_x000D_
face=Calibri color=black&gt;&amp;quot;&lt;/font&gt;&lt;font color=black&gt;查阅&lt;/font&gt;&lt;font_x000D_
face=Calibri color=black&gt;-&lt;/font&gt;&lt;font color=black&gt;行来源&lt;/font&gt;&lt;font_x000D_
face=Calibri color=black&gt;&amp;quot;&lt;/font&gt;&lt;font color=black&gt;中设置默认值&lt;/font&gt;&lt;/div&gt;</t>
  </si>
  <si>
    <t>&lt;div&gt;关系编辑后&lt;font face=Calibri&gt;,&lt;/font&gt;主表可以查询子表&lt;font face=Calibri&gt;,&lt;/font&gt;子表无法查询主表&lt;/div&gt;</t>
  </si>
  <si>
    <t>&lt;div&gt;关系中实施参照完整性&lt;font face=Calibri&gt;,&lt;/font&gt;会限制子表的信息录入仅限于主表&lt;/div&gt;</t>
  </si>
  <si>
    <t>&lt;div&gt;&lt;font color="#333333"&gt;查询可以设定按某一字段排序&lt;/font&gt;&lt;font face=Calibri_x000D_
color="#333333"&gt;,&lt;/font&gt;&lt;font color="#333333"&gt;且设置是否显示某一字段&lt;/font&gt;&lt;/div&gt;</t>
  </si>
  <si>
    <t>&lt;div&gt;&lt;font face=Calibri&gt;&amp;quot;&lt;/font&gt;条件&lt;font face=Calibri&gt;1 and&lt;/font&gt; 条件&lt;font_x000D_
face=Calibri&gt;2&amp;quot;&lt;/font&gt;设定&lt;font face=Calibri&gt;&amp;quot;&lt;/font&gt;且&lt;font_x000D_
face=Calibri&gt;&amp;quot;&lt;/font&gt;查询&lt;/div&gt;</t>
  </si>
  <si>
    <t>&lt;div&gt;&lt;font color="#333333"&gt;查询条件默认为&lt;/font&gt;&lt;font face=Calibri color="#333333"&gt;=&lt;/font&gt;&lt;font_x000D_
color="#333333"&gt;运算&lt;/font&gt;&lt;font face=Calibri color="#333333"&gt;;&lt;/font&gt;&lt;font_x000D_
color="#333333"&gt;中使用表达式生成器&lt;/font&gt;&lt;font face=Calibri color="#333333"&gt;,&lt;/font&gt;&lt;font_x000D_
color="#333333"&gt;可以设置查询条件公式&lt;/font&gt;&lt;/div&gt;</t>
  </si>
  <si>
    <t>&lt;div&gt;&lt;font face=Calibri&gt;access&lt;/font&gt;查询引用&lt;font face=Calibri&gt;&amp;quot;&lt;/font&gt;参数&lt;font_x000D_
face=Calibri&gt;&amp;quot;&lt;/font&gt;需要加中括号&lt;font face=Calibri&gt;,&lt;/font&gt;例如&lt;font_x000D_
face=Calibri&gt;:[&lt;/font&gt;参数&lt;font face=Calibri&gt;1] and&lt;/font&gt; &lt;font face=Calibri&gt;[&lt;/font&gt;参数&lt;font_x000D_
face=Calibri&gt;2];&amp;quot;&lt;/font&gt;参数&lt;font face=Calibri&gt;&amp;quot;&lt;/font&gt;就是查询函数的自变量&lt;/div&gt;</t>
  </si>
  <si>
    <t>&lt;div&gt;&lt;font color=black&gt;模糊查询使用&lt;/font&gt;&lt;font face=Calibri color=black&gt;like&lt;/font&gt;&lt;font_x000D_
color=black&gt;加通配符&lt;/font&gt;&lt;font face=Calibri color=black&gt;&amp;quot;?*#&amp;quot;; between x&lt;/font&gt;&lt;font_x000D_
color=black&gt; &lt;/font&gt;&lt;font face=Calibri color=black&gt;and&lt;/font&gt;&lt;font color=black&gt; &lt;/font&gt;&lt;font_x000D_
face=Calibri color=black&gt;y,&lt;/font&gt;&lt;font color=black&gt;取值&lt;/font&gt;&lt;font_x000D_
face=Calibri color=black&gt;x&lt;/font&gt;&lt;font color=black&gt;到&lt;/font&gt;&lt;font face=Calibri_x000D_
color=black&gt;y&lt;/font&gt;&lt;font color=black&gt;之间&lt;/font&gt;&lt;/div&gt;</t>
  </si>
  <si>
    <t>&lt;div&gt;字段名称就是变量名&lt;font face=Calibri&gt;,&lt;/font&gt;引用也需要添加&lt;font face=Calibri&gt;[]&lt;/font&gt;&lt;/div&gt;</t>
  </si>
  <si>
    <t>&lt;div&gt;&lt;font face=Calibri&gt;groupby&lt;/font&gt;就是把所有记录按指定字段进行分组&lt;font face=Calibri&gt;,&lt;/font&gt;类似&lt;font_x000D_
face=Calibri&gt;Excel&lt;/font&gt;的分组&lt;/div&gt;</t>
  </si>
  <si>
    <t>&lt;div&gt;合计就是加总&lt;/div&gt;</t>
  </si>
  <si>
    <t>&lt;div&gt;&lt;font face=Calibri&gt;where&lt;/font&gt;就是筛选条件关键字&lt;/div&gt;</t>
  </si>
  <si>
    <t>&lt;div&gt;查询可以设置查询字段名称&lt;font face=Calibri&gt;:&lt;/font&gt;返回值&lt;font face=Calibri&gt;:&lt;/font&gt;运算公式&lt;font_x000D_
face=Calibri&gt;,&amp;quot;&lt;/font&gt;返回值&lt;font face=Calibri&gt;&amp;quot;&lt;/font&gt;是运算公式返回值的显示名称&lt;/div&gt;</t>
  </si>
  <si>
    <t>&lt;div&gt;交叉表查询类似&lt;font face=Calibri&gt;excel&lt;/font&gt;函数透视表&lt;font face=Calibri&gt;,&lt;/font&gt;分别设置行标题&lt;font_x000D_
face=Calibri&gt;(&lt;/font&gt;自变量&lt;font face=Calibri&gt;1),&lt;/font&gt;列标题&lt;font face=Calibri&gt;(&lt;/font&gt;自变量&lt;font_x000D_
face=Calibri&gt;2)&lt;/font&gt;和运算公式&lt;font face=Calibri&gt;,&lt;/font&gt;得出交叉运算值&lt;/div&gt;</t>
  </si>
  <si>
    <t>&lt;div&gt;可以把查询结果&lt;font face=Calibri&gt;&amp;quot;&lt;/font&gt;追加&lt;font face=Calibri&gt;&amp;quot;&lt;/font&gt;进已有表中&lt;/div&gt;</t>
  </si>
  <si>
    <t>ID</t>
    <phoneticPr fontId="1" type="noConversion"/>
  </si>
  <si>
    <t>笔记</t>
    <phoneticPr fontId="1" type="noConversion"/>
  </si>
  <si>
    <t>Access笔记</t>
  </si>
  <si>
    <t>语法</t>
    <phoneticPr fontId="1" type="noConversion"/>
  </si>
  <si>
    <t>cd /d/gitlist</t>
    <phoneticPr fontId="1" type="noConversion"/>
  </si>
  <si>
    <t>转到目标文件夹</t>
    <phoneticPr fontId="1" type="noConversion"/>
  </si>
  <si>
    <t>转到d盘gitlist文件夹</t>
    <phoneticPr fontId="1" type="noConversion"/>
  </si>
  <si>
    <t>git是Linux系统产生的,语句没有反馈就是好反馈</t>
    <phoneticPr fontId="1" type="noConversion"/>
  </si>
  <si>
    <t>git init</t>
    <phoneticPr fontId="1" type="noConversion"/>
  </si>
  <si>
    <t>.git文件夹默认是隐藏文件夹</t>
    <phoneticPr fontId="1" type="noConversion"/>
  </si>
  <si>
    <t>git add 文件名</t>
    <phoneticPr fontId="1" type="noConversion"/>
  </si>
  <si>
    <t>查看文件差异</t>
    <phoneticPr fontId="1" type="noConversion"/>
  </si>
  <si>
    <t>查看git当前工作状态</t>
    <phoneticPr fontId="1" type="noConversion"/>
  </si>
  <si>
    <t>git commit -m "first version"</t>
    <phoneticPr fontId="1" type="noConversion"/>
  </si>
  <si>
    <t>git add readme.txt</t>
    <phoneticPr fontId="1" type="noConversion"/>
  </si>
  <si>
    <t>git status</t>
    <phoneticPr fontId="1" type="noConversion"/>
  </si>
  <si>
    <t>显示当前文件夹路径</t>
    <phoneticPr fontId="1" type="noConversion"/>
  </si>
  <si>
    <t>pwd</t>
    <phoneticPr fontId="1" type="noConversion"/>
  </si>
  <si>
    <t>新建文件夹</t>
    <phoneticPr fontId="1" type="noConversion"/>
  </si>
  <si>
    <t>mkdir 文件夹名</t>
    <phoneticPr fontId="1" type="noConversion"/>
  </si>
  <si>
    <t>cd /硬盘名/文件夹名</t>
    <phoneticPr fontId="1" type="noConversion"/>
  </si>
  <si>
    <t>rmdir 文件夹名</t>
    <phoneticPr fontId="1" type="noConversion"/>
  </si>
  <si>
    <t>删除空文件夹</t>
    <phoneticPr fontId="1" type="noConversion"/>
  </si>
  <si>
    <t>查看git工作日志</t>
    <phoneticPr fontId="1" type="noConversion"/>
  </si>
  <si>
    <t>git log [--pretty=oneline]</t>
    <phoneticPr fontId="1" type="noConversion"/>
  </si>
  <si>
    <t>可选简易显示参数</t>
    <phoneticPr fontId="1" type="noConversion"/>
  </si>
  <si>
    <t>回退指定次数更新</t>
    <phoneticPr fontId="1" type="noConversion"/>
  </si>
  <si>
    <t>git reset --hard head~1</t>
    <phoneticPr fontId="1" type="noConversion"/>
  </si>
  <si>
    <t>git reset --hard head~次数</t>
    <phoneticPr fontId="1" type="noConversion"/>
  </si>
  <si>
    <t>回退到上次更新前</t>
    <phoneticPr fontId="1" type="noConversion"/>
  </si>
  <si>
    <t>回退到指定提交号版本</t>
    <phoneticPr fontId="1" type="noConversion"/>
  </si>
  <si>
    <t>提交缓存区文件(产生commit_id)</t>
    <phoneticPr fontId="1" type="noConversion"/>
  </si>
  <si>
    <t>git reset --hard 版本号</t>
    <phoneticPr fontId="1" type="noConversion"/>
  </si>
  <si>
    <t>查看指令历史</t>
    <phoneticPr fontId="1" type="noConversion"/>
  </si>
  <si>
    <t>git reflog</t>
    <phoneticPr fontId="1" type="noConversion"/>
  </si>
  <si>
    <t>指令参数 -参数名=参数取值</t>
    <phoneticPr fontId="1" type="noConversion"/>
  </si>
  <si>
    <t xml:space="preserve">git config --[global] user.Email "邮箱" </t>
    <phoneticPr fontId="1" type="noConversion"/>
  </si>
  <si>
    <t xml:space="preserve">git config --[global] user.name "名字" </t>
    <phoneticPr fontId="1" type="noConversion"/>
  </si>
  <si>
    <t>指定提交者名称</t>
    <phoneticPr fontId="1" type="noConversion"/>
  </si>
  <si>
    <t>指定提交者邮箱</t>
    <phoneticPr fontId="1" type="noConversion"/>
  </si>
  <si>
    <t>global参数确定这台机器上所有的Git仓库都会使用这个配置</t>
    <phoneticPr fontId="1" type="noConversion"/>
  </si>
  <si>
    <t>正则表达式(Regular Expression)</t>
    <phoneticPr fontId="1" type="noConversion"/>
  </si>
  <si>
    <t>表示查找非以"王,彭"开头的所有author的字段</t>
    <phoneticPr fontId="1" type="noConversion"/>
  </si>
  <si>
    <t>regexp正则表达式,参见数据类型</t>
    <phoneticPr fontId="1" type="noConversion"/>
  </si>
  <si>
    <t>select a.id,a.author,b.fee from tb1 as a left join tb2 as b on binary a.author = b.author;</t>
    <phoneticPr fontId="1" type="noConversion"/>
  </si>
  <si>
    <t>select a.id,a.author,b.fee from tb1 as a right join tb2 as b on binary a.author = b.author;</t>
  </si>
  <si>
    <t>select a.id,a.author,b.fee from tb1 as a,tb2 as b where binary a.author = b.author;</t>
  </si>
  <si>
    <t>select a.id,a.author,b.fee from tb1 as a inner join tb2 as b on binary a.author = b.author;</t>
  </si>
  <si>
    <t>select * from tb1 where author regexp '^[^王彭]';</t>
    <phoneticPr fontId="1" type="noConversion"/>
  </si>
  <si>
    <t>select * from tb1 where author regexp '^[^A-H]';</t>
    <phoneticPr fontId="1" type="noConversion"/>
  </si>
  <si>
    <t>选择以"a到h"开头的author的字段</t>
    <phoneticPr fontId="1" type="noConversion"/>
  </si>
  <si>
    <t>excel通过MySQL插件连接</t>
  </si>
  <si>
    <t>MySQL需要安装connector/.net库才能直连office软件</t>
    <phoneticPr fontId="1" type="noConversion"/>
  </si>
  <si>
    <t>git diff head -- 文件名</t>
    <phoneticPr fontId="1" type="noConversion"/>
  </si>
  <si>
    <t>git diff head -- readme.txt</t>
    <phoneticPr fontId="1" type="noConversion"/>
  </si>
  <si>
    <t>回退至上次更新</t>
    <phoneticPr fontId="1" type="noConversion"/>
  </si>
  <si>
    <t>git reset --hard head^</t>
    <phoneticPr fontId="1" type="noConversion"/>
  </si>
  <si>
    <t>回退几次更新就是几个^</t>
    <phoneticPr fontId="1" type="noConversion"/>
  </si>
  <si>
    <t>查看文件</t>
    <phoneticPr fontId="1" type="noConversion"/>
  </si>
  <si>
    <t>cat 文件名</t>
    <phoneticPr fontId="1" type="noConversion"/>
  </si>
  <si>
    <t>cat readme.txt</t>
    <phoneticPr fontId="1" type="noConversion"/>
  </si>
  <si>
    <t>注意 -- 前后空格</t>
    <phoneticPr fontId="1" type="noConversion"/>
  </si>
  <si>
    <t>git checkout -- readme.txt</t>
    <phoneticPr fontId="1" type="noConversion"/>
  </si>
  <si>
    <t>git rm 文件名</t>
    <phoneticPr fontId="1" type="noConversion"/>
  </si>
  <si>
    <t>git rm test.txt</t>
    <phoneticPr fontId="1" type="noConversion"/>
  </si>
  <si>
    <t>如需删除仓库文件,则应在缓存区删除并提交至仓库</t>
    <phoneticPr fontId="1" type="noConversion"/>
  </si>
  <si>
    <t>删除缓存区文件</t>
    <phoneticPr fontId="1" type="noConversion"/>
  </si>
  <si>
    <t>git rm 文件名 之后 git commit -m "删除说明"</t>
    <phoneticPr fontId="1" type="noConversion"/>
  </si>
  <si>
    <t>git commit -m "更新说明"</t>
    <phoneticPr fontId="1" type="noConversion"/>
  </si>
  <si>
    <t>git笔记</t>
  </si>
  <si>
    <t>ssh-keygen -t rsa -C "GitHub用户名"</t>
    <phoneticPr fontId="1" type="noConversion"/>
  </si>
  <si>
    <t>生成ssh秘钥</t>
    <phoneticPr fontId="1" type="noConversion"/>
  </si>
  <si>
    <t>ssh-keygen -t rsa -C "YicanPeng"</t>
    <phoneticPr fontId="1" type="noConversion"/>
  </si>
  <si>
    <t>在GitHub的个人信息的setting中添加.ssh文件夹中的id_rsa.pub文件内容</t>
    <phoneticPr fontId="1" type="noConversion"/>
  </si>
  <si>
    <t>git remote add origin git@github.com:YicanPeng/FirstTry.git</t>
    <phoneticPr fontId="1" type="noConversion"/>
  </si>
  <si>
    <t>在git中关联GitHub远程库</t>
    <phoneticPr fontId="1" type="noConversion"/>
  </si>
  <si>
    <t>git push origin master</t>
    <phoneticPr fontId="1" type="noConversion"/>
  </si>
  <si>
    <t>后续推送master分支,无需-u参数</t>
    <phoneticPr fontId="1" type="noConversion"/>
  </si>
  <si>
    <t>git clone git@github.com:YicanPeng/SecondTry.git</t>
    <phoneticPr fontId="1" type="noConversion"/>
  </si>
  <si>
    <t>用缓存区文件替换工作区文件
(如果工作区文件已删除,则恢复文件)</t>
    <phoneticPr fontId="1" type="noConversion"/>
  </si>
  <si>
    <t>git checkout head [文件名]</t>
    <phoneticPr fontId="1" type="noConversion"/>
  </si>
  <si>
    <t>用仓库文件替换缓存区和工作区文件</t>
    <phoneticPr fontId="1" type="noConversion"/>
  </si>
  <si>
    <t>git checkout [-- 文件名]</t>
    <phoneticPr fontId="1" type="noConversion"/>
  </si>
  <si>
    <t>工作区跟随缓存区版本(如果缓存区无文件则跟随仓库版本)</t>
    <phoneticPr fontId="1" type="noConversion"/>
  </si>
  <si>
    <t>创建分支</t>
    <phoneticPr fontId="1" type="noConversion"/>
  </si>
  <si>
    <t>git branch 分支名</t>
    <phoneticPr fontId="1" type="noConversion"/>
  </si>
  <si>
    <t>切换分支</t>
    <phoneticPr fontId="1" type="noConversion"/>
  </si>
  <si>
    <t>查看所有分支</t>
    <phoneticPr fontId="1" type="noConversion"/>
  </si>
  <si>
    <t>git branch</t>
    <phoneticPr fontId="1" type="noConversion"/>
  </si>
  <si>
    <t>git branch br1</t>
    <phoneticPr fontId="1" type="noConversion"/>
  </si>
  <si>
    <t>删除分支</t>
    <phoneticPr fontId="1" type="noConversion"/>
  </si>
  <si>
    <t>git branch -d 分支名</t>
    <phoneticPr fontId="1" type="noConversion"/>
  </si>
  <si>
    <t>git branch -d br1</t>
    <phoneticPr fontId="1" type="noConversion"/>
  </si>
  <si>
    <t>git checkout br1</t>
    <phoneticPr fontId="1" type="noConversion"/>
  </si>
  <si>
    <t xml:space="preserve">git checkout [-b] 分支名 </t>
    <phoneticPr fontId="1" type="noConversion"/>
  </si>
  <si>
    <t>选择-b参数则:如无分支,则新建该分支</t>
    <phoneticPr fontId="1" type="noConversion"/>
  </si>
  <si>
    <t>git checkout -b br2</t>
    <phoneticPr fontId="1" type="noConversion"/>
  </si>
  <si>
    <t>图像显示修改日志</t>
    <phoneticPr fontId="1" type="noConversion"/>
  </si>
  <si>
    <t>git log --graph --pretty=oneline --abbrev-commit</t>
    <phoneticPr fontId="1" type="noConversion"/>
  </si>
  <si>
    <t xml:space="preserve">合并分支 </t>
    <phoneticPr fontId="1" type="noConversion"/>
  </si>
  <si>
    <t>git merge br1</t>
    <phoneticPr fontId="1" type="noConversion"/>
  </si>
  <si>
    <t>分支合并是由目标分支覆盖当前分支</t>
    <phoneticPr fontId="1" type="noConversion"/>
  </si>
  <si>
    <t>git merge 目标分支名</t>
    <phoneticPr fontId="1" type="noConversion"/>
  </si>
  <si>
    <t>非fast forward合并会保留分支历史,即使删除分支,也会保留合并痕迹</t>
    <phoneticPr fontId="1" type="noConversion"/>
  </si>
  <si>
    <t>git merge --no-ff -m "合并说明" 分支名</t>
    <phoneticPr fontId="1" type="noConversion"/>
  </si>
  <si>
    <t>git merge --no-ff -m "非ff合并测试" br2</t>
    <phoneticPr fontId="1" type="noConversion"/>
  </si>
  <si>
    <t>git stash</t>
    <phoneticPr fontId="1" type="noConversion"/>
  </si>
  <si>
    <t>git stash apply</t>
    <phoneticPr fontId="1" type="noConversion"/>
  </si>
  <si>
    <t>git stash drop</t>
    <phoneticPr fontId="1" type="noConversion"/>
  </si>
  <si>
    <t>git stash pop</t>
    <phoneticPr fontId="1" type="noConversion"/>
  </si>
  <si>
    <t>git分为工作区,缓存区(index/stage)和分支
add就是将工作区文件转入缓存区
commit就是将缓存区文件提交到指定分支</t>
    <phoneticPr fontId="1" type="noConversion"/>
  </si>
  <si>
    <t>stash冻结工作区现状,方便切换到其他分支</t>
  </si>
  <si>
    <t>恢复冻结状态,应当先切换回分支,而后恢复</t>
  </si>
  <si>
    <t>删除冻结状态</t>
  </si>
  <si>
    <t>恢复冻结状态并删除该冻结状态</t>
  </si>
  <si>
    <t>git stash list</t>
    <phoneticPr fontId="1" type="noConversion"/>
  </si>
  <si>
    <t>git branch -D 分支名</t>
    <phoneticPr fontId="1" type="noConversion"/>
  </si>
  <si>
    <t>先切换回主支,再删除分支,强制删除D必须大写</t>
    <phoneticPr fontId="1" type="noConversion"/>
  </si>
  <si>
    <t>强制删除由当前主支衍生而未最终未与主支合并的分支</t>
    <phoneticPr fontId="1" type="noConversion"/>
  </si>
  <si>
    <t>第一次把master分支推送到GitHub远程库(origin),并在GitHub上生成master分支
如果推送其他分支,也会在GitHub生成对应分支</t>
    <phoneticPr fontId="1" type="noConversion"/>
  </si>
  <si>
    <t>git push -u origin master
git push -u origin br7</t>
    <phoneticPr fontId="1" type="noConversion"/>
  </si>
  <si>
    <t>查看远程仓库信息</t>
    <phoneticPr fontId="1" type="noConversion"/>
  </si>
  <si>
    <t>git remote -v</t>
    <phoneticPr fontId="1" type="noConversion"/>
  </si>
  <si>
    <t>把GitHub远程库主支master内容克隆到本地</t>
    <phoneticPr fontId="1" type="noConversion"/>
  </si>
  <si>
    <t>git pull</t>
    <phoneticPr fontId="1" type="noConversion"/>
  </si>
  <si>
    <t>当本地分支与远程分支有冲突时,应当先pull抓取远程分支,在本地合并后再push推送</t>
    <phoneticPr fontId="1" type="noConversion"/>
  </si>
  <si>
    <t>在本地建立与GitHub远程分支对应的分支</t>
    <phoneticPr fontId="1" type="noConversion"/>
  </si>
  <si>
    <t>git branch --set-upstream-to 本地分支名 origin/远程分支名</t>
    <phoneticPr fontId="1" type="noConversion"/>
  </si>
  <si>
    <t>把本地分支与GitHub远程分支在本地合并时,合并log工作日志为同一条时间线</t>
    <phoneticPr fontId="1" type="noConversion"/>
  </si>
  <si>
    <t>git rebase</t>
    <phoneticPr fontId="1" type="noConversion"/>
  </si>
  <si>
    <t>rebase会打乱本地log工作日志的commit_id序列,并插入远程分支的commit_id</t>
    <phoneticPr fontId="1" type="noConversion"/>
  </si>
  <si>
    <t>给commit_id添加标签</t>
    <phoneticPr fontId="1" type="noConversion"/>
  </si>
  <si>
    <t>git tag 标签名 commit_id</t>
    <phoneticPr fontId="1" type="noConversion"/>
  </si>
  <si>
    <t>git tag</t>
    <phoneticPr fontId="1" type="noConversion"/>
  </si>
  <si>
    <t>标签是按字母排序,而非时间序列排序</t>
    <phoneticPr fontId="1" type="noConversion"/>
  </si>
  <si>
    <t>查看所有标签</t>
    <phoneticPr fontId="1" type="noConversion"/>
  </si>
  <si>
    <t>git show 标签名</t>
    <phoneticPr fontId="1" type="noConversion"/>
  </si>
  <si>
    <t>git tag -a 标签名 -m "标签说明" commit_id</t>
    <phoneticPr fontId="1" type="noConversion"/>
  </si>
  <si>
    <t>标签说明是可选信息</t>
    <phoneticPr fontId="1" type="noConversion"/>
  </si>
  <si>
    <t>查看标签对应版本所有信息</t>
    <phoneticPr fontId="1" type="noConversion"/>
  </si>
  <si>
    <t>本地删除标签</t>
    <phoneticPr fontId="1" type="noConversion"/>
  </si>
  <si>
    <t>git tag -d 标签名</t>
    <phoneticPr fontId="1" type="noConversion"/>
  </si>
  <si>
    <t>推送本地标签至远程仓库</t>
    <phoneticPr fontId="1" type="noConversion"/>
  </si>
  <si>
    <t>git push origin --tags</t>
    <phoneticPr fontId="1" type="noConversion"/>
  </si>
  <si>
    <t>推送所有标签</t>
    <phoneticPr fontId="1" type="noConversion"/>
  </si>
  <si>
    <t>git push origin 标签名</t>
    <phoneticPr fontId="1" type="noConversion"/>
  </si>
  <si>
    <t>远程删除标签</t>
    <phoneticPr fontId="1" type="noConversion"/>
  </si>
  <si>
    <t>git push origin :refs/tags/标签名</t>
    <phoneticPr fontId="1" type="noConversion"/>
  </si>
  <si>
    <t>git push origin :refs/tags/v0.0</t>
    <phoneticPr fontId="1" type="noConversion"/>
  </si>
  <si>
    <t>git push origin v0.0</t>
    <phoneticPr fontId="1" type="noConversion"/>
  </si>
  <si>
    <t>姓</t>
  </si>
  <si>
    <t>名</t>
  </si>
  <si>
    <t>巴</t>
  </si>
  <si>
    <t>心丽</t>
  </si>
  <si>
    <t>李</t>
  </si>
  <si>
    <t>超</t>
  </si>
  <si>
    <t>陈</t>
  </si>
  <si>
    <t>蓉</t>
  </si>
  <si>
    <t>孙</t>
  </si>
  <si>
    <t>良晨</t>
  </si>
  <si>
    <t>孟</t>
  </si>
  <si>
    <t>兴卓</t>
  </si>
  <si>
    <t>张</t>
  </si>
  <si>
    <t>协洋</t>
  </si>
  <si>
    <t>宗</t>
  </si>
  <si>
    <t>安敏</t>
  </si>
  <si>
    <t>黄</t>
  </si>
  <si>
    <t>青</t>
  </si>
  <si>
    <t>廖</t>
  </si>
  <si>
    <t>先美</t>
  </si>
  <si>
    <t>王</t>
  </si>
  <si>
    <t>帆</t>
  </si>
  <si>
    <t>文琴</t>
  </si>
  <si>
    <t>纤纤</t>
  </si>
  <si>
    <t>黎</t>
  </si>
  <si>
    <t>万荣</t>
  </si>
  <si>
    <t>胡</t>
  </si>
  <si>
    <t>成</t>
  </si>
  <si>
    <t>金淇</t>
  </si>
  <si>
    <t>万</t>
  </si>
  <si>
    <t>兰</t>
  </si>
  <si>
    <t>马</t>
  </si>
  <si>
    <t>邓</t>
  </si>
  <si>
    <t>盛</t>
  </si>
  <si>
    <t>吴</t>
  </si>
  <si>
    <t>丹</t>
  </si>
  <si>
    <t>贵芳</t>
  </si>
  <si>
    <t>星星</t>
  </si>
  <si>
    <t>许</t>
  </si>
  <si>
    <t>祥</t>
  </si>
  <si>
    <t>冯</t>
  </si>
  <si>
    <t>姬</t>
  </si>
  <si>
    <t>丽</t>
  </si>
  <si>
    <t>樊</t>
  </si>
  <si>
    <t>江湖</t>
  </si>
  <si>
    <t>龙</t>
  </si>
  <si>
    <t>建涛</t>
  </si>
  <si>
    <t>姚</t>
  </si>
  <si>
    <t>邵</t>
  </si>
  <si>
    <t>松</t>
  </si>
  <si>
    <t>双强</t>
  </si>
  <si>
    <t>娟</t>
  </si>
  <si>
    <t>恒昌</t>
  </si>
  <si>
    <t>成龙</t>
  </si>
  <si>
    <t>猛静</t>
  </si>
  <si>
    <t>祝</t>
  </si>
  <si>
    <t>丙林</t>
  </si>
  <si>
    <t>春雷</t>
  </si>
  <si>
    <t>曹</t>
  </si>
  <si>
    <t>梅</t>
  </si>
  <si>
    <t>罗</t>
  </si>
  <si>
    <t>光明</t>
  </si>
  <si>
    <t>小燕</t>
  </si>
  <si>
    <t>德铭</t>
  </si>
  <si>
    <t>刘</t>
  </si>
  <si>
    <t>起滨</t>
  </si>
  <si>
    <t>韩</t>
  </si>
  <si>
    <t>立标</t>
  </si>
  <si>
    <t>志阳</t>
  </si>
  <si>
    <t>杨</t>
  </si>
  <si>
    <t>明华</t>
  </si>
  <si>
    <t>启浪</t>
  </si>
  <si>
    <t>小丽</t>
  </si>
  <si>
    <t>徐</t>
  </si>
  <si>
    <t>世碧</t>
  </si>
  <si>
    <t>赵</t>
  </si>
  <si>
    <t>祖德</t>
  </si>
  <si>
    <t>强</t>
  </si>
  <si>
    <t>雷</t>
  </si>
  <si>
    <t>娴</t>
  </si>
  <si>
    <t>何</t>
  </si>
  <si>
    <t>小龙</t>
  </si>
  <si>
    <t>谢</t>
  </si>
  <si>
    <t>涛</t>
  </si>
  <si>
    <t>袁</t>
  </si>
  <si>
    <t>顺蓉</t>
  </si>
  <si>
    <t>有恒</t>
  </si>
  <si>
    <t>夏</t>
  </si>
  <si>
    <t>兴旺</t>
  </si>
  <si>
    <t>盼</t>
  </si>
  <si>
    <t>级巧</t>
  </si>
  <si>
    <t>岳</t>
  </si>
  <si>
    <t>星愿</t>
  </si>
  <si>
    <t>明月</t>
  </si>
  <si>
    <t>胜丽</t>
  </si>
  <si>
    <t>武</t>
  </si>
  <si>
    <t>亮</t>
  </si>
  <si>
    <t>启顺</t>
  </si>
  <si>
    <t>声发</t>
  </si>
  <si>
    <t>杰</t>
  </si>
  <si>
    <t>周</t>
  </si>
  <si>
    <t>会</t>
  </si>
  <si>
    <t>郭</t>
  </si>
  <si>
    <t>芝兰</t>
  </si>
  <si>
    <t>吉</t>
  </si>
  <si>
    <t>翔</t>
  </si>
  <si>
    <t>朱</t>
  </si>
  <si>
    <t>茜</t>
  </si>
  <si>
    <t>苇</t>
  </si>
  <si>
    <t>苏</t>
  </si>
  <si>
    <t>海镜</t>
  </si>
  <si>
    <t>卢</t>
  </si>
  <si>
    <t>凤蝶</t>
  </si>
  <si>
    <t>磊</t>
  </si>
  <si>
    <t>高</t>
  </si>
  <si>
    <t>晓</t>
  </si>
  <si>
    <t>志云</t>
  </si>
  <si>
    <t>芸</t>
  </si>
  <si>
    <t>钱</t>
  </si>
  <si>
    <t>军良</t>
  </si>
  <si>
    <t>文杰</t>
  </si>
  <si>
    <t>焦焦</t>
  </si>
  <si>
    <t>范</t>
  </si>
  <si>
    <t>彩霞</t>
  </si>
  <si>
    <t>家莉</t>
  </si>
  <si>
    <t>银合</t>
  </si>
  <si>
    <t>显娅</t>
  </si>
  <si>
    <t>向</t>
  </si>
  <si>
    <t>莉莉</t>
  </si>
  <si>
    <t>覃</t>
  </si>
  <si>
    <t>钦浩</t>
  </si>
  <si>
    <t>顾</t>
  </si>
  <si>
    <t>莎</t>
  </si>
  <si>
    <t>吉军</t>
  </si>
  <si>
    <t>开辛</t>
  </si>
  <si>
    <t>洪琴</t>
  </si>
  <si>
    <t>翟</t>
  </si>
  <si>
    <t>益缘</t>
  </si>
  <si>
    <t>桃文</t>
  </si>
  <si>
    <t>甘</t>
  </si>
  <si>
    <t>志银</t>
  </si>
  <si>
    <t>芳</t>
  </si>
  <si>
    <t>典典</t>
  </si>
  <si>
    <t>龙玉</t>
  </si>
  <si>
    <t>利达</t>
  </si>
  <si>
    <t>倩</t>
  </si>
  <si>
    <t>余</t>
  </si>
  <si>
    <t>菊</t>
  </si>
  <si>
    <t>波</t>
  </si>
  <si>
    <t>华</t>
  </si>
  <si>
    <t>燕</t>
  </si>
  <si>
    <t>玉萍</t>
  </si>
  <si>
    <t>波浪</t>
  </si>
  <si>
    <t>建坤</t>
  </si>
  <si>
    <t>双全</t>
  </si>
  <si>
    <t>江</t>
  </si>
  <si>
    <t>泽</t>
  </si>
  <si>
    <t>琴</t>
  </si>
  <si>
    <t>莹</t>
  </si>
  <si>
    <t>董</t>
  </si>
  <si>
    <t>湘雪</t>
  </si>
  <si>
    <t>云鹏</t>
  </si>
  <si>
    <t>建森</t>
  </si>
  <si>
    <t>发钱</t>
  </si>
  <si>
    <t>普亮</t>
  </si>
  <si>
    <t>发财</t>
  </si>
  <si>
    <t>福</t>
  </si>
  <si>
    <t>车</t>
  </si>
  <si>
    <t>赵洋</t>
  </si>
  <si>
    <t>美</t>
  </si>
  <si>
    <t>正义</t>
  </si>
  <si>
    <t>文平</t>
  </si>
  <si>
    <t>郑</t>
  </si>
  <si>
    <t>彭</t>
  </si>
  <si>
    <t>宏</t>
  </si>
  <si>
    <t>坤</t>
  </si>
  <si>
    <t>芳琼</t>
  </si>
  <si>
    <t>厚康</t>
  </si>
  <si>
    <t>维礼</t>
  </si>
  <si>
    <t>佳</t>
  </si>
  <si>
    <t>飞鸿</t>
  </si>
  <si>
    <t>光虎</t>
  </si>
  <si>
    <t>秀萍</t>
  </si>
  <si>
    <t>卓</t>
  </si>
  <si>
    <t>福琴</t>
  </si>
  <si>
    <t>娅</t>
  </si>
  <si>
    <t>启文</t>
  </si>
  <si>
    <t>启银</t>
  </si>
  <si>
    <t>陶</t>
  </si>
  <si>
    <t>长欣</t>
  </si>
  <si>
    <t>仕英</t>
  </si>
  <si>
    <t>佳威</t>
  </si>
  <si>
    <t>艳明</t>
  </si>
  <si>
    <t>田</t>
  </si>
  <si>
    <t>秦羽</t>
  </si>
  <si>
    <t>迪匀</t>
  </si>
  <si>
    <t>谊</t>
  </si>
  <si>
    <t>俊</t>
  </si>
  <si>
    <t>堂丽</t>
  </si>
  <si>
    <t>芬</t>
  </si>
  <si>
    <t>兴倩</t>
  </si>
  <si>
    <t>家琴</t>
  </si>
  <si>
    <t>大全</t>
  </si>
  <si>
    <t>费</t>
  </si>
  <si>
    <t>旺</t>
  </si>
  <si>
    <t>贤</t>
  </si>
  <si>
    <t>冷</t>
  </si>
  <si>
    <t>勇</t>
  </si>
  <si>
    <t>铉</t>
  </si>
  <si>
    <t>朝军</t>
  </si>
  <si>
    <t>邱</t>
  </si>
  <si>
    <t>建国</t>
  </si>
  <si>
    <t>常青</t>
  </si>
  <si>
    <t>晓茜</t>
  </si>
  <si>
    <t>恒群</t>
  </si>
  <si>
    <t>金宝</t>
  </si>
  <si>
    <t>枭</t>
  </si>
  <si>
    <t>静静</t>
  </si>
  <si>
    <t>浩</t>
  </si>
  <si>
    <t>付</t>
  </si>
  <si>
    <t>义淑</t>
  </si>
  <si>
    <t>左</t>
  </si>
  <si>
    <t>轩</t>
  </si>
  <si>
    <t>林</t>
  </si>
  <si>
    <t>金阳</t>
  </si>
  <si>
    <t>礼智</t>
  </si>
  <si>
    <t>利亚</t>
  </si>
  <si>
    <t>松芷</t>
  </si>
  <si>
    <t>秀婷</t>
  </si>
  <si>
    <t>路</t>
  </si>
  <si>
    <t>丹琳</t>
  </si>
  <si>
    <t>肖</t>
  </si>
  <si>
    <t>健</t>
  </si>
  <si>
    <t>祥伦</t>
  </si>
  <si>
    <t>金香</t>
  </si>
  <si>
    <t>兴静</t>
  </si>
  <si>
    <t>睿</t>
  </si>
  <si>
    <t>美琳</t>
  </si>
  <si>
    <t>戴</t>
  </si>
  <si>
    <t>志豪</t>
  </si>
  <si>
    <t>兴巧</t>
  </si>
  <si>
    <t>芮先</t>
  </si>
  <si>
    <t>景亚</t>
  </si>
  <si>
    <t>东</t>
  </si>
  <si>
    <t>欢欢</t>
  </si>
  <si>
    <t>志祥</t>
  </si>
  <si>
    <t>家红</t>
  </si>
  <si>
    <t>婧</t>
  </si>
  <si>
    <t>逸</t>
  </si>
  <si>
    <t>豪</t>
  </si>
  <si>
    <t>唐</t>
  </si>
  <si>
    <t>荣华</t>
  </si>
  <si>
    <t>露</t>
  </si>
  <si>
    <t>红艳</t>
  </si>
  <si>
    <t>雨</t>
  </si>
  <si>
    <t>巧</t>
  </si>
  <si>
    <t>佳佳</t>
  </si>
  <si>
    <t>代</t>
  </si>
  <si>
    <t>贞辰</t>
  </si>
  <si>
    <t>班</t>
  </si>
  <si>
    <t>光伟</t>
  </si>
  <si>
    <t>丰</t>
  </si>
  <si>
    <t>亿</t>
  </si>
  <si>
    <t>薛</t>
  </si>
  <si>
    <t>微</t>
  </si>
  <si>
    <t>阳阳</t>
  </si>
  <si>
    <t>定良</t>
  </si>
  <si>
    <t>汪</t>
  </si>
  <si>
    <t>诗军</t>
  </si>
  <si>
    <t>声乾</t>
  </si>
  <si>
    <t>文倩</t>
  </si>
  <si>
    <t>雨欣</t>
  </si>
  <si>
    <t>方</t>
  </si>
  <si>
    <t>鼎豪</t>
  </si>
  <si>
    <t>虹丽</t>
  </si>
  <si>
    <t>洋</t>
  </si>
  <si>
    <t>正兰</t>
  </si>
  <si>
    <t>武义</t>
  </si>
  <si>
    <t>玉玲</t>
  </si>
  <si>
    <t>芮</t>
  </si>
  <si>
    <t>涂</t>
  </si>
  <si>
    <t>文武</t>
  </si>
  <si>
    <t>亚丽</t>
  </si>
  <si>
    <t>晨阳</t>
  </si>
  <si>
    <t>金武</t>
  </si>
  <si>
    <t>腾达</t>
  </si>
  <si>
    <t>竹</t>
  </si>
  <si>
    <t>金梅</t>
  </si>
  <si>
    <t>晓丹</t>
  </si>
  <si>
    <t>颜</t>
  </si>
  <si>
    <t>克文</t>
  </si>
  <si>
    <t>林香</t>
  </si>
  <si>
    <t>蒙</t>
  </si>
  <si>
    <t>莉</t>
  </si>
  <si>
    <t>才芝</t>
  </si>
  <si>
    <t>艳</t>
  </si>
  <si>
    <t>杜</t>
  </si>
  <si>
    <t>鹏</t>
  </si>
  <si>
    <t>礼贤</t>
  </si>
  <si>
    <t>敏</t>
  </si>
  <si>
    <t>洁</t>
  </si>
  <si>
    <t>家会</t>
  </si>
  <si>
    <t>文</t>
  </si>
  <si>
    <t>兴念</t>
  </si>
  <si>
    <t>彤芬</t>
  </si>
  <si>
    <t>曾</t>
  </si>
  <si>
    <t>月婷</t>
  </si>
  <si>
    <t>仁庆</t>
  </si>
  <si>
    <t>荧</t>
  </si>
  <si>
    <t>娇</t>
  </si>
  <si>
    <t>安安</t>
  </si>
  <si>
    <t>伟</t>
  </si>
  <si>
    <t>安</t>
  </si>
  <si>
    <t>燚</t>
  </si>
  <si>
    <t>望</t>
  </si>
  <si>
    <t>兰琼</t>
  </si>
  <si>
    <t>汝健</t>
  </si>
  <si>
    <t>姜</t>
  </si>
  <si>
    <t>玉玺</t>
  </si>
  <si>
    <t>梅梅</t>
  </si>
  <si>
    <t>金权</t>
  </si>
  <si>
    <t>雪梅</t>
  </si>
  <si>
    <t>春</t>
  </si>
  <si>
    <t>宋</t>
  </si>
  <si>
    <t>妹</t>
  </si>
  <si>
    <t>鑫</t>
  </si>
  <si>
    <t>飞</t>
  </si>
  <si>
    <t>丁</t>
  </si>
  <si>
    <t>胜</t>
  </si>
  <si>
    <t>利佳</t>
  </si>
  <si>
    <t>立军</t>
  </si>
  <si>
    <t>定昌</t>
  </si>
  <si>
    <t>玉梅</t>
  </si>
  <si>
    <t>慧</t>
  </si>
  <si>
    <t>义</t>
  </si>
  <si>
    <t>江敏</t>
  </si>
  <si>
    <t>刚平</t>
  </si>
  <si>
    <t>银</t>
  </si>
  <si>
    <t>明</t>
  </si>
  <si>
    <t>孔</t>
  </si>
  <si>
    <t>成丽</t>
  </si>
  <si>
    <t>家利</t>
  </si>
  <si>
    <t>启涛</t>
  </si>
  <si>
    <t>值权</t>
  </si>
  <si>
    <t>魏</t>
  </si>
  <si>
    <t>浪梅</t>
  </si>
  <si>
    <t>浪</t>
  </si>
  <si>
    <t>婷</t>
  </si>
  <si>
    <t>观艳</t>
  </si>
  <si>
    <t>恋</t>
  </si>
  <si>
    <t>启义</t>
  </si>
  <si>
    <t>金玉</t>
  </si>
  <si>
    <t>劲松</t>
  </si>
  <si>
    <t>顺平</t>
  </si>
  <si>
    <t>靳</t>
  </si>
  <si>
    <t>方园</t>
  </si>
  <si>
    <t>强红</t>
  </si>
  <si>
    <t>红运</t>
  </si>
  <si>
    <t>建锋</t>
  </si>
  <si>
    <t>声婷</t>
  </si>
  <si>
    <t>礼腾</t>
  </si>
  <si>
    <t>凯</t>
  </si>
  <si>
    <t>英</t>
  </si>
  <si>
    <t>和菊</t>
  </si>
  <si>
    <t>兴娜</t>
  </si>
  <si>
    <t>继玉</t>
  </si>
  <si>
    <t>仙</t>
  </si>
  <si>
    <t>明丽</t>
  </si>
  <si>
    <t>艾</t>
  </si>
  <si>
    <t>江兰</t>
  </si>
  <si>
    <t>启相</t>
  </si>
  <si>
    <t>和兰</t>
  </si>
  <si>
    <t>荣</t>
  </si>
  <si>
    <t>红羽</t>
  </si>
  <si>
    <t>龚</t>
  </si>
  <si>
    <t>声洋</t>
  </si>
  <si>
    <t>敏慧</t>
  </si>
  <si>
    <t>向银</t>
  </si>
  <si>
    <t>金银</t>
  </si>
  <si>
    <t>碧</t>
  </si>
  <si>
    <t>兴凯</t>
  </si>
  <si>
    <t>停</t>
  </si>
  <si>
    <t>时青</t>
  </si>
  <si>
    <t>穆</t>
  </si>
  <si>
    <t>琅</t>
  </si>
  <si>
    <t>丽萍</t>
  </si>
  <si>
    <t>方兰</t>
  </si>
  <si>
    <t>峰银</t>
  </si>
  <si>
    <t>安胤</t>
  </si>
  <si>
    <t>沿梅</t>
  </si>
  <si>
    <t>思贵</t>
  </si>
  <si>
    <t>定莹</t>
  </si>
  <si>
    <t>启凤</t>
  </si>
  <si>
    <t>洪</t>
  </si>
  <si>
    <t>艳丽</t>
  </si>
  <si>
    <t>金艳</t>
  </si>
  <si>
    <t>梦兰</t>
  </si>
  <si>
    <t>东群</t>
  </si>
  <si>
    <t>方培</t>
  </si>
  <si>
    <t>祥凤</t>
  </si>
  <si>
    <t>查</t>
  </si>
  <si>
    <t>红</t>
  </si>
  <si>
    <t>梁</t>
  </si>
  <si>
    <t>继蓉</t>
  </si>
  <si>
    <t>美芳</t>
  </si>
  <si>
    <t>詹</t>
  </si>
  <si>
    <t>礼祥</t>
  </si>
  <si>
    <t>顺丽</t>
  </si>
  <si>
    <t>华俊</t>
  </si>
  <si>
    <t>云云</t>
  </si>
  <si>
    <t>跃军</t>
  </si>
  <si>
    <t>潘</t>
  </si>
  <si>
    <t>艺</t>
  </si>
  <si>
    <t>缘</t>
  </si>
  <si>
    <t>安凤</t>
  </si>
  <si>
    <t>家飞</t>
  </si>
  <si>
    <t>学晶</t>
  </si>
  <si>
    <t>念琴</t>
  </si>
  <si>
    <t>任</t>
  </si>
  <si>
    <t>国兰</t>
  </si>
  <si>
    <t>桂园</t>
  </si>
  <si>
    <t>新新</t>
  </si>
  <si>
    <t>秀春</t>
  </si>
  <si>
    <t>玲</t>
  </si>
  <si>
    <t>君</t>
  </si>
  <si>
    <t>武红</t>
  </si>
  <si>
    <t>友</t>
  </si>
  <si>
    <t>会琴</t>
  </si>
  <si>
    <t>莫</t>
  </si>
  <si>
    <t>良梅</t>
  </si>
  <si>
    <t>大顺</t>
  </si>
  <si>
    <t>红红</t>
  </si>
  <si>
    <t>西林</t>
  </si>
  <si>
    <t>雪</t>
  </si>
  <si>
    <t>富成</t>
  </si>
  <si>
    <t>聂</t>
  </si>
  <si>
    <t>兴鑫</t>
  </si>
  <si>
    <t>仕静</t>
  </si>
  <si>
    <t>阳青</t>
  </si>
  <si>
    <t>维</t>
  </si>
  <si>
    <t>科</t>
  </si>
  <si>
    <t>丽平</t>
  </si>
  <si>
    <t>虎</t>
  </si>
  <si>
    <t>秦</t>
  </si>
  <si>
    <t>友权</t>
  </si>
  <si>
    <t>果</t>
  </si>
  <si>
    <t>沙</t>
  </si>
  <si>
    <t>厚丹</t>
  </si>
  <si>
    <t>黔</t>
  </si>
  <si>
    <t>翠萍</t>
  </si>
  <si>
    <t>书军</t>
  </si>
  <si>
    <t>琼</t>
  </si>
  <si>
    <t>海欧</t>
  </si>
  <si>
    <t>欢</t>
  </si>
  <si>
    <t>冀黔</t>
  </si>
  <si>
    <t>福勇</t>
  </si>
  <si>
    <t>永兰</t>
  </si>
  <si>
    <t>振瑶</t>
  </si>
  <si>
    <t>郝</t>
  </si>
  <si>
    <t>昌凤</t>
  </si>
  <si>
    <t>富贵</t>
  </si>
  <si>
    <t>献鹏</t>
  </si>
  <si>
    <t>泽清</t>
  </si>
  <si>
    <t>同美</t>
  </si>
  <si>
    <t>正莉</t>
  </si>
  <si>
    <t>乾</t>
  </si>
  <si>
    <t>如俊</t>
  </si>
  <si>
    <t>志鸿</t>
  </si>
  <si>
    <t>葛</t>
  </si>
  <si>
    <t>传元</t>
  </si>
  <si>
    <t>纯海</t>
  </si>
  <si>
    <t>礼飞</t>
  </si>
  <si>
    <t>金定</t>
  </si>
  <si>
    <t>伟军</t>
  </si>
  <si>
    <t>永宏</t>
  </si>
  <si>
    <t>喻</t>
  </si>
  <si>
    <t>钱勇</t>
  </si>
  <si>
    <t>伍</t>
  </si>
  <si>
    <t>大彬</t>
  </si>
  <si>
    <t>永坤</t>
  </si>
  <si>
    <t>道菊</t>
  </si>
  <si>
    <t>大伟</t>
  </si>
  <si>
    <t>奎</t>
  </si>
  <si>
    <t>美会</t>
  </si>
  <si>
    <t>娟娟</t>
  </si>
  <si>
    <t>钟</t>
  </si>
  <si>
    <t>爽爽</t>
  </si>
  <si>
    <t>光义</t>
  </si>
  <si>
    <t>红琴</t>
  </si>
  <si>
    <t>帅</t>
  </si>
  <si>
    <t>兴吕</t>
  </si>
  <si>
    <t>晓梦</t>
  </si>
  <si>
    <t>发军</t>
  </si>
  <si>
    <t>显义</t>
  </si>
  <si>
    <t>刚</t>
  </si>
  <si>
    <t>金平</t>
  </si>
  <si>
    <t>文敏</t>
  </si>
  <si>
    <t>克琴</t>
  </si>
  <si>
    <t>大娇</t>
  </si>
  <si>
    <t>白</t>
  </si>
  <si>
    <t>瑶</t>
  </si>
  <si>
    <t>生祥</t>
  </si>
  <si>
    <t>昌白</t>
  </si>
  <si>
    <t>孟菊</t>
  </si>
  <si>
    <t>春发</t>
  </si>
  <si>
    <t>建</t>
  </si>
  <si>
    <t>华亮</t>
  </si>
  <si>
    <t>阮</t>
  </si>
  <si>
    <t>军</t>
  </si>
  <si>
    <t>丝</t>
  </si>
  <si>
    <t>恒琴</t>
  </si>
  <si>
    <t>海玉</t>
  </si>
  <si>
    <t>训薏</t>
  </si>
  <si>
    <t>裕辉</t>
  </si>
  <si>
    <t>草稿表</t>
  </si>
  <si>
    <t>北京1月销售明细.xlsx</t>
  </si>
  <si>
    <t>.xlsx</t>
  </si>
  <si>
    <t>2019/6/9 18:30:29</t>
  </si>
  <si>
    <t>2017/12/25 19:42:54</t>
  </si>
  <si>
    <t>2019/6/8 13:48:35</t>
  </si>
  <si>
    <t>Column7</t>
  </si>
  <si>
    <t>D:\BaiduNetdiskDownload\PowerBI星球案例销售数据\北京\</t>
  </si>
  <si>
    <t>1月</t>
  </si>
  <si>
    <t>订单日期</t>
  </si>
  <si>
    <t>城市</t>
  </si>
  <si>
    <t>商品编号</t>
  </si>
  <si>
    <t>商品分类</t>
  </si>
  <si>
    <t>商品名称</t>
  </si>
  <si>
    <t>客户编号</t>
  </si>
  <si>
    <t>订单数量</t>
  </si>
  <si>
    <t>零售价</t>
  </si>
  <si>
    <t>销售额</t>
  </si>
  <si>
    <t>1月_1</t>
  </si>
  <si>
    <t>Sheet</t>
  </si>
  <si>
    <t>false</t>
  </si>
  <si>
    <t>[Record]</t>
  </si>
  <si>
    <t>北京市</t>
  </si>
  <si>
    <t>25010</t>
  </si>
  <si>
    <t>洗护用品</t>
  </si>
  <si>
    <t>洗洁精</t>
  </si>
  <si>
    <t>888155</t>
  </si>
  <si>
    <t>25009</t>
  </si>
  <si>
    <t>休闲零食</t>
  </si>
  <si>
    <t>巧克力</t>
  </si>
  <si>
    <t>888137</t>
  </si>
  <si>
    <t>888132</t>
  </si>
  <si>
    <t>25001</t>
  </si>
  <si>
    <t>家居用品</t>
  </si>
  <si>
    <t>毛巾</t>
  </si>
  <si>
    <t>888127</t>
  </si>
  <si>
    <t>25002</t>
  </si>
  <si>
    <t>收纳盒</t>
  </si>
  <si>
    <t>888123</t>
  </si>
  <si>
    <t>25008</t>
  </si>
  <si>
    <t>糖果</t>
  </si>
  <si>
    <t>888195</t>
  </si>
  <si>
    <t>888108</t>
  </si>
  <si>
    <t>888142</t>
  </si>
  <si>
    <t>888198</t>
  </si>
  <si>
    <t>888101</t>
  </si>
  <si>
    <t>888156</t>
  </si>
  <si>
    <t>888131</t>
  </si>
  <si>
    <t>888196</t>
  </si>
  <si>
    <t>25007</t>
  </si>
  <si>
    <t>坚果</t>
  </si>
  <si>
    <t>888143</t>
  </si>
  <si>
    <t>888103</t>
  </si>
  <si>
    <t>888165</t>
  </si>
  <si>
    <t>888136</t>
  </si>
  <si>
    <t>888173</t>
  </si>
  <si>
    <t>888200</t>
  </si>
  <si>
    <t>888192</t>
  </si>
  <si>
    <t>888157</t>
  </si>
  <si>
    <t>888135</t>
  </si>
  <si>
    <t>888151</t>
  </si>
  <si>
    <t>888166</t>
  </si>
  <si>
    <t>25011</t>
  </si>
  <si>
    <t>沐浴露</t>
  </si>
  <si>
    <t>888116</t>
  </si>
  <si>
    <t>888111</t>
  </si>
  <si>
    <t>888193</t>
  </si>
  <si>
    <t>888169</t>
  </si>
  <si>
    <t>888183</t>
  </si>
  <si>
    <t>888175</t>
  </si>
  <si>
    <t>888118</t>
  </si>
  <si>
    <t>888147</t>
  </si>
  <si>
    <t>888105</t>
  </si>
  <si>
    <t>888106</t>
  </si>
  <si>
    <t>888148</t>
  </si>
  <si>
    <t>888152</t>
  </si>
  <si>
    <t>888107</t>
  </si>
  <si>
    <t>25012</t>
  </si>
  <si>
    <t>洗衣液</t>
  </si>
  <si>
    <t>888188</t>
  </si>
  <si>
    <t>888179</t>
  </si>
  <si>
    <t>888122</t>
  </si>
  <si>
    <t>888197</t>
  </si>
  <si>
    <t>25003</t>
  </si>
  <si>
    <t>水杯</t>
  </si>
  <si>
    <t>888191</t>
  </si>
  <si>
    <t>888162</t>
  </si>
  <si>
    <t>888182</t>
  </si>
  <si>
    <t>888114</t>
  </si>
  <si>
    <t>888159</t>
  </si>
  <si>
    <t>888184</t>
  </si>
  <si>
    <t>888144</t>
  </si>
  <si>
    <t>888121</t>
  </si>
  <si>
    <t>888115</t>
  </si>
  <si>
    <t>888181</t>
  </si>
  <si>
    <t>888102</t>
  </si>
  <si>
    <t>888187</t>
  </si>
  <si>
    <t>888160</t>
  </si>
  <si>
    <t>888120</t>
  </si>
  <si>
    <t>888176</t>
  </si>
  <si>
    <t>888124</t>
  </si>
  <si>
    <t>888146</t>
  </si>
  <si>
    <t>888180</t>
  </si>
  <si>
    <t>888177</t>
  </si>
  <si>
    <t>888199</t>
  </si>
  <si>
    <t>888112</t>
  </si>
  <si>
    <t>888128</t>
  </si>
  <si>
    <t>888130</t>
  </si>
  <si>
    <t>888119</t>
  </si>
  <si>
    <t>888129</t>
  </si>
  <si>
    <t>888158</t>
  </si>
  <si>
    <t>888168</t>
  </si>
  <si>
    <t>888186</t>
  </si>
  <si>
    <t>888161</t>
  </si>
  <si>
    <t>888140</t>
  </si>
  <si>
    <t>888167</t>
  </si>
  <si>
    <t>888172</t>
  </si>
  <si>
    <t>888113</t>
  </si>
  <si>
    <t>888139</t>
  </si>
  <si>
    <t>北京2月销售明细.xlsx</t>
  </si>
  <si>
    <t>888154</t>
  </si>
  <si>
    <t>888138</t>
  </si>
  <si>
    <t>888109</t>
  </si>
  <si>
    <t>888174</t>
  </si>
  <si>
    <t>888163</t>
  </si>
  <si>
    <t>888104</t>
  </si>
  <si>
    <t>888145</t>
  </si>
  <si>
    <t>888185</t>
  </si>
  <si>
    <t>888149</t>
  </si>
  <si>
    <t>888134</t>
  </si>
  <si>
    <t>888117</t>
  </si>
  <si>
    <t>北京3月销售明细.xlsx</t>
  </si>
  <si>
    <t>888141</t>
  </si>
  <si>
    <t>888125</t>
  </si>
  <si>
    <t>888164</t>
  </si>
  <si>
    <t>888194</t>
  </si>
  <si>
    <t>888150</t>
  </si>
  <si>
    <t>888126</t>
  </si>
  <si>
    <t>888178</t>
  </si>
  <si>
    <t>888190</t>
  </si>
  <si>
    <t>888170</t>
  </si>
  <si>
    <t>广州1月销售明细.xlsx</t>
  </si>
  <si>
    <t>D:\BaiduNetdiskDownload\PowerBI星球案例销售数据\广州\</t>
  </si>
  <si>
    <t>广州市</t>
  </si>
  <si>
    <t>881854</t>
  </si>
  <si>
    <t>881810</t>
  </si>
  <si>
    <t>881635</t>
  </si>
  <si>
    <t>881657</t>
  </si>
  <si>
    <t>881823</t>
  </si>
  <si>
    <t>881632</t>
  </si>
  <si>
    <t>881676</t>
  </si>
  <si>
    <t>881851</t>
  </si>
  <si>
    <t>881803</t>
  </si>
  <si>
    <t>881656</t>
  </si>
  <si>
    <t>881836</t>
  </si>
  <si>
    <t>881638</t>
  </si>
  <si>
    <t>881843</t>
  </si>
  <si>
    <t>881814</t>
  </si>
  <si>
    <t>881874</t>
  </si>
  <si>
    <t>881651</t>
  </si>
  <si>
    <t>882056</t>
  </si>
  <si>
    <t>881877</t>
  </si>
  <si>
    <t>881646</t>
  </si>
  <si>
    <t>881647</t>
  </si>
  <si>
    <t>882083</t>
  </si>
  <si>
    <t>882054</t>
  </si>
  <si>
    <t>881878</t>
  </si>
  <si>
    <t>881898</t>
  </si>
  <si>
    <t>881806</t>
  </si>
  <si>
    <t>882076</t>
  </si>
  <si>
    <t>881617</t>
  </si>
  <si>
    <t>881889</t>
  </si>
  <si>
    <t>881868</t>
  </si>
  <si>
    <t>881700</t>
  </si>
  <si>
    <t>882012</t>
  </si>
  <si>
    <t>881848</t>
  </si>
  <si>
    <t>881817</t>
  </si>
  <si>
    <t>881648</t>
  </si>
  <si>
    <t>881890</t>
  </si>
  <si>
    <t>881616</t>
  </si>
  <si>
    <t>881655</t>
  </si>
  <si>
    <t>881684</t>
  </si>
  <si>
    <t>881643</t>
  </si>
  <si>
    <t>882078</t>
  </si>
  <si>
    <t>881659</t>
  </si>
  <si>
    <t>881821</t>
  </si>
  <si>
    <t>881692</t>
  </si>
  <si>
    <t>881613</t>
  </si>
  <si>
    <t>881665</t>
  </si>
  <si>
    <t>881694</t>
  </si>
  <si>
    <t>882039</t>
  </si>
  <si>
    <t>882067</t>
  </si>
  <si>
    <t>882094</t>
  </si>
  <si>
    <t>881685</t>
  </si>
  <si>
    <t>881639</t>
  </si>
  <si>
    <t>881608</t>
  </si>
  <si>
    <t>881641</t>
  </si>
  <si>
    <t>881634</t>
  </si>
  <si>
    <t>广州2月销售明细.xlsx</t>
  </si>
  <si>
    <t>881621</t>
  </si>
  <si>
    <t>881689</t>
  </si>
  <si>
    <t>881819</t>
  </si>
  <si>
    <t>881827</t>
  </si>
  <si>
    <t>881852</t>
  </si>
  <si>
    <t>881611</t>
  </si>
  <si>
    <t>881844</t>
  </si>
  <si>
    <t>881688</t>
  </si>
  <si>
    <t>881660</t>
  </si>
  <si>
    <t>881697</t>
  </si>
  <si>
    <t>882008</t>
  </si>
  <si>
    <t>881894</t>
  </si>
  <si>
    <t>882086</t>
  </si>
  <si>
    <t>881622</t>
  </si>
  <si>
    <t>881666</t>
  </si>
  <si>
    <t>882028</t>
  </si>
  <si>
    <t>882074</t>
  </si>
  <si>
    <t>882071</t>
  </si>
  <si>
    <t>881680</t>
  </si>
  <si>
    <t>882017</t>
  </si>
  <si>
    <t>广州3月销售明细.xlsx</t>
  </si>
  <si>
    <t>881606</t>
  </si>
  <si>
    <t>881811</t>
  </si>
  <si>
    <t>882048</t>
  </si>
  <si>
    <t>882010</t>
  </si>
  <si>
    <t>882057</t>
  </si>
  <si>
    <t>881860</t>
  </si>
  <si>
    <t>881812</t>
  </si>
  <si>
    <t>881675</t>
  </si>
  <si>
    <t>881610</t>
  </si>
  <si>
    <t>882082</t>
  </si>
  <si>
    <t>882065</t>
  </si>
  <si>
    <t>882047</t>
  </si>
  <si>
    <t>882099</t>
  </si>
  <si>
    <t>882042</t>
  </si>
  <si>
    <t>882019</t>
  </si>
  <si>
    <t>881863</t>
  </si>
  <si>
    <t>881892</t>
  </si>
  <si>
    <t>882069</t>
  </si>
  <si>
    <t>881602</t>
  </si>
  <si>
    <t>881682</t>
  </si>
  <si>
    <t>881831</t>
  </si>
  <si>
    <t>882060</t>
  </si>
  <si>
    <t>882075</t>
  </si>
  <si>
    <t>881679</t>
  </si>
  <si>
    <t>882090</t>
  </si>
  <si>
    <t>882046</t>
  </si>
  <si>
    <t>881872</t>
  </si>
  <si>
    <t>882091</t>
  </si>
  <si>
    <t>882053</t>
  </si>
  <si>
    <t>881696</t>
  </si>
  <si>
    <t>882013</t>
  </si>
  <si>
    <t>882040</t>
  </si>
  <si>
    <t>881693</t>
  </si>
  <si>
    <t>882079</t>
  </si>
  <si>
    <t>882081</t>
  </si>
  <si>
    <t>882038</t>
  </si>
  <si>
    <t>881625</t>
  </si>
  <si>
    <t>882093</t>
  </si>
  <si>
    <t>882003</t>
  </si>
  <si>
    <t>881835</t>
  </si>
  <si>
    <t>882015</t>
  </si>
  <si>
    <t>882092</t>
  </si>
  <si>
    <t>881607</t>
  </si>
  <si>
    <t>882036</t>
  </si>
  <si>
    <t>881816</t>
  </si>
  <si>
    <t>882044</t>
  </si>
  <si>
    <t>882087</t>
  </si>
  <si>
    <t>882063</t>
  </si>
  <si>
    <t>881687</t>
  </si>
  <si>
    <t>881838</t>
  </si>
  <si>
    <t>881813</t>
  </si>
  <si>
    <t>882030</t>
  </si>
  <si>
    <t>882006</t>
  </si>
  <si>
    <t>882022</t>
  </si>
  <si>
    <t>882005</t>
  </si>
  <si>
    <t>杭州1月销售明细.xlsx</t>
  </si>
  <si>
    <t>D:\BaiduNetdiskDownload\PowerBI星球案例销售数据\杭州\</t>
  </si>
  <si>
    <t>杭州市</t>
  </si>
  <si>
    <t>881149</t>
  </si>
  <si>
    <t>881740</t>
  </si>
  <si>
    <t>888814</t>
  </si>
  <si>
    <t>888257</t>
  </si>
  <si>
    <t>888391</t>
  </si>
  <si>
    <t>881787</t>
  </si>
  <si>
    <t>888870</t>
  </si>
  <si>
    <t>888345</t>
  </si>
  <si>
    <t>888824</t>
  </si>
  <si>
    <t>881780</t>
  </si>
  <si>
    <t>881756</t>
  </si>
  <si>
    <t>888253</t>
  </si>
  <si>
    <t>881788</t>
  </si>
  <si>
    <t>888833</t>
  </si>
  <si>
    <t>888695</t>
  </si>
  <si>
    <t>888802</t>
  </si>
  <si>
    <t>888374</t>
  </si>
  <si>
    <t>888811</t>
  </si>
  <si>
    <t>888840</t>
  </si>
  <si>
    <t>881759</t>
  </si>
  <si>
    <t>888353</t>
  </si>
  <si>
    <t>881721</t>
  </si>
  <si>
    <t>888826</t>
  </si>
  <si>
    <t>888333</t>
  </si>
  <si>
    <t>881121</t>
  </si>
  <si>
    <t>881179</t>
  </si>
  <si>
    <t>881710</t>
  </si>
  <si>
    <t>888674</t>
  </si>
  <si>
    <t>881170</t>
  </si>
  <si>
    <t>881707</t>
  </si>
  <si>
    <t>888628</t>
  </si>
  <si>
    <t>881745</t>
  </si>
  <si>
    <t>888830</t>
  </si>
  <si>
    <t>888603</t>
  </si>
  <si>
    <t>888647</t>
  </si>
  <si>
    <t>888271</t>
  </si>
  <si>
    <t>888689</t>
  </si>
  <si>
    <t>888357</t>
  </si>
  <si>
    <t>881791</t>
  </si>
  <si>
    <t>888347</t>
  </si>
  <si>
    <t>888606</t>
  </si>
  <si>
    <t>888349</t>
  </si>
  <si>
    <t>881720</t>
  </si>
  <si>
    <t>888355</t>
  </si>
  <si>
    <t>888651</t>
  </si>
  <si>
    <t>881119</t>
  </si>
  <si>
    <t>888219</t>
  </si>
  <si>
    <t>881766</t>
  </si>
  <si>
    <t>888284</t>
  </si>
  <si>
    <t>881137</t>
  </si>
  <si>
    <t>888676</t>
  </si>
  <si>
    <t>888371</t>
  </si>
  <si>
    <t>888260</t>
  </si>
  <si>
    <t>888898</t>
  </si>
  <si>
    <t>881200</t>
  </si>
  <si>
    <t>881735</t>
  </si>
  <si>
    <t>881704</t>
  </si>
  <si>
    <t>888624</t>
  </si>
  <si>
    <t>881741</t>
  </si>
  <si>
    <t>888885</t>
  </si>
  <si>
    <t>888645</t>
  </si>
  <si>
    <t>881184</t>
  </si>
  <si>
    <t>881752</t>
  </si>
  <si>
    <t>888685</t>
  </si>
  <si>
    <t>888273</t>
  </si>
  <si>
    <t>888636</t>
  </si>
  <si>
    <t>881111</t>
  </si>
  <si>
    <t>888338</t>
  </si>
  <si>
    <t>888631</t>
  </si>
  <si>
    <t>888342</t>
  </si>
  <si>
    <t>888681</t>
  </si>
  <si>
    <t>888207</t>
  </si>
  <si>
    <t>888895</t>
  </si>
  <si>
    <t>881747</t>
  </si>
  <si>
    <t>881781</t>
  </si>
  <si>
    <t>888849</t>
  </si>
  <si>
    <t>881731</t>
  </si>
  <si>
    <t>881702</t>
  </si>
  <si>
    <t>888393</t>
  </si>
  <si>
    <t>888360</t>
  </si>
  <si>
    <t>888646</t>
  </si>
  <si>
    <t>888635</t>
  </si>
  <si>
    <t>881717</t>
  </si>
  <si>
    <t>888301</t>
  </si>
  <si>
    <t>888639</t>
  </si>
  <si>
    <t>882352</t>
  </si>
  <si>
    <t>881177</t>
  </si>
  <si>
    <t>888699</t>
  </si>
  <si>
    <t>881722</t>
  </si>
  <si>
    <t>881719</t>
  </si>
  <si>
    <t>888321</t>
  </si>
  <si>
    <t>888601</t>
  </si>
  <si>
    <t>881713</t>
  </si>
  <si>
    <t>888277</t>
  </si>
  <si>
    <t>881751</t>
  </si>
  <si>
    <t>881777</t>
  </si>
  <si>
    <t>888233</t>
  </si>
  <si>
    <t>888378</t>
  </si>
  <si>
    <t>888632</t>
  </si>
  <si>
    <t>882344</t>
  </si>
  <si>
    <t>888274</t>
  </si>
  <si>
    <t>888223</t>
  </si>
  <si>
    <t>888328</t>
  </si>
  <si>
    <t>881800</t>
  </si>
  <si>
    <t>888887</t>
  </si>
  <si>
    <t>888201</t>
  </si>
  <si>
    <t>888228</t>
  </si>
  <si>
    <t>888221</t>
  </si>
  <si>
    <t>881737</t>
  </si>
  <si>
    <t>881703</t>
  </si>
  <si>
    <t>888622</t>
  </si>
  <si>
    <t>888663</t>
  </si>
  <si>
    <t>888215</t>
  </si>
  <si>
    <t>888208</t>
  </si>
  <si>
    <t>888376</t>
  </si>
  <si>
    <t>881767</t>
  </si>
  <si>
    <t>888649</t>
  </si>
  <si>
    <t>888249</t>
  </si>
  <si>
    <t>881706</t>
  </si>
  <si>
    <t>881165</t>
  </si>
  <si>
    <t>888825</t>
  </si>
  <si>
    <t>888625</t>
  </si>
  <si>
    <t>882366</t>
  </si>
  <si>
    <t>881726</t>
  </si>
  <si>
    <t>881738</t>
  </si>
  <si>
    <t>888670</t>
  </si>
  <si>
    <t>888619</t>
  </si>
  <si>
    <t>888296</t>
  </si>
  <si>
    <t>888845</t>
  </si>
  <si>
    <t>888683</t>
  </si>
  <si>
    <t>888620</t>
  </si>
  <si>
    <t>888329</t>
  </si>
  <si>
    <t>888869</t>
  </si>
  <si>
    <t>881734</t>
  </si>
  <si>
    <t>888304</t>
  </si>
  <si>
    <t>888322</t>
  </si>
  <si>
    <t>888358</t>
  </si>
  <si>
    <t>888346</t>
  </si>
  <si>
    <t>888865</t>
  </si>
  <si>
    <t>882372</t>
  </si>
  <si>
    <t>888377</t>
  </si>
  <si>
    <t>881143</t>
  </si>
  <si>
    <t>881172</t>
  </si>
  <si>
    <t>882358</t>
  </si>
  <si>
    <t>888692</t>
  </si>
  <si>
    <t>881795</t>
  </si>
  <si>
    <t>888611</t>
  </si>
  <si>
    <t>888395</t>
  </si>
  <si>
    <t>888658</t>
  </si>
  <si>
    <t>881736</t>
  </si>
  <si>
    <t>888384</t>
  </si>
  <si>
    <t>888373</t>
  </si>
  <si>
    <t>888823</t>
  </si>
  <si>
    <t>888876</t>
  </si>
  <si>
    <t>888660</t>
  </si>
  <si>
    <t>888815</t>
  </si>
  <si>
    <t>881709</t>
  </si>
  <si>
    <t>888299</t>
  </si>
  <si>
    <t>881194</t>
  </si>
  <si>
    <t>888656</t>
  </si>
  <si>
    <t>881125</t>
  </si>
  <si>
    <t>881148</t>
  </si>
  <si>
    <t>881166</t>
  </si>
  <si>
    <t>888216</t>
  </si>
  <si>
    <t>888836</t>
  </si>
  <si>
    <t>888263</t>
  </si>
  <si>
    <t>882318</t>
  </si>
  <si>
    <t>888842</t>
  </si>
  <si>
    <t>杭州2月销售明细.xlsx</t>
  </si>
  <si>
    <t>888889</t>
  </si>
  <si>
    <t>888248</t>
  </si>
  <si>
    <t>881749</t>
  </si>
  <si>
    <t>881130</t>
  </si>
  <si>
    <t>881754</t>
  </si>
  <si>
    <t>888634</t>
  </si>
  <si>
    <t>882379</t>
  </si>
  <si>
    <t>882357</t>
  </si>
  <si>
    <t>888288</t>
  </si>
  <si>
    <t>881783</t>
  </si>
  <si>
    <t>888212</t>
  </si>
  <si>
    <t>888879</t>
  </si>
  <si>
    <t>888832</t>
  </si>
  <si>
    <t>888204</t>
  </si>
  <si>
    <t>881176</t>
  </si>
  <si>
    <t>881776</t>
  </si>
  <si>
    <t>888303</t>
  </si>
  <si>
    <t>881794</t>
  </si>
  <si>
    <t>888661</t>
  </si>
  <si>
    <t>881716</t>
  </si>
  <si>
    <t>882313</t>
  </si>
  <si>
    <t>881156</t>
  </si>
  <si>
    <t>881750</t>
  </si>
  <si>
    <t>882380</t>
  </si>
  <si>
    <t>888362</t>
  </si>
  <si>
    <t>888616</t>
  </si>
  <si>
    <t>882373</t>
  </si>
  <si>
    <t>888269</t>
  </si>
  <si>
    <t>888817</t>
  </si>
  <si>
    <t>888319</t>
  </si>
  <si>
    <t>888679</t>
  </si>
  <si>
    <t>888867</t>
  </si>
  <si>
    <t>888241</t>
  </si>
  <si>
    <t>888210</t>
  </si>
  <si>
    <t>888629</t>
  </si>
  <si>
    <t>888801</t>
  </si>
  <si>
    <t>888361</t>
  </si>
  <si>
    <t>888337</t>
  </si>
  <si>
    <t>881772</t>
  </si>
  <si>
    <t>881733</t>
  </si>
  <si>
    <t>888385</t>
  </si>
  <si>
    <t>888882</t>
  </si>
  <si>
    <t>888871</t>
  </si>
  <si>
    <t>881109</t>
  </si>
  <si>
    <t>888618</t>
  </si>
  <si>
    <t>881792</t>
  </si>
  <si>
    <t>881105</t>
  </si>
  <si>
    <t>888637</t>
  </si>
  <si>
    <t>882349</t>
  </si>
  <si>
    <t>881730</t>
  </si>
  <si>
    <t>888306</t>
  </si>
  <si>
    <t>881769</t>
  </si>
  <si>
    <t>881779</t>
  </si>
  <si>
    <t>881798</t>
  </si>
  <si>
    <t>888246</t>
  </si>
  <si>
    <t>888614</t>
  </si>
  <si>
    <t>882369</t>
  </si>
  <si>
    <t>杭州3月销售明细.xlsx</t>
  </si>
  <si>
    <t>881797</t>
  </si>
  <si>
    <t>888235</t>
  </si>
  <si>
    <t>888697</t>
  </si>
  <si>
    <t>888211</t>
  </si>
  <si>
    <t>888290</t>
  </si>
  <si>
    <t>881151</t>
  </si>
  <si>
    <t>888609</t>
  </si>
  <si>
    <t>888364</t>
  </si>
  <si>
    <t>888334</t>
  </si>
  <si>
    <t>881768</t>
  </si>
  <si>
    <t>888827</t>
  </si>
  <si>
    <t>888363</t>
  </si>
  <si>
    <t>888382</t>
  </si>
  <si>
    <t>888868</t>
  </si>
  <si>
    <t>881133</t>
  </si>
  <si>
    <t>881123</t>
  </si>
  <si>
    <t>888850</t>
  </si>
  <si>
    <t>888864</t>
  </si>
  <si>
    <t>881188</t>
  </si>
  <si>
    <t>888268</t>
  </si>
  <si>
    <t>888846</t>
  </si>
  <si>
    <t>881762</t>
  </si>
  <si>
    <t>888354</t>
  </si>
  <si>
    <t>888873</t>
  </si>
  <si>
    <t>888812</t>
  </si>
  <si>
    <t>881725</t>
  </si>
  <si>
    <t>881122</t>
  </si>
  <si>
    <t>888694</t>
  </si>
  <si>
    <t>882322</t>
  </si>
  <si>
    <t>882395</t>
  </si>
  <si>
    <t>888365</t>
  </si>
  <si>
    <t>882762</t>
  </si>
  <si>
    <t>881775</t>
  </si>
  <si>
    <t>888652</t>
  </si>
  <si>
    <t>882757</t>
  </si>
  <si>
    <t>881182</t>
  </si>
  <si>
    <t>881152</t>
  </si>
  <si>
    <t>888311</t>
  </si>
  <si>
    <t>881196</t>
  </si>
  <si>
    <t>888239</t>
  </si>
  <si>
    <t>881106</t>
  </si>
  <si>
    <t>881164</t>
  </si>
  <si>
    <t>888659</t>
  </si>
  <si>
    <t>882735</t>
  </si>
  <si>
    <t>888610</t>
  </si>
  <si>
    <t>888804</t>
  </si>
  <si>
    <t>881723</t>
  </si>
  <si>
    <t>888289</t>
  </si>
  <si>
    <t>888856</t>
  </si>
  <si>
    <t>888880</t>
  </si>
  <si>
    <t>881718</t>
  </si>
  <si>
    <t>881197</t>
  </si>
  <si>
    <t>881764</t>
  </si>
  <si>
    <t>882399</t>
  </si>
  <si>
    <t>888205</t>
  </si>
  <si>
    <t>882396</t>
  </si>
  <si>
    <t>888330</t>
  </si>
  <si>
    <t>888857</t>
  </si>
  <si>
    <t>881711</t>
  </si>
  <si>
    <t>888688</t>
  </si>
  <si>
    <t>888386</t>
  </si>
  <si>
    <t>888633</t>
  </si>
  <si>
    <t>882737</t>
  </si>
  <si>
    <t>888298</t>
  </si>
  <si>
    <t>881773</t>
  </si>
  <si>
    <t>881742</t>
  </si>
  <si>
    <t>882767</t>
  </si>
  <si>
    <t>888677</t>
  </si>
  <si>
    <t>888372</t>
  </si>
  <si>
    <t>881748</t>
  </si>
  <si>
    <t>888621</t>
  </si>
  <si>
    <t>888641</t>
  </si>
  <si>
    <t>888379</t>
  </si>
  <si>
    <t>881157</t>
  </si>
  <si>
    <t>882788</t>
  </si>
  <si>
    <t>882733</t>
  </si>
  <si>
    <t>888226</t>
  </si>
  <si>
    <t>888872</t>
  </si>
  <si>
    <t>882760</t>
  </si>
  <si>
    <t>888308</t>
  </si>
  <si>
    <t>888399</t>
  </si>
  <si>
    <t>888276</t>
  </si>
  <si>
    <t>882777</t>
  </si>
  <si>
    <t>888325</t>
  </si>
  <si>
    <t>提升标题</t>
    <phoneticPr fontId="1" type="noConversion"/>
  </si>
  <si>
    <t>修正数据类型</t>
    <phoneticPr fontId="1" type="noConversion"/>
  </si>
  <si>
    <t>删除错误值和空值</t>
    <phoneticPr fontId="1" type="noConversion"/>
  </si>
  <si>
    <t>Power Query数据清洗常用手段</t>
    <phoneticPr fontId="1" type="noConversion"/>
  </si>
  <si>
    <t>填充空值</t>
    <phoneticPr fontId="1" type="noConversion"/>
  </si>
  <si>
    <t>Power Query"转换--向下填充"</t>
    <phoneticPr fontId="1" type="noConversion"/>
  </si>
  <si>
    <t>合并列</t>
    <phoneticPr fontId="1" type="noConversion"/>
  </si>
  <si>
    <t>Power Query"转换--合并列"</t>
    <phoneticPr fontId="1" type="noConversion"/>
  </si>
  <si>
    <t>拆分列</t>
    <phoneticPr fontId="1" type="noConversion"/>
  </si>
  <si>
    <t>Power Query"转换--拆分列"</t>
  </si>
  <si>
    <t>Power Query"转换--分组"(纵向分组)</t>
    <phoneticPr fontId="1" type="noConversion"/>
  </si>
  <si>
    <t>提取</t>
    <phoneticPr fontId="1" type="noConversion"/>
  </si>
  <si>
    <t>抽取部分字符或数据</t>
    <phoneticPr fontId="1" type="noConversion"/>
  </si>
  <si>
    <t>转置</t>
    <phoneticPr fontId="1" type="noConversion"/>
  </si>
  <si>
    <t>转置前需要先把标题下沉为第一行</t>
    <phoneticPr fontId="1" type="noConversion"/>
  </si>
  <si>
    <t>删除重复值</t>
    <phoneticPr fontId="1" type="noConversion"/>
  </si>
  <si>
    <t>逆透视列</t>
    <phoneticPr fontId="1" type="noConversion"/>
  </si>
  <si>
    <t>把二维表降为一维表</t>
    <phoneticPr fontId="1" type="noConversion"/>
  </si>
  <si>
    <t>透视</t>
    <phoneticPr fontId="1" type="noConversion"/>
  </si>
  <si>
    <t>二维表适合展示</t>
    <phoneticPr fontId="1" type="noConversion"/>
  </si>
  <si>
    <t>一维表适合数据分析</t>
    <phoneticPr fontId="1" type="noConversion"/>
  </si>
  <si>
    <t>行列增删查改</t>
    <phoneticPr fontId="1" type="noConversion"/>
  </si>
  <si>
    <t>M函数</t>
    <phoneticPr fontId="1" type="noConversion"/>
  </si>
  <si>
    <t>切片器就是数据透视表的筛选条件,同一页面的不同数据透视表,共享切片器</t>
    <phoneticPr fontId="1" type="noConversion"/>
  </si>
  <si>
    <t>Power Query数据丰容常用手段</t>
    <phoneticPr fontId="1" type="noConversion"/>
  </si>
  <si>
    <t>重复列</t>
    <phoneticPr fontId="1" type="noConversion"/>
  </si>
  <si>
    <t>防止源数据损伤</t>
    <phoneticPr fontId="1" type="noConversion"/>
  </si>
  <si>
    <t>索引列</t>
    <phoneticPr fontId="1" type="noConversion"/>
  </si>
  <si>
    <t>增加唯一值</t>
    <phoneticPr fontId="1" type="noConversion"/>
  </si>
  <si>
    <t>条件列</t>
    <phoneticPr fontId="1" type="noConversion"/>
  </si>
  <si>
    <t>if函数,数据筛选重计算</t>
    <phoneticPr fontId="1" type="noConversion"/>
  </si>
  <si>
    <t>自定义列</t>
    <phoneticPr fontId="1" type="noConversion"/>
  </si>
  <si>
    <t>追加查询</t>
    <phoneticPr fontId="1" type="noConversion"/>
  </si>
  <si>
    <t>合并查询</t>
    <phoneticPr fontId="1" type="noConversion"/>
  </si>
  <si>
    <t>纵向增加记录</t>
    <phoneticPr fontId="1" type="noConversion"/>
  </si>
  <si>
    <t>横向添加字段</t>
    <phoneticPr fontId="1" type="noConversion"/>
  </si>
  <si>
    <t>数据丰富一般在Power Query阶段完成,以节省内存</t>
    <phoneticPr fontId="1" type="noConversion"/>
  </si>
  <si>
    <t>powerBI包括power query,power pivot,power view和power map</t>
    <phoneticPr fontId="1" type="noConversion"/>
  </si>
  <si>
    <t>M函数基础</t>
    <phoneticPr fontId="1" type="noConversion"/>
  </si>
  <si>
    <t>大小写敏感</t>
    <phoneticPr fontId="1" type="noConversion"/>
  </si>
  <si>
    <t>Table表</t>
    <phoneticPr fontId="1" type="noConversion"/>
  </si>
  <si>
    <t>Record行记录</t>
    <phoneticPr fontId="1" type="noConversion"/>
  </si>
  <si>
    <t>List列字段</t>
    <phoneticPr fontId="1" type="noConversion"/>
  </si>
  <si>
    <t>power query默认从0开始索引</t>
    <phoneticPr fontId="1" type="noConversion"/>
  </si>
  <si>
    <t>表名'{行号}[列字段名]</t>
    <phoneticPr fontId="1" type="noConversion"/>
  </si>
  <si>
    <t>度量值也使用中括号</t>
    <phoneticPr fontId="1" type="noConversion"/>
  </si>
  <si>
    <t>DAX度量值基础</t>
    <phoneticPr fontId="1" type="noConversion"/>
  </si>
  <si>
    <t>多对一关系中,多是引用表,一是查找表</t>
    <phoneticPr fontId="1" type="noConversion"/>
  </si>
  <si>
    <t>Power Pivot数据建模基础</t>
    <phoneticPr fontId="1" type="noConversion"/>
  </si>
  <si>
    <t>在当前文件夹创建git</t>
    <phoneticPr fontId="1" type="noConversion"/>
  </si>
  <si>
    <t>向缓存区添加文件</t>
    <phoneticPr fontId="1" type="noConversion"/>
  </si>
  <si>
    <t>无文件名则替代所有工作区文件</t>
    <phoneticPr fontId="1" type="noConversion"/>
  </si>
  <si>
    <t>版本号无需写全,只需足够索引(一般7位)</t>
    <phoneticPr fontId="1" type="noConversion"/>
  </si>
  <si>
    <t>远程库在本地命名为origin(git演示命名),而在远程GitHub实际名称为FirstTry</t>
    <phoneticPr fontId="1" type="noConversion"/>
  </si>
  <si>
    <t>git checkout -b 本地分支名 origin(GitHub远程分支名)</t>
    <phoneticPr fontId="1" type="noConversion"/>
  </si>
  <si>
    <t>分支1已commit,而分支2又对文件修改
此时仓库(分支1),缓存区(分支2)出现无法简单合并的差异
分支2merge分支1会出现报错,且在文件中标出差异字段
此时需要调整后再次add并commit
完成冲突合并</t>
    <phoneticPr fontId="1" type="noConversion"/>
  </si>
  <si>
    <t>查看stash冻结列表</t>
    <phoneticPr fontId="1" type="noConversion"/>
  </si>
  <si>
    <t>如需写标签说明,必须全写-a 和-m参数</t>
    <phoneticPr fontId="1" type="noConversion"/>
  </si>
  <si>
    <t>as子句</t>
    <phoneticPr fontId="1" type="noConversion"/>
  </si>
  <si>
    <t>as 别名</t>
    <phoneticPr fontId="1" type="noConversion"/>
  </si>
  <si>
    <t>见下</t>
    <phoneticPr fontId="1" type="noConversion"/>
  </si>
  <si>
    <t>as子句在语句中给字段名,数据表添加别名,以缩短句子长度;as可以用空格替代</t>
    <phoneticPr fontId="1" type="noConversion"/>
  </si>
  <si>
    <t>on子句用于确定两表的相同字段</t>
    <phoneticPr fontId="1" type="noConversion"/>
  </si>
  <si>
    <t>逗号,用于并列</t>
    <phoneticPr fontId="1" type="noConversion"/>
  </si>
  <si>
    <t>powerbi笔记</t>
  </si>
  <si>
    <t>PowerQuery演示</t>
  </si>
  <si>
    <t>暂未学习</t>
    <phoneticPr fontId="1" type="noConversion"/>
  </si>
  <si>
    <t>基础语法</t>
    <phoneticPr fontId="1" type="noConversion"/>
  </si>
  <si>
    <t>解释器</t>
    <phoneticPr fontId="1" type="noConversion"/>
  </si>
  <si>
    <t>基本数据类型</t>
    <phoneticPr fontId="1" type="noConversion"/>
  </si>
  <si>
    <t>注释</t>
    <phoneticPr fontId="1" type="noConversion"/>
  </si>
  <si>
    <t>运算符</t>
    <phoneticPr fontId="1" type="noConversion"/>
  </si>
  <si>
    <t>数字</t>
    <phoneticPr fontId="1" type="noConversion"/>
  </si>
  <si>
    <t>字符串</t>
    <phoneticPr fontId="1" type="noConversion"/>
  </si>
  <si>
    <t>列表</t>
    <phoneticPr fontId="1" type="noConversion"/>
  </si>
  <si>
    <t>元祖</t>
    <phoneticPr fontId="1" type="noConversion"/>
  </si>
  <si>
    <t>字典</t>
    <phoneticPr fontId="1" type="noConversion"/>
  </si>
  <si>
    <t>集合</t>
    <phoneticPr fontId="1" type="noConversion"/>
  </si>
  <si>
    <t>编程第一步</t>
    <phoneticPr fontId="1" type="noConversion"/>
  </si>
  <si>
    <t>条件控制</t>
    <phoneticPr fontId="1" type="noConversion"/>
  </si>
  <si>
    <t>循环语句</t>
    <phoneticPr fontId="1" type="noConversion"/>
  </si>
  <si>
    <t>迭代器与生成器</t>
    <phoneticPr fontId="1" type="noConversion"/>
  </si>
  <si>
    <t>函数</t>
    <phoneticPr fontId="1" type="noConversion"/>
  </si>
  <si>
    <t>数据结构</t>
    <phoneticPr fontId="1" type="noConversion"/>
  </si>
  <si>
    <t>模块</t>
    <phoneticPr fontId="1" type="noConversion"/>
  </si>
  <si>
    <t>输入与输出</t>
    <phoneticPr fontId="1" type="noConversion"/>
  </si>
  <si>
    <t>file包</t>
    <phoneticPr fontId="1" type="noConversion"/>
  </si>
  <si>
    <t>os包</t>
    <phoneticPr fontId="1" type="noConversion"/>
  </si>
  <si>
    <t>错误和异常</t>
    <phoneticPr fontId="1" type="noConversion"/>
  </si>
  <si>
    <t>面向对象(自定义类)</t>
    <phoneticPr fontId="1" type="noConversion"/>
  </si>
  <si>
    <t>标准库概览</t>
    <phoneticPr fontId="1" type="noConversion"/>
  </si>
  <si>
    <t>实例</t>
    <phoneticPr fontId="1" type="noConversion"/>
  </si>
  <si>
    <t>是</t>
    <phoneticPr fontId="1" type="noConversion"/>
  </si>
  <si>
    <t>从远程分支克隆时,把本地分支与GitHub远程分支绑定</t>
    <phoneticPr fontId="1" type="noConversion"/>
  </si>
  <si>
    <t>从GitHub远程分支抓取最新版本(即head所在版本)</t>
    <phoneticPr fontId="1" type="noConversion"/>
  </si>
  <si>
    <t>如果多个字段为同一维度的并列关系,这些字段数值可以彼此相加,则这些字段是二维字段,可以被降维</t>
    <phoneticPr fontId="1" type="noConversion"/>
  </si>
  <si>
    <t>函数</t>
  </si>
  <si>
    <t>int(x [,base])</t>
  </si>
  <si>
    <t>将x转换为一个整数</t>
  </si>
  <si>
    <t>float(x)</t>
  </si>
  <si>
    <t>将x转换到一个浮点数</t>
  </si>
  <si>
    <t>complex(real [,imag])</t>
  </si>
  <si>
    <t>创建一个复数</t>
  </si>
  <si>
    <t>str(x)</t>
  </si>
  <si>
    <t>将对象 x 转换为字符串</t>
  </si>
  <si>
    <t>repr(x)</t>
  </si>
  <si>
    <t>将对象 x 转换为表达式字符串</t>
  </si>
  <si>
    <t>eval(str)</t>
  </si>
  <si>
    <t>用来计算在字符串中的有效Python表达式,并返回一个对象</t>
  </si>
  <si>
    <t>tuple(s)</t>
  </si>
  <si>
    <t>将序列 s 转换为一个元组</t>
  </si>
  <si>
    <t>list(s)</t>
  </si>
  <si>
    <t>将序列 s 转换为一个列表</t>
  </si>
  <si>
    <t>set(s)</t>
  </si>
  <si>
    <t>转换为可变集合</t>
  </si>
  <si>
    <t>dict(d)</t>
  </si>
  <si>
    <t>创建一个字典。d 必须是一个序列 (key,value)元组。</t>
  </si>
  <si>
    <t>frozenset(s)</t>
  </si>
  <si>
    <t>转换为不可变集合</t>
  </si>
  <si>
    <t>chr(x)</t>
  </si>
  <si>
    <t>将一个整数转换为一个字符</t>
  </si>
  <si>
    <t>ord(x)</t>
  </si>
  <si>
    <t>将一个字符转换为它的整数值</t>
  </si>
  <si>
    <t>hex(x)</t>
  </si>
  <si>
    <t>将一个整数转换为一个十六进制字符串</t>
  </si>
  <si>
    <t>oct(x)</t>
  </si>
  <si>
    <t>将一个整数转换为一个八进制字符串</t>
  </si>
  <si>
    <t>运算符</t>
  </si>
  <si>
    <t>加 - 两个对象相加</t>
  </si>
  <si>
    <t>a + b 输出结果 31</t>
  </si>
  <si>
    <t>-</t>
  </si>
  <si>
    <t>减 - 得到负数或是一个数减去另一个数</t>
  </si>
  <si>
    <t>a - b 输出结果 -11</t>
  </si>
  <si>
    <t>乘 - 两个数相乘或是返回一个被重复若干次的字符串</t>
  </si>
  <si>
    <t>a * b 输出结果 210</t>
  </si>
  <si>
    <t>/</t>
  </si>
  <si>
    <t>除 - x 除以 y</t>
  </si>
  <si>
    <t>b / a 输出结果 2.1</t>
  </si>
  <si>
    <t>%</t>
  </si>
  <si>
    <t>取模 - 返回除法的余数</t>
  </si>
  <si>
    <t>b % a 输出结果 1</t>
  </si>
  <si>
    <t>**</t>
  </si>
  <si>
    <t>幂 - 返回x的y次幂</t>
  </si>
  <si>
    <t>a**b 为10的21次方</t>
  </si>
  <si>
    <t>//</t>
  </si>
  <si>
    <t>取整除 - 向下取接近除数的整数</t>
  </si>
  <si>
    <r>
      <t>&gt;&gt;&gt;</t>
    </r>
    <r>
      <rPr>
        <sz val="9"/>
        <color rgb="FF000000"/>
        <rFont val="Consolas"/>
        <family val="3"/>
      </rPr>
      <t xml:space="preserve"> </t>
    </r>
    <r>
      <rPr>
        <sz val="9"/>
        <color rgb="FF006666"/>
        <rFont val="Consolas"/>
        <family val="3"/>
      </rPr>
      <t>9</t>
    </r>
    <r>
      <rPr>
        <sz val="9"/>
        <color rgb="FF880000"/>
        <rFont val="Consolas"/>
        <family val="3"/>
      </rPr>
      <t>//2</t>
    </r>
  </si>
  <si>
    <r>
      <t>&gt;&gt;&gt;</t>
    </r>
    <r>
      <rPr>
        <sz val="9"/>
        <color rgb="FF000000"/>
        <rFont val="Consolas"/>
        <family val="3"/>
      </rPr>
      <t xml:space="preserve"> </t>
    </r>
    <r>
      <rPr>
        <sz val="9"/>
        <color rgb="FF666600"/>
        <rFont val="Consolas"/>
        <family val="3"/>
      </rPr>
      <t>-</t>
    </r>
    <r>
      <rPr>
        <sz val="9"/>
        <color rgb="FF006666"/>
        <rFont val="Consolas"/>
        <family val="3"/>
      </rPr>
      <t>9</t>
    </r>
    <r>
      <rPr>
        <sz val="9"/>
        <color rgb="FF880000"/>
        <rFont val="Consolas"/>
        <family val="3"/>
      </rPr>
      <t>//2</t>
    </r>
  </si>
  <si>
    <t>==</t>
  </si>
  <si>
    <t>等于 - 比较对象是否相等</t>
  </si>
  <si>
    <t>(a == b) 返回 False。</t>
  </si>
  <si>
    <t>!=</t>
  </si>
  <si>
    <t>不等于 - 比较两个对象是否不相等</t>
  </si>
  <si>
    <t>(a != b) 返回 True。</t>
  </si>
  <si>
    <t>大于 - 返回x是否大于y</t>
  </si>
  <si>
    <t>(a &gt; b) 返回 False。</t>
  </si>
  <si>
    <t>小于 - 返回x是否小于y。所有比较运算符返回1表示真，返回0表示假。这分别与特殊的变量True和False等价。注意，这些变量名的大写。</t>
  </si>
  <si>
    <t>(a &lt; b) 返回 True。</t>
  </si>
  <si>
    <t>大于等于 - 返回x是否大于等于y。</t>
  </si>
  <si>
    <t>(a &gt;= b) 返回 False。</t>
  </si>
  <si>
    <t>小于等于 - 返回x是否小于等于y。</t>
  </si>
  <si>
    <t>(a &lt;= b) 返回 True。</t>
  </si>
  <si>
    <t>简单的赋值运算符</t>
  </si>
  <si>
    <t>c = a + b 将 a + b 的运算结果赋值为 c</t>
  </si>
  <si>
    <t>+=</t>
  </si>
  <si>
    <t>加法赋值运算符</t>
  </si>
  <si>
    <t>c += a 等效于 c = c + a</t>
  </si>
  <si>
    <t>-=</t>
  </si>
  <si>
    <t>减法赋值运算符</t>
  </si>
  <si>
    <t>c -= a 等效于 c = c - a</t>
  </si>
  <si>
    <t>*=</t>
  </si>
  <si>
    <t>c *= a 等效于 c = c * a</t>
  </si>
  <si>
    <t>/=</t>
  </si>
  <si>
    <t>除法赋值运算符</t>
  </si>
  <si>
    <t>c /= a 等效于 c = c / a</t>
  </si>
  <si>
    <t>%=</t>
  </si>
  <si>
    <t>取模赋值运算符</t>
  </si>
  <si>
    <t>c %= a 等效于 c = c % a</t>
  </si>
  <si>
    <t>**=</t>
  </si>
  <si>
    <t>幂赋值运算符</t>
  </si>
  <si>
    <t>c **= a 等效于 c = c ** a</t>
  </si>
  <si>
    <t>//=</t>
  </si>
  <si>
    <t>取整除赋值运算符</t>
  </si>
  <si>
    <t>c //= a 等效于 c = c // a</t>
  </si>
  <si>
    <t>&amp;</t>
  </si>
  <si>
    <t>按位与运算符：参与运算的两个值,如果两个相应位都为1,则该位的结果为1,否则为0</t>
  </si>
  <si>
    <t>(a &amp; b) 输出结果 12 ，二进制解释： 0000 1100</t>
  </si>
  <si>
    <t>|</t>
  </si>
  <si>
    <t>按位或运算符：只要对应的二个二进位有一个为1时，结果位就为1。</t>
  </si>
  <si>
    <t>(a | b) 输出结果 61 ，二进制解释： 0011 1101</t>
  </si>
  <si>
    <t>按位异或运算符：当两对应的二进位相异时，结果为1</t>
  </si>
  <si>
    <t>(a ^ b) 输出结果 49 ，二进制解释： 0011 0001</t>
  </si>
  <si>
    <t>~</t>
  </si>
  <si>
    <r>
      <t>按位取反运算符：对数据的每个二进制位取反,即把1变为0,把0变为1。</t>
    </r>
    <r>
      <rPr>
        <b/>
        <sz val="10"/>
        <color rgb="FF333333"/>
        <rFont val="Consolas"/>
        <family val="3"/>
      </rPr>
      <t>~x</t>
    </r>
    <r>
      <rPr>
        <sz val="10"/>
        <color rgb="FF333333"/>
        <rFont val="Arial"/>
        <family val="2"/>
      </rPr>
      <t>类似于 </t>
    </r>
    <r>
      <rPr>
        <b/>
        <sz val="10"/>
        <color rgb="FF333333"/>
        <rFont val="Consolas"/>
        <family val="3"/>
      </rPr>
      <t>-x-1</t>
    </r>
  </si>
  <si>
    <t>(~a ) 输出结果 -61 ，二进制解释： 1100 0011， 在一个有符号二进制数的补码形式。</t>
  </si>
  <si>
    <t>&lt;&lt;</t>
  </si>
  <si>
    <t>左移动运算符：运算数的各二进位全部左移若干位，由"&lt;&lt;"右边的数指定移动的位数，高位丢弃，低位补0。</t>
  </si>
  <si>
    <t>a &lt;&lt; 2 输出结果 240 ，二进制解释： 1111 0000</t>
  </si>
  <si>
    <t>&gt;&gt;</t>
  </si>
  <si>
    <t>右移动运算符：把"&gt;&gt;"左边的运算数的各二进位全部右移若干位，"&gt;&gt;"右边的数指定移动的位数</t>
  </si>
  <si>
    <t>a &gt;&gt; 2 输出结果 15 ，二进制解释： 0000 1111</t>
  </si>
  <si>
    <t>乘法赋值运算符</t>
    <phoneticPr fontId="1" type="noConversion"/>
  </si>
  <si>
    <t>and</t>
  </si>
  <si>
    <t>x and y</t>
  </si>
  <si>
    <t>布尔"与" - 如果 x 为 False，x and y 返回 False，否则它返回 y 的计算值。</t>
  </si>
  <si>
    <t>(a and b) 返回 20。</t>
  </si>
  <si>
    <t>or</t>
  </si>
  <si>
    <t>x or y</t>
  </si>
  <si>
    <t>布尔"或" - 如果 x 是 True，它返回 x 的值，否则它返回 y 的计算值。</t>
  </si>
  <si>
    <t>(a or b) 返回 10。</t>
  </si>
  <si>
    <t>not</t>
  </si>
  <si>
    <t>not x</t>
  </si>
  <si>
    <t>not(a and b) 返回 False</t>
  </si>
  <si>
    <t>以下假设变量 a 为 10, b为 20:</t>
  </si>
  <si>
    <t>in</t>
  </si>
  <si>
    <t>如果在指定的序列中找到值返回 True，否则返回 False。</t>
  </si>
  <si>
    <t>x 在 y 序列中 , 如果 x 在 y 序列中返回 True。</t>
  </si>
  <si>
    <t>not in</t>
  </si>
  <si>
    <t>如果在指定的序列中没有找到值返回 True，否则返回 False。</t>
  </si>
  <si>
    <t>x 不在 y 序列中 , 如果 x 不在 y 序列中返回 True。</t>
  </si>
  <si>
    <r>
      <rPr>
        <sz val="10"/>
        <color rgb="FF333333"/>
        <rFont val="微软雅黑"/>
        <family val="2"/>
        <charset val="134"/>
      </rPr>
      <t>布尔</t>
    </r>
    <r>
      <rPr>
        <sz val="10"/>
        <color rgb="FF333333"/>
        <rFont val="Arial"/>
        <family val="2"/>
      </rPr>
      <t>"</t>
    </r>
    <r>
      <rPr>
        <sz val="10"/>
        <color rgb="FF333333"/>
        <rFont val="微软雅黑"/>
        <family val="2"/>
        <charset val="134"/>
      </rPr>
      <t>非</t>
    </r>
    <r>
      <rPr>
        <sz val="10"/>
        <color rgb="FF333333"/>
        <rFont val="Arial"/>
        <family val="2"/>
      </rPr>
      <t xml:space="preserve">" - </t>
    </r>
    <r>
      <rPr>
        <sz val="10"/>
        <color rgb="FF333333"/>
        <rFont val="微软雅黑"/>
        <family val="2"/>
        <charset val="134"/>
      </rPr>
      <t>如果</t>
    </r>
    <r>
      <rPr>
        <sz val="10"/>
        <color rgb="FF333333"/>
        <rFont val="Arial"/>
        <family val="2"/>
      </rPr>
      <t xml:space="preserve"> x </t>
    </r>
    <r>
      <rPr>
        <sz val="10"/>
        <color rgb="FF333333"/>
        <rFont val="微软雅黑"/>
        <family val="2"/>
        <charset val="134"/>
      </rPr>
      <t>为</t>
    </r>
    <r>
      <rPr>
        <sz val="10"/>
        <color rgb="FF333333"/>
        <rFont val="Arial"/>
        <family val="2"/>
      </rPr>
      <t xml:space="preserve"> True</t>
    </r>
    <r>
      <rPr>
        <sz val="10"/>
        <color rgb="FF333333"/>
        <rFont val="微软雅黑"/>
        <family val="2"/>
        <charset val="134"/>
      </rPr>
      <t>，返回</t>
    </r>
    <r>
      <rPr>
        <sz val="10"/>
        <color rgb="FF333333"/>
        <rFont val="Arial"/>
        <family val="2"/>
      </rPr>
      <t xml:space="preserve"> False </t>
    </r>
    <r>
      <rPr>
        <sz val="10"/>
        <color rgb="FF333333"/>
        <rFont val="微软雅黑"/>
        <family val="2"/>
        <charset val="134"/>
      </rPr>
      <t>。如果</t>
    </r>
    <r>
      <rPr>
        <sz val="10"/>
        <color rgb="FF333333"/>
        <rFont val="Arial"/>
        <family val="2"/>
      </rPr>
      <t xml:space="preserve"> x </t>
    </r>
    <r>
      <rPr>
        <sz val="10"/>
        <color rgb="FF333333"/>
        <rFont val="微软雅黑"/>
        <family val="2"/>
        <charset val="134"/>
      </rPr>
      <t>为</t>
    </r>
    <r>
      <rPr>
        <sz val="10"/>
        <color rgb="FF333333"/>
        <rFont val="Arial"/>
        <family val="2"/>
      </rPr>
      <t xml:space="preserve"> False</t>
    </r>
    <r>
      <rPr>
        <sz val="10"/>
        <color rgb="FF333333"/>
        <rFont val="微软雅黑"/>
        <family val="2"/>
        <charset val="134"/>
      </rPr>
      <t>，它返回</t>
    </r>
    <r>
      <rPr>
        <sz val="10"/>
        <color rgb="FF333333"/>
        <rFont val="Arial"/>
        <family val="2"/>
      </rPr>
      <t xml:space="preserve"> True</t>
    </r>
    <r>
      <rPr>
        <sz val="10"/>
        <color rgb="FF333333"/>
        <rFont val="微软雅黑"/>
        <family val="2"/>
        <charset val="134"/>
      </rPr>
      <t>。</t>
    </r>
    <phoneticPr fontId="1" type="noConversion"/>
  </si>
  <si>
    <t>is</t>
  </si>
  <si>
    <t>is 是判断两个标识符是不是引用自一个对象</t>
  </si>
  <si>
    <r>
      <t>x is y</t>
    </r>
    <r>
      <rPr>
        <sz val="10"/>
        <color rgb="FF333333"/>
        <rFont val="Arial"/>
        <family val="2"/>
      </rPr>
      <t>, 类似 </t>
    </r>
    <r>
      <rPr>
        <b/>
        <sz val="10"/>
        <color rgb="FF333333"/>
        <rFont val="Arial"/>
        <family val="2"/>
      </rPr>
      <t>id(x) == id(y)</t>
    </r>
    <r>
      <rPr>
        <sz val="10"/>
        <color rgb="FF333333"/>
        <rFont val="Arial"/>
        <family val="2"/>
      </rPr>
      <t> , 如果引用的是同一个对象则返回 True，否则返回 False</t>
    </r>
  </si>
  <si>
    <t>is not</t>
  </si>
  <si>
    <t>is not 是判断两个标识符是不是引用自不同对象</t>
  </si>
  <si>
    <r>
      <t>x is not y</t>
    </r>
    <r>
      <rPr>
        <sz val="10"/>
        <color rgb="FF333333"/>
        <rFont val="Arial"/>
        <family val="2"/>
      </rPr>
      <t> ， 类似 </t>
    </r>
    <r>
      <rPr>
        <b/>
        <sz val="10"/>
        <color rgb="FF333333"/>
        <rFont val="Arial"/>
        <family val="2"/>
      </rPr>
      <t>id(a) != id(b)</t>
    </r>
    <r>
      <rPr>
        <sz val="10"/>
        <color rgb="FF333333"/>
        <rFont val="Arial"/>
        <family val="2"/>
      </rPr>
      <t>。如果引用的不是同一个对象则返回结果 True，否则返回 False。</t>
    </r>
  </si>
  <si>
    <t>指数 (最高优先级)</t>
  </si>
  <si>
    <t>~ + -</t>
  </si>
  <si>
    <t>按位翻转, 一元加号和减号 (最后两个的方法名为 +@ 和 -@)</t>
  </si>
  <si>
    <t>* / % //</t>
  </si>
  <si>
    <t>乘，除，取模和取整除</t>
  </si>
  <si>
    <t>+ -</t>
  </si>
  <si>
    <t>加法减法</t>
  </si>
  <si>
    <t>&gt;&gt; &lt;&lt;</t>
  </si>
  <si>
    <t>右移，左移运算符</t>
  </si>
  <si>
    <t>位 'AND'</t>
  </si>
  <si>
    <t>^ |</t>
  </si>
  <si>
    <t>位运算符</t>
  </si>
  <si>
    <t>&lt;= &lt; &gt; &gt;=</t>
  </si>
  <si>
    <t>比较运算符</t>
  </si>
  <si>
    <t>&lt;&gt; == !=</t>
  </si>
  <si>
    <t>等于运算符</t>
  </si>
  <si>
    <t>= %= /= //= -= += *= **=</t>
  </si>
  <si>
    <t>赋值运算符</t>
  </si>
  <si>
    <t>is is not</t>
  </si>
  <si>
    <t>身份运算符</t>
  </si>
  <si>
    <t>in not in</t>
  </si>
  <si>
    <t>成员运算符</t>
  </si>
  <si>
    <t>and or not</t>
  </si>
  <si>
    <t>逻辑运算符</t>
  </si>
  <si>
    <r>
      <rPr>
        <sz val="10"/>
        <color rgb="FF333333"/>
        <rFont val="宋体"/>
        <family val="3"/>
        <charset val="134"/>
      </rPr>
      <t>运算符优先级</t>
    </r>
    <phoneticPr fontId="1" type="noConversion"/>
  </si>
  <si>
    <t>常用数据类型转换函数</t>
    <phoneticPr fontId="1" type="noConversion"/>
  </si>
  <si>
    <r>
      <rPr>
        <sz val="10"/>
        <color rgb="FF333333"/>
        <rFont val="宋体"/>
        <family val="3"/>
        <charset val="134"/>
      </rPr>
      <t>常用数学函数</t>
    </r>
    <phoneticPr fontId="1" type="noConversion"/>
  </si>
  <si>
    <t>abs(x)</t>
  </si>
  <si>
    <t>返回数字的绝对值，如abs(-10) 返回 10</t>
  </si>
  <si>
    <t>ceil(x)</t>
  </si>
  <si>
    <t>返回数字的上入整数，如math.ceil(4.1) 返回 5</t>
  </si>
  <si>
    <t>cmp(x, y)</t>
  </si>
  <si>
    <r>
      <t>如果 x &lt; y 返回 -1, 如果 x == y 返回 0, 如果 x &gt; y 返回 1。 </t>
    </r>
    <r>
      <rPr>
        <b/>
        <sz val="10"/>
        <color rgb="FFFF0000"/>
        <rFont val="Arial"/>
        <family val="2"/>
      </rPr>
      <t>Python 3 已废弃，使用 (x&gt;y)-(x&lt;y) 替换</t>
    </r>
    <r>
      <rPr>
        <sz val="10"/>
        <color rgb="FF333333"/>
        <rFont val="Arial"/>
        <family val="2"/>
      </rPr>
      <t>。</t>
    </r>
  </si>
  <si>
    <t>exp(x)</t>
  </si>
  <si>
    <r>
      <t>返回e的x次幂(e</t>
    </r>
    <r>
      <rPr>
        <vertAlign val="superscript"/>
        <sz val="10"/>
        <color rgb="FF333333"/>
        <rFont val="Arial"/>
        <family val="2"/>
      </rPr>
      <t>x</t>
    </r>
    <r>
      <rPr>
        <sz val="10"/>
        <color rgb="FF333333"/>
        <rFont val="Arial"/>
        <family val="2"/>
      </rPr>
      <t>),如math.exp(1) 返回2.718281828459045</t>
    </r>
  </si>
  <si>
    <t>fabs(x)</t>
  </si>
  <si>
    <t>返回数字的绝对值，如math.fabs(-10) 返回10.0</t>
  </si>
  <si>
    <t>floor(x)</t>
  </si>
  <si>
    <t>返回数字的下舍整数，如math.floor(4.9)返回 4</t>
  </si>
  <si>
    <t>log(x)</t>
  </si>
  <si>
    <t>如math.log(math.e)返回1.0,math.log(100,10)返回2.0</t>
  </si>
  <si>
    <t>log10(x)</t>
  </si>
  <si>
    <t>返回以10为基数的x的对数，如math.log10(100)返回 2.0</t>
  </si>
  <si>
    <t>max(x1, x2,...)</t>
  </si>
  <si>
    <t>返回给定参数的最大值，参数可以为序列。</t>
  </si>
  <si>
    <t>min(x1, x2,...)</t>
  </si>
  <si>
    <t>返回给定参数的最小值，参数可以为序列。</t>
  </si>
  <si>
    <t>modf(x)</t>
  </si>
  <si>
    <t>返回x的整数部分与小数部分，两部分的数值符号与x相同，整数部分以浮点型表示。</t>
  </si>
  <si>
    <t>pow(x, y)</t>
  </si>
  <si>
    <t>x**y 运算后的值。</t>
  </si>
  <si>
    <t>round(x [,n])</t>
  </si>
  <si>
    <t>返回浮点数x的四舍五入值，如给出n值，则代表舍入到小数点后的位数。</t>
  </si>
  <si>
    <t>sqrt(x)</t>
  </si>
  <si>
    <t>返回数字x的平方根。</t>
  </si>
  <si>
    <t>从序列的元素中随机挑选一个元素，比如random.choice(range(10))，从0到9中随机挑选一个整数。</t>
  </si>
  <si>
    <t>randrange ([start,] stop [,step])</t>
  </si>
  <si>
    <t>从指定范围内，按指定基数递增的集合中获取一个随机数，基数缺省值为1</t>
  </si>
  <si>
    <t>random()</t>
  </si>
  <si>
    <t>随机生成下一个实数，它在[0,1)范围内。</t>
  </si>
  <si>
    <t>seed([x])</t>
  </si>
  <si>
    <t>改变随机数生成器的种子seed。如果你不了解其原理，你不必特别去设定seed，Python会帮你选择seed。</t>
  </si>
  <si>
    <t>shuffle(lst)</t>
  </si>
  <si>
    <t>将序列的所有元素随机排序</t>
  </si>
  <si>
    <t>uniform(x, y)</t>
  </si>
  <si>
    <t>随机生成下一个实数，它在[x,y]范围内。</t>
  </si>
  <si>
    <t>choice(seq)</t>
    <phoneticPr fontId="1" type="noConversion"/>
  </si>
  <si>
    <t>acos(x)</t>
  </si>
  <si>
    <t>返回x的反余弦弧度值。</t>
  </si>
  <si>
    <t>asin(x)</t>
  </si>
  <si>
    <t>返回x的反正弦弧度值。</t>
  </si>
  <si>
    <t>atan(x)</t>
  </si>
  <si>
    <t>返回x的反正切弧度值。</t>
  </si>
  <si>
    <t>atan2(y, x)</t>
  </si>
  <si>
    <t>返回给定的 X 及 Y 坐标值的反正切值。</t>
  </si>
  <si>
    <t>cos(x)</t>
  </si>
  <si>
    <t>返回x的弧度的余弦值。</t>
  </si>
  <si>
    <t>hypot(x, y)</t>
  </si>
  <si>
    <t>返回欧几里德范数 sqrt(x*x + y*y)。</t>
  </si>
  <si>
    <t>sin(x)</t>
  </si>
  <si>
    <t>返回的x弧度的正弦值。</t>
  </si>
  <si>
    <t>tan(x)</t>
  </si>
  <si>
    <t>返回x弧度的正切值。</t>
  </si>
  <si>
    <t>degrees(x)</t>
  </si>
  <si>
    <t>将弧度转换为角度,如degrees(math.pi/2) ， 返回90.0</t>
  </si>
  <si>
    <t>radians(x)</t>
  </si>
  <si>
    <t>将角度转换为弧度</t>
  </si>
  <si>
    <t>pi</t>
  </si>
  <si>
    <t>数学常量 pi（圆周率，一般以π来表示）</t>
  </si>
  <si>
    <t>e</t>
  </si>
  <si>
    <t>数学常量 e，e即自然常数（自然常数）。</t>
  </si>
  <si>
    <t>转义字符</t>
  </si>
  <si>
    <t>\(在行尾时)</t>
  </si>
  <si>
    <t>续行符</t>
  </si>
  <si>
    <t>\\</t>
  </si>
  <si>
    <t>反斜杠符号</t>
  </si>
  <si>
    <t>\'</t>
  </si>
  <si>
    <t>单引号</t>
  </si>
  <si>
    <t>\"</t>
  </si>
  <si>
    <t>双引号</t>
  </si>
  <si>
    <t>\a</t>
  </si>
  <si>
    <t>响铃</t>
  </si>
  <si>
    <t>\b</t>
  </si>
  <si>
    <t>退格(Backspace)</t>
  </si>
  <si>
    <t>\000</t>
  </si>
  <si>
    <t>空</t>
  </si>
  <si>
    <t>\n</t>
  </si>
  <si>
    <t>换行</t>
  </si>
  <si>
    <t>\v</t>
  </si>
  <si>
    <t>纵向制表符</t>
  </si>
  <si>
    <t>\t</t>
  </si>
  <si>
    <t>横向制表符</t>
  </si>
  <si>
    <t>\r</t>
  </si>
  <si>
    <t>回车</t>
  </si>
  <si>
    <t>\f</t>
  </si>
  <si>
    <t>换页</t>
  </si>
  <si>
    <t>\oyy</t>
  </si>
  <si>
    <t>八进制数，yy代表的字符，例如：\o12代表换行</t>
  </si>
  <si>
    <t>\xyy</t>
  </si>
  <si>
    <t>十六进制数，yy代表的字符，例如：\x0a代表换行</t>
  </si>
  <si>
    <t>\other</t>
  </si>
  <si>
    <t>其它的字符以普通格式输出</t>
  </si>
  <si>
    <t>字符串连接</t>
  </si>
  <si>
    <t>a + b 输出结果： HelloPython</t>
  </si>
  <si>
    <t>重复输出字符串</t>
  </si>
  <si>
    <t>a*2 输出结果：HelloHello</t>
  </si>
  <si>
    <t>[]</t>
  </si>
  <si>
    <t>通过索引获取字符串中字符</t>
  </si>
  <si>
    <r>
      <t>a[1] 输出结果 </t>
    </r>
    <r>
      <rPr>
        <b/>
        <sz val="10"/>
        <color rgb="FF333333"/>
        <rFont val="Arial"/>
        <family val="2"/>
      </rPr>
      <t>e</t>
    </r>
  </si>
  <si>
    <t>[ : ]</t>
  </si>
  <si>
    <r>
      <t>截取字符串中的一部分，遵循</t>
    </r>
    <r>
      <rPr>
        <b/>
        <sz val="10"/>
        <color rgb="FF333333"/>
        <rFont val="Arial"/>
        <family val="2"/>
      </rPr>
      <t>左闭右开</t>
    </r>
    <r>
      <rPr>
        <sz val="10"/>
        <color rgb="FF333333"/>
        <rFont val="Arial"/>
        <family val="2"/>
      </rPr>
      <t>原则，str[0,2] 是不包含第 3 个字符的。</t>
    </r>
  </si>
  <si>
    <r>
      <t>a[1:4] 输出结果 </t>
    </r>
    <r>
      <rPr>
        <b/>
        <sz val="10"/>
        <color rgb="FF333333"/>
        <rFont val="Arial"/>
        <family val="2"/>
      </rPr>
      <t>ell</t>
    </r>
  </si>
  <si>
    <t>成员运算符 - 如果字符串中包含给定的字符返回 True</t>
  </si>
  <si>
    <r>
      <t>'H' in a</t>
    </r>
    <r>
      <rPr>
        <sz val="10"/>
        <color rgb="FF333333"/>
        <rFont val="Arial"/>
        <family val="2"/>
      </rPr>
      <t> 输出结果 True</t>
    </r>
  </si>
  <si>
    <t>成员运算符 - 如果字符串中不包含给定的字符返回 True</t>
  </si>
  <si>
    <r>
      <t>'M' not in a</t>
    </r>
    <r>
      <rPr>
        <sz val="10"/>
        <color rgb="FF333333"/>
        <rFont val="Arial"/>
        <family val="2"/>
      </rPr>
      <t> 输出结果 True</t>
    </r>
  </si>
  <si>
    <t>r/R</t>
  </si>
  <si>
    <r>
      <t>原始字符串 - 原始字符串：所有的字符串都是直接按照字面的意思来使用，没有转义特殊或不能打印的字符。 原始字符串除在字符串的第一个引号前加上字母 </t>
    </r>
    <r>
      <rPr>
        <b/>
        <sz val="10"/>
        <color rgb="FF333333"/>
        <rFont val="Consolas"/>
        <family val="3"/>
      </rPr>
      <t>r</t>
    </r>
    <r>
      <rPr>
        <sz val="10"/>
        <color rgb="FF333333"/>
        <rFont val="Arial"/>
        <family val="2"/>
      </rPr>
      <t>（可以大小写）以外，与普通字符串有着几乎完全相同的语法。</t>
    </r>
  </si>
  <si>
    <r>
      <t>print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 xml:space="preserve"> r</t>
    </r>
    <r>
      <rPr>
        <sz val="9"/>
        <color rgb="FF008800"/>
        <rFont val="Consolas"/>
        <family val="3"/>
      </rPr>
      <t>'\n'</t>
    </r>
    <r>
      <rPr>
        <sz val="9"/>
        <color rgb="FF000000"/>
        <rFont val="Consolas"/>
        <family val="3"/>
      </rPr>
      <t xml:space="preserve"> </t>
    </r>
    <r>
      <rPr>
        <sz val="9"/>
        <color rgb="FF666600"/>
        <rFont val="Consolas"/>
        <family val="3"/>
      </rPr>
      <t>)</t>
    </r>
  </si>
  <si>
    <r>
      <t>print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 xml:space="preserve"> R</t>
    </r>
    <r>
      <rPr>
        <sz val="9"/>
        <color rgb="FF008800"/>
        <rFont val="Consolas"/>
        <family val="3"/>
      </rPr>
      <t>'\n'</t>
    </r>
    <r>
      <rPr>
        <sz val="9"/>
        <color rgb="FF000000"/>
        <rFont val="Consolas"/>
        <family val="3"/>
      </rPr>
      <t xml:space="preserve"> </t>
    </r>
    <r>
      <rPr>
        <sz val="9"/>
        <color rgb="FF666600"/>
        <rFont val="Consolas"/>
        <family val="3"/>
      </rPr>
      <t>)</t>
    </r>
  </si>
  <si>
    <t>格式字符串</t>
  </si>
  <si>
    <t>请看下一节内容。</t>
  </si>
  <si>
    <r>
      <rPr>
        <sz val="10"/>
        <color rgb="FF333333"/>
        <rFont val="宋体"/>
        <family val="3"/>
        <charset val="134"/>
      </rPr>
      <t>字符串操作符</t>
    </r>
    <phoneticPr fontId="1" type="noConversion"/>
  </si>
  <si>
    <t>下表实例变量a值为字符串 "Hello"，b变量值为 "Python"：</t>
  </si>
  <si>
    <t>符   号</t>
  </si>
  <si>
    <t>      %c</t>
  </si>
  <si>
    <t> 格式化字符及其ASCII码</t>
  </si>
  <si>
    <t>      %s</t>
  </si>
  <si>
    <t> 格式化字符串</t>
  </si>
  <si>
    <t>      %d</t>
  </si>
  <si>
    <t> 格式化整数</t>
  </si>
  <si>
    <t>      %u</t>
  </si>
  <si>
    <t> 格式化无符号整型</t>
  </si>
  <si>
    <t>      %o</t>
  </si>
  <si>
    <t> 格式化无符号八进制数</t>
  </si>
  <si>
    <t>      %x</t>
  </si>
  <si>
    <t> 格式化无符号十六进制数</t>
  </si>
  <si>
    <t>      %X</t>
  </si>
  <si>
    <t> 格式化无符号十六进制数（大写）</t>
  </si>
  <si>
    <t>      %f</t>
  </si>
  <si>
    <t> 格式化浮点数字，可指定小数点后的精度</t>
  </si>
  <si>
    <t>      %e</t>
  </si>
  <si>
    <t> 用科学计数法格式化浮点数</t>
  </si>
  <si>
    <t>      %E</t>
  </si>
  <si>
    <t> 作用同%e，用科学计数法格式化浮点数</t>
  </si>
  <si>
    <t>      %g</t>
  </si>
  <si>
    <t> %f和%e的简写</t>
  </si>
  <si>
    <t>      %G</t>
  </si>
  <si>
    <t> %f 和 %E 的简写</t>
  </si>
  <si>
    <t>      %p</t>
  </si>
  <si>
    <t> 用十六进制数格式化变量的地址</t>
  </si>
  <si>
    <t>字符串格式化符号</t>
    <phoneticPr fontId="1" type="noConversion"/>
  </si>
  <si>
    <t>符号</t>
  </si>
  <si>
    <t>功能</t>
  </si>
  <si>
    <t>定义宽度或者小数点精度</t>
  </si>
  <si>
    <t>用做左对齐</t>
  </si>
  <si>
    <t>在正数前面显示加号( + )</t>
  </si>
  <si>
    <t>&lt;sp&gt;</t>
  </si>
  <si>
    <t>在正数前面显示空格</t>
  </si>
  <si>
    <t>#</t>
  </si>
  <si>
    <t>在八进制数前面显示零('0')，在十六进制前面显示'0x'或者'0X'(取决于用的是'x'还是'X')</t>
  </si>
  <si>
    <t>显示的数字前面填充'0'而不是默认的空格</t>
  </si>
  <si>
    <t>'%%'输出一个单一的'%'</t>
  </si>
  <si>
    <t>(var)</t>
  </si>
  <si>
    <t>映射变量(字典参数)</t>
  </si>
  <si>
    <t>m.n.</t>
  </si>
  <si>
    <t>m 是显示的最小总宽度,n 是小数点后的位数(如果可用的话)</t>
  </si>
  <si>
    <t>格式化辅助指令</t>
    <phoneticPr fontId="1" type="noConversion"/>
  </si>
  <si>
    <t>方法及描述</t>
  </si>
  <si>
    <t>返回 str 在 string 里面出现的次数，如果 beg 或者 end 指定则返回指定范围内 str 出现的次数</t>
  </si>
  <si>
    <t>检查字符串是否以 obj 结束，如果beg 或者 end 指定则检查指定的范围内是否以 obj 结束，如果是，返回 True,否则返回 False.</t>
  </si>
  <si>
    <t>max(str)</t>
  </si>
  <si>
    <t>min(str)</t>
  </si>
  <si>
    <t>类似于 find()函数，不过是从右边开始查找.</t>
  </si>
  <si>
    <t>类似于 index()，不过是从右边开始.</t>
  </si>
  <si>
    <t>按照行('\r', '\r\n', \n')分隔，返回一个包含各行作为元素的列表，如果参数 keepends 为 False，不包含换行符，如果为 True，则保留换行符。</t>
  </si>
  <si>
    <t>列表函数</t>
    <phoneticPr fontId="1" type="noConversion"/>
  </si>
  <si>
    <t>len(list)</t>
  </si>
  <si>
    <t>列表元素个数</t>
  </si>
  <si>
    <t>max(list)</t>
  </si>
  <si>
    <t>返回列表元素最大值</t>
  </si>
  <si>
    <t>min(list)</t>
  </si>
  <si>
    <t>返回列表元素最小值</t>
  </si>
  <si>
    <t>list(seq)</t>
  </si>
  <si>
    <t>将元组转换为列表</t>
  </si>
  <si>
    <t>方法</t>
  </si>
  <si>
    <t>在列表末尾添加新的对象</t>
  </si>
  <si>
    <t>统计某个元素在列表中出现的次数</t>
  </si>
  <si>
    <t>在列表末尾一次性追加另一个序列中的多个值（用新列表扩展原来的列表）</t>
  </si>
  <si>
    <t>从列表中找出某个值第一个匹配项的索引位置</t>
  </si>
  <si>
    <t>将对象插入列表</t>
  </si>
  <si>
    <t>移除列表中的一个元素（默认最后一个元素），并且返回该元素的值</t>
  </si>
  <si>
    <t>移除列表中某个值的第一个匹配项</t>
  </si>
  <si>
    <t>反向列表中元素</t>
  </si>
  <si>
    <t>对原列表进行排序</t>
  </si>
  <si>
    <t>清空列表</t>
  </si>
  <si>
    <t>复制列表</t>
  </si>
  <si>
    <t>列表方法</t>
    <phoneticPr fontId="1" type="noConversion"/>
  </si>
  <si>
    <t>Python 表达式</t>
  </si>
  <si>
    <t>结果</t>
  </si>
  <si>
    <t>len((1, 2, 3))</t>
  </si>
  <si>
    <t>计算元素个数</t>
  </si>
  <si>
    <t>(1, 2, 3) + (4, 5, 6)</t>
  </si>
  <si>
    <t>(1, 2, 3, 4, 5, 6)</t>
  </si>
  <si>
    <t>连接</t>
  </si>
  <si>
    <t>('Hi!',) * 4</t>
  </si>
  <si>
    <t>('Hi!', 'Hi!', 'Hi!', 'Hi!')</t>
  </si>
  <si>
    <t>复制</t>
  </si>
  <si>
    <t>3 in (1, 2, 3)</t>
  </si>
  <si>
    <t>元素是否存在</t>
  </si>
  <si>
    <t>for x in (1, 2, 3): print (x,)</t>
  </si>
  <si>
    <t>1 2 3</t>
  </si>
  <si>
    <t>迭代</t>
  </si>
  <si>
    <t>元组运算符</t>
    <phoneticPr fontId="1" type="noConversion"/>
  </si>
  <si>
    <t>元组内置函数</t>
    <phoneticPr fontId="1" type="noConversion"/>
  </si>
  <si>
    <t>len(tuple)</t>
  </si>
  <si>
    <t>计算元组元素个数。</t>
  </si>
  <si>
    <r>
      <t>&gt;&gt;&gt;</t>
    </r>
    <r>
      <rPr>
        <sz val="9"/>
        <color rgb="FF000000"/>
        <rFont val="Consolas"/>
        <family val="3"/>
      </rPr>
      <t xml:space="preserve"> tuple1 </t>
    </r>
    <r>
      <rPr>
        <sz val="9"/>
        <color rgb="FF666600"/>
        <rFont val="Consolas"/>
        <family val="3"/>
      </rPr>
      <t>=</t>
    </r>
    <r>
      <rPr>
        <sz val="9"/>
        <color rgb="FF000000"/>
        <rFont val="Consolas"/>
        <family val="3"/>
      </rPr>
      <t xml:space="preserve"> </t>
    </r>
    <r>
      <rPr>
        <sz val="9"/>
        <color rgb="FF666600"/>
        <rFont val="Consolas"/>
        <family val="3"/>
      </rPr>
      <t>(</t>
    </r>
    <r>
      <rPr>
        <sz val="9"/>
        <color rgb="FF008800"/>
        <rFont val="Consolas"/>
        <family val="3"/>
      </rPr>
      <t>'Google'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'Runoob'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'Taobao'</t>
    </r>
    <r>
      <rPr>
        <sz val="9"/>
        <color rgb="FF666600"/>
        <rFont val="Consolas"/>
        <family val="3"/>
      </rPr>
      <t>)</t>
    </r>
  </si>
  <si>
    <r>
      <t>&gt;&gt;&gt;</t>
    </r>
    <r>
      <rPr>
        <sz val="9"/>
        <color rgb="FF000000"/>
        <rFont val="Consolas"/>
        <family val="3"/>
      </rPr>
      <t xml:space="preserve"> len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>tuple1</t>
    </r>
    <r>
      <rPr>
        <sz val="9"/>
        <color rgb="FF666600"/>
        <rFont val="Consolas"/>
        <family val="3"/>
      </rPr>
      <t>)</t>
    </r>
  </si>
  <si>
    <r>
      <t>&gt;&gt;&gt;</t>
    </r>
    <r>
      <rPr>
        <sz val="9"/>
        <color rgb="FF000000"/>
        <rFont val="Consolas"/>
        <family val="3"/>
      </rPr>
      <t xml:space="preserve"> </t>
    </r>
  </si>
  <si>
    <t>max(tuple)</t>
  </si>
  <si>
    <t>返回元组中元素最大值。</t>
  </si>
  <si>
    <r>
      <t>&gt;&gt;&gt;</t>
    </r>
    <r>
      <rPr>
        <sz val="9"/>
        <color rgb="FF000000"/>
        <rFont val="Consolas"/>
        <family val="3"/>
      </rPr>
      <t xml:space="preserve"> tuple2 </t>
    </r>
    <r>
      <rPr>
        <sz val="9"/>
        <color rgb="FF666600"/>
        <rFont val="Consolas"/>
        <family val="3"/>
      </rPr>
      <t>=</t>
    </r>
    <r>
      <rPr>
        <sz val="9"/>
        <color rgb="FF000000"/>
        <rFont val="Consolas"/>
        <family val="3"/>
      </rPr>
      <t xml:space="preserve"> </t>
    </r>
    <r>
      <rPr>
        <sz val="9"/>
        <color rgb="FF666600"/>
        <rFont val="Consolas"/>
        <family val="3"/>
      </rPr>
      <t>(</t>
    </r>
    <r>
      <rPr>
        <sz val="9"/>
        <color rgb="FF008800"/>
        <rFont val="Consolas"/>
        <family val="3"/>
      </rPr>
      <t>'5'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'4'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'8'</t>
    </r>
    <r>
      <rPr>
        <sz val="9"/>
        <color rgb="FF666600"/>
        <rFont val="Consolas"/>
        <family val="3"/>
      </rPr>
      <t>)</t>
    </r>
  </si>
  <si>
    <r>
      <t>&gt;&gt;&gt;</t>
    </r>
    <r>
      <rPr>
        <sz val="9"/>
        <color rgb="FF000000"/>
        <rFont val="Consolas"/>
        <family val="3"/>
      </rPr>
      <t xml:space="preserve"> max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>tuple2</t>
    </r>
    <r>
      <rPr>
        <sz val="9"/>
        <color rgb="FF666600"/>
        <rFont val="Consolas"/>
        <family val="3"/>
      </rPr>
      <t>)</t>
    </r>
  </si>
  <si>
    <t>'8'</t>
  </si>
  <si>
    <t>min(tuple)</t>
  </si>
  <si>
    <t>返回元组中元素最小值。</t>
  </si>
  <si>
    <r>
      <t>&gt;&gt;&gt;</t>
    </r>
    <r>
      <rPr>
        <sz val="9"/>
        <color rgb="FF000000"/>
        <rFont val="Consolas"/>
        <family val="3"/>
      </rPr>
      <t xml:space="preserve"> min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>tuple2</t>
    </r>
    <r>
      <rPr>
        <sz val="9"/>
        <color rgb="FF666600"/>
        <rFont val="Consolas"/>
        <family val="3"/>
      </rPr>
      <t>)</t>
    </r>
  </si>
  <si>
    <t>'4'</t>
  </si>
  <si>
    <t>tuple(seq)</t>
  </si>
  <si>
    <t>将列表转换为元组。</t>
  </si>
  <si>
    <r>
      <t>&gt;&gt;&gt;</t>
    </r>
    <r>
      <rPr>
        <sz val="9"/>
        <color rgb="FF000000"/>
        <rFont val="Consolas"/>
        <family val="3"/>
      </rPr>
      <t xml:space="preserve"> list1</t>
    </r>
    <r>
      <rPr>
        <sz val="9"/>
        <color rgb="FF666600"/>
        <rFont val="Consolas"/>
        <family val="3"/>
      </rPr>
      <t>=</t>
    </r>
    <r>
      <rPr>
        <sz val="9"/>
        <color rgb="FF000000"/>
        <rFont val="Consolas"/>
        <family val="3"/>
      </rPr>
      <t xml:space="preserve"> </t>
    </r>
    <r>
      <rPr>
        <sz val="9"/>
        <color rgb="FF666600"/>
        <rFont val="Consolas"/>
        <family val="3"/>
      </rPr>
      <t>[</t>
    </r>
    <r>
      <rPr>
        <sz val="9"/>
        <color rgb="FF008800"/>
        <rFont val="Consolas"/>
        <family val="3"/>
      </rPr>
      <t>'Google'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'Taobao'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'Runoob'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'Baidu'</t>
    </r>
    <r>
      <rPr>
        <sz val="9"/>
        <color rgb="FF666600"/>
        <rFont val="Consolas"/>
        <family val="3"/>
      </rPr>
      <t>]</t>
    </r>
  </si>
  <si>
    <r>
      <t>&gt;&gt;&gt;</t>
    </r>
    <r>
      <rPr>
        <sz val="9"/>
        <color rgb="FF000000"/>
        <rFont val="Consolas"/>
        <family val="3"/>
      </rPr>
      <t xml:space="preserve"> tuple1</t>
    </r>
    <r>
      <rPr>
        <sz val="9"/>
        <color rgb="FF666600"/>
        <rFont val="Consolas"/>
        <family val="3"/>
      </rPr>
      <t>=</t>
    </r>
    <r>
      <rPr>
        <sz val="9"/>
        <color rgb="FF000000"/>
        <rFont val="Consolas"/>
        <family val="3"/>
      </rPr>
      <t>tuple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>list1</t>
    </r>
    <r>
      <rPr>
        <sz val="9"/>
        <color rgb="FF666600"/>
        <rFont val="Consolas"/>
        <family val="3"/>
      </rPr>
      <t>)</t>
    </r>
  </si>
  <si>
    <r>
      <t>&gt;&gt;&gt;</t>
    </r>
    <r>
      <rPr>
        <sz val="9"/>
        <color rgb="FF000000"/>
        <rFont val="Consolas"/>
        <family val="3"/>
      </rPr>
      <t xml:space="preserve"> tuple1</t>
    </r>
  </si>
  <si>
    <r>
      <t>(</t>
    </r>
    <r>
      <rPr>
        <sz val="9"/>
        <color rgb="FF008800"/>
        <rFont val="Consolas"/>
        <family val="3"/>
      </rPr>
      <t>'Google'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'Taobao'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'Runoob'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'Baidu'</t>
    </r>
    <r>
      <rPr>
        <sz val="9"/>
        <color rgb="FF666600"/>
        <rFont val="Consolas"/>
        <family val="3"/>
      </rPr>
      <t>)</t>
    </r>
  </si>
  <si>
    <t>函数及描述</t>
  </si>
  <si>
    <t>len(dict)</t>
  </si>
  <si>
    <t>计算字典元素个数，即键的总数。</t>
  </si>
  <si>
    <r>
      <t>&gt;&gt;&gt;</t>
    </r>
    <r>
      <rPr>
        <sz val="9"/>
        <color rgb="FF000000"/>
        <rFont val="Consolas"/>
        <family val="3"/>
      </rPr>
      <t xml:space="preserve"> dict </t>
    </r>
    <r>
      <rPr>
        <sz val="9"/>
        <color rgb="FF666600"/>
        <rFont val="Consolas"/>
        <family val="3"/>
      </rPr>
      <t>=</t>
    </r>
    <r>
      <rPr>
        <sz val="9"/>
        <color rgb="FF000000"/>
        <rFont val="Consolas"/>
        <family val="3"/>
      </rPr>
      <t xml:space="preserve"> </t>
    </r>
    <r>
      <rPr>
        <sz val="9"/>
        <color rgb="FF666600"/>
        <rFont val="Consolas"/>
        <family val="3"/>
      </rPr>
      <t>{</t>
    </r>
    <r>
      <rPr>
        <sz val="9"/>
        <color rgb="FF008800"/>
        <rFont val="Consolas"/>
        <family val="3"/>
      </rPr>
      <t>'Name'</t>
    </r>
    <r>
      <rPr>
        <sz val="9"/>
        <color rgb="FF666600"/>
        <rFont val="Consolas"/>
        <family val="3"/>
      </rPr>
      <t>: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'Runoob'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'Age'</t>
    </r>
    <r>
      <rPr>
        <sz val="9"/>
        <color rgb="FF666600"/>
        <rFont val="Consolas"/>
        <family val="3"/>
      </rPr>
      <t>:</t>
    </r>
    <r>
      <rPr>
        <sz val="9"/>
        <color rgb="FF000000"/>
        <rFont val="Consolas"/>
        <family val="3"/>
      </rPr>
      <t xml:space="preserve"> </t>
    </r>
    <r>
      <rPr>
        <sz val="9"/>
        <color rgb="FF006666"/>
        <rFont val="Consolas"/>
        <family val="3"/>
      </rPr>
      <t>7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'Class'</t>
    </r>
    <r>
      <rPr>
        <sz val="9"/>
        <color rgb="FF666600"/>
        <rFont val="Consolas"/>
        <family val="3"/>
      </rPr>
      <t>: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'First'</t>
    </r>
    <r>
      <rPr>
        <sz val="9"/>
        <color rgb="FF666600"/>
        <rFont val="Consolas"/>
        <family val="3"/>
      </rPr>
      <t>}</t>
    </r>
  </si>
  <si>
    <r>
      <t>&gt;&gt;&gt;</t>
    </r>
    <r>
      <rPr>
        <sz val="9"/>
        <color rgb="FF000000"/>
        <rFont val="Consolas"/>
        <family val="3"/>
      </rPr>
      <t xml:space="preserve"> len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>dict</t>
    </r>
    <r>
      <rPr>
        <sz val="9"/>
        <color rgb="FF666600"/>
        <rFont val="Consolas"/>
        <family val="3"/>
      </rPr>
      <t>)</t>
    </r>
  </si>
  <si>
    <t>str(dict)</t>
  </si>
  <si>
    <t>输出字典，以可打印的字符串表示。</t>
  </si>
  <si>
    <r>
      <t>&gt;&gt;&gt;</t>
    </r>
    <r>
      <rPr>
        <sz val="9"/>
        <color rgb="FF000000"/>
        <rFont val="Consolas"/>
        <family val="3"/>
      </rPr>
      <t xml:space="preserve"> str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>dict</t>
    </r>
    <r>
      <rPr>
        <sz val="9"/>
        <color rgb="FF666600"/>
        <rFont val="Consolas"/>
        <family val="3"/>
      </rPr>
      <t>)</t>
    </r>
  </si>
  <si>
    <t>"{'Name': 'Runoob', 'Class': 'First', 'Age': 7}"</t>
  </si>
  <si>
    <t>type(variable)</t>
  </si>
  <si>
    <t>返回输入的变量类型，如果变量是字典就返回字典类型。</t>
  </si>
  <si>
    <r>
      <t>&gt;&gt;&gt;</t>
    </r>
    <r>
      <rPr>
        <sz val="9"/>
        <color rgb="FF000000"/>
        <rFont val="Consolas"/>
        <family val="3"/>
      </rPr>
      <t xml:space="preserve"> type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>dict</t>
    </r>
    <r>
      <rPr>
        <sz val="9"/>
        <color rgb="FF666600"/>
        <rFont val="Consolas"/>
        <family val="3"/>
      </rPr>
      <t>)</t>
    </r>
  </si>
  <si>
    <r>
      <t>&lt;</t>
    </r>
    <r>
      <rPr>
        <sz val="9"/>
        <color rgb="FF000088"/>
        <rFont val="Consolas"/>
        <family val="3"/>
      </rPr>
      <t>class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'dict'</t>
    </r>
    <r>
      <rPr>
        <sz val="9"/>
        <color rgb="FF666600"/>
        <rFont val="Consolas"/>
        <family val="3"/>
      </rPr>
      <t>&gt;</t>
    </r>
  </si>
  <si>
    <t>字典内置函数</t>
    <phoneticPr fontId="1" type="noConversion"/>
  </si>
  <si>
    <t>字典内置方法</t>
    <phoneticPr fontId="1" type="noConversion"/>
  </si>
  <si>
    <t>删除字典内所有元素</t>
  </si>
  <si>
    <t>返回一个字典的浅复制</t>
  </si>
  <si>
    <t>创建一个新字典，以序列seq中元素做字典的键，val为字典所有键对应的初始值</t>
  </si>
  <si>
    <t>返回指定键的值，如果值不在字典中返回default值</t>
  </si>
  <si>
    <t>key in dict</t>
  </si>
  <si>
    <t>如果键在字典dict里返回true，否则返回false</t>
  </si>
  <si>
    <t>以列表返回可遍历的(键, 值) 元组数组</t>
  </si>
  <si>
    <t>返回一个迭代器，可以使用 list() 来转换为列表</t>
  </si>
  <si>
    <t>和get()类似, 但如果键不存在于字典中，将会添加键并将值设为default</t>
  </si>
  <si>
    <t>把字典dict2的键/值对更新到dict里</t>
  </si>
  <si>
    <t>删除字典给定键 key 所对应的值，返回值为被删除的值。key值必须给出。 否则，返回default值。</t>
  </si>
  <si>
    <t>随机返回并删除字典中的一对键和值(一般删除末尾对)。</t>
  </si>
  <si>
    <t>集合内置方法完整列表</t>
  </si>
  <si>
    <t>add()</t>
  </si>
  <si>
    <t>为集合添加元素</t>
  </si>
  <si>
    <t>clear()</t>
  </si>
  <si>
    <t>移除集合中的所有元素</t>
  </si>
  <si>
    <t>copy()</t>
  </si>
  <si>
    <t>拷贝一个集合</t>
  </si>
  <si>
    <t>difference()</t>
  </si>
  <si>
    <t>返回多个集合的差集</t>
  </si>
  <si>
    <t>difference_update()</t>
  </si>
  <si>
    <t>移除集合中的元素，该元素在指定的集合也存在。</t>
  </si>
  <si>
    <t>discard()</t>
  </si>
  <si>
    <t>删除集合中指定的元素</t>
  </si>
  <si>
    <t>intersection()</t>
  </si>
  <si>
    <t>返回集合的交集</t>
  </si>
  <si>
    <t>intersection_update()</t>
  </si>
  <si>
    <t>删除集合中的元素，该元素在指定的集合中不存在。</t>
  </si>
  <si>
    <t>isdisjoint()</t>
  </si>
  <si>
    <t>判断两个集合是否包含相同的元素，如果没有返回 True，否则返回 False。</t>
  </si>
  <si>
    <t>issubset()</t>
  </si>
  <si>
    <t>判断指定集合是否为该方法参数集合的子集。</t>
  </si>
  <si>
    <t>issuperset()</t>
  </si>
  <si>
    <t>判断该方法的参数集合是否为指定集合的子集</t>
  </si>
  <si>
    <t>pop()</t>
  </si>
  <si>
    <t>随机移除元素</t>
  </si>
  <si>
    <t>remove()</t>
  </si>
  <si>
    <t>移除指定元素</t>
  </si>
  <si>
    <t>symmetric_difference()</t>
  </si>
  <si>
    <t>返回两个集合中不重复的元素集合。</t>
  </si>
  <si>
    <t>symmetric_difference_update()</t>
  </si>
  <si>
    <t>移除当前集合中在另外一个指定集合相同的元素，并将另外一个指定集合中不同的元素插入到当前集合中。</t>
  </si>
  <si>
    <t>union()</t>
  </si>
  <si>
    <t>返回两个集合的并集</t>
  </si>
  <si>
    <t>update()</t>
  </si>
  <si>
    <t>给集合添加元素</t>
  </si>
  <si>
    <t>file.close()</t>
  </si>
  <si>
    <t>关闭文件。关闭后文件不能再进行读写操作。</t>
  </si>
  <si>
    <t>file.flush()</t>
  </si>
  <si>
    <t>刷新文件内部缓冲，直接把内部缓冲区的数据立刻写入文件, 而不是被动的等待输出缓冲区写入。</t>
  </si>
  <si>
    <t>file.fileno()</t>
  </si>
  <si>
    <t>返回一个整型的文件描述符(file descriptor FD 整型), 可以用在如os模块的read方法等一些底层操作上。</t>
  </si>
  <si>
    <t>file.isatty()</t>
  </si>
  <si>
    <t>如果文件连接到一个终端设备返回 True，否则返回 False。</t>
  </si>
  <si>
    <t>file.next()</t>
  </si>
  <si>
    <t>Python 3 中的 File 对象不支持 next() 方法。</t>
  </si>
  <si>
    <t>返回文件下一行。</t>
  </si>
  <si>
    <t>file.read([size])</t>
  </si>
  <si>
    <t>从文件读取指定的字节数，如果未给定或为负则读取所有。</t>
  </si>
  <si>
    <t>file.readline([size])</t>
  </si>
  <si>
    <t>读取整行，包括 "\n" 字符。</t>
  </si>
  <si>
    <t>file.readlines([sizeint])</t>
  </si>
  <si>
    <t>读取所有行并返回列表，若给定sizeint&gt;0，返回总和大约为sizeint字节的行, 实际读取值可能比 sizeint 较大, 因为需要填充缓冲区。</t>
  </si>
  <si>
    <t>file.seek(offset[, whence])</t>
  </si>
  <si>
    <t>设置文件当前位置</t>
  </si>
  <si>
    <t>file.tell()</t>
  </si>
  <si>
    <t>返回文件当前位置。</t>
  </si>
  <si>
    <t>file.truncate([size])</t>
  </si>
  <si>
    <t>从文件的首行首字符开始截断，截断文件为 size 个字符，无 size 表示从当前位置截断；截断之后后面的所有字符被删除，其中 Widnows 系统下的换行代表2个字符大小。</t>
  </si>
  <si>
    <t>file.write(str)</t>
  </si>
  <si>
    <t>将字符串写入文件，返回的是写入的字符长度。</t>
  </si>
  <si>
    <t>file.writelines(sequence)</t>
  </si>
  <si>
    <t>向文件写入一个序列字符串列表，如果需要换行则要自己加入每行的换行符。</t>
  </si>
  <si>
    <t>OS 文件/目录方法</t>
  </si>
  <si>
    <t>os.access(path, mode)</t>
  </si>
  <si>
    <t>检验权限模式</t>
  </si>
  <si>
    <t>os.chdir(path)</t>
  </si>
  <si>
    <t>改变当前工作目录</t>
  </si>
  <si>
    <t>os.chflags(path, flags)</t>
  </si>
  <si>
    <t>设置路径的标记为数字标记。</t>
  </si>
  <si>
    <t>os.chmod(path, mode)</t>
  </si>
  <si>
    <t>更改权限</t>
  </si>
  <si>
    <t>os.chown(path, uid, gid)</t>
  </si>
  <si>
    <t>更改文件所有者</t>
  </si>
  <si>
    <t>os.chroot(path)</t>
  </si>
  <si>
    <t>改变当前进程的根目录</t>
  </si>
  <si>
    <t>os.close(fd)</t>
  </si>
  <si>
    <t>关闭文件描述符 fd</t>
  </si>
  <si>
    <t>os.closerange(fd_low, fd_high)</t>
  </si>
  <si>
    <t>关闭所有文件描述符，从 fd_low (包含) 到 fd_high (不包含), 错误会忽略</t>
  </si>
  <si>
    <t>os.dup(fd)</t>
  </si>
  <si>
    <t>复制文件描述符 fd</t>
  </si>
  <si>
    <t>os.dup2(fd, fd2)</t>
  </si>
  <si>
    <t>将一个文件描述符 fd 复制到另一个 fd2</t>
  </si>
  <si>
    <t>os.fchdir(fd)</t>
  </si>
  <si>
    <t>通过文件描述符改变当前工作目录</t>
  </si>
  <si>
    <t>os.fchmod(fd, mode)</t>
  </si>
  <si>
    <t>改变一个文件的访问权限，该文件由参数fd指定，参数mode是Unix下的文件访问权限。</t>
  </si>
  <si>
    <t>os.fchown(fd, uid, gid)</t>
  </si>
  <si>
    <t>修改一个文件的所有权，这个函数修改一个文件的用户ID和用户组ID，该文件由文件描述符fd指定。</t>
  </si>
  <si>
    <t>os.fdatasync(fd)</t>
  </si>
  <si>
    <t>强制将文件写入磁盘，该文件由文件描述符fd指定，但是不强制更新文件的状态信息。</t>
  </si>
  <si>
    <t>os.fdopen(fd[, mode[, bufsize]])</t>
  </si>
  <si>
    <t>通过文件描述符 fd 创建一个文件对象，并返回这个文件对象</t>
  </si>
  <si>
    <t>os.fpathconf(fd, name)</t>
  </si>
  <si>
    <t>返回一个打开的文件的系统配置信息。name为检索的系统配置的值，它也许是一个定义系统值的字符串，这些名字在很多标准中指定（POSIX.1, Unix 95, Unix 98, 和其它）。</t>
  </si>
  <si>
    <t>os.fstat(fd)</t>
  </si>
  <si>
    <t>返回文件描述符fd的状态，像stat()。</t>
  </si>
  <si>
    <t>os.fstatvfs(fd)</t>
  </si>
  <si>
    <t>返回包含文件描述符fd的文件的文件系统的信息，像 statvfs()</t>
  </si>
  <si>
    <t>os.fsync(fd)</t>
  </si>
  <si>
    <t>强制将文件描述符为fd的文件写入硬盘。</t>
  </si>
  <si>
    <t>os.ftruncate(fd, length)</t>
  </si>
  <si>
    <t>裁剪文件描述符fd对应的文件, 所以它最大不能超过文件大小。</t>
  </si>
  <si>
    <t>os.getcwd()</t>
  </si>
  <si>
    <t>返回当前工作目录</t>
  </si>
  <si>
    <t>os.getcwdu()</t>
  </si>
  <si>
    <t>返回一个当前工作目录的Unicode对象</t>
  </si>
  <si>
    <t>os.isatty(fd)</t>
  </si>
  <si>
    <t>如果文件描述符fd是打开的，同时与tty(-like)设备相连，则返回true, 否则False。</t>
  </si>
  <si>
    <t>os.lchflags(path, flags)</t>
  </si>
  <si>
    <t>设置路径的标记为数字标记，类似 chflags()，但是没有软链接</t>
  </si>
  <si>
    <t>os.lchmod(path, mode)</t>
  </si>
  <si>
    <t>修改连接文件权限</t>
  </si>
  <si>
    <t>os.lchown(path, uid, gid)</t>
  </si>
  <si>
    <t>更改文件所有者，类似 chown，但是不追踪链接。</t>
  </si>
  <si>
    <t>os.link(src, dst)</t>
  </si>
  <si>
    <t>创建硬链接，名为参数 dst，指向参数 src</t>
  </si>
  <si>
    <t>os.listdir(path)</t>
  </si>
  <si>
    <t>返回path指定的文件夹包含的文件或文件夹的名字的列表。</t>
  </si>
  <si>
    <t>os.lseek(fd, pos, how)</t>
  </si>
  <si>
    <t>设置文件描述符 fd当前位置为pos, how方式修改: SEEK_SET 或者 0 设置从文件开始的计算的pos; SEEK_CUR或者 1 则从当前位置计算; os.SEEK_END或者2则从文件尾部开始. 在unix，Windows中有效</t>
  </si>
  <si>
    <t>os.lstat(path)</t>
  </si>
  <si>
    <t>像stat(),但是没有软链接</t>
  </si>
  <si>
    <t>os.major(device)</t>
  </si>
  <si>
    <t>从原始的设备号中提取设备major号码 (使用stat中的st_dev或者st_rdev field)。</t>
  </si>
  <si>
    <t>os.makedev(major, minor)</t>
  </si>
  <si>
    <t>以major和minor设备号组成一个原始设备号</t>
  </si>
  <si>
    <t>os.makedirs(path[, mode])</t>
  </si>
  <si>
    <t>递归文件夹创建函数。像mkdir(), 但创建的所有intermediate-level文件夹需要包含子文件夹。</t>
  </si>
  <si>
    <t>os.minor(device)</t>
  </si>
  <si>
    <t>从原始的设备号中提取设备minor号码 (使用stat中的st_dev或者st_rdev field )。</t>
  </si>
  <si>
    <t>os.mkdir(path[, mode])</t>
  </si>
  <si>
    <t>以数字mode的mode创建一个名为path的文件夹.默认的 mode 是 0777 (八进制)。</t>
  </si>
  <si>
    <t>os.mkfifo(path[, mode])</t>
  </si>
  <si>
    <t>创建命名管道，mode 为数字，默认为 0666 (八进制)</t>
  </si>
  <si>
    <t>os.mknod(filename[, mode=0600, device])</t>
  </si>
  <si>
    <t>创建一个名为filename文件系统节点（文件，设备特别文件或者命名pipe）。</t>
  </si>
  <si>
    <t>os.open(file, flags[, mode])</t>
  </si>
  <si>
    <t>打开一个文件，并且设置需要的打开选项，mode参数是可选的</t>
  </si>
  <si>
    <t>os.openpty()</t>
  </si>
  <si>
    <t>打开一个新的伪终端对。返回 pty 和 tty的文件描述符。</t>
  </si>
  <si>
    <t>os.pathconf(path, name)</t>
  </si>
  <si>
    <t>返回相关文件的系统配置信息。</t>
  </si>
  <si>
    <t>os.pipe()</t>
  </si>
  <si>
    <t>创建一个管道. 返回一对文件描述符(r, w) 分别为读和写</t>
  </si>
  <si>
    <t>os.popen(command[, mode[, bufsize]])</t>
  </si>
  <si>
    <t>从一个 command 打开一个管道</t>
  </si>
  <si>
    <t>os.read(fd, n)</t>
  </si>
  <si>
    <t>从文件描述符 fd 中读取最多 n 个字节，返回包含读取字节的字符串，文件描述符 fd对应文件已达到结尾, 返回一个空字符串。</t>
  </si>
  <si>
    <t>os.readlink(path)</t>
  </si>
  <si>
    <t>返回软链接所指向的文件</t>
  </si>
  <si>
    <t>os.remove(path)</t>
  </si>
  <si>
    <t>删除路径为path的文件。如果path 是一个文件夹，将抛出OSError; 查看下面的rmdir()删除一个 directory。</t>
  </si>
  <si>
    <t>os.removedirs(path)</t>
  </si>
  <si>
    <t>递归删除目录。</t>
  </si>
  <si>
    <t>os.rename(src, dst)</t>
  </si>
  <si>
    <t>重命名文件或目录，从 src 到 dst</t>
  </si>
  <si>
    <t>os.renames(old, new)</t>
  </si>
  <si>
    <t>递归地对目录进行更名，也可以对文件进行更名。</t>
  </si>
  <si>
    <t>os.rmdir(path)</t>
  </si>
  <si>
    <t>删除path指定的空目录，如果目录非空，则抛出一个OSError异常。</t>
  </si>
  <si>
    <t>os.stat(path)</t>
  </si>
  <si>
    <t>获取path指定的路径的信息，功能等同于C API中的stat()系统调用。</t>
  </si>
  <si>
    <t>os.stat_float_times([newvalue])</t>
  </si>
  <si>
    <t>决定stat_result是否以float对象显示时间戳</t>
  </si>
  <si>
    <t>os.statvfs(path)</t>
  </si>
  <si>
    <t>获取指定路径的文件系统统计信息</t>
  </si>
  <si>
    <t>os.symlink(src, dst)</t>
  </si>
  <si>
    <t>创建一个软链接</t>
  </si>
  <si>
    <t>os.tcgetpgrp(fd)</t>
  </si>
  <si>
    <t>返回与终端fd（一个由os.open()返回的打开的文件描述符）关联的进程组</t>
  </si>
  <si>
    <t>os.tcsetpgrp(fd, pg)</t>
  </si>
  <si>
    <t>设置与终端fd（一个由os.open()返回的打开的文件描述符）关联的进程组为pg。</t>
  </si>
  <si>
    <t>os.tempnam([dir[, prefix]])</t>
  </si>
  <si>
    <r>
      <t>Python3 中已删除。</t>
    </r>
    <r>
      <rPr>
        <sz val="10"/>
        <color rgb="FF333333"/>
        <rFont val="Arial"/>
        <family val="2"/>
      </rPr>
      <t>返回唯一的路径名用于创建临时文件。</t>
    </r>
  </si>
  <si>
    <t>os.tmpfile()</t>
  </si>
  <si>
    <r>
      <t>Python3 中已删除。</t>
    </r>
    <r>
      <rPr>
        <sz val="10"/>
        <color rgb="FF333333"/>
        <rFont val="Arial"/>
        <family val="2"/>
      </rPr>
      <t>返回一个打开的模式为(w+b)的文件对象 .这文件对象没有文件夹入口，没有文件描述符，将会自动删除。</t>
    </r>
  </si>
  <si>
    <t>os.tmpnam()</t>
  </si>
  <si>
    <r>
      <t>Python3 中已删除。</t>
    </r>
    <r>
      <rPr>
        <sz val="10"/>
        <color rgb="FF333333"/>
        <rFont val="Arial"/>
        <family val="2"/>
      </rPr>
      <t>为创建一个临时文件返回一个唯一的路径</t>
    </r>
  </si>
  <si>
    <t>os.ttyname(fd)</t>
  </si>
  <si>
    <t>返回一个字符串，它表示与文件描述符fd 关联的终端设备。如果fd 没有与终端设备关联，则引发一个异常。</t>
  </si>
  <si>
    <t>os.unlink(path)</t>
  </si>
  <si>
    <t>删除文件路径</t>
  </si>
  <si>
    <t>os.utime(path, times)</t>
  </si>
  <si>
    <t>返回指定的path文件的访问和修改的时间。</t>
  </si>
  <si>
    <t>os.walk(top[, topdown=True[, onerror=None[, followlinks=False]]])</t>
  </si>
  <si>
    <t>输出在文件夹中的文件名通过在树中游走，向上或者向下。</t>
  </si>
  <si>
    <t>os.write(fd, str)</t>
  </si>
  <si>
    <t>写入字符串到文件描述符 fd中. 返回实际写入的字符串长度</t>
  </si>
  <si>
    <t>获取文件的属性信息。</t>
  </si>
  <si>
    <t>类的专有方法</t>
  </si>
  <si>
    <r>
      <t>__init__ :</t>
    </r>
    <r>
      <rPr>
        <sz val="10"/>
        <color rgb="FF333333"/>
        <rFont val="Arial"/>
        <family val="2"/>
      </rPr>
      <t> 构造函数，在生成对象时调用</t>
    </r>
  </si>
  <si>
    <r>
      <t>__del__ :</t>
    </r>
    <r>
      <rPr>
        <sz val="10"/>
        <color rgb="FF333333"/>
        <rFont val="Arial"/>
        <family val="2"/>
      </rPr>
      <t> 析构函数，释放对象时使用</t>
    </r>
  </si>
  <si>
    <r>
      <t>__repr__ :</t>
    </r>
    <r>
      <rPr>
        <sz val="10"/>
        <color rgb="FF333333"/>
        <rFont val="Arial"/>
        <family val="2"/>
      </rPr>
      <t> 打印，转换</t>
    </r>
  </si>
  <si>
    <r>
      <t>__setitem__ :</t>
    </r>
    <r>
      <rPr>
        <sz val="10"/>
        <color rgb="FF333333"/>
        <rFont val="Arial"/>
        <family val="2"/>
      </rPr>
      <t> 按照索引赋值</t>
    </r>
  </si>
  <si>
    <r>
      <t>__getitem__:</t>
    </r>
    <r>
      <rPr>
        <sz val="10"/>
        <color rgb="FF333333"/>
        <rFont val="Arial"/>
        <family val="2"/>
      </rPr>
      <t> 按照索引获取值</t>
    </r>
  </si>
  <si>
    <r>
      <t>__len__:</t>
    </r>
    <r>
      <rPr>
        <sz val="10"/>
        <color rgb="FF333333"/>
        <rFont val="Arial"/>
        <family val="2"/>
      </rPr>
      <t> 获得长度</t>
    </r>
  </si>
  <si>
    <r>
      <t>__cmp__:</t>
    </r>
    <r>
      <rPr>
        <sz val="10"/>
        <color rgb="FF333333"/>
        <rFont val="Arial"/>
        <family val="2"/>
      </rPr>
      <t> 比较运算</t>
    </r>
  </si>
  <si>
    <r>
      <t>__call__:</t>
    </r>
    <r>
      <rPr>
        <sz val="10"/>
        <color rgb="FF333333"/>
        <rFont val="Arial"/>
        <family val="2"/>
      </rPr>
      <t> 函数调用</t>
    </r>
  </si>
  <si>
    <r>
      <t>__add__:</t>
    </r>
    <r>
      <rPr>
        <sz val="10"/>
        <color rgb="FF333333"/>
        <rFont val="Arial"/>
        <family val="2"/>
      </rPr>
      <t> 加运算</t>
    </r>
  </si>
  <si>
    <r>
      <t>__sub__:</t>
    </r>
    <r>
      <rPr>
        <sz val="10"/>
        <color rgb="FF333333"/>
        <rFont val="Arial"/>
        <family val="2"/>
      </rPr>
      <t> 减运算</t>
    </r>
  </si>
  <si>
    <r>
      <t>__mul__:</t>
    </r>
    <r>
      <rPr>
        <sz val="10"/>
        <color rgb="FF333333"/>
        <rFont val="Arial"/>
        <family val="2"/>
      </rPr>
      <t> 乘运算</t>
    </r>
  </si>
  <si>
    <r>
      <t>__truediv__:</t>
    </r>
    <r>
      <rPr>
        <sz val="10"/>
        <color rgb="FF333333"/>
        <rFont val="Arial"/>
        <family val="2"/>
      </rPr>
      <t> 除运算</t>
    </r>
  </si>
  <si>
    <r>
      <t>__mod__:</t>
    </r>
    <r>
      <rPr>
        <sz val="10"/>
        <color rgb="FF333333"/>
        <rFont val="Arial"/>
        <family val="2"/>
      </rPr>
      <t> 求余运算</t>
    </r>
  </si>
  <si>
    <r>
      <t>__pow__:</t>
    </r>
    <r>
      <rPr>
        <sz val="10"/>
        <color rgb="FF333333"/>
        <rFont val="Arial"/>
        <family val="2"/>
      </rPr>
      <t> 乘方</t>
    </r>
  </si>
  <si>
    <t>Python3 内置函数</t>
    <phoneticPr fontId="1" type="noConversion"/>
  </si>
  <si>
    <t>abs()</t>
  </si>
  <si>
    <t>dict()</t>
  </si>
  <si>
    <t>help()</t>
  </si>
  <si>
    <t>min()</t>
  </si>
  <si>
    <t>setattr()</t>
  </si>
  <si>
    <t>all()</t>
  </si>
  <si>
    <t>dir()</t>
  </si>
  <si>
    <t>hex()</t>
  </si>
  <si>
    <t>next()</t>
  </si>
  <si>
    <t>slice()</t>
  </si>
  <si>
    <t>any()</t>
  </si>
  <si>
    <t>divmod()</t>
  </si>
  <si>
    <t>id()</t>
  </si>
  <si>
    <t>object()</t>
  </si>
  <si>
    <t>sorted()</t>
  </si>
  <si>
    <t>ascii()</t>
  </si>
  <si>
    <t>enumerate()</t>
  </si>
  <si>
    <t>input()</t>
  </si>
  <si>
    <t>oct()</t>
  </si>
  <si>
    <t>staticmethod()</t>
  </si>
  <si>
    <t>bin()</t>
  </si>
  <si>
    <t>eval()</t>
  </si>
  <si>
    <t>int()</t>
  </si>
  <si>
    <t>open()</t>
  </si>
  <si>
    <t>str()</t>
  </si>
  <si>
    <t>bool()</t>
  </si>
  <si>
    <t>exec()</t>
  </si>
  <si>
    <t>isinstance()</t>
  </si>
  <si>
    <t>ord()</t>
  </si>
  <si>
    <t>sum()</t>
  </si>
  <si>
    <t>bytearray()</t>
  </si>
  <si>
    <t>filter()</t>
  </si>
  <si>
    <t>issubclass()</t>
  </si>
  <si>
    <t>pow()</t>
  </si>
  <si>
    <t>super()</t>
  </si>
  <si>
    <t>bytes()</t>
  </si>
  <si>
    <t>float()</t>
  </si>
  <si>
    <t>iter()</t>
  </si>
  <si>
    <t>print()</t>
  </si>
  <si>
    <t>tuple()</t>
  </si>
  <si>
    <t>callable()</t>
  </si>
  <si>
    <t>format()</t>
  </si>
  <si>
    <t>len()</t>
  </si>
  <si>
    <t>property()</t>
  </si>
  <si>
    <t>type()</t>
  </si>
  <si>
    <t>chr()</t>
  </si>
  <si>
    <t>frozenset()</t>
  </si>
  <si>
    <t>list()</t>
  </si>
  <si>
    <t>range()</t>
  </si>
  <si>
    <t>vars()</t>
  </si>
  <si>
    <t>classmethod()</t>
  </si>
  <si>
    <t>getattr()</t>
  </si>
  <si>
    <t>locals()</t>
  </si>
  <si>
    <t>repr()</t>
  </si>
  <si>
    <t>zip()</t>
  </si>
  <si>
    <t>compile()</t>
  </si>
  <si>
    <t>globals()</t>
  </si>
  <si>
    <t>map()</t>
  </si>
  <si>
    <t>reversed()</t>
  </si>
  <si>
    <t>__import__()</t>
  </si>
  <si>
    <t>complex()</t>
  </si>
  <si>
    <t>hasattr()</t>
  </si>
  <si>
    <t>max()</t>
  </si>
  <si>
    <t>round()</t>
  </si>
  <si>
    <t>delattr()</t>
  </si>
  <si>
    <t>hash()</t>
  </si>
  <si>
    <t>memoryview()</t>
  </si>
  <si>
    <t>set()</t>
  </si>
  <si>
    <t>Python2.6 开始，新增了一种格式化字符串的方法 字符串.format()，它增强了字符串格式化的功能。</t>
  </si>
  <si>
    <t>字符串.capitalize()</t>
  </si>
  <si>
    <t>字符串内建方法</t>
    <phoneticPr fontId="1" type="noConversion"/>
  </si>
  <si>
    <t>把字符串的第一个字符大写</t>
  </si>
  <si>
    <t>返回一个原字符串居中,并使用空格填充至长度 width 的新字符串</t>
  </si>
  <si>
    <t>以 encoding 指定的编码格式解码 string，如果出错默认报一个 ValueError 的 异 常 ， 除非 errors 指 定 的 是 'ignore' 或 者'replace'</t>
  </si>
  <si>
    <t>以 encoding 指定的编码格式编码 string，如果出错默认报一个ValueError 的异常，除非 errors 指定的是'ignore'或者'replace'</t>
  </si>
  <si>
    <t>把字符串 string 中的 tab 符号转为空格，tab 符号默认的空格数是 8。</t>
  </si>
  <si>
    <t>检测 str 是否包含在 string 中，如果 beg 和 end 指定范围，则检查是否包含在指定范围内，如果是返回开始的索引值，否则返回-1</t>
  </si>
  <si>
    <t>格式化字符串</t>
  </si>
  <si>
    <t>跟find()方法一样，只不过如果str不在 string中会报一个异常.</t>
  </si>
  <si>
    <t>如果 string 至少有一个字符并且所有字符都是字母或数字则返</t>
  </si>
  <si>
    <t>回 True,否则返回 False</t>
  </si>
  <si>
    <t>如果 string 至少有一个字符并且所有字符都是字母则返回 True,</t>
  </si>
  <si>
    <t>否则返回 False</t>
  </si>
  <si>
    <t>如果 string 只包含十进制数字则返回 True 否则返回 False.</t>
  </si>
  <si>
    <t>如果 string 只包含数字则返回 True 否则返回 False.</t>
  </si>
  <si>
    <t>如果 string 中包含至少一个区分大小写的字符，并且所有这些(区分大小写的)字符都是小写，则返回 True，否则返回 False</t>
  </si>
  <si>
    <t>如果 string 中只包含数字字符，则返回 True，否则返回 False</t>
  </si>
  <si>
    <t>如果 string 中只包含空格，则返回 True，否则返回 False.</t>
  </si>
  <si>
    <t>如果 string 是标题化的(见 title())则返回 True，否则返回 False</t>
  </si>
  <si>
    <t>如果 string 中包含至少一个区分大小写的字符，并且所有这些(区分大小写的)字符都是大写，则返回 True，否则返回 False</t>
  </si>
  <si>
    <t>以 string 作为分隔符，将 seq 中所有的元素(的字符串表示)合并为一个新的字符串</t>
  </si>
  <si>
    <t>返回一个原字符串左对齐,并使用空格填充至长度 width 的新字符串</t>
  </si>
  <si>
    <t>转换 string 中所有大写字符为小写.</t>
  </si>
  <si>
    <t>截掉 string 左边的空格</t>
  </si>
  <si>
    <t>maketrans() 方法用于创建字符映射的转换表，对于接受两个参数的最简单的调用方式，第一个参数是字符串，表示需要转换的字符，第二个参数也是字符串表示转换的目标。</t>
  </si>
  <si>
    <r>
      <t>返回字符串 </t>
    </r>
    <r>
      <rPr>
        <i/>
        <sz val="10"/>
        <color rgb="FF333333"/>
        <rFont val="Arial"/>
        <family val="2"/>
      </rPr>
      <t>str</t>
    </r>
    <r>
      <rPr>
        <sz val="10"/>
        <color rgb="FF333333"/>
        <rFont val="Arial"/>
        <family val="2"/>
      </rPr>
      <t> 中最大的字母。</t>
    </r>
  </si>
  <si>
    <r>
      <t>返回字符串 </t>
    </r>
    <r>
      <rPr>
        <i/>
        <sz val="10"/>
        <color rgb="FF333333"/>
        <rFont val="Arial"/>
        <family val="2"/>
      </rPr>
      <t>str</t>
    </r>
    <r>
      <rPr>
        <sz val="10"/>
        <color rgb="FF333333"/>
        <rFont val="Arial"/>
        <family val="2"/>
      </rPr>
      <t> 中最小的字母。</t>
    </r>
  </si>
  <si>
    <t>有点像 find()和 split()的结合体,从 str 出现的第一个位置起,把 字 符 串 string 分 成 一 个 3 元 素 的 元 组 (string_pre_str,str,string_post_str),如果 string 中不包含str 则 string_pre_str == string.</t>
  </si>
  <si>
    <t>把 string 中的 str1 替换成 str2,如果 num 指定，则替换不超过 num 次.</t>
  </si>
  <si>
    <t>返回一个原字符串右对齐,并使用空格填充至长度 width 的新字符串</t>
  </si>
  <si>
    <t>类似于 partition()函数,不过是从右边开始查找</t>
  </si>
  <si>
    <t>删除 string 字符串末尾的空格.</t>
  </si>
  <si>
    <t>以 str 为分隔符切片 string，如果 num 有指定值，则仅分隔 num+ 个子字符串</t>
  </si>
  <si>
    <t>检查字符串是否是以 obj 开头，是则返回 True，否则返回 False。如果beg 和 end 指定值，则在指定范围内检查.</t>
  </si>
  <si>
    <t>在 string 上执行 lstrip()和 rstrip()</t>
  </si>
  <si>
    <t>翻转 string 中的大小写</t>
  </si>
  <si>
    <t>返回"标题化"的 string,就是说所有单词都是以大写开始，其余字母均为小写(见 istitle())</t>
  </si>
  <si>
    <t>根据 str 给出的表(包含 256 个字符)转换 string 的字符,</t>
  </si>
  <si>
    <t>要过滤掉的字符放到 del 参数中</t>
  </si>
  <si>
    <t>转换 string 中的小写字母为大写</t>
  </si>
  <si>
    <t>返回长度为 width 的字符串，原字符串 string 右对齐，前面填充0</t>
  </si>
  <si>
    <t>字符串内建函数</t>
    <phoneticPr fontId="1" type="noConversion"/>
  </si>
  <si>
    <t>方法</t>
    <phoneticPr fontId="1" type="noConversion"/>
  </si>
  <si>
    <t>字典.pop(key[,default])</t>
  </si>
  <si>
    <t>字典.popitem()</t>
  </si>
  <si>
    <t>字典.clear()</t>
  </si>
  <si>
    <t>字典.copy()</t>
  </si>
  <si>
    <t>字典.fromkeys()</t>
  </si>
  <si>
    <t>字典.get(key, default=None)</t>
  </si>
  <si>
    <t>字典.items()</t>
  </si>
  <si>
    <t>字典.keys()</t>
  </si>
  <si>
    <t>字典.setdefault(key, default=None)</t>
  </si>
  <si>
    <t>字典.update(dict2)</t>
  </si>
  <si>
    <t>字典.values()</t>
  </si>
  <si>
    <t>集合.</t>
    <phoneticPr fontId="1" type="noConversion"/>
  </si>
  <si>
    <t>file对象常用方法</t>
  </si>
  <si>
    <t>列表.append(obj)</t>
  </si>
  <si>
    <t>列表.count(obj)</t>
  </si>
  <si>
    <t>列表.extend(seq)</t>
  </si>
  <si>
    <t>列表.index(obj)</t>
  </si>
  <si>
    <t>列表.insert(index, obj)</t>
  </si>
  <si>
    <t>列表.pop([index=-1])</t>
  </si>
  <si>
    <t>列表.remove(obj)</t>
  </si>
  <si>
    <t>列表.reverse()</t>
  </si>
  <si>
    <t>列表.sort( key=None, reverse=False)</t>
  </si>
  <si>
    <t>列表.clear()</t>
  </si>
  <si>
    <t>列表.copy()</t>
  </si>
  <si>
    <t>字符串.center(width)</t>
  </si>
  <si>
    <t>字符串.count(str, beg=0, end=len(字符串))</t>
  </si>
  <si>
    <t>字符串.decode(encoding='UTF-8', errors='strict')</t>
  </si>
  <si>
    <t>字符串.encode(encoding='UTF-8', errors='strict')</t>
  </si>
  <si>
    <t>字符串.endswith(obj, beg=0, end=len(字符串))</t>
  </si>
  <si>
    <t>字符串.expandtabs(tabsize=8)</t>
  </si>
  <si>
    <t>字符串.find(str, beg=0, end=len(字符串))</t>
  </si>
  <si>
    <t>字符串.format()</t>
  </si>
  <si>
    <t>字符串.index(str, beg=0, end=len(字符串))</t>
  </si>
  <si>
    <t>字符串.isalnum()</t>
  </si>
  <si>
    <t>字符串.isalpha()</t>
  </si>
  <si>
    <t>字符串.isdecimal()</t>
  </si>
  <si>
    <t>字符串.isdigit()</t>
  </si>
  <si>
    <t>字符串.islower()</t>
  </si>
  <si>
    <t>字符串.isnumeric()</t>
  </si>
  <si>
    <t>字符串.isspace()</t>
  </si>
  <si>
    <t>字符串.istitle()</t>
  </si>
  <si>
    <t>字符串.isupper()</t>
  </si>
  <si>
    <t>字符串.join(seq)</t>
  </si>
  <si>
    <t>字符串.ljust(width)</t>
  </si>
  <si>
    <t>字符串.lower()</t>
  </si>
  <si>
    <t>字符串.lstrip()</t>
  </si>
  <si>
    <t>字符串.maketrans(intab, outtab])</t>
  </si>
  <si>
    <t>字符串.partition(str)</t>
  </si>
  <si>
    <t>字符串.replace(str1, str2,  num=字符串.count(str1))</t>
  </si>
  <si>
    <t>字符串.rfind(str, beg=0,end=len(字符串) )</t>
  </si>
  <si>
    <t>字符串.rindex( str, beg=0,end=len(字符串))</t>
  </si>
  <si>
    <t>字符串.rjust(width)</t>
  </si>
  <si>
    <t>字符串.rpartition(str)</t>
  </si>
  <si>
    <t>字符串.rstrip()</t>
  </si>
  <si>
    <t>字符串.split(str="", num=字符串.count(str))</t>
  </si>
  <si>
    <t>字符串.splitlines([keepends])</t>
  </si>
  <si>
    <t>字符串.startswith(obj, beg=0,end=len(字符串))</t>
  </si>
  <si>
    <t>字符串.strip([obj])</t>
  </si>
  <si>
    <t>字符串.swapcase()</t>
  </si>
  <si>
    <t>字符串.title()</t>
  </si>
  <si>
    <t>字符串.translate(str, del="")</t>
  </si>
  <si>
    <t>字符串.upper()</t>
  </si>
  <si>
    <t>字符串.zfill(width)</t>
  </si>
  <si>
    <t>os.path 模块</t>
    <phoneticPr fontId="1" type="noConversion"/>
  </si>
  <si>
    <t>是</t>
    <phoneticPr fontId="1" type="noConversion"/>
  </si>
  <si>
    <t>格式</t>
  </si>
  <si>
    <t>输出</t>
  </si>
  <si>
    <t>{:.2f}</t>
  </si>
  <si>
    <t>保留小数点后两位</t>
  </si>
  <si>
    <t>{:+.2f}</t>
  </si>
  <si>
    <t>带符号保留小数点后两位</t>
  </si>
  <si>
    <t>{:.0f}</t>
  </si>
  <si>
    <t>不带小数</t>
  </si>
  <si>
    <t>{:0&gt;2d}</t>
  </si>
  <si>
    <t>数字补零 (填充左边, 宽度为2)</t>
  </si>
  <si>
    <t>{:x&lt;4d}</t>
  </si>
  <si>
    <t>5xxx</t>
  </si>
  <si>
    <t>数字补x (填充右边, 宽度为4)</t>
  </si>
  <si>
    <t>10xx</t>
  </si>
  <si>
    <t>{:,}</t>
  </si>
  <si>
    <t>以逗号分隔的数字格式</t>
  </si>
  <si>
    <t>{:.2%}</t>
  </si>
  <si>
    <t>百分比格式</t>
  </si>
  <si>
    <t>{:.2e}</t>
  </si>
  <si>
    <t>指数记法</t>
  </si>
  <si>
    <t>{:10d}</t>
  </si>
  <si>
    <t>        13</t>
  </si>
  <si>
    <t>右对齐 (默认, 宽度为10)</t>
  </si>
  <si>
    <t>{:&lt;10d}</t>
  </si>
  <si>
    <t>左对齐 (宽度为10)</t>
  </si>
  <si>
    <t>{:^10d}</t>
  </si>
  <si>
    <t>    13</t>
  </si>
  <si>
    <t>中间对齐 (宽度为10)</t>
  </si>
  <si>
    <r>
      <t>'{:b}'</t>
    </r>
    <r>
      <rPr>
        <sz val="9"/>
        <color rgb="FF666600"/>
        <rFont val="Consolas"/>
        <family val="3"/>
      </rPr>
      <t>.</t>
    </r>
    <r>
      <rPr>
        <sz val="9"/>
        <color rgb="FF000000"/>
        <rFont val="Consolas"/>
        <family val="3"/>
      </rPr>
      <t>format</t>
    </r>
    <r>
      <rPr>
        <sz val="9"/>
        <color rgb="FF666600"/>
        <rFont val="Consolas"/>
        <family val="3"/>
      </rPr>
      <t>(</t>
    </r>
    <r>
      <rPr>
        <sz val="9"/>
        <color rgb="FF006666"/>
        <rFont val="Consolas"/>
        <family val="3"/>
      </rPr>
      <t>11</t>
    </r>
    <r>
      <rPr>
        <sz val="9"/>
        <color rgb="FF666600"/>
        <rFont val="Consolas"/>
        <family val="3"/>
      </rPr>
      <t>)</t>
    </r>
  </si>
  <si>
    <r>
      <t>'{:d}'</t>
    </r>
    <r>
      <rPr>
        <sz val="9"/>
        <color rgb="FF666600"/>
        <rFont val="Consolas"/>
        <family val="3"/>
      </rPr>
      <t>.</t>
    </r>
    <r>
      <rPr>
        <sz val="9"/>
        <color rgb="FF000000"/>
        <rFont val="Consolas"/>
        <family val="3"/>
      </rPr>
      <t>format</t>
    </r>
    <r>
      <rPr>
        <sz val="9"/>
        <color rgb="FF666600"/>
        <rFont val="Consolas"/>
        <family val="3"/>
      </rPr>
      <t>(</t>
    </r>
    <r>
      <rPr>
        <sz val="9"/>
        <color rgb="FF006666"/>
        <rFont val="Consolas"/>
        <family val="3"/>
      </rPr>
      <t>11</t>
    </r>
    <r>
      <rPr>
        <sz val="9"/>
        <color rgb="FF666600"/>
        <rFont val="Consolas"/>
        <family val="3"/>
      </rPr>
      <t>)</t>
    </r>
  </si>
  <si>
    <r>
      <t>'{:o}'</t>
    </r>
    <r>
      <rPr>
        <sz val="9"/>
        <color rgb="FF666600"/>
        <rFont val="Consolas"/>
        <family val="3"/>
      </rPr>
      <t>.</t>
    </r>
    <r>
      <rPr>
        <sz val="9"/>
        <color rgb="FF000000"/>
        <rFont val="Consolas"/>
        <family val="3"/>
      </rPr>
      <t>format</t>
    </r>
    <r>
      <rPr>
        <sz val="9"/>
        <color rgb="FF666600"/>
        <rFont val="Consolas"/>
        <family val="3"/>
      </rPr>
      <t>(</t>
    </r>
    <r>
      <rPr>
        <sz val="9"/>
        <color rgb="FF006666"/>
        <rFont val="Consolas"/>
        <family val="3"/>
      </rPr>
      <t>11</t>
    </r>
    <r>
      <rPr>
        <sz val="9"/>
        <color rgb="FF666600"/>
        <rFont val="Consolas"/>
        <family val="3"/>
      </rPr>
      <t>)</t>
    </r>
  </si>
  <si>
    <r>
      <t>'{:x}'</t>
    </r>
    <r>
      <rPr>
        <sz val="9"/>
        <color rgb="FF666600"/>
        <rFont val="Consolas"/>
        <family val="3"/>
      </rPr>
      <t>.</t>
    </r>
    <r>
      <rPr>
        <sz val="9"/>
        <color rgb="FF000000"/>
        <rFont val="Consolas"/>
        <family val="3"/>
      </rPr>
      <t>format</t>
    </r>
    <r>
      <rPr>
        <sz val="9"/>
        <color rgb="FF666600"/>
        <rFont val="Consolas"/>
        <family val="3"/>
      </rPr>
      <t>(</t>
    </r>
    <r>
      <rPr>
        <sz val="9"/>
        <color rgb="FF006666"/>
        <rFont val="Consolas"/>
        <family val="3"/>
      </rPr>
      <t>11</t>
    </r>
    <r>
      <rPr>
        <sz val="9"/>
        <color rgb="FF666600"/>
        <rFont val="Consolas"/>
        <family val="3"/>
      </rPr>
      <t>)</t>
    </r>
  </si>
  <si>
    <r>
      <t>'{:#x}'</t>
    </r>
    <r>
      <rPr>
        <sz val="9"/>
        <color rgb="FF666600"/>
        <rFont val="Consolas"/>
        <family val="3"/>
      </rPr>
      <t>.</t>
    </r>
    <r>
      <rPr>
        <sz val="9"/>
        <color rgb="FF000000"/>
        <rFont val="Consolas"/>
        <family val="3"/>
      </rPr>
      <t>format</t>
    </r>
    <r>
      <rPr>
        <sz val="9"/>
        <color rgb="FF666600"/>
        <rFont val="Consolas"/>
        <family val="3"/>
      </rPr>
      <t>(</t>
    </r>
    <r>
      <rPr>
        <sz val="9"/>
        <color rgb="FF006666"/>
        <rFont val="Consolas"/>
        <family val="3"/>
      </rPr>
      <t>11</t>
    </r>
    <r>
      <rPr>
        <sz val="9"/>
        <color rgb="FF666600"/>
        <rFont val="Consolas"/>
        <family val="3"/>
      </rPr>
      <t>)</t>
    </r>
  </si>
  <si>
    <r>
      <t>'{:#X}'</t>
    </r>
    <r>
      <rPr>
        <sz val="9"/>
        <color rgb="FF666600"/>
        <rFont val="Consolas"/>
        <family val="3"/>
      </rPr>
      <t>.</t>
    </r>
    <r>
      <rPr>
        <sz val="9"/>
        <color rgb="FF000000"/>
        <rFont val="Consolas"/>
        <family val="3"/>
      </rPr>
      <t>format</t>
    </r>
    <r>
      <rPr>
        <sz val="9"/>
        <color rgb="FF666600"/>
        <rFont val="Consolas"/>
        <family val="3"/>
      </rPr>
      <t>(</t>
    </r>
    <r>
      <rPr>
        <sz val="9"/>
        <color rgb="FF006666"/>
        <rFont val="Consolas"/>
        <family val="3"/>
      </rPr>
      <t>11</t>
    </r>
    <r>
      <rPr>
        <sz val="9"/>
        <color rgb="FF666600"/>
        <rFont val="Consolas"/>
        <family val="3"/>
      </rPr>
      <t>)</t>
    </r>
  </si>
  <si>
    <t>b</t>
  </si>
  <si>
    <t>0xb</t>
  </si>
  <si>
    <t>0XB</t>
  </si>
  <si>
    <t>进制</t>
  </si>
  <si>
    <t>数字</t>
    <phoneticPr fontId="1" type="noConversion"/>
  </si>
  <si>
    <t>str.format() 格式化数字的多种方法：</t>
  </si>
  <si>
    <t>+3.14</t>
    <phoneticPr fontId="1" type="noConversion"/>
  </si>
  <si>
    <t>-1.00</t>
    <phoneticPr fontId="1" type="noConversion"/>
  </si>
  <si>
    <t>05</t>
    <phoneticPr fontId="1" type="noConversion"/>
  </si>
  <si>
    <t>1,000,000</t>
    <phoneticPr fontId="1" type="noConversion"/>
  </si>
  <si>
    <t>25%</t>
    <phoneticPr fontId="1" type="noConversion"/>
  </si>
  <si>
    <t>{}大括号内,:冒号代替%百分号作为格式化占位符,其他格式化辅助符不变</t>
    <phoneticPr fontId="1" type="noConversion"/>
  </si>
  <si>
    <t>1.00e+09</t>
    <phoneticPr fontId="1" type="noConversion"/>
  </si>
  <si>
    <t>是</t>
    <phoneticPr fontId="1" type="noConversion"/>
  </si>
  <si>
    <t>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</si>
</sst>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_(* #,##0.00_);_(* \(#,##0.00\);_(* &quot;-&quot;??_);_(@_)"/>
    <numFmt numFmtId="177" formatCode="yyyy\-mm\-dd"/>
    <numFmt numFmtId="178" formatCode="&quot;&quot;@&quot;kg&quot;"/>
    <numFmt numFmtId="179" formatCode="0.00000000"/>
    <numFmt numFmtId="180" formatCode="yyyy/m/d\ h:mm:ss"/>
    <numFmt numFmtId="181" formatCode="yyyy/m/d\ h:mm;@"/>
    <numFmt numFmtId="182" formatCode="0.000000000_);[Red]\(0.000000000\)"/>
    <numFmt numFmtId="183" formatCode="0.00_);[Red]\(0.00\)"/>
  </numFmts>
  <fonts count="4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华文中宋"/>
      <family val="3"/>
      <charset val="134"/>
    </font>
    <font>
      <sz val="11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2"/>
      <color theme="1"/>
      <name val="华文楷体"/>
      <family val="3"/>
      <charset val="134"/>
    </font>
    <font>
      <sz val="12"/>
      <name val="宋体"/>
      <family val="3"/>
      <charset val="134"/>
    </font>
    <font>
      <b/>
      <sz val="12"/>
      <name val="微软雅黑"/>
      <family val="2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sz val="12"/>
      <name val="微软雅黑"/>
      <family val="2"/>
      <charset val="134"/>
    </font>
    <font>
      <sz val="10.5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0"/>
      <color theme="1"/>
      <name val="Consolas"/>
      <family val="3"/>
    </font>
    <font>
      <sz val="11"/>
      <color theme="1"/>
      <name val="Calibri"/>
      <family val="3"/>
      <charset val="161"/>
    </font>
    <font>
      <strike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0"/>
      <color theme="1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61"/>
      <scheme val="minor"/>
    </font>
    <font>
      <sz val="9"/>
      <color rgb="FF000000"/>
      <name val="Consolas"/>
      <family val="3"/>
    </font>
    <font>
      <sz val="9"/>
      <color rgb="FF000000"/>
      <name val="宋体"/>
      <family val="3"/>
      <charset val="134"/>
    </font>
    <font>
      <b/>
      <sz val="9"/>
      <color rgb="FFFFFFFF"/>
      <name val="Arial"/>
      <family val="2"/>
    </font>
    <font>
      <sz val="10"/>
      <color rgb="FF333333"/>
      <name val="Arial"/>
      <family val="2"/>
    </font>
    <font>
      <sz val="9"/>
      <color rgb="FF666600"/>
      <name val="Consolas"/>
      <family val="3"/>
    </font>
    <font>
      <sz val="9"/>
      <color rgb="FF006666"/>
      <name val="Consolas"/>
      <family val="3"/>
    </font>
    <font>
      <sz val="9"/>
      <color rgb="FF880000"/>
      <name val="Consolas"/>
      <family val="3"/>
    </font>
    <font>
      <b/>
      <sz val="10"/>
      <color rgb="FF333333"/>
      <name val="Consolas"/>
      <family val="3"/>
    </font>
    <font>
      <sz val="10"/>
      <color rgb="FF333333"/>
      <name val="微软雅黑"/>
      <family val="2"/>
      <charset val="134"/>
    </font>
    <font>
      <sz val="10"/>
      <color rgb="FF333333"/>
      <name val="Arial"/>
      <family val="2"/>
      <charset val="134"/>
    </font>
    <font>
      <b/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b/>
      <sz val="10"/>
      <color rgb="FFFF0000"/>
      <name val="Arial"/>
      <family val="2"/>
    </font>
    <font>
      <vertAlign val="superscript"/>
      <sz val="10"/>
      <color rgb="FF333333"/>
      <name val="Arial"/>
      <family val="2"/>
    </font>
    <font>
      <sz val="9"/>
      <color rgb="FF000088"/>
      <name val="Consolas"/>
      <family val="3"/>
    </font>
    <font>
      <sz val="9"/>
      <color rgb="FF008800"/>
      <name val="Consolas"/>
      <family val="3"/>
    </font>
    <font>
      <i/>
      <sz val="10"/>
      <color rgb="FF333333"/>
      <name val="Arial"/>
      <family val="2"/>
    </font>
    <font>
      <b/>
      <sz val="9"/>
      <color rgb="FFFFFFFF"/>
      <name val="微软雅黑"/>
      <family val="2"/>
      <charset val="134"/>
    </font>
    <font>
      <b/>
      <sz val="9"/>
      <color rgb="FFFFFFFF"/>
      <name val="宋体"/>
      <family val="3"/>
      <charset val="134"/>
    </font>
    <font>
      <b/>
      <sz val="9"/>
      <color rgb="FFFFFFFF"/>
      <name val="宋体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F6F4F0"/>
        <bgColor indexed="64"/>
      </patternFill>
    </fill>
    <fill>
      <patternFill patternType="solid">
        <fgColor rgb="FFFBFBFB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555555"/>
      </left>
      <right style="medium">
        <color rgb="FF555555"/>
      </right>
      <top style="medium">
        <color rgb="FF555555"/>
      </top>
      <bottom style="medium">
        <color rgb="FF555555"/>
      </bottom>
      <diagonal/>
    </border>
    <border>
      <left style="medium">
        <color rgb="FFD4D4D4"/>
      </left>
      <right style="medium">
        <color rgb="FFD4D4D4"/>
      </right>
      <top style="medium">
        <color rgb="FFD4D4D4"/>
      </top>
      <bottom style="medium">
        <color rgb="FFD4D4D4"/>
      </bottom>
      <diagonal/>
    </border>
    <border>
      <left style="medium">
        <color rgb="FFD4D4D4"/>
      </left>
      <right style="medium">
        <color rgb="FFD4D4D4"/>
      </right>
      <top style="medium">
        <color rgb="FFD4D4D4"/>
      </top>
      <bottom/>
      <diagonal/>
    </border>
    <border>
      <left style="medium">
        <color rgb="FFD4D4D4"/>
      </left>
      <right style="medium">
        <color rgb="FFD4D4D4"/>
      </right>
      <top/>
      <bottom/>
      <diagonal/>
    </border>
    <border>
      <left style="medium">
        <color rgb="FFD4D4D4"/>
      </left>
      <right style="medium">
        <color rgb="FFD4D4D4"/>
      </right>
      <top/>
      <bottom style="medium">
        <color rgb="FFD4D4D4"/>
      </bottom>
      <diagonal/>
    </border>
  </borders>
  <cellStyleXfs count="6">
    <xf numFmtId="0" fontId="0" fillId="0" borderId="0">
      <alignment vertical="center"/>
    </xf>
    <xf numFmtId="0" fontId="3" fillId="2" borderId="0" applyNumberFormat="0" applyFont="0" applyBorder="0" applyAlignment="0" applyProtection="0"/>
    <xf numFmtId="9" fontId="8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0" fontId="11" fillId="0" borderId="0"/>
  </cellStyleXfs>
  <cellXfs count="218">
    <xf numFmtId="0" fontId="0" fillId="0" borderId="0" xfId="0">
      <alignment vertical="center"/>
    </xf>
    <xf numFmtId="0" fontId="0" fillId="0" borderId="0" xfId="0" applyFill="1">
      <alignment vertical="center"/>
    </xf>
    <xf numFmtId="1" fontId="4" fillId="0" borderId="0" xfId="0" applyNumberFormat="1" applyFont="1" applyFill="1" applyAlignment="1">
      <alignment horizontal="center"/>
    </xf>
    <xf numFmtId="178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10" fontId="0" fillId="0" borderId="0" xfId="2" applyNumberFormat="1" applyFont="1">
      <alignment vertical="center"/>
    </xf>
    <xf numFmtId="0" fontId="0" fillId="0" borderId="0" xfId="2" applyNumberFormat="1" applyFont="1">
      <alignment vertical="center"/>
    </xf>
    <xf numFmtId="0" fontId="9" fillId="0" borderId="0" xfId="3">
      <alignment vertical="center"/>
    </xf>
    <xf numFmtId="2" fontId="0" fillId="0" borderId="0" xfId="0" applyNumberFormat="1">
      <alignment vertical="center"/>
    </xf>
    <xf numFmtId="10" fontId="6" fillId="0" borderId="0" xfId="0" applyNumberFormat="1" applyFont="1">
      <alignment vertical="center"/>
    </xf>
    <xf numFmtId="10" fontId="0" fillId="0" borderId="0" xfId="0" applyNumberFormat="1">
      <alignment vertical="center"/>
    </xf>
    <xf numFmtId="9" fontId="0" fillId="0" borderId="0" xfId="2" applyFont="1">
      <alignment vertical="center"/>
    </xf>
    <xf numFmtId="176" fontId="0" fillId="0" borderId="0" xfId="4" applyFont="1">
      <alignment vertical="center"/>
    </xf>
    <xf numFmtId="0" fontId="6" fillId="0" borderId="0" xfId="4" applyNumberFormat="1" applyFont="1">
      <alignment vertical="center"/>
    </xf>
    <xf numFmtId="0" fontId="0" fillId="0" borderId="0" xfId="4" applyNumberFormat="1" applyFont="1">
      <alignment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 applyFill="1">
      <alignment vertical="center"/>
    </xf>
    <xf numFmtId="0" fontId="6" fillId="0" borderId="0" xfId="0" applyFont="1" applyAlignment="1">
      <alignment horizontal="right" vertical="center"/>
    </xf>
    <xf numFmtId="10" fontId="6" fillId="0" borderId="0" xfId="2" applyNumberFormat="1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0" xfId="0" quotePrefix="1" applyFont="1">
      <alignment vertical="center"/>
    </xf>
    <xf numFmtId="0" fontId="6" fillId="0" borderId="0" xfId="0" applyFont="1" applyFill="1" applyBorder="1">
      <alignment vertical="center"/>
    </xf>
    <xf numFmtId="0" fontId="6" fillId="4" borderId="0" xfId="0" applyFont="1" applyFill="1">
      <alignment vertical="center"/>
    </xf>
    <xf numFmtId="49" fontId="0" fillId="0" borderId="0" xfId="0" applyNumberFormat="1">
      <alignment vertical="center"/>
    </xf>
    <xf numFmtId="49" fontId="6" fillId="0" borderId="0" xfId="0" applyNumberFormat="1" applyFont="1">
      <alignment vertical="center"/>
    </xf>
    <xf numFmtId="0" fontId="0" fillId="6" borderId="0" xfId="0" applyFill="1">
      <alignment vertical="center"/>
    </xf>
    <xf numFmtId="0" fontId="6" fillId="6" borderId="0" xfId="0" applyFont="1" applyFill="1">
      <alignment vertical="center"/>
    </xf>
    <xf numFmtId="49" fontId="0" fillId="0" borderId="0" xfId="0" applyNumberFormat="1" applyFill="1">
      <alignment vertical="center"/>
    </xf>
    <xf numFmtId="0" fontId="6" fillId="0" borderId="0" xfId="0" applyFont="1" applyFill="1">
      <alignment vertical="center"/>
    </xf>
    <xf numFmtId="49" fontId="6" fillId="0" borderId="0" xfId="0" applyNumberFormat="1" applyFont="1" applyFill="1">
      <alignment vertical="center"/>
    </xf>
    <xf numFmtId="9" fontId="6" fillId="0" borderId="0" xfId="2" applyFont="1">
      <alignment vertical="center"/>
    </xf>
    <xf numFmtId="0" fontId="12" fillId="7" borderId="1" xfId="5" applyFont="1" applyFill="1" applyBorder="1" applyAlignment="1">
      <alignment horizontal="center" vertical="center"/>
    </xf>
    <xf numFmtId="0" fontId="14" fillId="0" borderId="0" xfId="5" applyFont="1"/>
    <xf numFmtId="0" fontId="15" fillId="0" borderId="0" xfId="5" applyFont="1" applyAlignment="1">
      <alignment horizontal="center"/>
    </xf>
    <xf numFmtId="0" fontId="15" fillId="0" borderId="0" xfId="5" applyFont="1"/>
    <xf numFmtId="0" fontId="9" fillId="3" borderId="0" xfId="3" applyFill="1">
      <alignment vertical="center"/>
    </xf>
    <xf numFmtId="0" fontId="9" fillId="3" borderId="0" xfId="3" applyFill="1" applyAlignment="1">
      <alignment vertical="center" wrapText="1"/>
    </xf>
    <xf numFmtId="0" fontId="6" fillId="3" borderId="0" xfId="0" applyFont="1" applyFill="1" applyAlignment="1">
      <alignment vertical="center" wrapText="1"/>
    </xf>
    <xf numFmtId="0" fontId="16" fillId="3" borderId="0" xfId="0" applyFont="1" applyFill="1">
      <alignment vertical="center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0" fillId="3" borderId="0" xfId="0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180" fontId="6" fillId="4" borderId="0" xfId="0" applyNumberFormat="1" applyFont="1" applyFill="1">
      <alignment vertical="center"/>
    </xf>
    <xf numFmtId="180" fontId="22" fillId="4" borderId="0" xfId="0" applyNumberFormat="1" applyFont="1" applyFill="1" applyAlignment="1">
      <alignment vertical="center" wrapText="1"/>
    </xf>
    <xf numFmtId="181" fontId="0" fillId="0" borderId="0" xfId="0" applyNumberFormat="1">
      <alignment vertical="center"/>
    </xf>
    <xf numFmtId="181" fontId="6" fillId="6" borderId="0" xfId="0" applyNumberFormat="1" applyFont="1" applyFill="1">
      <alignment vertical="center"/>
    </xf>
    <xf numFmtId="181" fontId="0" fillId="0" borderId="0" xfId="0" applyNumberFormat="1" applyFill="1">
      <alignment vertical="center"/>
    </xf>
    <xf numFmtId="0" fontId="12" fillId="0" borderId="1" xfId="5" applyFont="1" applyFill="1" applyBorder="1" applyAlignment="1">
      <alignment horizontal="center" vertical="center"/>
    </xf>
    <xf numFmtId="0" fontId="0" fillId="0" borderId="0" xfId="0" applyFill="1" applyAlignment="1">
      <alignment horizontal="right"/>
    </xf>
    <xf numFmtId="49" fontId="9" fillId="0" borderId="0" xfId="3" applyNumberFormat="1">
      <alignment vertical="center"/>
    </xf>
    <xf numFmtId="181" fontId="9" fillId="0" borderId="0" xfId="3" applyNumberFormat="1">
      <alignment vertical="center"/>
    </xf>
    <xf numFmtId="14" fontId="0" fillId="0" borderId="0" xfId="0" applyNumberFormat="1">
      <alignment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vertical="center" wrapText="1"/>
    </xf>
    <xf numFmtId="0" fontId="0" fillId="0" borderId="0" xfId="0" applyNumberFormat="1" applyFill="1">
      <alignment vertical="center"/>
    </xf>
    <xf numFmtId="0" fontId="6" fillId="0" borderId="0" xfId="0" applyNumberFormat="1" applyFont="1">
      <alignment vertical="center"/>
    </xf>
    <xf numFmtId="14" fontId="6" fillId="0" borderId="0" xfId="0" applyNumberFormat="1" applyFont="1" applyFill="1">
      <alignment vertical="center"/>
    </xf>
    <xf numFmtId="0" fontId="24" fillId="0" borderId="0" xfId="0" applyFont="1" applyAlignment="1">
      <alignment horizontal="left" vertical="top" wrapText="1"/>
    </xf>
    <xf numFmtId="0" fontId="0" fillId="3" borderId="0" xfId="0" applyFill="1" applyBorder="1">
      <alignment vertical="center"/>
    </xf>
    <xf numFmtId="0" fontId="6" fillId="4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0" fillId="0" borderId="1" xfId="0" applyBorder="1">
      <alignment vertical="center"/>
    </xf>
    <xf numFmtId="0" fontId="6" fillId="0" borderId="1" xfId="0" applyFont="1" applyBorder="1" applyAlignment="1">
      <alignment vertical="center"/>
    </xf>
    <xf numFmtId="0" fontId="0" fillId="4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5" borderId="1" xfId="0" applyFill="1" applyBorder="1">
      <alignment vertical="center"/>
    </xf>
    <xf numFmtId="0" fontId="6" fillId="0" borderId="1" xfId="0" applyFont="1" applyFill="1" applyBorder="1">
      <alignment vertical="center"/>
    </xf>
    <xf numFmtId="179" fontId="0" fillId="5" borderId="1" xfId="0" applyNumberFormat="1" applyFill="1" applyBorder="1">
      <alignment vertical="center"/>
    </xf>
    <xf numFmtId="0" fontId="6" fillId="5" borderId="1" xfId="0" applyFont="1" applyFill="1" applyBorder="1" applyAlignment="1">
      <alignment horizontal="right" vertical="center"/>
    </xf>
    <xf numFmtId="0" fontId="26" fillId="4" borderId="1" xfId="0" applyFont="1" applyFill="1" applyBorder="1">
      <alignment vertical="center"/>
    </xf>
    <xf numFmtId="1" fontId="10" fillId="5" borderId="1" xfId="0" applyNumberFormat="1" applyFont="1" applyFill="1" applyBorder="1">
      <alignment vertical="center"/>
    </xf>
    <xf numFmtId="1" fontId="3" fillId="4" borderId="1" xfId="1" applyNumberFormat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177" fontId="3" fillId="4" borderId="1" xfId="1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/>
    <xf numFmtId="177" fontId="5" fillId="5" borderId="1" xfId="0" applyNumberFormat="1" applyFont="1" applyFill="1" applyBorder="1" applyAlignment="1"/>
    <xf numFmtId="0" fontId="23" fillId="0" borderId="0" xfId="0" applyFont="1" applyAlignment="1">
      <alignment horizontal="left" vertical="top" wrapText="1"/>
    </xf>
    <xf numFmtId="14" fontId="6" fillId="0" borderId="0" xfId="0" applyNumberFormat="1" applyFont="1">
      <alignment vertical="center"/>
    </xf>
    <xf numFmtId="0" fontId="0" fillId="8" borderId="7" xfId="0" applyFill="1" applyBorder="1" applyAlignment="1">
      <alignment horizontal="right" vertical="center"/>
    </xf>
    <xf numFmtId="0" fontId="0" fillId="8" borderId="0" xfId="0" applyFill="1" applyBorder="1" applyAlignment="1">
      <alignment horizontal="right" vertical="center"/>
    </xf>
    <xf numFmtId="14" fontId="0" fillId="8" borderId="0" xfId="0" applyNumberFormat="1" applyFill="1" applyBorder="1" applyAlignment="1">
      <alignment horizontal="right" vertical="center"/>
    </xf>
    <xf numFmtId="0" fontId="0" fillId="9" borderId="7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4" fontId="0" fillId="9" borderId="0" xfId="0" applyNumberFormat="1" applyFill="1" applyBorder="1" applyAlignment="1">
      <alignment horizontal="right" vertical="center"/>
    </xf>
    <xf numFmtId="0" fontId="0" fillId="9" borderId="8" xfId="0" applyFill="1" applyBorder="1">
      <alignment vertical="center"/>
    </xf>
    <xf numFmtId="14" fontId="0" fillId="8" borderId="8" xfId="0" applyNumberFormat="1" applyFill="1" applyBorder="1">
      <alignment vertical="center"/>
    </xf>
    <xf numFmtId="0" fontId="6" fillId="8" borderId="7" xfId="0" applyFont="1" applyFill="1" applyBorder="1" applyAlignment="1">
      <alignment horizontal="right" vertical="center"/>
    </xf>
    <xf numFmtId="0" fontId="6" fillId="8" borderId="0" xfId="0" applyFont="1" applyFill="1" applyBorder="1" applyAlignment="1">
      <alignment horizontal="right" vertical="center"/>
    </xf>
    <xf numFmtId="14" fontId="0" fillId="8" borderId="8" xfId="0" applyNumberFormat="1" applyFill="1" applyBorder="1" applyAlignment="1">
      <alignment horizontal="right" vertical="center"/>
    </xf>
    <xf numFmtId="0" fontId="0" fillId="8" borderId="7" xfId="0" applyFill="1" applyBorder="1">
      <alignment vertical="center"/>
    </xf>
    <xf numFmtId="0" fontId="0" fillId="8" borderId="8" xfId="0" applyFill="1" applyBorder="1" applyAlignment="1">
      <alignment horizontal="right" vertical="center"/>
    </xf>
    <xf numFmtId="0" fontId="0" fillId="0" borderId="7" xfId="0" applyBorder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6" fillId="8" borderId="5" xfId="0" applyFont="1" applyFill="1" applyBorder="1" applyAlignment="1">
      <alignment vertical="center"/>
    </xf>
    <xf numFmtId="0" fontId="6" fillId="8" borderId="6" xfId="0" applyFont="1" applyFill="1" applyBorder="1" applyAlignment="1">
      <alignment vertical="center"/>
    </xf>
    <xf numFmtId="14" fontId="0" fillId="8" borderId="6" xfId="0" applyNumberFormat="1" applyFill="1" applyBorder="1" applyAlignment="1">
      <alignment horizontal="right" vertical="center"/>
    </xf>
    <xf numFmtId="0" fontId="0" fillId="8" borderId="9" xfId="0" applyFill="1" applyBorder="1">
      <alignment vertical="center"/>
    </xf>
    <xf numFmtId="0" fontId="0" fillId="8" borderId="2" xfId="0" applyFill="1" applyBorder="1" applyAlignment="1">
      <alignment horizontal="right" vertical="center"/>
    </xf>
    <xf numFmtId="0" fontId="0" fillId="8" borderId="3" xfId="0" applyFill="1" applyBorder="1" applyAlignment="1">
      <alignment horizontal="right" vertical="center"/>
    </xf>
    <xf numFmtId="0" fontId="0" fillId="8" borderId="4" xfId="0" applyFill="1" applyBorder="1" applyAlignment="1">
      <alignment horizontal="right" vertical="center"/>
    </xf>
    <xf numFmtId="0" fontId="9" fillId="8" borderId="5" xfId="3" applyFill="1" applyBorder="1" applyAlignment="1">
      <alignment vertical="center"/>
    </xf>
    <xf numFmtId="0" fontId="9" fillId="8" borderId="6" xfId="3" applyFill="1" applyBorder="1" applyAlignment="1">
      <alignment vertical="center"/>
    </xf>
    <xf numFmtId="14" fontId="0" fillId="8" borderId="4" xfId="0" applyNumberFormat="1" applyFill="1" applyBorder="1" applyAlignment="1">
      <alignment horizontal="right" vertical="center"/>
    </xf>
    <xf numFmtId="0" fontId="27" fillId="0" borderId="0" xfId="0" applyFont="1">
      <alignment vertical="center"/>
    </xf>
    <xf numFmtId="0" fontId="0" fillId="8" borderId="2" xfId="0" applyFill="1" applyBorder="1">
      <alignment vertical="center"/>
    </xf>
    <xf numFmtId="14" fontId="0" fillId="8" borderId="3" xfId="0" applyNumberFormat="1" applyFill="1" applyBorder="1" applyAlignment="1">
      <alignment horizontal="right" vertical="center"/>
    </xf>
    <xf numFmtId="49" fontId="2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4" fillId="0" borderId="0" xfId="5" applyFont="1" applyFill="1"/>
    <xf numFmtId="182" fontId="0" fillId="0" borderId="0" xfId="0" applyNumberFormat="1">
      <alignment vertical="center"/>
    </xf>
    <xf numFmtId="183" fontId="6" fillId="0" borderId="0" xfId="0" applyNumberFormat="1" applyFont="1" applyAlignment="1">
      <alignment horizontal="right" vertical="center"/>
    </xf>
    <xf numFmtId="183" fontId="0" fillId="0" borderId="0" xfId="0" applyNumberFormat="1" applyAlignment="1">
      <alignment horizontal="right" vertical="center"/>
    </xf>
    <xf numFmtId="0" fontId="6" fillId="0" borderId="0" xfId="0" applyNumberFormat="1" applyFont="1" applyAlignment="1">
      <alignment horizontal="right" vertical="center"/>
    </xf>
    <xf numFmtId="0" fontId="29" fillId="12" borderId="13" xfId="0" applyFont="1" applyFill="1" applyBorder="1" applyAlignment="1">
      <alignment horizontal="left" vertical="top" wrapText="1"/>
    </xf>
    <xf numFmtId="0" fontId="9" fillId="11" borderId="14" xfId="3" applyFill="1" applyBorder="1" applyAlignment="1">
      <alignment vertical="center" wrapText="1"/>
    </xf>
    <xf numFmtId="0" fontId="30" fillId="11" borderId="14" xfId="0" applyFont="1" applyFill="1" applyBorder="1" applyAlignment="1">
      <alignment vertical="center" wrapText="1"/>
    </xf>
    <xf numFmtId="0" fontId="9" fillId="13" borderId="14" xfId="3" applyFill="1" applyBorder="1" applyAlignment="1">
      <alignment vertical="center" wrapText="1"/>
    </xf>
    <xf numFmtId="0" fontId="30" fillId="13" borderId="14" xfId="0" applyFont="1" applyFill="1" applyBorder="1" applyAlignment="1">
      <alignment vertical="center" wrapText="1"/>
    </xf>
    <xf numFmtId="0" fontId="30" fillId="11" borderId="14" xfId="0" applyFont="1" applyFill="1" applyBorder="1" applyAlignment="1">
      <alignment vertical="top" wrapText="1"/>
    </xf>
    <xf numFmtId="0" fontId="30" fillId="13" borderId="14" xfId="0" applyFont="1" applyFill="1" applyBorder="1" applyAlignment="1">
      <alignment vertical="top" wrapText="1"/>
    </xf>
    <xf numFmtId="0" fontId="31" fillId="11" borderId="15" xfId="0" applyFont="1" applyFill="1" applyBorder="1">
      <alignment vertical="center"/>
    </xf>
    <xf numFmtId="0" fontId="32" fillId="14" borderId="16" xfId="0" applyFont="1" applyFill="1" applyBorder="1">
      <alignment vertical="center"/>
    </xf>
    <xf numFmtId="0" fontId="31" fillId="14" borderId="16" xfId="0" applyFont="1" applyFill="1" applyBorder="1">
      <alignment vertical="center"/>
    </xf>
    <xf numFmtId="0" fontId="31" fillId="14" borderId="17" xfId="0" applyFont="1" applyFill="1" applyBorder="1">
      <alignment vertical="center"/>
    </xf>
    <xf numFmtId="0" fontId="35" fillId="13" borderId="14" xfId="0" applyFont="1" applyFill="1" applyBorder="1" applyAlignment="1">
      <alignment vertical="top" wrapText="1"/>
    </xf>
    <xf numFmtId="0" fontId="30" fillId="0" borderId="0" xfId="0" applyFont="1">
      <alignment vertical="center"/>
    </xf>
    <xf numFmtId="0" fontId="36" fillId="11" borderId="14" xfId="0" applyFont="1" applyFill="1" applyBorder="1" applyAlignment="1">
      <alignment vertical="top" wrapText="1"/>
    </xf>
    <xf numFmtId="0" fontId="37" fillId="11" borderId="14" xfId="0" applyFont="1" applyFill="1" applyBorder="1" applyAlignment="1">
      <alignment vertical="top" wrapText="1"/>
    </xf>
    <xf numFmtId="0" fontId="37" fillId="13" borderId="14" xfId="0" applyFont="1" applyFill="1" applyBorder="1" applyAlignment="1">
      <alignment vertical="top" wrapText="1"/>
    </xf>
    <xf numFmtId="0" fontId="9" fillId="11" borderId="14" xfId="3" applyFill="1" applyBorder="1" applyAlignment="1">
      <alignment vertical="top" wrapText="1"/>
    </xf>
    <xf numFmtId="0" fontId="9" fillId="13" borderId="14" xfId="3" applyFill="1" applyBorder="1" applyAlignment="1">
      <alignment vertical="top" wrapText="1"/>
    </xf>
    <xf numFmtId="0" fontId="41" fillId="11" borderId="15" xfId="0" applyFont="1" applyFill="1" applyBorder="1">
      <alignment vertical="center"/>
    </xf>
    <xf numFmtId="0" fontId="41" fillId="14" borderId="17" xfId="0" applyFont="1" applyFill="1" applyBorder="1">
      <alignment vertical="center"/>
    </xf>
    <xf numFmtId="0" fontId="38" fillId="11" borderId="14" xfId="0" applyFont="1" applyFill="1" applyBorder="1" applyAlignment="1">
      <alignment vertical="top" wrapText="1"/>
    </xf>
    <xf numFmtId="0" fontId="38" fillId="13" borderId="14" xfId="0" applyFont="1" applyFill="1" applyBorder="1" applyAlignment="1">
      <alignment vertical="top" wrapText="1"/>
    </xf>
    <xf numFmtId="0" fontId="38" fillId="13" borderId="16" xfId="0" applyFont="1" applyFill="1" applyBorder="1" applyAlignment="1">
      <alignment vertical="top" wrapText="1"/>
    </xf>
    <xf numFmtId="0" fontId="9" fillId="11" borderId="15" xfId="3" applyFill="1" applyBorder="1" applyAlignment="1">
      <alignment vertical="center" wrapText="1"/>
    </xf>
    <xf numFmtId="0" fontId="30" fillId="11" borderId="17" xfId="0" applyFont="1" applyFill="1" applyBorder="1" applyAlignment="1">
      <alignment vertical="center" wrapText="1"/>
    </xf>
    <xf numFmtId="0" fontId="9" fillId="13" borderId="15" xfId="3" applyFill="1" applyBorder="1" applyAlignment="1">
      <alignment vertical="center" wrapText="1"/>
    </xf>
    <xf numFmtId="0" fontId="30" fillId="13" borderId="17" xfId="0" applyFont="1" applyFill="1" applyBorder="1" applyAlignment="1">
      <alignment vertical="center" wrapText="1"/>
    </xf>
    <xf numFmtId="0" fontId="9" fillId="11" borderId="15" xfId="3" applyFill="1" applyBorder="1" applyAlignment="1">
      <alignment vertical="top" wrapText="1"/>
    </xf>
    <xf numFmtId="0" fontId="9" fillId="13" borderId="15" xfId="3" applyFill="1" applyBorder="1" applyAlignment="1">
      <alignment vertical="top" wrapText="1"/>
    </xf>
    <xf numFmtId="0" fontId="31" fillId="13" borderId="15" xfId="0" applyFont="1" applyFill="1" applyBorder="1">
      <alignment vertical="center"/>
    </xf>
    <xf numFmtId="0" fontId="42" fillId="14" borderId="16" xfId="0" applyFont="1" applyFill="1" applyBorder="1">
      <alignment vertical="center"/>
    </xf>
    <xf numFmtId="0" fontId="32" fillId="14" borderId="17" xfId="0" applyFont="1" applyFill="1" applyBorder="1">
      <alignment vertical="center"/>
    </xf>
    <xf numFmtId="0" fontId="42" fillId="14" borderId="17" xfId="0" applyFont="1" applyFill="1" applyBorder="1">
      <alignment vertical="center"/>
    </xf>
    <xf numFmtId="0" fontId="39" fillId="11" borderId="16" xfId="0" applyFont="1" applyFill="1" applyBorder="1" applyAlignment="1">
      <alignment vertical="center" wrapText="1"/>
    </xf>
    <xf numFmtId="0" fontId="30" fillId="13" borderId="15" xfId="0" applyFont="1" applyFill="1" applyBorder="1" applyAlignment="1">
      <alignment vertical="center" wrapText="1"/>
    </xf>
    <xf numFmtId="0" fontId="39" fillId="13" borderId="17" xfId="0" applyFont="1" applyFill="1" applyBorder="1" applyAlignment="1">
      <alignment vertical="top" wrapText="1"/>
    </xf>
    <xf numFmtId="0" fontId="30" fillId="11" borderId="15" xfId="0" applyFont="1" applyFill="1" applyBorder="1" applyAlignment="1">
      <alignment vertical="center" wrapText="1"/>
    </xf>
    <xf numFmtId="0" fontId="39" fillId="11" borderId="17" xfId="0" applyFont="1" applyFill="1" applyBorder="1" applyAlignment="1">
      <alignment vertical="top" wrapText="1"/>
    </xf>
    <xf numFmtId="0" fontId="30" fillId="13" borderId="15" xfId="0" applyFont="1" applyFill="1" applyBorder="1" applyAlignment="1">
      <alignment vertical="top" wrapText="1"/>
    </xf>
    <xf numFmtId="0" fontId="30" fillId="13" borderId="17" xfId="0" applyFont="1" applyFill="1" applyBorder="1" applyAlignment="1">
      <alignment vertical="top" wrapText="1"/>
    </xf>
    <xf numFmtId="0" fontId="30" fillId="11" borderId="15" xfId="0" applyFont="1" applyFill="1" applyBorder="1" applyAlignment="1">
      <alignment vertical="top" wrapText="1"/>
    </xf>
    <xf numFmtId="0" fontId="30" fillId="11" borderId="17" xfId="0" applyFont="1" applyFill="1" applyBorder="1" applyAlignment="1">
      <alignment vertical="top" wrapText="1"/>
    </xf>
    <xf numFmtId="0" fontId="30" fillId="11" borderId="16" xfId="0" applyFont="1" applyFill="1" applyBorder="1" applyAlignment="1">
      <alignment vertical="top" wrapText="1"/>
    </xf>
    <xf numFmtId="0" fontId="30" fillId="13" borderId="16" xfId="0" applyFont="1" applyFill="1" applyBorder="1" applyAlignment="1">
      <alignment vertical="top" wrapText="1"/>
    </xf>
    <xf numFmtId="0" fontId="9" fillId="13" borderId="16" xfId="3" applyFill="1" applyBorder="1" applyAlignment="1">
      <alignment vertical="top" wrapText="1"/>
    </xf>
    <xf numFmtId="0" fontId="44" fillId="12" borderId="13" xfId="0" applyFont="1" applyFill="1" applyBorder="1" applyAlignment="1">
      <alignment horizontal="left" vertical="top" wrapText="1"/>
    </xf>
    <xf numFmtId="0" fontId="45" fillId="12" borderId="13" xfId="0" applyFont="1" applyFill="1" applyBorder="1" applyAlignment="1">
      <alignment horizontal="left" vertical="top" wrapText="1"/>
    </xf>
    <xf numFmtId="0" fontId="9" fillId="11" borderId="0" xfId="3" applyFill="1" applyBorder="1" applyAlignment="1">
      <alignment vertical="center" wrapText="1"/>
    </xf>
    <xf numFmtId="0" fontId="30" fillId="11" borderId="0" xfId="0" applyFont="1" applyFill="1" applyBorder="1" applyAlignment="1">
      <alignment vertical="center" wrapText="1"/>
    </xf>
    <xf numFmtId="0" fontId="9" fillId="11" borderId="0" xfId="3" applyFill="1" applyBorder="1" applyAlignment="1">
      <alignment vertical="top" wrapText="1"/>
    </xf>
    <xf numFmtId="0" fontId="30" fillId="11" borderId="0" xfId="0" applyFont="1" applyFill="1" applyBorder="1" applyAlignment="1">
      <alignment vertical="top" wrapText="1"/>
    </xf>
    <xf numFmtId="0" fontId="9" fillId="13" borderId="0" xfId="3" applyFill="1" applyBorder="1" applyAlignment="1">
      <alignment vertical="top" wrapText="1"/>
    </xf>
    <xf numFmtId="0" fontId="30" fillId="13" borderId="0" xfId="0" applyFont="1" applyFill="1" applyBorder="1" applyAlignment="1">
      <alignment vertical="top" wrapText="1"/>
    </xf>
    <xf numFmtId="0" fontId="31" fillId="14" borderId="0" xfId="0" applyFont="1" applyFill="1" applyBorder="1">
      <alignment vertical="center"/>
    </xf>
    <xf numFmtId="0" fontId="38" fillId="11" borderId="16" xfId="0" applyFont="1" applyFill="1" applyBorder="1" applyAlignment="1">
      <alignment vertical="top" wrapText="1"/>
    </xf>
    <xf numFmtId="0" fontId="38" fillId="11" borderId="0" xfId="0" applyFont="1" applyFill="1" applyBorder="1" applyAlignment="1">
      <alignment vertical="top" wrapText="1"/>
    </xf>
    <xf numFmtId="0" fontId="30" fillId="13" borderId="15" xfId="0" applyFont="1" applyFill="1" applyBorder="1" applyAlignment="1">
      <alignment vertical="top" wrapText="1"/>
    </xf>
    <xf numFmtId="0" fontId="30" fillId="13" borderId="17" xfId="0" applyFont="1" applyFill="1" applyBorder="1" applyAlignment="1">
      <alignment vertical="top" wrapText="1"/>
    </xf>
    <xf numFmtId="0" fontId="30" fillId="13" borderId="16" xfId="0" applyFont="1" applyFill="1" applyBorder="1" applyAlignment="1">
      <alignment vertical="top" wrapText="1"/>
    </xf>
    <xf numFmtId="0" fontId="42" fillId="13" borderId="15" xfId="0" applyFont="1" applyFill="1" applyBorder="1">
      <alignment vertical="center"/>
    </xf>
    <xf numFmtId="0" fontId="30" fillId="11" borderId="14" xfId="0" applyFont="1" applyFill="1" applyBorder="1" applyAlignment="1">
      <alignment horizontal="right" vertical="top" wrapText="1"/>
    </xf>
    <xf numFmtId="0" fontId="30" fillId="13" borderId="14" xfId="0" applyFont="1" applyFill="1" applyBorder="1" applyAlignment="1">
      <alignment horizontal="right" vertical="top" wrapText="1"/>
    </xf>
    <xf numFmtId="0" fontId="46" fillId="12" borderId="13" xfId="0" applyFont="1" applyFill="1" applyBorder="1" applyAlignment="1">
      <alignment horizontal="right" vertical="top" wrapText="1"/>
    </xf>
    <xf numFmtId="49" fontId="30" fillId="11" borderId="14" xfId="0" applyNumberFormat="1" applyFont="1" applyFill="1" applyBorder="1" applyAlignment="1">
      <alignment horizontal="left" vertical="top" wrapText="1"/>
    </xf>
    <xf numFmtId="49" fontId="30" fillId="13" borderId="14" xfId="0" applyNumberFormat="1" applyFont="1" applyFill="1" applyBorder="1" applyAlignment="1">
      <alignment horizontal="left" vertical="top" wrapText="1"/>
    </xf>
    <xf numFmtId="49" fontId="32" fillId="13" borderId="15" xfId="0" applyNumberFormat="1" applyFont="1" applyFill="1" applyBorder="1" applyAlignment="1">
      <alignment horizontal="left" vertical="center"/>
    </xf>
    <xf numFmtId="49" fontId="32" fillId="14" borderId="16" xfId="0" applyNumberFormat="1" applyFont="1" applyFill="1" applyBorder="1" applyAlignment="1">
      <alignment horizontal="left" vertical="center"/>
    </xf>
    <xf numFmtId="49" fontId="27" fillId="14" borderId="16" xfId="0" applyNumberFormat="1" applyFont="1" applyFill="1" applyBorder="1" applyAlignment="1">
      <alignment horizontal="left" vertical="center"/>
    </xf>
    <xf numFmtId="49" fontId="32" fillId="14" borderId="17" xfId="0" applyNumberFormat="1" applyFont="1" applyFill="1" applyBorder="1" applyAlignment="1">
      <alignment horizontal="left" vertical="center"/>
    </xf>
    <xf numFmtId="0" fontId="30" fillId="13" borderId="15" xfId="0" applyFont="1" applyFill="1" applyBorder="1" applyAlignment="1">
      <alignment vertical="top" wrapText="1"/>
    </xf>
    <xf numFmtId="0" fontId="30" fillId="13" borderId="16" xfId="0" applyFont="1" applyFill="1" applyBorder="1" applyAlignment="1">
      <alignment vertical="top" wrapText="1"/>
    </xf>
    <xf numFmtId="0" fontId="30" fillId="13" borderId="17" xfId="0" applyFont="1" applyFill="1" applyBorder="1" applyAlignment="1">
      <alignment vertical="top" wrapText="1"/>
    </xf>
    <xf numFmtId="0" fontId="9" fillId="13" borderId="15" xfId="3" applyFill="1" applyBorder="1" applyAlignment="1">
      <alignment vertical="center" wrapText="1"/>
    </xf>
    <xf numFmtId="0" fontId="9" fillId="13" borderId="17" xfId="3" applyFill="1" applyBorder="1" applyAlignment="1">
      <alignment vertical="center" wrapText="1"/>
    </xf>
    <xf numFmtId="0" fontId="30" fillId="11" borderId="15" xfId="0" applyFont="1" applyFill="1" applyBorder="1" applyAlignment="1">
      <alignment vertical="top" wrapText="1"/>
    </xf>
    <xf numFmtId="0" fontId="30" fillId="11" borderId="16" xfId="0" applyFont="1" applyFill="1" applyBorder="1" applyAlignment="1">
      <alignment vertical="top" wrapText="1"/>
    </xf>
    <xf numFmtId="0" fontId="9" fillId="11" borderId="15" xfId="3" applyFill="1" applyBorder="1" applyAlignment="1">
      <alignment vertical="center" wrapText="1"/>
    </xf>
    <xf numFmtId="0" fontId="9" fillId="11" borderId="17" xfId="3" applyFill="1" applyBorder="1" applyAlignment="1">
      <alignment vertical="center" wrapText="1"/>
    </xf>
    <xf numFmtId="0" fontId="6" fillId="5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0" fontId="9" fillId="8" borderId="5" xfId="3" applyFill="1" applyBorder="1" applyAlignment="1">
      <alignment horizontal="center" vertical="center"/>
    </xf>
    <xf numFmtId="0" fontId="9" fillId="8" borderId="6" xfId="3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10" borderId="1" xfId="3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</cellXfs>
  <cellStyles count="6">
    <cellStyle name="百分比" xfId="2" builtinId="5"/>
    <cellStyle name="常规" xfId="0" builtinId="0"/>
    <cellStyle name="常规 2" xfId="5" xr:uid="{00000000-0005-0000-0000-000002000000}"/>
    <cellStyle name="超链接" xfId="3" builtinId="8"/>
    <cellStyle name="刘伟底纹" xfId="1" xr:uid="{00000000-0005-0000-0000-000004000000}"/>
    <cellStyle name="千位分隔" xfId="4" builtinId="3"/>
  </cellStyles>
  <dxfs count="30">
    <dxf>
      <numFmt numFmtId="184" formatCode="m/d/yyyy"/>
    </dxf>
    <dxf>
      <numFmt numFmtId="30" formatCode="@"/>
    </dxf>
    <dxf>
      <numFmt numFmtId="30" formatCode="@"/>
    </dxf>
    <dxf>
      <numFmt numFmtId="18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85" formatCode="m/d/yyyy\ h:mm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lightDown">
          <fgColor rgb="FF00B0F0"/>
          <bgColor auto="1"/>
        </patternFill>
      </fill>
    </dxf>
    <dxf>
      <fill>
        <patternFill patternType="lightGray">
          <bgColor rgb="FF4DED77"/>
        </patternFill>
      </fill>
    </dxf>
    <dxf>
      <fill>
        <patternFill patternType="gray125">
          <bgColor rgb="FFF1FC84"/>
        </patternFill>
      </fill>
    </dxf>
    <dxf>
      <numFmt numFmtId="0" formatCode="General"/>
    </dxf>
    <dxf>
      <numFmt numFmtId="184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84" formatCode="m/d/yyyy"/>
    </dxf>
    <dxf>
      <numFmt numFmtId="0" formatCode="General"/>
    </dxf>
    <dxf>
      <numFmt numFmtId="185" formatCode="m/d/yyyy\ h:mm"/>
    </dxf>
    <dxf>
      <numFmt numFmtId="185" formatCode="m/d/yyyy\ h:mm"/>
    </dxf>
    <dxf>
      <numFmt numFmtId="185" formatCode="m/d/yyyy\ h:mm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192D485F-2370-4DB9-8D0C-D5FB294BC322}">
      <tableStyleElement type="wholeTable" dxfId="29"/>
      <tableStyleElement type="headerRow" dxfId="28"/>
    </tableStyle>
  </tableStyles>
  <colors>
    <mruColors>
      <color rgb="FF48E056"/>
      <color rgb="FFE57FC8"/>
      <color rgb="FF00B050"/>
      <color rgb="FFEDFF47"/>
      <color rgb="FFEAB448"/>
      <color rgb="FF78E885"/>
      <color rgb="FFF55B41"/>
      <color rgb="FF4DED77"/>
      <color rgb="FF94FF6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5</xdr:row>
      <xdr:rowOff>0</xdr:rowOff>
    </xdr:from>
    <xdr:to>
      <xdr:col>59</xdr:col>
      <xdr:colOff>438150</xdr:colOff>
      <xdr:row>159</xdr:row>
      <xdr:rowOff>161925</xdr:rowOff>
    </xdr:to>
    <xdr:pic>
      <xdr:nvPicPr>
        <xdr:cNvPr id="2" name="图片 1" descr="https://d25d2506sfb94s.cloudfront.net/cumulus_uploads/inlineimage/2019-03-11/Global%20cuisine%20grid-01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36125" y="342900"/>
          <a:ext cx="20326350" cy="26222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dministrator\Desktop\09-10&#25104;&#32489;&#27719;&#24635;&#34920;&#65288;&#20065;&#20869;&#35745;&#31639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表说明"/>
      <sheetName val="设置"/>
      <sheetName val="班级成绩表"/>
      <sheetName val="名次"/>
      <sheetName val="学生花名册"/>
      <sheetName val="Sheet1"/>
      <sheetName val="教师任课成绩统计表"/>
      <sheetName val="成绩汇总基表"/>
      <sheetName val="分类汇总表"/>
      <sheetName val="年级学科排名"/>
      <sheetName val="学校排名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H3">
            <v>48</v>
          </cell>
        </row>
        <row r="4">
          <cell r="H4">
            <v>87</v>
          </cell>
        </row>
        <row r="5">
          <cell r="H5">
            <v>61</v>
          </cell>
        </row>
        <row r="6">
          <cell r="H6">
            <v>85</v>
          </cell>
        </row>
        <row r="7">
          <cell r="H7">
            <v>65</v>
          </cell>
        </row>
        <row r="8">
          <cell r="H8">
            <v>72.5</v>
          </cell>
        </row>
        <row r="9">
          <cell r="H9">
            <v>67</v>
          </cell>
        </row>
        <row r="10">
          <cell r="H10">
            <v>42</v>
          </cell>
        </row>
        <row r="11">
          <cell r="H11">
            <v>73</v>
          </cell>
        </row>
        <row r="12">
          <cell r="H12">
            <v>67</v>
          </cell>
        </row>
        <row r="13">
          <cell r="H13">
            <v>88</v>
          </cell>
        </row>
        <row r="14">
          <cell r="H14">
            <v>73</v>
          </cell>
        </row>
        <row r="15">
          <cell r="H15">
            <v>70</v>
          </cell>
        </row>
        <row r="16">
          <cell r="H16">
            <v>64</v>
          </cell>
        </row>
        <row r="17">
          <cell r="H17">
            <v>54</v>
          </cell>
        </row>
        <row r="18">
          <cell r="H18">
            <v>50</v>
          </cell>
        </row>
        <row r="19">
          <cell r="H19">
            <v>75</v>
          </cell>
        </row>
        <row r="20">
          <cell r="H20">
            <v>92</v>
          </cell>
        </row>
        <row r="21">
          <cell r="H21">
            <v>42</v>
          </cell>
        </row>
        <row r="22">
          <cell r="H22">
            <v>85</v>
          </cell>
        </row>
        <row r="23">
          <cell r="H23">
            <v>88</v>
          </cell>
        </row>
        <row r="24">
          <cell r="H24">
            <v>82</v>
          </cell>
        </row>
        <row r="25">
          <cell r="H25">
            <v>81</v>
          </cell>
        </row>
        <row r="26">
          <cell r="H26">
            <v>94</v>
          </cell>
        </row>
        <row r="27">
          <cell r="H27">
            <v>54</v>
          </cell>
        </row>
        <row r="28">
          <cell r="H28">
            <v>83</v>
          </cell>
        </row>
        <row r="29">
          <cell r="H29">
            <v>79</v>
          </cell>
        </row>
        <row r="30">
          <cell r="H30">
            <v>49</v>
          </cell>
        </row>
        <row r="31">
          <cell r="H31">
            <v>55</v>
          </cell>
        </row>
        <row r="32">
          <cell r="H32">
            <v>64</v>
          </cell>
        </row>
        <row r="33">
          <cell r="H33">
            <v>64.5</v>
          </cell>
        </row>
        <row r="34">
          <cell r="H34">
            <v>66</v>
          </cell>
        </row>
        <row r="35">
          <cell r="H35">
            <v>52</v>
          </cell>
        </row>
        <row r="36">
          <cell r="H36">
            <v>70</v>
          </cell>
        </row>
        <row r="37">
          <cell r="H37">
            <v>78</v>
          </cell>
        </row>
        <row r="38">
          <cell r="H38">
            <v>74</v>
          </cell>
        </row>
        <row r="39">
          <cell r="H39">
            <v>60.5</v>
          </cell>
        </row>
        <row r="40">
          <cell r="H40">
            <v>88</v>
          </cell>
        </row>
        <row r="41">
          <cell r="H41">
            <v>68.5</v>
          </cell>
        </row>
        <row r="42">
          <cell r="H42">
            <v>28.5</v>
          </cell>
        </row>
        <row r="43">
          <cell r="H43">
            <v>72</v>
          </cell>
        </row>
        <row r="44">
          <cell r="H44">
            <v>69</v>
          </cell>
        </row>
        <row r="45">
          <cell r="H45">
            <v>70</v>
          </cell>
        </row>
        <row r="46">
          <cell r="H46">
            <v>64</v>
          </cell>
        </row>
        <row r="47">
          <cell r="H47">
            <v>66</v>
          </cell>
        </row>
        <row r="48">
          <cell r="H48">
            <v>78</v>
          </cell>
        </row>
        <row r="49">
          <cell r="H49">
            <v>56.5</v>
          </cell>
        </row>
        <row r="50">
          <cell r="H50">
            <v>66</v>
          </cell>
        </row>
        <row r="51">
          <cell r="H51">
            <v>52</v>
          </cell>
        </row>
        <row r="52">
          <cell r="H52">
            <v>76.5</v>
          </cell>
        </row>
        <row r="53">
          <cell r="H53">
            <v>54</v>
          </cell>
        </row>
        <row r="54">
          <cell r="H54">
            <v>40</v>
          </cell>
        </row>
        <row r="55">
          <cell r="H55">
            <v>58</v>
          </cell>
        </row>
        <row r="56">
          <cell r="H56">
            <v>61.5</v>
          </cell>
        </row>
        <row r="57">
          <cell r="H57">
            <v>67.5</v>
          </cell>
        </row>
        <row r="58">
          <cell r="H58">
            <v>62.5</v>
          </cell>
        </row>
        <row r="59">
          <cell r="H59">
            <v>53</v>
          </cell>
        </row>
        <row r="60">
          <cell r="H60">
            <v>60.5</v>
          </cell>
        </row>
        <row r="61">
          <cell r="H61">
            <v>63.5</v>
          </cell>
        </row>
        <row r="62">
          <cell r="H62">
            <v>69</v>
          </cell>
        </row>
        <row r="63">
          <cell r="H63">
            <v>46.5</v>
          </cell>
        </row>
        <row r="64">
          <cell r="H64">
            <v>79</v>
          </cell>
        </row>
        <row r="65">
          <cell r="H65">
            <v>72</v>
          </cell>
        </row>
        <row r="66">
          <cell r="H66">
            <v>60</v>
          </cell>
        </row>
        <row r="67">
          <cell r="H67">
            <v>63</v>
          </cell>
        </row>
        <row r="68">
          <cell r="H68">
            <v>56</v>
          </cell>
        </row>
        <row r="69">
          <cell r="H69">
            <v>64</v>
          </cell>
        </row>
        <row r="70">
          <cell r="H70">
            <v>50</v>
          </cell>
        </row>
        <row r="71">
          <cell r="H71">
            <v>59</v>
          </cell>
        </row>
        <row r="72">
          <cell r="H72">
            <v>64</v>
          </cell>
        </row>
        <row r="73">
          <cell r="H73">
            <v>70</v>
          </cell>
        </row>
        <row r="74">
          <cell r="H74">
            <v>70</v>
          </cell>
        </row>
        <row r="75">
          <cell r="H75">
            <v>69</v>
          </cell>
        </row>
        <row r="76">
          <cell r="H76">
            <v>60</v>
          </cell>
        </row>
        <row r="77">
          <cell r="H77">
            <v>56.5</v>
          </cell>
        </row>
        <row r="78">
          <cell r="H78">
            <v>47</v>
          </cell>
        </row>
        <row r="79">
          <cell r="H79">
            <v>47.5</v>
          </cell>
        </row>
        <row r="80">
          <cell r="H80">
            <v>49.5</v>
          </cell>
        </row>
        <row r="81">
          <cell r="H81">
            <v>67</v>
          </cell>
        </row>
        <row r="82">
          <cell r="H82">
            <v>0</v>
          </cell>
        </row>
        <row r="83">
          <cell r="H83">
            <v>62</v>
          </cell>
        </row>
        <row r="84">
          <cell r="H84">
            <v>70</v>
          </cell>
        </row>
        <row r="85">
          <cell r="H85">
            <v>72</v>
          </cell>
        </row>
        <row r="86">
          <cell r="H86">
            <v>59</v>
          </cell>
        </row>
        <row r="87">
          <cell r="H87">
            <v>85</v>
          </cell>
        </row>
        <row r="88">
          <cell r="H88">
            <v>75</v>
          </cell>
        </row>
        <row r="89">
          <cell r="H89">
            <v>76</v>
          </cell>
        </row>
        <row r="90">
          <cell r="H90">
            <v>66</v>
          </cell>
        </row>
        <row r="91">
          <cell r="H91">
            <v>69</v>
          </cell>
        </row>
        <row r="92">
          <cell r="H92">
            <v>72</v>
          </cell>
        </row>
        <row r="93">
          <cell r="H93">
            <v>70</v>
          </cell>
        </row>
        <row r="94">
          <cell r="H94">
            <v>77</v>
          </cell>
        </row>
        <row r="95">
          <cell r="H95">
            <v>68</v>
          </cell>
        </row>
        <row r="96">
          <cell r="H96">
            <v>70</v>
          </cell>
        </row>
        <row r="97">
          <cell r="H97">
            <v>53</v>
          </cell>
        </row>
        <row r="98">
          <cell r="H98">
            <v>67</v>
          </cell>
        </row>
        <row r="99">
          <cell r="H99">
            <v>71</v>
          </cell>
        </row>
        <row r="100">
          <cell r="H100">
            <v>73</v>
          </cell>
        </row>
        <row r="101">
          <cell r="H101">
            <v>71</v>
          </cell>
        </row>
        <row r="102">
          <cell r="H102">
            <v>71</v>
          </cell>
        </row>
        <row r="103">
          <cell r="H103">
            <v>47</v>
          </cell>
        </row>
        <row r="104">
          <cell r="H104">
            <v>72</v>
          </cell>
        </row>
        <row r="105">
          <cell r="H105">
            <v>78</v>
          </cell>
        </row>
        <row r="106">
          <cell r="H106">
            <v>67</v>
          </cell>
        </row>
        <row r="107">
          <cell r="H107">
            <v>67</v>
          </cell>
        </row>
        <row r="108">
          <cell r="H108">
            <v>79</v>
          </cell>
        </row>
        <row r="109">
          <cell r="H109">
            <v>74</v>
          </cell>
        </row>
        <row r="110">
          <cell r="H110">
            <v>69</v>
          </cell>
        </row>
        <row r="111">
          <cell r="H111">
            <v>77</v>
          </cell>
        </row>
        <row r="112">
          <cell r="H112">
            <v>71</v>
          </cell>
        </row>
        <row r="113">
          <cell r="H113">
            <v>75</v>
          </cell>
        </row>
        <row r="114">
          <cell r="H114">
            <v>65</v>
          </cell>
        </row>
        <row r="115">
          <cell r="H115">
            <v>68</v>
          </cell>
        </row>
        <row r="116">
          <cell r="H116">
            <v>84</v>
          </cell>
        </row>
        <row r="117">
          <cell r="H117">
            <v>78</v>
          </cell>
        </row>
        <row r="118">
          <cell r="H118">
            <v>78</v>
          </cell>
        </row>
        <row r="119">
          <cell r="H119">
            <v>76</v>
          </cell>
        </row>
        <row r="120">
          <cell r="H120">
            <v>71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67</v>
          </cell>
        </row>
        <row r="154">
          <cell r="H154">
            <v>80</v>
          </cell>
        </row>
        <row r="155">
          <cell r="H155">
            <v>80</v>
          </cell>
        </row>
        <row r="156">
          <cell r="H156">
            <v>68.5</v>
          </cell>
        </row>
        <row r="157">
          <cell r="H157">
            <v>76</v>
          </cell>
        </row>
        <row r="158">
          <cell r="H158">
            <v>77</v>
          </cell>
        </row>
        <row r="159">
          <cell r="H159">
            <v>25</v>
          </cell>
        </row>
        <row r="160">
          <cell r="H160">
            <v>67</v>
          </cell>
        </row>
        <row r="161">
          <cell r="H161">
            <v>45</v>
          </cell>
        </row>
        <row r="162">
          <cell r="H162">
            <v>89</v>
          </cell>
        </row>
        <row r="163">
          <cell r="H163">
            <v>88</v>
          </cell>
        </row>
        <row r="164">
          <cell r="H164">
            <v>36</v>
          </cell>
        </row>
        <row r="165">
          <cell r="H165">
            <v>90</v>
          </cell>
        </row>
        <row r="166">
          <cell r="H166">
            <v>80</v>
          </cell>
        </row>
        <row r="167">
          <cell r="H167">
            <v>85</v>
          </cell>
        </row>
        <row r="168">
          <cell r="H168">
            <v>81</v>
          </cell>
        </row>
        <row r="169">
          <cell r="H169">
            <v>87</v>
          </cell>
        </row>
        <row r="170">
          <cell r="H170">
            <v>87</v>
          </cell>
        </row>
        <row r="171">
          <cell r="H171">
            <v>78</v>
          </cell>
        </row>
        <row r="172">
          <cell r="H172">
            <v>36</v>
          </cell>
        </row>
        <row r="173">
          <cell r="H173">
            <v>64.5</v>
          </cell>
        </row>
        <row r="174">
          <cell r="H174">
            <v>91</v>
          </cell>
        </row>
        <row r="175">
          <cell r="H175">
            <v>59</v>
          </cell>
        </row>
        <row r="176">
          <cell r="H176">
            <v>94</v>
          </cell>
        </row>
        <row r="177">
          <cell r="H177">
            <v>84.5</v>
          </cell>
        </row>
        <row r="178">
          <cell r="H178">
            <v>81</v>
          </cell>
        </row>
        <row r="179">
          <cell r="H179">
            <v>65</v>
          </cell>
        </row>
        <row r="180">
          <cell r="H180">
            <v>67</v>
          </cell>
        </row>
        <row r="181">
          <cell r="H181">
            <v>72</v>
          </cell>
        </row>
        <row r="182">
          <cell r="H182">
            <v>66</v>
          </cell>
        </row>
        <row r="183">
          <cell r="H183">
            <v>66</v>
          </cell>
        </row>
        <row r="184">
          <cell r="H184">
            <v>81</v>
          </cell>
        </row>
        <row r="185">
          <cell r="H185">
            <v>68</v>
          </cell>
        </row>
        <row r="186">
          <cell r="H186">
            <v>75</v>
          </cell>
        </row>
        <row r="187">
          <cell r="H187">
            <v>68</v>
          </cell>
        </row>
        <row r="188">
          <cell r="H188">
            <v>67</v>
          </cell>
        </row>
        <row r="189">
          <cell r="H189">
            <v>79</v>
          </cell>
        </row>
        <row r="190">
          <cell r="H190">
            <v>80</v>
          </cell>
        </row>
        <row r="191">
          <cell r="H191">
            <v>75</v>
          </cell>
        </row>
        <row r="192">
          <cell r="H192">
            <v>35</v>
          </cell>
        </row>
        <row r="193">
          <cell r="H193">
            <v>84</v>
          </cell>
        </row>
        <row r="194">
          <cell r="H194">
            <v>75</v>
          </cell>
        </row>
        <row r="195">
          <cell r="H195">
            <v>62</v>
          </cell>
        </row>
        <row r="196">
          <cell r="H196">
            <v>56</v>
          </cell>
        </row>
        <row r="197">
          <cell r="H197">
            <v>77</v>
          </cell>
        </row>
        <row r="198">
          <cell r="H198">
            <v>72</v>
          </cell>
        </row>
        <row r="199">
          <cell r="H199">
            <v>65</v>
          </cell>
        </row>
        <row r="200">
          <cell r="H200">
            <v>76</v>
          </cell>
        </row>
        <row r="201">
          <cell r="H201">
            <v>50</v>
          </cell>
        </row>
        <row r="202">
          <cell r="H202">
            <v>61</v>
          </cell>
        </row>
        <row r="203">
          <cell r="H203">
            <v>66</v>
          </cell>
        </row>
        <row r="204">
          <cell r="H204">
            <v>63</v>
          </cell>
        </row>
        <row r="205">
          <cell r="H205">
            <v>50</v>
          </cell>
        </row>
        <row r="206">
          <cell r="H206">
            <v>66</v>
          </cell>
        </row>
        <row r="207">
          <cell r="H207">
            <v>63</v>
          </cell>
        </row>
        <row r="208">
          <cell r="H208">
            <v>76</v>
          </cell>
        </row>
        <row r="209">
          <cell r="H209">
            <v>76</v>
          </cell>
        </row>
        <row r="210">
          <cell r="H210">
            <v>32</v>
          </cell>
        </row>
        <row r="211">
          <cell r="H211">
            <v>52</v>
          </cell>
        </row>
        <row r="212">
          <cell r="H212">
            <v>54</v>
          </cell>
        </row>
        <row r="213">
          <cell r="H213">
            <v>47</v>
          </cell>
        </row>
        <row r="214">
          <cell r="H214">
            <v>49</v>
          </cell>
        </row>
        <row r="215">
          <cell r="H215">
            <v>77</v>
          </cell>
        </row>
        <row r="216">
          <cell r="H216">
            <v>80</v>
          </cell>
        </row>
        <row r="217">
          <cell r="H217">
            <v>57</v>
          </cell>
        </row>
        <row r="218">
          <cell r="H218">
            <v>70</v>
          </cell>
        </row>
        <row r="219">
          <cell r="H219">
            <v>73</v>
          </cell>
        </row>
        <row r="220">
          <cell r="H220">
            <v>66</v>
          </cell>
        </row>
        <row r="221">
          <cell r="H221">
            <v>45.5</v>
          </cell>
        </row>
        <row r="222">
          <cell r="H222">
            <v>41</v>
          </cell>
        </row>
        <row r="223">
          <cell r="H223">
            <v>38.5</v>
          </cell>
        </row>
        <row r="224">
          <cell r="H224">
            <v>36.5</v>
          </cell>
        </row>
        <row r="225">
          <cell r="H225">
            <v>38</v>
          </cell>
        </row>
        <row r="226">
          <cell r="H226">
            <v>60.5</v>
          </cell>
        </row>
        <row r="227">
          <cell r="H227">
            <v>56.5</v>
          </cell>
        </row>
        <row r="228">
          <cell r="H228">
            <v>54.5</v>
          </cell>
        </row>
        <row r="229">
          <cell r="H229">
            <v>52.5</v>
          </cell>
        </row>
        <row r="230">
          <cell r="H230">
            <v>0</v>
          </cell>
        </row>
        <row r="231">
          <cell r="H231">
            <v>54</v>
          </cell>
        </row>
        <row r="232">
          <cell r="H232">
            <v>40.5</v>
          </cell>
        </row>
        <row r="233">
          <cell r="H233">
            <v>42.5</v>
          </cell>
        </row>
        <row r="234">
          <cell r="H234">
            <v>54</v>
          </cell>
        </row>
        <row r="235">
          <cell r="H235">
            <v>65</v>
          </cell>
        </row>
        <row r="236">
          <cell r="H236">
            <v>36</v>
          </cell>
        </row>
        <row r="237">
          <cell r="H237">
            <v>78.5</v>
          </cell>
        </row>
        <row r="238">
          <cell r="H238">
            <v>60.5</v>
          </cell>
        </row>
        <row r="239">
          <cell r="H239">
            <v>68.5</v>
          </cell>
        </row>
        <row r="240">
          <cell r="H240">
            <v>33</v>
          </cell>
        </row>
        <row r="241">
          <cell r="H241">
            <v>44.5</v>
          </cell>
        </row>
        <row r="242">
          <cell r="H242">
            <v>39.5</v>
          </cell>
        </row>
        <row r="243">
          <cell r="H243">
            <v>83</v>
          </cell>
        </row>
        <row r="244">
          <cell r="H244">
            <v>59.5</v>
          </cell>
        </row>
        <row r="245">
          <cell r="H245">
            <v>54.5</v>
          </cell>
        </row>
        <row r="246">
          <cell r="H246">
            <v>47.5</v>
          </cell>
        </row>
        <row r="247">
          <cell r="H247">
            <v>28</v>
          </cell>
        </row>
        <row r="248">
          <cell r="H248">
            <v>46.5</v>
          </cell>
        </row>
        <row r="249">
          <cell r="H249">
            <v>50.5</v>
          </cell>
        </row>
        <row r="250">
          <cell r="H250">
            <v>57.5</v>
          </cell>
        </row>
        <row r="251">
          <cell r="H251">
            <v>36.5</v>
          </cell>
        </row>
        <row r="252">
          <cell r="H252">
            <v>40</v>
          </cell>
        </row>
        <row r="253">
          <cell r="H253">
            <v>52.5</v>
          </cell>
        </row>
        <row r="254">
          <cell r="H254">
            <v>51</v>
          </cell>
        </row>
        <row r="255">
          <cell r="H255">
            <v>42.5</v>
          </cell>
        </row>
        <row r="256">
          <cell r="H256">
            <v>69.5</v>
          </cell>
        </row>
        <row r="257">
          <cell r="H257">
            <v>52</v>
          </cell>
        </row>
        <row r="258">
          <cell r="H258">
            <v>50</v>
          </cell>
        </row>
        <row r="259">
          <cell r="H259">
            <v>34</v>
          </cell>
        </row>
        <row r="260">
          <cell r="H260">
            <v>38.5</v>
          </cell>
        </row>
        <row r="261">
          <cell r="H261">
            <v>70.5</v>
          </cell>
        </row>
        <row r="262">
          <cell r="H262">
            <v>58.5</v>
          </cell>
        </row>
        <row r="263">
          <cell r="H263">
            <v>57</v>
          </cell>
        </row>
        <row r="264">
          <cell r="H264">
            <v>46.5</v>
          </cell>
        </row>
        <row r="265">
          <cell r="H265">
            <v>56.5</v>
          </cell>
        </row>
        <row r="266">
          <cell r="H266">
            <v>52</v>
          </cell>
        </row>
        <row r="267">
          <cell r="H267">
            <v>68.5</v>
          </cell>
        </row>
        <row r="268">
          <cell r="H268">
            <v>51.5</v>
          </cell>
        </row>
        <row r="269">
          <cell r="H269">
            <v>26.5</v>
          </cell>
        </row>
        <row r="270">
          <cell r="H270">
            <v>32.5</v>
          </cell>
        </row>
        <row r="271">
          <cell r="H271">
            <v>48</v>
          </cell>
        </row>
        <row r="272">
          <cell r="H272">
            <v>46</v>
          </cell>
        </row>
        <row r="273">
          <cell r="H273">
            <v>40.5</v>
          </cell>
        </row>
        <row r="274">
          <cell r="H274">
            <v>50</v>
          </cell>
        </row>
        <row r="275">
          <cell r="H275">
            <v>51</v>
          </cell>
        </row>
        <row r="276">
          <cell r="H276">
            <v>60.5</v>
          </cell>
        </row>
        <row r="277">
          <cell r="H277">
            <v>44</v>
          </cell>
        </row>
        <row r="278">
          <cell r="H278">
            <v>39.5</v>
          </cell>
        </row>
        <row r="279">
          <cell r="H279">
            <v>15.5</v>
          </cell>
        </row>
        <row r="280">
          <cell r="H280">
            <v>54</v>
          </cell>
        </row>
        <row r="281">
          <cell r="H281">
            <v>48</v>
          </cell>
        </row>
        <row r="282">
          <cell r="H282">
            <v>67.5</v>
          </cell>
        </row>
        <row r="283">
          <cell r="H283">
            <v>36.5</v>
          </cell>
        </row>
        <row r="284">
          <cell r="H284">
            <v>74</v>
          </cell>
        </row>
        <row r="285">
          <cell r="H285">
            <v>68</v>
          </cell>
        </row>
        <row r="286">
          <cell r="H286">
            <v>50.5</v>
          </cell>
        </row>
        <row r="287">
          <cell r="H287">
            <v>47</v>
          </cell>
        </row>
        <row r="288">
          <cell r="H288">
            <v>45</v>
          </cell>
        </row>
        <row r="289">
          <cell r="H289">
            <v>36.5</v>
          </cell>
        </row>
        <row r="290">
          <cell r="H290">
            <v>37</v>
          </cell>
        </row>
        <row r="291">
          <cell r="H291">
            <v>49</v>
          </cell>
        </row>
        <row r="292">
          <cell r="H292">
            <v>48</v>
          </cell>
        </row>
        <row r="293">
          <cell r="H293">
            <v>35.5</v>
          </cell>
        </row>
        <row r="294">
          <cell r="H294">
            <v>59</v>
          </cell>
        </row>
        <row r="295">
          <cell r="H295">
            <v>22.5</v>
          </cell>
        </row>
        <row r="296">
          <cell r="H296">
            <v>53</v>
          </cell>
        </row>
        <row r="297">
          <cell r="H297">
            <v>39</v>
          </cell>
        </row>
        <row r="298">
          <cell r="H298">
            <v>44</v>
          </cell>
        </row>
        <row r="299">
          <cell r="H299">
            <v>69</v>
          </cell>
        </row>
        <row r="300">
          <cell r="H300">
            <v>41</v>
          </cell>
        </row>
        <row r="301">
          <cell r="H301">
            <v>50</v>
          </cell>
        </row>
        <row r="302">
          <cell r="H302">
            <v>31.5</v>
          </cell>
        </row>
        <row r="303">
          <cell r="H303">
            <v>45.5</v>
          </cell>
        </row>
        <row r="304">
          <cell r="H304">
            <v>36.5</v>
          </cell>
        </row>
        <row r="305">
          <cell r="H305">
            <v>40</v>
          </cell>
        </row>
        <row r="306">
          <cell r="H306">
            <v>44.54</v>
          </cell>
        </row>
        <row r="307">
          <cell r="H307">
            <v>41</v>
          </cell>
        </row>
        <row r="308">
          <cell r="H308">
            <v>65</v>
          </cell>
        </row>
        <row r="309">
          <cell r="H309">
            <v>22</v>
          </cell>
        </row>
        <row r="310">
          <cell r="H310">
            <v>43</v>
          </cell>
        </row>
        <row r="311">
          <cell r="H311">
            <v>39</v>
          </cell>
        </row>
        <row r="312">
          <cell r="H312">
            <v>53</v>
          </cell>
        </row>
        <row r="313">
          <cell r="H313">
            <v>41.5</v>
          </cell>
        </row>
        <row r="314">
          <cell r="H314">
            <v>42.5</v>
          </cell>
        </row>
        <row r="315">
          <cell r="H315">
            <v>35</v>
          </cell>
        </row>
        <row r="316">
          <cell r="H316">
            <v>53.5</v>
          </cell>
        </row>
        <row r="317">
          <cell r="H317">
            <v>47</v>
          </cell>
        </row>
        <row r="318">
          <cell r="H318">
            <v>35</v>
          </cell>
        </row>
        <row r="319">
          <cell r="H319">
            <v>19</v>
          </cell>
        </row>
        <row r="320">
          <cell r="H320">
            <v>34</v>
          </cell>
        </row>
        <row r="321">
          <cell r="H321">
            <v>38.5</v>
          </cell>
        </row>
        <row r="322">
          <cell r="H322">
            <v>28.5</v>
          </cell>
        </row>
        <row r="323">
          <cell r="H323">
            <v>72</v>
          </cell>
        </row>
        <row r="324">
          <cell r="H324">
            <v>56.5</v>
          </cell>
        </row>
        <row r="325">
          <cell r="H325">
            <v>50</v>
          </cell>
        </row>
        <row r="326">
          <cell r="H326">
            <v>48</v>
          </cell>
        </row>
        <row r="327">
          <cell r="H327">
            <v>64</v>
          </cell>
        </row>
        <row r="328">
          <cell r="H328">
            <v>26.5</v>
          </cell>
        </row>
        <row r="329">
          <cell r="H329">
            <v>40</v>
          </cell>
        </row>
        <row r="330">
          <cell r="H330">
            <v>56.5</v>
          </cell>
        </row>
        <row r="331">
          <cell r="H331">
            <v>35.5</v>
          </cell>
        </row>
        <row r="332">
          <cell r="H332">
            <v>49</v>
          </cell>
        </row>
        <row r="333">
          <cell r="H333">
            <v>58</v>
          </cell>
        </row>
        <row r="334">
          <cell r="H334">
            <v>55</v>
          </cell>
        </row>
        <row r="335">
          <cell r="H335">
            <v>57</v>
          </cell>
        </row>
        <row r="336">
          <cell r="H336">
            <v>67</v>
          </cell>
        </row>
        <row r="337">
          <cell r="H337">
            <v>70</v>
          </cell>
        </row>
        <row r="338">
          <cell r="H338">
            <v>55</v>
          </cell>
        </row>
        <row r="339">
          <cell r="H339">
            <v>69</v>
          </cell>
        </row>
        <row r="340">
          <cell r="H340">
            <v>65</v>
          </cell>
        </row>
        <row r="341">
          <cell r="H341">
            <v>64</v>
          </cell>
        </row>
        <row r="342">
          <cell r="H342">
            <v>60</v>
          </cell>
        </row>
        <row r="343">
          <cell r="H343">
            <v>70</v>
          </cell>
        </row>
        <row r="344">
          <cell r="H344">
            <v>72</v>
          </cell>
        </row>
        <row r="345">
          <cell r="H345">
            <v>76</v>
          </cell>
        </row>
        <row r="346">
          <cell r="H346">
            <v>65</v>
          </cell>
        </row>
        <row r="347">
          <cell r="H347">
            <v>65</v>
          </cell>
        </row>
        <row r="348">
          <cell r="H348">
            <v>52</v>
          </cell>
        </row>
        <row r="349">
          <cell r="H349">
            <v>54</v>
          </cell>
        </row>
        <row r="350">
          <cell r="H350">
            <v>68</v>
          </cell>
        </row>
        <row r="351">
          <cell r="H351">
            <v>72</v>
          </cell>
        </row>
        <row r="352">
          <cell r="H352">
            <v>58</v>
          </cell>
        </row>
        <row r="353">
          <cell r="H353">
            <v>46</v>
          </cell>
        </row>
        <row r="354">
          <cell r="H354">
            <v>69</v>
          </cell>
        </row>
        <row r="355">
          <cell r="H355">
            <v>70</v>
          </cell>
        </row>
        <row r="356">
          <cell r="H356">
            <v>43</v>
          </cell>
        </row>
        <row r="357">
          <cell r="H357">
            <v>64</v>
          </cell>
        </row>
        <row r="358">
          <cell r="H358">
            <v>58</v>
          </cell>
        </row>
        <row r="359">
          <cell r="H359">
            <v>62</v>
          </cell>
        </row>
        <row r="360">
          <cell r="H360">
            <v>50</v>
          </cell>
        </row>
        <row r="361">
          <cell r="H361">
            <v>48</v>
          </cell>
        </row>
        <row r="362">
          <cell r="H362">
            <v>67</v>
          </cell>
        </row>
        <row r="363">
          <cell r="H363">
            <v>56</v>
          </cell>
        </row>
        <row r="364">
          <cell r="H364">
            <v>35</v>
          </cell>
        </row>
        <row r="365">
          <cell r="H365">
            <v>59</v>
          </cell>
        </row>
        <row r="366">
          <cell r="H366">
            <v>67</v>
          </cell>
        </row>
        <row r="367">
          <cell r="H367">
            <v>0</v>
          </cell>
        </row>
        <row r="368">
          <cell r="H368">
            <v>79</v>
          </cell>
        </row>
        <row r="369">
          <cell r="H369">
            <v>53</v>
          </cell>
        </row>
        <row r="370">
          <cell r="H370">
            <v>73</v>
          </cell>
        </row>
        <row r="371">
          <cell r="H371">
            <v>65</v>
          </cell>
        </row>
        <row r="372">
          <cell r="H372">
            <v>69</v>
          </cell>
        </row>
        <row r="373">
          <cell r="H373">
            <v>48</v>
          </cell>
        </row>
        <row r="374">
          <cell r="H374">
            <v>61</v>
          </cell>
        </row>
        <row r="375">
          <cell r="H375">
            <v>71</v>
          </cell>
        </row>
        <row r="376">
          <cell r="H376">
            <v>51</v>
          </cell>
        </row>
        <row r="377">
          <cell r="H377">
            <v>58</v>
          </cell>
        </row>
        <row r="378">
          <cell r="H378">
            <v>49</v>
          </cell>
        </row>
        <row r="379">
          <cell r="H379">
            <v>59</v>
          </cell>
        </row>
        <row r="380">
          <cell r="H380">
            <v>57</v>
          </cell>
        </row>
        <row r="381">
          <cell r="H381">
            <v>58</v>
          </cell>
        </row>
        <row r="382">
          <cell r="H382">
            <v>64</v>
          </cell>
        </row>
        <row r="383">
          <cell r="H383">
            <v>23</v>
          </cell>
        </row>
        <row r="384">
          <cell r="H384">
            <v>65</v>
          </cell>
        </row>
        <row r="385">
          <cell r="H385">
            <v>64</v>
          </cell>
        </row>
        <row r="386">
          <cell r="H386">
            <v>65</v>
          </cell>
        </row>
        <row r="387">
          <cell r="H387">
            <v>0</v>
          </cell>
        </row>
        <row r="388">
          <cell r="H388">
            <v>54</v>
          </cell>
        </row>
        <row r="389">
          <cell r="H389">
            <v>55</v>
          </cell>
        </row>
        <row r="390">
          <cell r="H390">
            <v>68</v>
          </cell>
        </row>
        <row r="391">
          <cell r="H391">
            <v>50</v>
          </cell>
        </row>
        <row r="392">
          <cell r="H392">
            <v>72</v>
          </cell>
        </row>
        <row r="393">
          <cell r="H393">
            <v>47</v>
          </cell>
        </row>
        <row r="394">
          <cell r="H394">
            <v>55</v>
          </cell>
        </row>
        <row r="395">
          <cell r="H395">
            <v>60</v>
          </cell>
        </row>
        <row r="396">
          <cell r="H396">
            <v>56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58</v>
          </cell>
        </row>
        <row r="474">
          <cell r="H474">
            <v>80</v>
          </cell>
        </row>
        <row r="475">
          <cell r="H475">
            <v>71</v>
          </cell>
        </row>
        <row r="476">
          <cell r="H476">
            <v>54.5</v>
          </cell>
        </row>
        <row r="477">
          <cell r="H477">
            <v>47.5</v>
          </cell>
        </row>
        <row r="478">
          <cell r="H478">
            <v>58</v>
          </cell>
        </row>
        <row r="479">
          <cell r="H479">
            <v>33</v>
          </cell>
        </row>
        <row r="480">
          <cell r="H480">
            <v>59</v>
          </cell>
        </row>
        <row r="481">
          <cell r="H481">
            <v>57</v>
          </cell>
        </row>
        <row r="482">
          <cell r="H482">
            <v>47</v>
          </cell>
        </row>
        <row r="483">
          <cell r="H483">
            <v>74.5</v>
          </cell>
        </row>
        <row r="484">
          <cell r="H484">
            <v>91</v>
          </cell>
        </row>
        <row r="485">
          <cell r="H485">
            <v>52</v>
          </cell>
        </row>
        <row r="486">
          <cell r="H486">
            <v>71</v>
          </cell>
        </row>
        <row r="487">
          <cell r="H487">
            <v>4</v>
          </cell>
        </row>
        <row r="488">
          <cell r="H488">
            <v>69</v>
          </cell>
        </row>
        <row r="489">
          <cell r="H489">
            <v>43</v>
          </cell>
        </row>
        <row r="490">
          <cell r="H490">
            <v>35</v>
          </cell>
        </row>
        <row r="491">
          <cell r="H491">
            <v>27</v>
          </cell>
        </row>
        <row r="492">
          <cell r="H492">
            <v>55</v>
          </cell>
        </row>
        <row r="493">
          <cell r="H493">
            <v>35</v>
          </cell>
        </row>
        <row r="494">
          <cell r="H494">
            <v>80</v>
          </cell>
        </row>
        <row r="495">
          <cell r="H495">
            <v>53</v>
          </cell>
        </row>
        <row r="496">
          <cell r="H496">
            <v>64.5</v>
          </cell>
        </row>
        <row r="497">
          <cell r="H497">
            <v>12</v>
          </cell>
        </row>
        <row r="498">
          <cell r="H498">
            <v>63</v>
          </cell>
        </row>
        <row r="499">
          <cell r="H499">
            <v>65</v>
          </cell>
        </row>
        <row r="500">
          <cell r="H500">
            <v>64</v>
          </cell>
        </row>
        <row r="501">
          <cell r="H501">
            <v>54</v>
          </cell>
        </row>
        <row r="502">
          <cell r="H502">
            <v>54</v>
          </cell>
        </row>
        <row r="503">
          <cell r="H503">
            <v>78</v>
          </cell>
        </row>
        <row r="504">
          <cell r="H504">
            <v>38</v>
          </cell>
        </row>
        <row r="505">
          <cell r="H505">
            <v>39</v>
          </cell>
        </row>
        <row r="506">
          <cell r="H506">
            <v>54</v>
          </cell>
        </row>
        <row r="507">
          <cell r="H507">
            <v>40</v>
          </cell>
        </row>
        <row r="508">
          <cell r="H508">
            <v>75</v>
          </cell>
        </row>
        <row r="509">
          <cell r="H509">
            <v>76</v>
          </cell>
        </row>
        <row r="510">
          <cell r="H510">
            <v>63</v>
          </cell>
        </row>
        <row r="511">
          <cell r="H511">
            <v>53</v>
          </cell>
        </row>
        <row r="512">
          <cell r="H512">
            <v>74</v>
          </cell>
        </row>
        <row r="513">
          <cell r="H513">
            <v>75</v>
          </cell>
        </row>
        <row r="514">
          <cell r="H514">
            <v>40</v>
          </cell>
        </row>
        <row r="515">
          <cell r="H515">
            <v>96</v>
          </cell>
        </row>
        <row r="516">
          <cell r="H516">
            <v>67</v>
          </cell>
        </row>
        <row r="517">
          <cell r="H517">
            <v>80</v>
          </cell>
        </row>
        <row r="518">
          <cell r="H518">
            <v>83</v>
          </cell>
        </row>
        <row r="519">
          <cell r="H519">
            <v>98</v>
          </cell>
        </row>
        <row r="520">
          <cell r="H520">
            <v>75</v>
          </cell>
        </row>
        <row r="521">
          <cell r="H521">
            <v>95</v>
          </cell>
        </row>
        <row r="522">
          <cell r="H522">
            <v>75</v>
          </cell>
        </row>
        <row r="523">
          <cell r="H523">
            <v>21</v>
          </cell>
        </row>
        <row r="524">
          <cell r="H524">
            <v>81</v>
          </cell>
        </row>
        <row r="525">
          <cell r="H525">
            <v>89</v>
          </cell>
        </row>
        <row r="526">
          <cell r="H526">
            <v>80</v>
          </cell>
        </row>
        <row r="527">
          <cell r="H527">
            <v>67</v>
          </cell>
        </row>
        <row r="528">
          <cell r="H528">
            <v>93</v>
          </cell>
        </row>
        <row r="529">
          <cell r="H529">
            <v>48</v>
          </cell>
        </row>
        <row r="530">
          <cell r="H530">
            <v>62</v>
          </cell>
        </row>
        <row r="531">
          <cell r="H531">
            <v>63</v>
          </cell>
        </row>
        <row r="532">
          <cell r="H532">
            <v>72</v>
          </cell>
        </row>
        <row r="533">
          <cell r="H533">
            <v>52</v>
          </cell>
        </row>
        <row r="534">
          <cell r="H534">
            <v>68</v>
          </cell>
        </row>
        <row r="535">
          <cell r="H535">
            <v>70</v>
          </cell>
        </row>
        <row r="536">
          <cell r="H536">
            <v>60</v>
          </cell>
        </row>
        <row r="537">
          <cell r="H537">
            <v>66</v>
          </cell>
        </row>
        <row r="538">
          <cell r="H538">
            <v>60</v>
          </cell>
        </row>
        <row r="539">
          <cell r="H539">
            <v>74.5</v>
          </cell>
        </row>
        <row r="540">
          <cell r="H540">
            <v>54.5</v>
          </cell>
        </row>
        <row r="541">
          <cell r="H541">
            <v>64</v>
          </cell>
        </row>
        <row r="542">
          <cell r="H542">
            <v>52</v>
          </cell>
        </row>
        <row r="543">
          <cell r="H543">
            <v>66.5</v>
          </cell>
        </row>
        <row r="544">
          <cell r="H544">
            <v>58</v>
          </cell>
        </row>
        <row r="545">
          <cell r="H545">
            <v>72.5</v>
          </cell>
        </row>
        <row r="546">
          <cell r="H546">
            <v>73</v>
          </cell>
        </row>
        <row r="547">
          <cell r="H547">
            <v>65</v>
          </cell>
        </row>
        <row r="548">
          <cell r="H548">
            <v>64</v>
          </cell>
        </row>
        <row r="549">
          <cell r="H549">
            <v>56</v>
          </cell>
        </row>
        <row r="550">
          <cell r="H550">
            <v>68</v>
          </cell>
        </row>
        <row r="551">
          <cell r="H551">
            <v>30</v>
          </cell>
        </row>
        <row r="552">
          <cell r="H552">
            <v>58</v>
          </cell>
        </row>
        <row r="553">
          <cell r="H553">
            <v>48</v>
          </cell>
        </row>
        <row r="554">
          <cell r="H554">
            <v>56</v>
          </cell>
        </row>
        <row r="555">
          <cell r="H555">
            <v>60</v>
          </cell>
        </row>
        <row r="556">
          <cell r="H556">
            <v>48</v>
          </cell>
        </row>
        <row r="557">
          <cell r="H557">
            <v>71</v>
          </cell>
        </row>
        <row r="558">
          <cell r="H558">
            <v>65</v>
          </cell>
        </row>
        <row r="559">
          <cell r="H559">
            <v>48</v>
          </cell>
        </row>
        <row r="560">
          <cell r="H560">
            <v>44</v>
          </cell>
        </row>
        <row r="561">
          <cell r="H561">
            <v>56</v>
          </cell>
        </row>
        <row r="562">
          <cell r="H562">
            <v>82</v>
          </cell>
        </row>
        <row r="563">
          <cell r="H563">
            <v>73</v>
          </cell>
        </row>
        <row r="564">
          <cell r="H564">
            <v>82</v>
          </cell>
        </row>
        <row r="565">
          <cell r="H565">
            <v>59</v>
          </cell>
        </row>
        <row r="566">
          <cell r="H566">
            <v>63.5</v>
          </cell>
        </row>
        <row r="567">
          <cell r="H567">
            <v>71.5</v>
          </cell>
        </row>
        <row r="568">
          <cell r="H568">
            <v>74</v>
          </cell>
        </row>
        <row r="569">
          <cell r="H569">
            <v>74</v>
          </cell>
        </row>
        <row r="570">
          <cell r="H570">
            <v>57</v>
          </cell>
        </row>
        <row r="571">
          <cell r="H571">
            <v>72.5</v>
          </cell>
        </row>
        <row r="572">
          <cell r="H572">
            <v>70</v>
          </cell>
        </row>
        <row r="573">
          <cell r="H573">
            <v>73</v>
          </cell>
        </row>
        <row r="574">
          <cell r="H574">
            <v>73</v>
          </cell>
        </row>
        <row r="575">
          <cell r="H575">
            <v>74</v>
          </cell>
        </row>
        <row r="576">
          <cell r="H576">
            <v>56</v>
          </cell>
        </row>
        <row r="577">
          <cell r="H577">
            <v>55</v>
          </cell>
        </row>
        <row r="578">
          <cell r="H578">
            <v>56</v>
          </cell>
        </row>
        <row r="579">
          <cell r="H579">
            <v>47</v>
          </cell>
        </row>
        <row r="580">
          <cell r="H580">
            <v>63.5</v>
          </cell>
        </row>
        <row r="581">
          <cell r="H581">
            <v>69</v>
          </cell>
        </row>
        <row r="582">
          <cell r="H582">
            <v>72</v>
          </cell>
        </row>
        <row r="583">
          <cell r="H583">
            <v>74</v>
          </cell>
        </row>
        <row r="584">
          <cell r="H584">
            <v>74</v>
          </cell>
        </row>
        <row r="585">
          <cell r="H585">
            <v>88</v>
          </cell>
        </row>
        <row r="586">
          <cell r="H586">
            <v>84</v>
          </cell>
        </row>
        <row r="587">
          <cell r="H587">
            <v>70</v>
          </cell>
        </row>
        <row r="588">
          <cell r="H588">
            <v>77</v>
          </cell>
        </row>
        <row r="589">
          <cell r="H589">
            <v>82</v>
          </cell>
        </row>
        <row r="590">
          <cell r="H590">
            <v>71</v>
          </cell>
        </row>
        <row r="591">
          <cell r="H591">
            <v>77</v>
          </cell>
        </row>
        <row r="592">
          <cell r="H592">
            <v>75</v>
          </cell>
        </row>
        <row r="593">
          <cell r="H593">
            <v>70</v>
          </cell>
        </row>
        <row r="594">
          <cell r="H594">
            <v>76</v>
          </cell>
        </row>
        <row r="595">
          <cell r="H595">
            <v>59</v>
          </cell>
        </row>
        <row r="596">
          <cell r="H596">
            <v>82</v>
          </cell>
        </row>
        <row r="597">
          <cell r="H597">
            <v>71</v>
          </cell>
        </row>
        <row r="598">
          <cell r="H598">
            <v>79</v>
          </cell>
        </row>
        <row r="599">
          <cell r="H599">
            <v>60</v>
          </cell>
        </row>
        <row r="600">
          <cell r="H600">
            <v>85</v>
          </cell>
        </row>
        <row r="601">
          <cell r="H601">
            <v>74</v>
          </cell>
        </row>
        <row r="602">
          <cell r="H602">
            <v>76</v>
          </cell>
        </row>
        <row r="603">
          <cell r="H603">
            <v>77</v>
          </cell>
        </row>
        <row r="604">
          <cell r="H604">
            <v>81</v>
          </cell>
        </row>
        <row r="605">
          <cell r="H605">
            <v>75</v>
          </cell>
        </row>
        <row r="606">
          <cell r="H606">
            <v>63</v>
          </cell>
        </row>
        <row r="607">
          <cell r="H607">
            <v>73</v>
          </cell>
        </row>
        <row r="608">
          <cell r="H608">
            <v>66</v>
          </cell>
        </row>
        <row r="609">
          <cell r="H609">
            <v>83</v>
          </cell>
        </row>
        <row r="610">
          <cell r="H610">
            <v>79</v>
          </cell>
        </row>
        <row r="611">
          <cell r="H611">
            <v>71</v>
          </cell>
        </row>
        <row r="612">
          <cell r="H612">
            <v>78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46</v>
          </cell>
        </row>
        <row r="648">
          <cell r="H648">
            <v>64</v>
          </cell>
        </row>
        <row r="649">
          <cell r="H649">
            <v>60</v>
          </cell>
        </row>
        <row r="650">
          <cell r="H650">
            <v>68</v>
          </cell>
        </row>
        <row r="651">
          <cell r="H651">
            <v>47</v>
          </cell>
        </row>
        <row r="652">
          <cell r="H652">
            <v>52</v>
          </cell>
        </row>
        <row r="653">
          <cell r="H653">
            <v>71</v>
          </cell>
        </row>
        <row r="654">
          <cell r="H654">
            <v>68.5</v>
          </cell>
        </row>
        <row r="655">
          <cell r="H655">
            <v>82</v>
          </cell>
        </row>
        <row r="656">
          <cell r="H656">
            <v>69</v>
          </cell>
        </row>
        <row r="657">
          <cell r="H657">
            <v>61</v>
          </cell>
        </row>
        <row r="658">
          <cell r="H658">
            <v>44</v>
          </cell>
        </row>
        <row r="659">
          <cell r="H659">
            <v>73</v>
          </cell>
        </row>
        <row r="660">
          <cell r="H660">
            <v>50</v>
          </cell>
        </row>
        <row r="661">
          <cell r="H661">
            <v>70</v>
          </cell>
        </row>
        <row r="662">
          <cell r="H662">
            <v>61</v>
          </cell>
        </row>
        <row r="663">
          <cell r="H663">
            <v>29</v>
          </cell>
        </row>
        <row r="664">
          <cell r="H664">
            <v>50.5</v>
          </cell>
        </row>
        <row r="665">
          <cell r="H665">
            <v>47</v>
          </cell>
        </row>
        <row r="666">
          <cell r="H666">
            <v>52.5</v>
          </cell>
        </row>
        <row r="667">
          <cell r="H667">
            <v>34</v>
          </cell>
        </row>
        <row r="668">
          <cell r="H668">
            <v>50</v>
          </cell>
        </row>
        <row r="669">
          <cell r="H669">
            <v>37</v>
          </cell>
        </row>
        <row r="670">
          <cell r="H670">
            <v>67</v>
          </cell>
        </row>
        <row r="671">
          <cell r="H671">
            <v>56</v>
          </cell>
        </row>
        <row r="672">
          <cell r="H672">
            <v>54</v>
          </cell>
        </row>
        <row r="673">
          <cell r="H673">
            <v>64</v>
          </cell>
        </row>
        <row r="674">
          <cell r="H674">
            <v>51</v>
          </cell>
        </row>
        <row r="675">
          <cell r="H675">
            <v>63</v>
          </cell>
        </row>
        <row r="676">
          <cell r="H676">
            <v>78</v>
          </cell>
        </row>
        <row r="677">
          <cell r="H677">
            <v>28</v>
          </cell>
        </row>
        <row r="678">
          <cell r="H678">
            <v>46</v>
          </cell>
        </row>
        <row r="679">
          <cell r="H679">
            <v>87</v>
          </cell>
        </row>
        <row r="680">
          <cell r="H680">
            <v>87</v>
          </cell>
        </row>
        <row r="681">
          <cell r="H681">
            <v>67</v>
          </cell>
        </row>
        <row r="682">
          <cell r="H682">
            <v>64</v>
          </cell>
        </row>
        <row r="683">
          <cell r="H683">
            <v>68</v>
          </cell>
        </row>
        <row r="684">
          <cell r="H684">
            <v>87</v>
          </cell>
        </row>
        <row r="685">
          <cell r="H685">
            <v>80</v>
          </cell>
        </row>
        <row r="686">
          <cell r="H686">
            <v>98</v>
          </cell>
        </row>
        <row r="687">
          <cell r="H687">
            <v>90</v>
          </cell>
        </row>
        <row r="688">
          <cell r="H688">
            <v>80</v>
          </cell>
        </row>
        <row r="689">
          <cell r="H689">
            <v>91</v>
          </cell>
        </row>
        <row r="690">
          <cell r="H690">
            <v>84</v>
          </cell>
        </row>
        <row r="691">
          <cell r="H691">
            <v>91</v>
          </cell>
        </row>
        <row r="692">
          <cell r="H692">
            <v>86</v>
          </cell>
        </row>
        <row r="693">
          <cell r="H693">
            <v>82</v>
          </cell>
        </row>
        <row r="694">
          <cell r="H694">
            <v>84</v>
          </cell>
        </row>
        <row r="695">
          <cell r="H695">
            <v>80</v>
          </cell>
        </row>
        <row r="696">
          <cell r="H696">
            <v>48</v>
          </cell>
        </row>
        <row r="697">
          <cell r="H697">
            <v>88</v>
          </cell>
        </row>
        <row r="698">
          <cell r="H698">
            <v>86</v>
          </cell>
        </row>
        <row r="699">
          <cell r="H699">
            <v>94</v>
          </cell>
        </row>
        <row r="700">
          <cell r="H700">
            <v>88</v>
          </cell>
        </row>
        <row r="701">
          <cell r="H701">
            <v>95</v>
          </cell>
        </row>
        <row r="702">
          <cell r="H702">
            <v>87</v>
          </cell>
        </row>
        <row r="703">
          <cell r="H703">
            <v>91</v>
          </cell>
        </row>
        <row r="704">
          <cell r="H704">
            <v>95</v>
          </cell>
        </row>
        <row r="705">
          <cell r="H705">
            <v>90</v>
          </cell>
        </row>
        <row r="706">
          <cell r="H706">
            <v>78</v>
          </cell>
        </row>
        <row r="707">
          <cell r="H707">
            <v>78</v>
          </cell>
        </row>
        <row r="708">
          <cell r="H708">
            <v>65</v>
          </cell>
        </row>
        <row r="709">
          <cell r="H709">
            <v>89</v>
          </cell>
        </row>
        <row r="710">
          <cell r="H710">
            <v>99</v>
          </cell>
        </row>
        <row r="711">
          <cell r="H711">
            <v>80</v>
          </cell>
        </row>
        <row r="712">
          <cell r="H712">
            <v>59</v>
          </cell>
        </row>
        <row r="713">
          <cell r="H713">
            <v>70.5</v>
          </cell>
        </row>
        <row r="714">
          <cell r="H714">
            <v>46.5</v>
          </cell>
        </row>
        <row r="715">
          <cell r="H715">
            <v>50.5</v>
          </cell>
        </row>
        <row r="716">
          <cell r="H716">
            <v>52.5</v>
          </cell>
        </row>
        <row r="717">
          <cell r="H717">
            <v>78.5</v>
          </cell>
        </row>
        <row r="718">
          <cell r="H718">
            <v>75.5</v>
          </cell>
        </row>
        <row r="719">
          <cell r="H719">
            <v>31.5</v>
          </cell>
        </row>
        <row r="720">
          <cell r="H720">
            <v>56.5</v>
          </cell>
        </row>
        <row r="721">
          <cell r="H721">
            <v>62.5</v>
          </cell>
        </row>
        <row r="722">
          <cell r="H722">
            <v>68.5</v>
          </cell>
        </row>
        <row r="723">
          <cell r="H723">
            <v>67.5</v>
          </cell>
        </row>
        <row r="724">
          <cell r="H724">
            <v>78.5</v>
          </cell>
        </row>
        <row r="725">
          <cell r="H725">
            <v>36.5</v>
          </cell>
        </row>
        <row r="726">
          <cell r="H726">
            <v>81</v>
          </cell>
        </row>
        <row r="727">
          <cell r="H727">
            <v>59</v>
          </cell>
        </row>
        <row r="728">
          <cell r="H728">
            <v>57.5</v>
          </cell>
        </row>
        <row r="729">
          <cell r="H729">
            <v>52.5</v>
          </cell>
        </row>
        <row r="730">
          <cell r="H730">
            <v>54.5</v>
          </cell>
        </row>
        <row r="731">
          <cell r="H731">
            <v>82.5</v>
          </cell>
        </row>
        <row r="732">
          <cell r="H732">
            <v>78.5</v>
          </cell>
        </row>
        <row r="733">
          <cell r="H733">
            <v>78.5</v>
          </cell>
        </row>
        <row r="734">
          <cell r="H734">
            <v>54</v>
          </cell>
        </row>
        <row r="735">
          <cell r="H735">
            <v>65.5</v>
          </cell>
        </row>
        <row r="736">
          <cell r="H736">
            <v>70.5</v>
          </cell>
        </row>
        <row r="737">
          <cell r="H737">
            <v>50.5</v>
          </cell>
        </row>
        <row r="738">
          <cell r="H738">
            <v>67.5</v>
          </cell>
        </row>
        <row r="739">
          <cell r="H739">
            <v>66.5</v>
          </cell>
        </row>
        <row r="740">
          <cell r="H740">
            <v>53.5</v>
          </cell>
        </row>
        <row r="741">
          <cell r="H741">
            <v>63</v>
          </cell>
        </row>
        <row r="742">
          <cell r="H742">
            <v>75.5</v>
          </cell>
        </row>
        <row r="743">
          <cell r="H743">
            <v>28.5</v>
          </cell>
        </row>
        <row r="744">
          <cell r="H744">
            <v>64</v>
          </cell>
        </row>
        <row r="745">
          <cell r="H745">
            <v>35</v>
          </cell>
        </row>
        <row r="746">
          <cell r="H746">
            <v>46</v>
          </cell>
        </row>
        <row r="747">
          <cell r="H747">
            <v>71.5</v>
          </cell>
        </row>
        <row r="748">
          <cell r="H748">
            <v>52.5</v>
          </cell>
        </row>
        <row r="749">
          <cell r="H749">
            <v>66.5</v>
          </cell>
        </row>
        <row r="750">
          <cell r="H750">
            <v>63.5</v>
          </cell>
        </row>
        <row r="751">
          <cell r="H751">
            <v>44.5</v>
          </cell>
        </row>
        <row r="752">
          <cell r="H752">
            <v>88.5</v>
          </cell>
        </row>
        <row r="753">
          <cell r="H753">
            <v>69</v>
          </cell>
        </row>
        <row r="754">
          <cell r="H754">
            <v>66.5</v>
          </cell>
        </row>
        <row r="755">
          <cell r="H755">
            <v>63.5</v>
          </cell>
        </row>
        <row r="756">
          <cell r="H756">
            <v>58.5</v>
          </cell>
        </row>
        <row r="757">
          <cell r="H757">
            <v>56.5</v>
          </cell>
        </row>
        <row r="758">
          <cell r="H758">
            <v>60</v>
          </cell>
        </row>
        <row r="759">
          <cell r="H759">
            <v>60</v>
          </cell>
        </row>
        <row r="760">
          <cell r="H760">
            <v>42</v>
          </cell>
        </row>
        <row r="761">
          <cell r="H761">
            <v>39</v>
          </cell>
        </row>
        <row r="762">
          <cell r="H762">
            <v>43.5</v>
          </cell>
        </row>
        <row r="763">
          <cell r="H763">
            <v>57</v>
          </cell>
        </row>
        <row r="764">
          <cell r="H764">
            <v>41.5</v>
          </cell>
        </row>
        <row r="765">
          <cell r="H765">
            <v>36.5</v>
          </cell>
        </row>
        <row r="766">
          <cell r="H766">
            <v>61</v>
          </cell>
        </row>
        <row r="767">
          <cell r="H767">
            <v>71.5</v>
          </cell>
        </row>
        <row r="768">
          <cell r="H768">
            <v>49</v>
          </cell>
        </row>
        <row r="769">
          <cell r="H769">
            <v>62.5</v>
          </cell>
        </row>
        <row r="770">
          <cell r="H770">
            <v>63</v>
          </cell>
        </row>
        <row r="771">
          <cell r="H771">
            <v>46</v>
          </cell>
        </row>
        <row r="772">
          <cell r="H772">
            <v>53.5</v>
          </cell>
        </row>
        <row r="773">
          <cell r="H773">
            <v>65</v>
          </cell>
        </row>
        <row r="774">
          <cell r="H774">
            <v>68</v>
          </cell>
        </row>
        <row r="775">
          <cell r="H775">
            <v>51</v>
          </cell>
        </row>
        <row r="776">
          <cell r="H776">
            <v>63</v>
          </cell>
        </row>
        <row r="777">
          <cell r="H777">
            <v>44</v>
          </cell>
        </row>
        <row r="778">
          <cell r="H778">
            <v>51.5</v>
          </cell>
        </row>
        <row r="779">
          <cell r="H779">
            <v>60</v>
          </cell>
        </row>
        <row r="780">
          <cell r="H780">
            <v>56.5</v>
          </cell>
        </row>
        <row r="781">
          <cell r="H781">
            <v>50</v>
          </cell>
        </row>
        <row r="782">
          <cell r="H782">
            <v>72</v>
          </cell>
        </row>
        <row r="783">
          <cell r="H783">
            <v>40</v>
          </cell>
        </row>
        <row r="784">
          <cell r="H784">
            <v>40</v>
          </cell>
        </row>
        <row r="785">
          <cell r="H785">
            <v>62</v>
          </cell>
        </row>
        <row r="786">
          <cell r="H786">
            <v>52</v>
          </cell>
        </row>
        <row r="787">
          <cell r="H787">
            <v>44.5</v>
          </cell>
        </row>
        <row r="788">
          <cell r="H788">
            <v>65</v>
          </cell>
        </row>
        <row r="789">
          <cell r="H789">
            <v>64</v>
          </cell>
        </row>
        <row r="790">
          <cell r="H790">
            <v>60</v>
          </cell>
        </row>
        <row r="791">
          <cell r="H791">
            <v>50.5</v>
          </cell>
        </row>
        <row r="792">
          <cell r="H792">
            <v>66</v>
          </cell>
        </row>
        <row r="793">
          <cell r="H793">
            <v>60.5</v>
          </cell>
        </row>
        <row r="794">
          <cell r="H794">
            <v>62.5</v>
          </cell>
        </row>
        <row r="795">
          <cell r="H795">
            <v>43</v>
          </cell>
        </row>
        <row r="796">
          <cell r="H796">
            <v>49.5</v>
          </cell>
        </row>
        <row r="797">
          <cell r="H797">
            <v>52</v>
          </cell>
        </row>
        <row r="798">
          <cell r="H798">
            <v>55</v>
          </cell>
        </row>
        <row r="799">
          <cell r="H799">
            <v>43.5</v>
          </cell>
        </row>
        <row r="800">
          <cell r="H800">
            <v>66</v>
          </cell>
        </row>
        <row r="801">
          <cell r="H801">
            <v>22</v>
          </cell>
        </row>
        <row r="802">
          <cell r="H802">
            <v>57</v>
          </cell>
        </row>
        <row r="803">
          <cell r="H803">
            <v>62</v>
          </cell>
        </row>
        <row r="804">
          <cell r="H804">
            <v>55</v>
          </cell>
        </row>
        <row r="805">
          <cell r="H805">
            <v>54</v>
          </cell>
        </row>
        <row r="806">
          <cell r="H806">
            <v>28</v>
          </cell>
        </row>
        <row r="807">
          <cell r="H807">
            <v>43</v>
          </cell>
        </row>
        <row r="808">
          <cell r="H808">
            <v>54</v>
          </cell>
        </row>
        <row r="809">
          <cell r="H809">
            <v>43.5</v>
          </cell>
        </row>
        <row r="810">
          <cell r="H810">
            <v>21.5</v>
          </cell>
        </row>
        <row r="811">
          <cell r="H811">
            <v>68</v>
          </cell>
        </row>
        <row r="812">
          <cell r="H812">
            <v>69</v>
          </cell>
        </row>
        <row r="813">
          <cell r="H813">
            <v>79</v>
          </cell>
        </row>
        <row r="814">
          <cell r="H814">
            <v>69</v>
          </cell>
        </row>
        <row r="815">
          <cell r="H815">
            <v>61</v>
          </cell>
        </row>
        <row r="816">
          <cell r="H816">
            <v>71</v>
          </cell>
        </row>
        <row r="817">
          <cell r="H817">
            <v>60</v>
          </cell>
        </row>
        <row r="818">
          <cell r="H818">
            <v>66</v>
          </cell>
        </row>
        <row r="819">
          <cell r="H819">
            <v>73</v>
          </cell>
        </row>
        <row r="820">
          <cell r="H820">
            <v>61</v>
          </cell>
        </row>
        <row r="821">
          <cell r="H821">
            <v>62</v>
          </cell>
        </row>
        <row r="822">
          <cell r="H822">
            <v>78</v>
          </cell>
        </row>
        <row r="823">
          <cell r="H823">
            <v>61</v>
          </cell>
        </row>
        <row r="824">
          <cell r="H824">
            <v>62</v>
          </cell>
        </row>
        <row r="825">
          <cell r="H825">
            <v>78</v>
          </cell>
        </row>
        <row r="826">
          <cell r="H826">
            <v>67</v>
          </cell>
        </row>
        <row r="827">
          <cell r="H827">
            <v>72</v>
          </cell>
        </row>
        <row r="828">
          <cell r="H828">
            <v>67</v>
          </cell>
        </row>
        <row r="829">
          <cell r="H829">
            <v>68</v>
          </cell>
        </row>
        <row r="830">
          <cell r="H830">
            <v>72</v>
          </cell>
        </row>
        <row r="831">
          <cell r="H831">
            <v>67</v>
          </cell>
        </row>
        <row r="832">
          <cell r="H832">
            <v>67</v>
          </cell>
        </row>
        <row r="833">
          <cell r="H833">
            <v>69</v>
          </cell>
        </row>
        <row r="834">
          <cell r="H834">
            <v>74</v>
          </cell>
        </row>
        <row r="835">
          <cell r="H835">
            <v>56</v>
          </cell>
        </row>
        <row r="836">
          <cell r="H836">
            <v>72</v>
          </cell>
        </row>
        <row r="837">
          <cell r="H837">
            <v>80</v>
          </cell>
        </row>
        <row r="838">
          <cell r="H838">
            <v>66</v>
          </cell>
        </row>
        <row r="839">
          <cell r="H839">
            <v>77</v>
          </cell>
        </row>
        <row r="840">
          <cell r="H840">
            <v>72</v>
          </cell>
        </row>
        <row r="841">
          <cell r="H841">
            <v>67</v>
          </cell>
        </row>
        <row r="842">
          <cell r="H842">
            <v>81</v>
          </cell>
        </row>
        <row r="843">
          <cell r="H843">
            <v>77</v>
          </cell>
        </row>
        <row r="844">
          <cell r="H844">
            <v>66</v>
          </cell>
        </row>
        <row r="845">
          <cell r="H845">
            <v>80</v>
          </cell>
        </row>
        <row r="846">
          <cell r="H846">
            <v>73</v>
          </cell>
        </row>
        <row r="847">
          <cell r="H847">
            <v>63</v>
          </cell>
        </row>
        <row r="848">
          <cell r="H848">
            <v>80</v>
          </cell>
        </row>
        <row r="849">
          <cell r="H849">
            <v>75</v>
          </cell>
        </row>
        <row r="850">
          <cell r="H850">
            <v>71</v>
          </cell>
        </row>
        <row r="851">
          <cell r="H851">
            <v>68</v>
          </cell>
        </row>
        <row r="852">
          <cell r="H852">
            <v>79</v>
          </cell>
        </row>
        <row r="853">
          <cell r="H853">
            <v>63</v>
          </cell>
        </row>
        <row r="854">
          <cell r="H854">
            <v>65</v>
          </cell>
        </row>
        <row r="855">
          <cell r="H855">
            <v>75</v>
          </cell>
        </row>
        <row r="856">
          <cell r="H856">
            <v>67</v>
          </cell>
        </row>
        <row r="857">
          <cell r="H857">
            <v>76</v>
          </cell>
        </row>
        <row r="858">
          <cell r="H858">
            <v>69</v>
          </cell>
        </row>
        <row r="859">
          <cell r="H859">
            <v>67</v>
          </cell>
        </row>
        <row r="860">
          <cell r="H860">
            <v>64</v>
          </cell>
        </row>
        <row r="861">
          <cell r="H861">
            <v>65</v>
          </cell>
        </row>
        <row r="862">
          <cell r="H862">
            <v>71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91</v>
          </cell>
        </row>
        <row r="911">
          <cell r="H911">
            <v>82</v>
          </cell>
        </row>
        <row r="912">
          <cell r="H912">
            <v>60</v>
          </cell>
        </row>
        <row r="913">
          <cell r="H913">
            <v>68</v>
          </cell>
        </row>
        <row r="914">
          <cell r="H914">
            <v>85</v>
          </cell>
        </row>
        <row r="915">
          <cell r="H915">
            <v>75</v>
          </cell>
        </row>
        <row r="916">
          <cell r="H916">
            <v>83</v>
          </cell>
        </row>
        <row r="917">
          <cell r="H917">
            <v>77</v>
          </cell>
        </row>
        <row r="918">
          <cell r="H918">
            <v>64</v>
          </cell>
        </row>
        <row r="919">
          <cell r="H919">
            <v>66</v>
          </cell>
        </row>
        <row r="920">
          <cell r="H920">
            <v>68</v>
          </cell>
        </row>
        <row r="921">
          <cell r="H921">
            <v>61</v>
          </cell>
        </row>
        <row r="922">
          <cell r="H922">
            <v>85</v>
          </cell>
        </row>
        <row r="923">
          <cell r="H923">
            <v>46</v>
          </cell>
        </row>
        <row r="924">
          <cell r="H924">
            <v>62</v>
          </cell>
        </row>
        <row r="925">
          <cell r="H925">
            <v>47</v>
          </cell>
        </row>
        <row r="926">
          <cell r="H926">
            <v>70</v>
          </cell>
        </row>
        <row r="927">
          <cell r="H927">
            <v>38</v>
          </cell>
        </row>
        <row r="928">
          <cell r="H928">
            <v>77</v>
          </cell>
        </row>
        <row r="929">
          <cell r="H929">
            <v>75</v>
          </cell>
        </row>
        <row r="930">
          <cell r="H930">
            <v>64</v>
          </cell>
        </row>
        <row r="931">
          <cell r="H931">
            <v>75</v>
          </cell>
        </row>
        <row r="932">
          <cell r="H932">
            <v>35</v>
          </cell>
        </row>
        <row r="933">
          <cell r="H933">
            <v>69</v>
          </cell>
        </row>
        <row r="934">
          <cell r="H934">
            <v>72</v>
          </cell>
        </row>
        <row r="935">
          <cell r="H935">
            <v>61</v>
          </cell>
        </row>
        <row r="936">
          <cell r="H936">
            <v>62</v>
          </cell>
        </row>
        <row r="937">
          <cell r="H937">
            <v>76.5</v>
          </cell>
        </row>
        <row r="938">
          <cell r="H938">
            <v>61</v>
          </cell>
        </row>
        <row r="939">
          <cell r="H939">
            <v>60</v>
          </cell>
        </row>
        <row r="940">
          <cell r="H940">
            <v>77</v>
          </cell>
        </row>
        <row r="941">
          <cell r="H941">
            <v>73</v>
          </cell>
        </row>
        <row r="942">
          <cell r="H942">
            <v>86</v>
          </cell>
        </row>
        <row r="943">
          <cell r="H943">
            <v>64</v>
          </cell>
        </row>
        <row r="944">
          <cell r="H944">
            <v>67</v>
          </cell>
        </row>
        <row r="945">
          <cell r="H945">
            <v>80</v>
          </cell>
        </row>
        <row r="946">
          <cell r="H946">
            <v>86</v>
          </cell>
        </row>
        <row r="947">
          <cell r="H947">
            <v>80</v>
          </cell>
        </row>
        <row r="948">
          <cell r="H948">
            <v>66</v>
          </cell>
        </row>
        <row r="949">
          <cell r="H949">
            <v>83</v>
          </cell>
        </row>
        <row r="950">
          <cell r="H950">
            <v>82</v>
          </cell>
        </row>
        <row r="951">
          <cell r="H951">
            <v>87</v>
          </cell>
        </row>
        <row r="952">
          <cell r="H952">
            <v>79</v>
          </cell>
        </row>
        <row r="953">
          <cell r="H953">
            <v>84</v>
          </cell>
        </row>
        <row r="954">
          <cell r="H954">
            <v>82</v>
          </cell>
        </row>
        <row r="955">
          <cell r="H955">
            <v>51</v>
          </cell>
        </row>
        <row r="956">
          <cell r="H956">
            <v>93</v>
          </cell>
        </row>
        <row r="957">
          <cell r="H957">
            <v>44</v>
          </cell>
        </row>
        <row r="958">
          <cell r="H958">
            <v>81</v>
          </cell>
        </row>
        <row r="959">
          <cell r="H959">
            <v>77</v>
          </cell>
        </row>
        <row r="960">
          <cell r="H960">
            <v>77</v>
          </cell>
        </row>
        <row r="961">
          <cell r="H961">
            <v>78</v>
          </cell>
        </row>
        <row r="962">
          <cell r="H962">
            <v>80</v>
          </cell>
        </row>
        <row r="963">
          <cell r="H963">
            <v>81</v>
          </cell>
        </row>
        <row r="964">
          <cell r="H964">
            <v>9</v>
          </cell>
        </row>
        <row r="965">
          <cell r="H965">
            <v>18</v>
          </cell>
        </row>
        <row r="966">
          <cell r="H966">
            <v>40</v>
          </cell>
        </row>
        <row r="967">
          <cell r="H967">
            <v>32</v>
          </cell>
        </row>
        <row r="968">
          <cell r="H968">
            <v>59</v>
          </cell>
        </row>
        <row r="969">
          <cell r="H969">
            <v>85</v>
          </cell>
        </row>
        <row r="970">
          <cell r="H970">
            <v>55</v>
          </cell>
        </row>
        <row r="971">
          <cell r="H971">
            <v>65</v>
          </cell>
        </row>
        <row r="972">
          <cell r="H972">
            <v>63</v>
          </cell>
        </row>
        <row r="973">
          <cell r="H973">
            <v>86</v>
          </cell>
        </row>
        <row r="974">
          <cell r="H974">
            <v>63</v>
          </cell>
        </row>
        <row r="975">
          <cell r="H975">
            <v>30</v>
          </cell>
        </row>
        <row r="976">
          <cell r="H976">
            <v>87</v>
          </cell>
        </row>
        <row r="977">
          <cell r="H977">
            <v>83</v>
          </cell>
        </row>
        <row r="978">
          <cell r="H978">
            <v>70</v>
          </cell>
        </row>
        <row r="979">
          <cell r="H979">
            <v>42</v>
          </cell>
        </row>
        <row r="980">
          <cell r="H980">
            <v>40</v>
          </cell>
        </row>
        <row r="981">
          <cell r="H981">
            <v>87</v>
          </cell>
        </row>
        <row r="982">
          <cell r="H982">
            <v>58</v>
          </cell>
        </row>
        <row r="983">
          <cell r="H983">
            <v>81</v>
          </cell>
        </row>
        <row r="984">
          <cell r="H984">
            <v>30</v>
          </cell>
        </row>
        <row r="985">
          <cell r="H985">
            <v>64</v>
          </cell>
        </row>
        <row r="986">
          <cell r="H986">
            <v>88</v>
          </cell>
        </row>
        <row r="987">
          <cell r="H987">
            <v>84</v>
          </cell>
        </row>
        <row r="988">
          <cell r="H988">
            <v>90</v>
          </cell>
        </row>
        <row r="989">
          <cell r="H989">
            <v>72</v>
          </cell>
        </row>
        <row r="990">
          <cell r="H990">
            <v>43</v>
          </cell>
        </row>
        <row r="991">
          <cell r="H991">
            <v>65.5</v>
          </cell>
        </row>
        <row r="992">
          <cell r="H992">
            <v>73.5</v>
          </cell>
        </row>
        <row r="993">
          <cell r="H993">
            <v>77.5</v>
          </cell>
        </row>
        <row r="994">
          <cell r="H994">
            <v>67.5</v>
          </cell>
        </row>
        <row r="995">
          <cell r="H995">
            <v>73.5</v>
          </cell>
        </row>
        <row r="996">
          <cell r="H996">
            <v>69.5</v>
          </cell>
        </row>
        <row r="997">
          <cell r="H997">
            <v>59.5</v>
          </cell>
        </row>
        <row r="998">
          <cell r="H998">
            <v>70.5</v>
          </cell>
        </row>
        <row r="999">
          <cell r="H999">
            <v>47.5</v>
          </cell>
        </row>
        <row r="1000">
          <cell r="H1000">
            <v>34.5</v>
          </cell>
        </row>
        <row r="1001">
          <cell r="H1001">
            <v>43.5</v>
          </cell>
        </row>
        <row r="1002">
          <cell r="H1002">
            <v>66.5</v>
          </cell>
        </row>
        <row r="1003">
          <cell r="H1003">
            <v>74.5</v>
          </cell>
        </row>
        <row r="1004">
          <cell r="H1004">
            <v>80.5</v>
          </cell>
        </row>
        <row r="1005">
          <cell r="H1005">
            <v>66.5</v>
          </cell>
        </row>
        <row r="1006">
          <cell r="H1006">
            <v>74.5</v>
          </cell>
        </row>
        <row r="1007">
          <cell r="H1007">
            <v>48.5</v>
          </cell>
        </row>
        <row r="1008">
          <cell r="H1008">
            <v>52.5</v>
          </cell>
        </row>
        <row r="1009">
          <cell r="H1009">
            <v>42.5</v>
          </cell>
        </row>
        <row r="1010">
          <cell r="H1010">
            <v>50.5</v>
          </cell>
        </row>
        <row r="1011">
          <cell r="H1011">
            <v>81.5</v>
          </cell>
        </row>
        <row r="1012">
          <cell r="H1012">
            <v>50.5</v>
          </cell>
        </row>
        <row r="1013">
          <cell r="H1013">
            <v>79.5</v>
          </cell>
        </row>
        <row r="1014">
          <cell r="H1014">
            <v>36.5</v>
          </cell>
        </row>
        <row r="1015">
          <cell r="H1015">
            <v>88.5</v>
          </cell>
        </row>
        <row r="1016">
          <cell r="H1016">
            <v>76.5</v>
          </cell>
        </row>
        <row r="1017">
          <cell r="H1017">
            <v>74.5</v>
          </cell>
        </row>
        <row r="1018">
          <cell r="H1018">
            <v>82.5</v>
          </cell>
        </row>
        <row r="1019">
          <cell r="H1019">
            <v>79.5</v>
          </cell>
        </row>
        <row r="1020">
          <cell r="H1020">
            <v>62.5</v>
          </cell>
        </row>
        <row r="1021">
          <cell r="H1021">
            <v>42.5</v>
          </cell>
        </row>
        <row r="1022">
          <cell r="H1022">
            <v>54.5</v>
          </cell>
        </row>
        <row r="1023">
          <cell r="H1023">
            <v>74.5</v>
          </cell>
        </row>
        <row r="1024">
          <cell r="H1024">
            <v>52.5</v>
          </cell>
        </row>
        <row r="1025">
          <cell r="H1025">
            <v>58.5</v>
          </cell>
        </row>
        <row r="1026">
          <cell r="H1026">
            <v>57.5</v>
          </cell>
        </row>
        <row r="1027">
          <cell r="H1027">
            <v>71</v>
          </cell>
        </row>
        <row r="1028">
          <cell r="H1028">
            <v>53</v>
          </cell>
        </row>
        <row r="1029">
          <cell r="H1029">
            <v>40</v>
          </cell>
        </row>
        <row r="1030">
          <cell r="H1030">
            <v>52.5</v>
          </cell>
        </row>
        <row r="1031">
          <cell r="H1031">
            <v>34</v>
          </cell>
        </row>
        <row r="1032">
          <cell r="H1032">
            <v>57</v>
          </cell>
        </row>
        <row r="1033">
          <cell r="H1033">
            <v>51.5</v>
          </cell>
        </row>
        <row r="1034">
          <cell r="H1034">
            <v>47.5</v>
          </cell>
        </row>
        <row r="1035">
          <cell r="H1035">
            <v>35.5</v>
          </cell>
        </row>
        <row r="1036">
          <cell r="H1036">
            <v>32</v>
          </cell>
        </row>
        <row r="1037">
          <cell r="H1037">
            <v>38</v>
          </cell>
        </row>
        <row r="1038">
          <cell r="H1038">
            <v>40</v>
          </cell>
        </row>
        <row r="1039">
          <cell r="H1039">
            <v>68</v>
          </cell>
        </row>
        <row r="1040">
          <cell r="H1040">
            <v>35</v>
          </cell>
        </row>
        <row r="1041">
          <cell r="H1041">
            <v>46</v>
          </cell>
        </row>
        <row r="1042">
          <cell r="H1042">
            <v>38.5</v>
          </cell>
        </row>
        <row r="1043">
          <cell r="H1043">
            <v>58</v>
          </cell>
        </row>
        <row r="1044">
          <cell r="H1044">
            <v>30</v>
          </cell>
        </row>
        <row r="1045">
          <cell r="H1045">
            <v>39</v>
          </cell>
        </row>
        <row r="1046">
          <cell r="H1046">
            <v>50.5</v>
          </cell>
        </row>
        <row r="1047">
          <cell r="H1047">
            <v>48</v>
          </cell>
        </row>
        <row r="1048">
          <cell r="H1048">
            <v>69</v>
          </cell>
        </row>
        <row r="1049">
          <cell r="H1049">
            <v>45</v>
          </cell>
        </row>
        <row r="1050">
          <cell r="H1050">
            <v>63.5</v>
          </cell>
        </row>
        <row r="1051">
          <cell r="H1051">
            <v>56.5</v>
          </cell>
        </row>
        <row r="1052">
          <cell r="H1052">
            <v>45</v>
          </cell>
        </row>
        <row r="1053">
          <cell r="H1053">
            <v>50.5</v>
          </cell>
        </row>
        <row r="1054">
          <cell r="H1054">
            <v>55</v>
          </cell>
        </row>
        <row r="1055">
          <cell r="H1055">
            <v>60</v>
          </cell>
        </row>
        <row r="1056">
          <cell r="H1056">
            <v>60</v>
          </cell>
        </row>
        <row r="1057">
          <cell r="H1057">
            <v>49.5</v>
          </cell>
        </row>
        <row r="1058">
          <cell r="H1058">
            <v>55</v>
          </cell>
        </row>
        <row r="1059">
          <cell r="H1059">
            <v>41.5</v>
          </cell>
        </row>
        <row r="1060">
          <cell r="H1060">
            <v>47.5</v>
          </cell>
        </row>
        <row r="1061">
          <cell r="H1061">
            <v>47.5</v>
          </cell>
        </row>
        <row r="1062">
          <cell r="H1062">
            <v>29</v>
          </cell>
        </row>
        <row r="1063">
          <cell r="H1063">
            <v>48</v>
          </cell>
        </row>
        <row r="1064">
          <cell r="H1064">
            <v>34.5</v>
          </cell>
        </row>
        <row r="1065">
          <cell r="H1065">
            <v>44</v>
          </cell>
        </row>
        <row r="1066">
          <cell r="H1066">
            <v>53</v>
          </cell>
        </row>
        <row r="1067">
          <cell r="H1067">
            <v>58.5</v>
          </cell>
        </row>
        <row r="1068">
          <cell r="H1068">
            <v>35</v>
          </cell>
        </row>
        <row r="1069">
          <cell r="H1069">
            <v>51</v>
          </cell>
        </row>
        <row r="1070">
          <cell r="H1070">
            <v>30</v>
          </cell>
        </row>
        <row r="1071">
          <cell r="H1071">
            <v>61.5</v>
          </cell>
        </row>
        <row r="1072">
          <cell r="H1072">
            <v>27.5</v>
          </cell>
        </row>
        <row r="1073">
          <cell r="H1073">
            <v>50.5</v>
          </cell>
        </row>
        <row r="1074">
          <cell r="H1074">
            <v>46</v>
          </cell>
        </row>
        <row r="1075">
          <cell r="H1075">
            <v>49</v>
          </cell>
        </row>
        <row r="1076">
          <cell r="H1076">
            <v>62.5</v>
          </cell>
        </row>
        <row r="1077">
          <cell r="H1077">
            <v>42</v>
          </cell>
        </row>
        <row r="1078">
          <cell r="H1078">
            <v>56</v>
          </cell>
        </row>
        <row r="1079">
          <cell r="H1079">
            <v>60</v>
          </cell>
        </row>
        <row r="1080">
          <cell r="H1080">
            <v>56</v>
          </cell>
        </row>
        <row r="1081">
          <cell r="H1081">
            <v>55</v>
          </cell>
        </row>
        <row r="1082">
          <cell r="H1082">
            <v>36.5</v>
          </cell>
        </row>
        <row r="1083">
          <cell r="H1083">
            <v>49.5</v>
          </cell>
        </row>
        <row r="1084">
          <cell r="H1084">
            <v>68</v>
          </cell>
        </row>
        <row r="1085">
          <cell r="H1085">
            <v>63</v>
          </cell>
        </row>
        <row r="1086">
          <cell r="H1086">
            <v>72</v>
          </cell>
        </row>
        <row r="1087">
          <cell r="H1087">
            <v>65</v>
          </cell>
        </row>
        <row r="1088">
          <cell r="H1088">
            <v>63</v>
          </cell>
        </row>
        <row r="1089">
          <cell r="H1089">
            <v>64</v>
          </cell>
        </row>
        <row r="1090">
          <cell r="H1090">
            <v>60</v>
          </cell>
        </row>
        <row r="1091">
          <cell r="H1091">
            <v>59</v>
          </cell>
        </row>
        <row r="1092">
          <cell r="H1092">
            <v>50</v>
          </cell>
        </row>
        <row r="1093">
          <cell r="H1093">
            <v>67</v>
          </cell>
        </row>
        <row r="1094">
          <cell r="H1094">
            <v>63</v>
          </cell>
        </row>
        <row r="1095">
          <cell r="H1095">
            <v>73</v>
          </cell>
        </row>
        <row r="1096">
          <cell r="H1096">
            <v>45</v>
          </cell>
        </row>
        <row r="1097">
          <cell r="H1097">
            <v>68</v>
          </cell>
        </row>
        <row r="1098">
          <cell r="H1098">
            <v>50</v>
          </cell>
        </row>
        <row r="1099">
          <cell r="H1099">
            <v>76</v>
          </cell>
        </row>
        <row r="1100">
          <cell r="H1100">
            <v>65</v>
          </cell>
        </row>
        <row r="1101">
          <cell r="H1101">
            <v>59</v>
          </cell>
        </row>
        <row r="1102">
          <cell r="H1102">
            <v>73</v>
          </cell>
        </row>
        <row r="1103">
          <cell r="H1103">
            <v>62</v>
          </cell>
        </row>
        <row r="1104">
          <cell r="H1104">
            <v>66</v>
          </cell>
        </row>
        <row r="1105">
          <cell r="H1105">
            <v>62</v>
          </cell>
        </row>
        <row r="1106">
          <cell r="H1106">
            <v>77</v>
          </cell>
        </row>
        <row r="1107">
          <cell r="H1107">
            <v>53</v>
          </cell>
        </row>
        <row r="1108">
          <cell r="H1108">
            <v>30</v>
          </cell>
        </row>
        <row r="1109">
          <cell r="H1109">
            <v>60</v>
          </cell>
        </row>
        <row r="1110">
          <cell r="H1110">
            <v>67</v>
          </cell>
        </row>
        <row r="1111">
          <cell r="H1111">
            <v>66</v>
          </cell>
        </row>
        <row r="1112">
          <cell r="H1112">
            <v>42</v>
          </cell>
        </row>
        <row r="1113">
          <cell r="H1113">
            <v>64</v>
          </cell>
        </row>
        <row r="1114">
          <cell r="H1114">
            <v>60</v>
          </cell>
        </row>
        <row r="1115">
          <cell r="H1115">
            <v>57</v>
          </cell>
        </row>
        <row r="1116">
          <cell r="H1116">
            <v>56</v>
          </cell>
        </row>
        <row r="1117">
          <cell r="H1117">
            <v>75</v>
          </cell>
        </row>
        <row r="1118">
          <cell r="H1118">
            <v>59</v>
          </cell>
        </row>
        <row r="1119">
          <cell r="H1119">
            <v>61</v>
          </cell>
        </row>
        <row r="1120">
          <cell r="H1120">
            <v>61</v>
          </cell>
        </row>
        <row r="1121">
          <cell r="H1121">
            <v>66</v>
          </cell>
        </row>
        <row r="1122">
          <cell r="H1122">
            <v>76</v>
          </cell>
        </row>
        <row r="1123">
          <cell r="H1123">
            <v>50</v>
          </cell>
        </row>
        <row r="1124">
          <cell r="H1124">
            <v>63</v>
          </cell>
        </row>
        <row r="1125">
          <cell r="H1125">
            <v>85</v>
          </cell>
        </row>
        <row r="1126">
          <cell r="H1126">
            <v>78</v>
          </cell>
        </row>
        <row r="1127">
          <cell r="H1127">
            <v>68</v>
          </cell>
        </row>
        <row r="1128">
          <cell r="H1128">
            <v>62</v>
          </cell>
        </row>
        <row r="1129">
          <cell r="H1129">
            <v>85</v>
          </cell>
        </row>
        <row r="1130">
          <cell r="H1130">
            <v>76</v>
          </cell>
        </row>
        <row r="1131">
          <cell r="H1131">
            <v>51</v>
          </cell>
        </row>
        <row r="1132">
          <cell r="H1132">
            <v>67</v>
          </cell>
        </row>
        <row r="1133">
          <cell r="H1133">
            <v>60</v>
          </cell>
        </row>
        <row r="1134">
          <cell r="H1134">
            <v>67</v>
          </cell>
        </row>
        <row r="1135">
          <cell r="H1135">
            <v>65</v>
          </cell>
        </row>
        <row r="1136">
          <cell r="H1136">
            <v>60</v>
          </cell>
        </row>
        <row r="1137">
          <cell r="H1137">
            <v>75</v>
          </cell>
        </row>
        <row r="1138">
          <cell r="H1138">
            <v>79</v>
          </cell>
        </row>
        <row r="1139">
          <cell r="H1139">
            <v>63</v>
          </cell>
        </row>
        <row r="1140">
          <cell r="H1140">
            <v>0</v>
          </cell>
        </row>
        <row r="1141">
          <cell r="H1141">
            <v>0</v>
          </cell>
        </row>
        <row r="1142">
          <cell r="H1142">
            <v>0</v>
          </cell>
        </row>
        <row r="1143">
          <cell r="H1143">
            <v>0</v>
          </cell>
        </row>
        <row r="1144">
          <cell r="H1144">
            <v>0</v>
          </cell>
        </row>
        <row r="1145">
          <cell r="H1145">
            <v>0</v>
          </cell>
        </row>
        <row r="1146">
          <cell r="H1146">
            <v>0</v>
          </cell>
        </row>
        <row r="1147">
          <cell r="H1147">
            <v>0</v>
          </cell>
        </row>
        <row r="1148">
          <cell r="H1148">
            <v>0</v>
          </cell>
        </row>
        <row r="1149">
          <cell r="H1149">
            <v>0</v>
          </cell>
        </row>
        <row r="1150">
          <cell r="H1150">
            <v>0</v>
          </cell>
        </row>
        <row r="1151">
          <cell r="H1151">
            <v>0</v>
          </cell>
        </row>
        <row r="1152">
          <cell r="H1152">
            <v>0</v>
          </cell>
        </row>
        <row r="1153">
          <cell r="H1153">
            <v>0</v>
          </cell>
        </row>
        <row r="1154">
          <cell r="H1154">
            <v>0</v>
          </cell>
        </row>
        <row r="1155">
          <cell r="H1155">
            <v>0</v>
          </cell>
        </row>
        <row r="1156">
          <cell r="H1156">
            <v>0</v>
          </cell>
        </row>
        <row r="1157">
          <cell r="H1157">
            <v>0</v>
          </cell>
        </row>
        <row r="1158">
          <cell r="H1158">
            <v>0</v>
          </cell>
        </row>
        <row r="1159">
          <cell r="H1159">
            <v>0</v>
          </cell>
        </row>
        <row r="1160">
          <cell r="H1160">
            <v>0</v>
          </cell>
        </row>
        <row r="1161">
          <cell r="H1161">
            <v>0</v>
          </cell>
        </row>
        <row r="1162">
          <cell r="H1162">
            <v>0</v>
          </cell>
        </row>
        <row r="1163">
          <cell r="H1163">
            <v>0</v>
          </cell>
        </row>
        <row r="1164">
          <cell r="H1164">
            <v>0</v>
          </cell>
        </row>
        <row r="1165">
          <cell r="H1165">
            <v>0</v>
          </cell>
        </row>
        <row r="1166">
          <cell r="H1166">
            <v>0</v>
          </cell>
        </row>
        <row r="1167">
          <cell r="H1167">
            <v>0</v>
          </cell>
        </row>
        <row r="1168">
          <cell r="H1168">
            <v>0</v>
          </cell>
        </row>
        <row r="1169">
          <cell r="H1169">
            <v>0</v>
          </cell>
        </row>
        <row r="1170">
          <cell r="H1170">
            <v>0</v>
          </cell>
        </row>
        <row r="1171">
          <cell r="H1171">
            <v>0</v>
          </cell>
        </row>
        <row r="1172">
          <cell r="H1172">
            <v>0</v>
          </cell>
        </row>
        <row r="1173">
          <cell r="H1173">
            <v>0</v>
          </cell>
        </row>
        <row r="1174">
          <cell r="H1174">
            <v>0</v>
          </cell>
        </row>
        <row r="1175">
          <cell r="H1175">
            <v>0</v>
          </cell>
        </row>
        <row r="1176">
          <cell r="H1176">
            <v>0</v>
          </cell>
        </row>
        <row r="1177">
          <cell r="H1177">
            <v>0</v>
          </cell>
        </row>
        <row r="1178">
          <cell r="H1178">
            <v>0</v>
          </cell>
        </row>
        <row r="1179">
          <cell r="H1179">
            <v>0</v>
          </cell>
        </row>
        <row r="1180">
          <cell r="H1180">
            <v>0</v>
          </cell>
        </row>
        <row r="1181">
          <cell r="H1181">
            <v>0</v>
          </cell>
        </row>
        <row r="1182">
          <cell r="H1182">
            <v>0</v>
          </cell>
        </row>
        <row r="1183">
          <cell r="H1183">
            <v>0</v>
          </cell>
        </row>
        <row r="1184">
          <cell r="H1184">
            <v>0</v>
          </cell>
        </row>
        <row r="1185">
          <cell r="H1185">
            <v>0</v>
          </cell>
        </row>
        <row r="1186">
          <cell r="H1186">
            <v>0</v>
          </cell>
        </row>
        <row r="1187">
          <cell r="H1187">
            <v>0</v>
          </cell>
        </row>
        <row r="1188">
          <cell r="H1188">
            <v>0</v>
          </cell>
        </row>
        <row r="1189">
          <cell r="H1189">
            <v>0</v>
          </cell>
        </row>
        <row r="1190">
          <cell r="H1190">
            <v>0</v>
          </cell>
        </row>
        <row r="1191">
          <cell r="H1191">
            <v>0</v>
          </cell>
        </row>
        <row r="1192">
          <cell r="H1192">
            <v>0</v>
          </cell>
        </row>
        <row r="1193">
          <cell r="H1193">
            <v>0</v>
          </cell>
        </row>
        <row r="1194">
          <cell r="H1194">
            <v>0</v>
          </cell>
        </row>
        <row r="1195">
          <cell r="H1195">
            <v>0</v>
          </cell>
        </row>
        <row r="1196">
          <cell r="H1196">
            <v>0</v>
          </cell>
        </row>
        <row r="1197">
          <cell r="H1197">
            <v>0</v>
          </cell>
        </row>
        <row r="1198">
          <cell r="H1198">
            <v>0</v>
          </cell>
        </row>
        <row r="1199">
          <cell r="H1199">
            <v>0</v>
          </cell>
        </row>
        <row r="1200">
          <cell r="H1200">
            <v>0</v>
          </cell>
        </row>
        <row r="1201">
          <cell r="H1201">
            <v>0</v>
          </cell>
        </row>
        <row r="1202">
          <cell r="H1202">
            <v>0</v>
          </cell>
        </row>
        <row r="1203">
          <cell r="H1203">
            <v>0</v>
          </cell>
        </row>
        <row r="1204">
          <cell r="H1204">
            <v>0</v>
          </cell>
        </row>
        <row r="1205">
          <cell r="H1205">
            <v>90</v>
          </cell>
        </row>
        <row r="1206">
          <cell r="H1206">
            <v>90</v>
          </cell>
        </row>
        <row r="1207">
          <cell r="H1207">
            <v>84</v>
          </cell>
        </row>
        <row r="1208">
          <cell r="H1208">
            <v>78</v>
          </cell>
        </row>
        <row r="1209">
          <cell r="H1209">
            <v>16</v>
          </cell>
        </row>
        <row r="1210">
          <cell r="H1210">
            <v>82</v>
          </cell>
        </row>
        <row r="1211">
          <cell r="H1211">
            <v>73</v>
          </cell>
        </row>
        <row r="1212">
          <cell r="H1212">
            <v>90</v>
          </cell>
        </row>
        <row r="1213">
          <cell r="H1213">
            <v>88</v>
          </cell>
        </row>
        <row r="1214">
          <cell r="H1214">
            <v>76</v>
          </cell>
        </row>
        <row r="1215">
          <cell r="H1215">
            <v>41</v>
          </cell>
        </row>
        <row r="1216">
          <cell r="H1216">
            <v>85</v>
          </cell>
        </row>
        <row r="1217">
          <cell r="H1217">
            <v>90</v>
          </cell>
        </row>
        <row r="1218">
          <cell r="H1218">
            <v>88</v>
          </cell>
        </row>
        <row r="1219">
          <cell r="H1219">
            <v>71</v>
          </cell>
        </row>
        <row r="1220">
          <cell r="H1220">
            <v>93</v>
          </cell>
        </row>
        <row r="1221">
          <cell r="H1221">
            <v>80</v>
          </cell>
        </row>
        <row r="1222">
          <cell r="H1222">
            <v>90</v>
          </cell>
        </row>
        <row r="1223">
          <cell r="H1223">
            <v>65</v>
          </cell>
        </row>
        <row r="1224">
          <cell r="H1224">
            <v>82</v>
          </cell>
        </row>
        <row r="1225">
          <cell r="H1225">
            <v>72</v>
          </cell>
        </row>
        <row r="1226">
          <cell r="H1226">
            <v>80</v>
          </cell>
        </row>
        <row r="1227">
          <cell r="H1227">
            <v>38</v>
          </cell>
        </row>
        <row r="1228">
          <cell r="H1228">
            <v>80</v>
          </cell>
        </row>
        <row r="1229">
          <cell r="H1229">
            <v>87</v>
          </cell>
        </row>
        <row r="1230">
          <cell r="H1230">
            <v>64</v>
          </cell>
        </row>
        <row r="1231">
          <cell r="H1231">
            <v>67</v>
          </cell>
        </row>
        <row r="1232">
          <cell r="H1232">
            <v>60</v>
          </cell>
        </row>
        <row r="1233">
          <cell r="H1233">
            <v>71</v>
          </cell>
        </row>
        <row r="1234">
          <cell r="H1234">
            <v>72</v>
          </cell>
        </row>
        <row r="1235">
          <cell r="H1235">
            <v>74</v>
          </cell>
        </row>
        <row r="1236">
          <cell r="H1236">
            <v>73</v>
          </cell>
        </row>
        <row r="1237">
          <cell r="H1237">
            <v>71</v>
          </cell>
        </row>
        <row r="1238">
          <cell r="H1238">
            <v>78</v>
          </cell>
        </row>
        <row r="1239">
          <cell r="H1239">
            <v>80</v>
          </cell>
        </row>
        <row r="1240">
          <cell r="H1240">
            <v>88</v>
          </cell>
        </row>
        <row r="1241">
          <cell r="H1241">
            <v>82</v>
          </cell>
        </row>
        <row r="1242">
          <cell r="H1242">
            <v>62</v>
          </cell>
        </row>
        <row r="1243">
          <cell r="H1243">
            <v>80</v>
          </cell>
        </row>
        <row r="1244">
          <cell r="H1244">
            <v>77</v>
          </cell>
        </row>
        <row r="1245">
          <cell r="H1245">
            <v>81</v>
          </cell>
        </row>
        <row r="1246">
          <cell r="H1246">
            <v>88</v>
          </cell>
        </row>
        <row r="1247">
          <cell r="H1247">
            <v>67</v>
          </cell>
        </row>
        <row r="1248">
          <cell r="H1248">
            <v>86</v>
          </cell>
        </row>
        <row r="1249">
          <cell r="H1249">
            <v>72</v>
          </cell>
        </row>
        <row r="1250">
          <cell r="H1250">
            <v>67</v>
          </cell>
        </row>
        <row r="1251">
          <cell r="H1251">
            <v>56</v>
          </cell>
        </row>
        <row r="1252">
          <cell r="H1252">
            <v>72</v>
          </cell>
        </row>
        <row r="1253">
          <cell r="H1253">
            <v>62</v>
          </cell>
        </row>
        <row r="1254">
          <cell r="H1254">
            <v>80</v>
          </cell>
        </row>
        <row r="1255">
          <cell r="H1255">
            <v>68</v>
          </cell>
        </row>
        <row r="1256">
          <cell r="H1256">
            <v>83</v>
          </cell>
        </row>
        <row r="1257">
          <cell r="H1257">
            <v>81</v>
          </cell>
        </row>
        <row r="1258">
          <cell r="H1258">
            <v>80</v>
          </cell>
        </row>
        <row r="1259">
          <cell r="H1259">
            <v>87</v>
          </cell>
        </row>
        <row r="1260">
          <cell r="H1260">
            <v>57</v>
          </cell>
        </row>
        <row r="1261">
          <cell r="H1261">
            <v>66</v>
          </cell>
        </row>
        <row r="1262">
          <cell r="H1262">
            <v>78</v>
          </cell>
        </row>
        <row r="1263">
          <cell r="H1263">
            <v>87</v>
          </cell>
        </row>
        <row r="1264">
          <cell r="H1264">
            <v>65</v>
          </cell>
        </row>
        <row r="1265">
          <cell r="H1265">
            <v>73</v>
          </cell>
        </row>
        <row r="1266">
          <cell r="H1266">
            <v>49</v>
          </cell>
        </row>
        <row r="1267">
          <cell r="H1267">
            <v>57</v>
          </cell>
        </row>
        <row r="1268">
          <cell r="H1268">
            <v>47.5</v>
          </cell>
        </row>
        <row r="1269">
          <cell r="H1269">
            <v>48</v>
          </cell>
        </row>
        <row r="1270">
          <cell r="H1270">
            <v>54.5</v>
          </cell>
        </row>
        <row r="1271">
          <cell r="H1271">
            <v>63.5</v>
          </cell>
        </row>
        <row r="1272">
          <cell r="H1272">
            <v>63</v>
          </cell>
        </row>
        <row r="1273">
          <cell r="H1273">
            <v>49</v>
          </cell>
        </row>
        <row r="1274">
          <cell r="H1274">
            <v>44</v>
          </cell>
        </row>
        <row r="1275">
          <cell r="H1275">
            <v>78.5</v>
          </cell>
        </row>
        <row r="1276">
          <cell r="H1276">
            <v>64.5</v>
          </cell>
        </row>
        <row r="1277">
          <cell r="H1277">
            <v>64</v>
          </cell>
        </row>
        <row r="1278">
          <cell r="H1278">
            <v>65</v>
          </cell>
        </row>
        <row r="1279">
          <cell r="H1279">
            <v>55</v>
          </cell>
        </row>
        <row r="1280">
          <cell r="H1280">
            <v>48.5</v>
          </cell>
        </row>
        <row r="1281">
          <cell r="H1281">
            <v>39</v>
          </cell>
        </row>
        <row r="1282">
          <cell r="H1282">
            <v>54.5</v>
          </cell>
        </row>
        <row r="1283">
          <cell r="H1283">
            <v>39</v>
          </cell>
        </row>
        <row r="1284">
          <cell r="H1284">
            <v>35</v>
          </cell>
        </row>
        <row r="1285">
          <cell r="H1285">
            <v>54</v>
          </cell>
        </row>
        <row r="1286">
          <cell r="H1286">
            <v>66.5</v>
          </cell>
        </row>
        <row r="1287">
          <cell r="H1287">
            <v>86</v>
          </cell>
        </row>
        <row r="1288">
          <cell r="H1288">
            <v>42.5</v>
          </cell>
        </row>
        <row r="1289">
          <cell r="H1289">
            <v>60.5</v>
          </cell>
        </row>
        <row r="1290">
          <cell r="H1290">
            <v>70.5</v>
          </cell>
        </row>
        <row r="1291">
          <cell r="H1291">
            <v>82.5</v>
          </cell>
        </row>
        <row r="1292">
          <cell r="H1292">
            <v>56.5</v>
          </cell>
        </row>
        <row r="1293">
          <cell r="H1293">
            <v>61.5</v>
          </cell>
        </row>
        <row r="1294">
          <cell r="H1294">
            <v>63.5</v>
          </cell>
        </row>
        <row r="1295">
          <cell r="H1295">
            <v>43</v>
          </cell>
        </row>
        <row r="1296">
          <cell r="H1296">
            <v>72</v>
          </cell>
        </row>
        <row r="1297">
          <cell r="H1297">
            <v>50</v>
          </cell>
        </row>
        <row r="1298">
          <cell r="H1298">
            <v>44.5</v>
          </cell>
        </row>
        <row r="1299">
          <cell r="H1299">
            <v>63</v>
          </cell>
        </row>
        <row r="1300">
          <cell r="H1300">
            <v>42.5</v>
          </cell>
        </row>
        <row r="1301">
          <cell r="H1301">
            <v>39.5</v>
          </cell>
        </row>
        <row r="1302">
          <cell r="H1302">
            <v>38.5</v>
          </cell>
        </row>
        <row r="1303">
          <cell r="H1303">
            <v>46</v>
          </cell>
        </row>
        <row r="1304">
          <cell r="H1304">
            <v>41.5</v>
          </cell>
        </row>
        <row r="1305">
          <cell r="H1305">
            <v>42</v>
          </cell>
        </row>
        <row r="1306">
          <cell r="H1306">
            <v>57.5</v>
          </cell>
        </row>
        <row r="1307">
          <cell r="H1307">
            <v>50</v>
          </cell>
        </row>
        <row r="1308">
          <cell r="H1308">
            <v>51</v>
          </cell>
        </row>
        <row r="1309">
          <cell r="H1309">
            <v>43</v>
          </cell>
        </row>
        <row r="1310">
          <cell r="H1310">
            <v>40</v>
          </cell>
        </row>
        <row r="1311">
          <cell r="H1311">
            <v>53</v>
          </cell>
        </row>
        <row r="1312">
          <cell r="H1312">
            <v>66</v>
          </cell>
        </row>
        <row r="1313">
          <cell r="H1313">
            <v>55.5</v>
          </cell>
        </row>
        <row r="1314">
          <cell r="H1314">
            <v>44.5</v>
          </cell>
        </row>
        <row r="1315">
          <cell r="H1315">
            <v>65.5</v>
          </cell>
        </row>
        <row r="1316">
          <cell r="H1316">
            <v>53</v>
          </cell>
        </row>
        <row r="1317">
          <cell r="H1317">
            <v>61.5</v>
          </cell>
        </row>
        <row r="1318">
          <cell r="H1318">
            <v>56</v>
          </cell>
        </row>
        <row r="1319">
          <cell r="H1319">
            <v>40.5</v>
          </cell>
        </row>
        <row r="1320">
          <cell r="H1320">
            <v>49</v>
          </cell>
        </row>
        <row r="1321">
          <cell r="H1321">
            <v>48.5</v>
          </cell>
        </row>
        <row r="1322">
          <cell r="H1322">
            <v>49</v>
          </cell>
        </row>
        <row r="1323">
          <cell r="H1323">
            <v>59</v>
          </cell>
        </row>
        <row r="1324">
          <cell r="H1324">
            <v>30.5</v>
          </cell>
        </row>
        <row r="1325">
          <cell r="H1325">
            <v>31.5</v>
          </cell>
        </row>
        <row r="1326">
          <cell r="H1326">
            <v>46</v>
          </cell>
        </row>
        <row r="1327">
          <cell r="H1327">
            <v>49</v>
          </cell>
        </row>
        <row r="1328">
          <cell r="H1328">
            <v>47.5</v>
          </cell>
        </row>
        <row r="1329">
          <cell r="H1329">
            <v>44</v>
          </cell>
        </row>
        <row r="1330">
          <cell r="H1330">
            <v>34.5</v>
          </cell>
        </row>
        <row r="1331">
          <cell r="H1331">
            <v>38.5</v>
          </cell>
        </row>
        <row r="1332">
          <cell r="H1332">
            <v>34</v>
          </cell>
        </row>
        <row r="1333">
          <cell r="H1333">
            <v>44.5</v>
          </cell>
        </row>
        <row r="1334">
          <cell r="H1334">
            <v>39</v>
          </cell>
        </row>
        <row r="1335">
          <cell r="H1335">
            <v>89</v>
          </cell>
        </row>
        <row r="1336">
          <cell r="H1336">
            <v>75</v>
          </cell>
        </row>
        <row r="1337">
          <cell r="H1337">
            <v>88</v>
          </cell>
        </row>
        <row r="1338">
          <cell r="H1338">
            <v>80</v>
          </cell>
        </row>
        <row r="1339">
          <cell r="H1339">
            <v>80</v>
          </cell>
        </row>
        <row r="1340">
          <cell r="H1340">
            <v>69</v>
          </cell>
        </row>
        <row r="1341">
          <cell r="H1341">
            <v>76</v>
          </cell>
        </row>
        <row r="1342">
          <cell r="H1342">
            <v>65</v>
          </cell>
        </row>
        <row r="1343">
          <cell r="H1343">
            <v>69</v>
          </cell>
        </row>
        <row r="1344">
          <cell r="H1344">
            <v>75</v>
          </cell>
        </row>
        <row r="1345">
          <cell r="H1345">
            <v>79</v>
          </cell>
        </row>
        <row r="1346">
          <cell r="H1346">
            <v>75</v>
          </cell>
        </row>
        <row r="1347">
          <cell r="H1347">
            <v>67</v>
          </cell>
        </row>
        <row r="1348">
          <cell r="H1348">
            <v>76</v>
          </cell>
        </row>
        <row r="1349">
          <cell r="H1349">
            <v>81</v>
          </cell>
        </row>
        <row r="1350">
          <cell r="H1350">
            <v>81</v>
          </cell>
        </row>
        <row r="1351">
          <cell r="H1351">
            <v>67</v>
          </cell>
        </row>
        <row r="1352">
          <cell r="H1352">
            <v>73</v>
          </cell>
        </row>
        <row r="1353">
          <cell r="H1353">
            <v>76</v>
          </cell>
        </row>
        <row r="1354">
          <cell r="H1354">
            <v>88</v>
          </cell>
        </row>
        <row r="1355">
          <cell r="H1355">
            <v>86</v>
          </cell>
        </row>
        <row r="1356">
          <cell r="H1356">
            <v>70</v>
          </cell>
        </row>
        <row r="1357">
          <cell r="H1357">
            <v>77</v>
          </cell>
        </row>
        <row r="1358">
          <cell r="H1358">
            <v>79</v>
          </cell>
        </row>
        <row r="1359">
          <cell r="H1359">
            <v>74</v>
          </cell>
        </row>
        <row r="1360">
          <cell r="H1360">
            <v>73</v>
          </cell>
        </row>
        <row r="1361">
          <cell r="H1361">
            <v>78</v>
          </cell>
        </row>
        <row r="1362">
          <cell r="H1362">
            <v>56</v>
          </cell>
        </row>
        <row r="1363">
          <cell r="H1363">
            <v>55</v>
          </cell>
        </row>
        <row r="1364">
          <cell r="H1364">
            <v>77</v>
          </cell>
        </row>
        <row r="1365">
          <cell r="H1365">
            <v>59</v>
          </cell>
        </row>
        <row r="1366">
          <cell r="H1366">
            <v>73</v>
          </cell>
        </row>
        <row r="1367">
          <cell r="H1367">
            <v>66</v>
          </cell>
        </row>
        <row r="1368">
          <cell r="H1368">
            <v>65</v>
          </cell>
        </row>
        <row r="1369">
          <cell r="H1369">
            <v>69</v>
          </cell>
        </row>
        <row r="1370">
          <cell r="H1370">
            <v>65</v>
          </cell>
        </row>
        <row r="1371">
          <cell r="H1371">
            <v>65</v>
          </cell>
        </row>
        <row r="1372">
          <cell r="H1372">
            <v>0</v>
          </cell>
        </row>
        <row r="1373">
          <cell r="H1373">
            <v>0</v>
          </cell>
        </row>
        <row r="1374">
          <cell r="H1374">
            <v>0</v>
          </cell>
        </row>
        <row r="1375">
          <cell r="H1375">
            <v>0</v>
          </cell>
        </row>
        <row r="1376">
          <cell r="H1376">
            <v>0</v>
          </cell>
        </row>
        <row r="1377">
          <cell r="H1377">
            <v>0</v>
          </cell>
        </row>
        <row r="1378">
          <cell r="H1378">
            <v>0</v>
          </cell>
        </row>
        <row r="1379">
          <cell r="H1379">
            <v>0</v>
          </cell>
        </row>
        <row r="1380">
          <cell r="H1380">
            <v>0</v>
          </cell>
        </row>
        <row r="1381">
          <cell r="H1381">
            <v>0</v>
          </cell>
        </row>
        <row r="1382">
          <cell r="H1382">
            <v>0</v>
          </cell>
        </row>
        <row r="1383">
          <cell r="H1383">
            <v>0</v>
          </cell>
        </row>
        <row r="1384">
          <cell r="H1384">
            <v>0</v>
          </cell>
        </row>
        <row r="1385">
          <cell r="H1385">
            <v>0</v>
          </cell>
        </row>
        <row r="1386">
          <cell r="H1386">
            <v>0</v>
          </cell>
        </row>
        <row r="1387">
          <cell r="H1387">
            <v>0</v>
          </cell>
        </row>
        <row r="1388">
          <cell r="H1388">
            <v>0</v>
          </cell>
        </row>
        <row r="1389">
          <cell r="H1389">
            <v>0</v>
          </cell>
        </row>
        <row r="1390">
          <cell r="H1390">
            <v>0</v>
          </cell>
        </row>
        <row r="1391">
          <cell r="H1391">
            <v>0</v>
          </cell>
        </row>
        <row r="1392">
          <cell r="H1392">
            <v>0</v>
          </cell>
        </row>
        <row r="1393">
          <cell r="H1393">
            <v>0</v>
          </cell>
        </row>
        <row r="1394">
          <cell r="H1394">
            <v>0</v>
          </cell>
        </row>
        <row r="1395">
          <cell r="H1395">
            <v>0</v>
          </cell>
        </row>
        <row r="1396">
          <cell r="H1396">
            <v>0</v>
          </cell>
        </row>
        <row r="1397">
          <cell r="H1397">
            <v>0</v>
          </cell>
        </row>
        <row r="1398">
          <cell r="H1398">
            <v>0</v>
          </cell>
        </row>
        <row r="1399">
          <cell r="H1399">
            <v>0</v>
          </cell>
        </row>
        <row r="1400">
          <cell r="H1400">
            <v>0</v>
          </cell>
        </row>
        <row r="1401">
          <cell r="H1401">
            <v>0</v>
          </cell>
        </row>
        <row r="1402">
          <cell r="H1402">
            <v>0</v>
          </cell>
        </row>
        <row r="1403">
          <cell r="H1403">
            <v>0</v>
          </cell>
        </row>
        <row r="1404">
          <cell r="H1404">
            <v>33</v>
          </cell>
        </row>
        <row r="1405">
          <cell r="H1405">
            <v>56</v>
          </cell>
        </row>
        <row r="1406">
          <cell r="H1406">
            <v>56</v>
          </cell>
        </row>
        <row r="1407">
          <cell r="H1407">
            <v>60</v>
          </cell>
        </row>
        <row r="1408">
          <cell r="H1408">
            <v>64</v>
          </cell>
        </row>
        <row r="1409">
          <cell r="H1409">
            <v>47</v>
          </cell>
        </row>
        <row r="1410">
          <cell r="H1410">
            <v>51</v>
          </cell>
        </row>
        <row r="1411">
          <cell r="H1411">
            <v>70</v>
          </cell>
        </row>
        <row r="1412">
          <cell r="H1412">
            <v>48</v>
          </cell>
        </row>
        <row r="1413">
          <cell r="H1413">
            <v>48.5</v>
          </cell>
        </row>
        <row r="1414">
          <cell r="H1414">
            <v>46</v>
          </cell>
        </row>
        <row r="1415">
          <cell r="H1415">
            <v>58</v>
          </cell>
        </row>
        <row r="1416">
          <cell r="H1416">
            <v>50</v>
          </cell>
        </row>
        <row r="1417">
          <cell r="H1417">
            <v>76</v>
          </cell>
        </row>
        <row r="1418">
          <cell r="H1418">
            <v>85</v>
          </cell>
        </row>
        <row r="1419">
          <cell r="H1419">
            <v>70</v>
          </cell>
        </row>
        <row r="1420">
          <cell r="H1420">
            <v>89</v>
          </cell>
        </row>
        <row r="1421">
          <cell r="H1421">
            <v>73</v>
          </cell>
        </row>
        <row r="1422">
          <cell r="H1422">
            <v>90</v>
          </cell>
        </row>
        <row r="1423">
          <cell r="H1423">
            <v>87</v>
          </cell>
        </row>
        <row r="1424">
          <cell r="H1424">
            <v>71</v>
          </cell>
        </row>
        <row r="1425">
          <cell r="H1425">
            <v>85</v>
          </cell>
        </row>
        <row r="1426">
          <cell r="H1426">
            <v>87</v>
          </cell>
        </row>
        <row r="1427">
          <cell r="H1427">
            <v>70</v>
          </cell>
        </row>
        <row r="1428">
          <cell r="H1428">
            <v>72</v>
          </cell>
        </row>
        <row r="1429">
          <cell r="H1429">
            <v>70</v>
          </cell>
        </row>
        <row r="1430">
          <cell r="H1430">
            <v>32</v>
          </cell>
        </row>
        <row r="1431">
          <cell r="H1431">
            <v>66</v>
          </cell>
        </row>
        <row r="1432">
          <cell r="H1432">
            <v>40</v>
          </cell>
        </row>
        <row r="1433">
          <cell r="H1433">
            <v>90</v>
          </cell>
        </row>
        <row r="1434">
          <cell r="H1434">
            <v>75</v>
          </cell>
        </row>
        <row r="1435">
          <cell r="H1435">
            <v>74</v>
          </cell>
        </row>
        <row r="1436">
          <cell r="H1436">
            <v>0</v>
          </cell>
        </row>
        <row r="1437">
          <cell r="H1437">
            <v>70</v>
          </cell>
        </row>
        <row r="1438">
          <cell r="H1438">
            <v>94</v>
          </cell>
        </row>
        <row r="1439">
          <cell r="H1439">
            <v>32</v>
          </cell>
        </row>
        <row r="1440">
          <cell r="H1440">
            <v>39</v>
          </cell>
        </row>
        <row r="1441">
          <cell r="H1441">
            <v>70</v>
          </cell>
        </row>
        <row r="1442">
          <cell r="H1442">
            <v>71</v>
          </cell>
        </row>
        <row r="1443">
          <cell r="H1443">
            <v>68</v>
          </cell>
        </row>
        <row r="1444">
          <cell r="H1444">
            <v>96</v>
          </cell>
        </row>
        <row r="1445">
          <cell r="H1445">
            <v>67</v>
          </cell>
        </row>
        <row r="1446">
          <cell r="H1446">
            <v>43</v>
          </cell>
        </row>
        <row r="1447">
          <cell r="H1447">
            <v>70.5</v>
          </cell>
        </row>
        <row r="1448">
          <cell r="H1448">
            <v>38.5</v>
          </cell>
        </row>
        <row r="1449">
          <cell r="H1449">
            <v>34.5</v>
          </cell>
        </row>
        <row r="1450">
          <cell r="H1450">
            <v>56.5</v>
          </cell>
        </row>
        <row r="1451">
          <cell r="H1451">
            <v>51</v>
          </cell>
        </row>
        <row r="1452">
          <cell r="H1452">
            <v>59</v>
          </cell>
        </row>
        <row r="1453">
          <cell r="H1453">
            <v>70.5</v>
          </cell>
        </row>
        <row r="1454">
          <cell r="H1454">
            <v>59</v>
          </cell>
        </row>
        <row r="1455">
          <cell r="H1455">
            <v>62.5</v>
          </cell>
        </row>
        <row r="1456">
          <cell r="H1456">
            <v>38.5</v>
          </cell>
        </row>
        <row r="1457">
          <cell r="H1457">
            <v>66.5</v>
          </cell>
        </row>
        <row r="1458">
          <cell r="H1458">
            <v>69.5</v>
          </cell>
        </row>
        <row r="1459">
          <cell r="H1459">
            <v>34.5</v>
          </cell>
        </row>
        <row r="1460">
          <cell r="H1460">
            <v>76.5</v>
          </cell>
        </row>
        <row r="1461">
          <cell r="H1461">
            <v>52.5</v>
          </cell>
        </row>
        <row r="1462">
          <cell r="H1462">
            <v>0</v>
          </cell>
        </row>
        <row r="1463">
          <cell r="H1463">
            <v>46</v>
          </cell>
        </row>
        <row r="1464">
          <cell r="H1464">
            <v>70.5</v>
          </cell>
        </row>
        <row r="1465">
          <cell r="H1465">
            <v>90</v>
          </cell>
        </row>
        <row r="1466">
          <cell r="H1466">
            <v>71</v>
          </cell>
        </row>
        <row r="1467">
          <cell r="H1467">
            <v>90.5</v>
          </cell>
        </row>
        <row r="1468">
          <cell r="H1468">
            <v>45</v>
          </cell>
        </row>
        <row r="1469">
          <cell r="H1469">
            <v>0</v>
          </cell>
        </row>
        <row r="1470">
          <cell r="H1470">
            <v>31</v>
          </cell>
        </row>
        <row r="1471">
          <cell r="H1471">
            <v>33</v>
          </cell>
        </row>
        <row r="1472">
          <cell r="H1472">
            <v>49</v>
          </cell>
        </row>
        <row r="1473">
          <cell r="H1473">
            <v>39.5</v>
          </cell>
        </row>
        <row r="1474">
          <cell r="H1474">
            <v>16</v>
          </cell>
        </row>
        <row r="1475">
          <cell r="H1475">
            <v>40.5</v>
          </cell>
        </row>
        <row r="1476">
          <cell r="H1476">
            <v>31.5</v>
          </cell>
        </row>
        <row r="1477">
          <cell r="H1477">
            <v>31.5</v>
          </cell>
        </row>
        <row r="1478">
          <cell r="H1478">
            <v>38</v>
          </cell>
        </row>
        <row r="1479">
          <cell r="H1479">
            <v>42.5</v>
          </cell>
        </row>
        <row r="1480">
          <cell r="H1480">
            <v>24.5</v>
          </cell>
        </row>
        <row r="1481">
          <cell r="H1481">
            <v>46</v>
          </cell>
        </row>
        <row r="1482">
          <cell r="H1482">
            <v>42.5</v>
          </cell>
        </row>
        <row r="1483">
          <cell r="H1483">
            <v>28</v>
          </cell>
        </row>
        <row r="1484">
          <cell r="H1484">
            <v>43</v>
          </cell>
        </row>
        <row r="1485">
          <cell r="H1485">
            <v>58.5</v>
          </cell>
        </row>
        <row r="1486">
          <cell r="H1486">
            <v>47.5</v>
          </cell>
        </row>
        <row r="1487">
          <cell r="H1487">
            <v>34.5</v>
          </cell>
        </row>
        <row r="1488">
          <cell r="H1488">
            <v>29.5</v>
          </cell>
        </row>
        <row r="1489">
          <cell r="H1489">
            <v>39.5</v>
          </cell>
        </row>
        <row r="1490">
          <cell r="H1490">
            <v>42</v>
          </cell>
        </row>
        <row r="1491">
          <cell r="H1491">
            <v>31.5</v>
          </cell>
        </row>
        <row r="1492">
          <cell r="H1492">
            <v>64</v>
          </cell>
        </row>
        <row r="1493">
          <cell r="H1493">
            <v>50.5</v>
          </cell>
        </row>
        <row r="1494">
          <cell r="H1494">
            <v>32</v>
          </cell>
        </row>
        <row r="1495">
          <cell r="H1495">
            <v>43</v>
          </cell>
        </row>
        <row r="1496">
          <cell r="H1496">
            <v>45</v>
          </cell>
        </row>
        <row r="1497">
          <cell r="H1497">
            <v>43</v>
          </cell>
        </row>
        <row r="1498">
          <cell r="H1498">
            <v>38</v>
          </cell>
        </row>
        <row r="1499">
          <cell r="H1499">
            <v>46</v>
          </cell>
        </row>
        <row r="1500">
          <cell r="H1500">
            <v>34</v>
          </cell>
        </row>
        <row r="1501">
          <cell r="H1501">
            <v>59</v>
          </cell>
        </row>
        <row r="1502">
          <cell r="H1502">
            <v>52</v>
          </cell>
        </row>
        <row r="1503">
          <cell r="H1503">
            <v>53</v>
          </cell>
        </row>
        <row r="1504">
          <cell r="H1504">
            <v>57</v>
          </cell>
        </row>
        <row r="1505">
          <cell r="H1505">
            <v>68</v>
          </cell>
        </row>
        <row r="1506">
          <cell r="H1506">
            <v>64</v>
          </cell>
        </row>
        <row r="1507">
          <cell r="H1507">
            <v>28</v>
          </cell>
        </row>
        <row r="1508">
          <cell r="H1508">
            <v>52</v>
          </cell>
        </row>
        <row r="1509">
          <cell r="H1509">
            <v>43</v>
          </cell>
        </row>
        <row r="1510">
          <cell r="H1510">
            <v>38</v>
          </cell>
        </row>
        <row r="1511">
          <cell r="H1511">
            <v>56</v>
          </cell>
        </row>
        <row r="1512">
          <cell r="H1512">
            <v>44</v>
          </cell>
        </row>
        <row r="1513">
          <cell r="H1513">
            <v>32</v>
          </cell>
        </row>
        <row r="1514">
          <cell r="H1514">
            <v>25</v>
          </cell>
        </row>
        <row r="1515">
          <cell r="H1515">
            <v>34</v>
          </cell>
        </row>
        <row r="1516">
          <cell r="H1516">
            <v>26</v>
          </cell>
        </row>
        <row r="1517">
          <cell r="H1517">
            <v>47</v>
          </cell>
        </row>
        <row r="1518">
          <cell r="H1518">
            <v>53</v>
          </cell>
        </row>
        <row r="1519">
          <cell r="H1519">
            <v>36</v>
          </cell>
        </row>
        <row r="1520">
          <cell r="H1520">
            <v>40</v>
          </cell>
        </row>
        <row r="1521">
          <cell r="H1521">
            <v>51</v>
          </cell>
        </row>
        <row r="1522">
          <cell r="H1522">
            <v>0</v>
          </cell>
        </row>
        <row r="1523">
          <cell r="H1523">
            <v>0</v>
          </cell>
        </row>
        <row r="1524">
          <cell r="H1524">
            <v>0</v>
          </cell>
        </row>
        <row r="1525">
          <cell r="H1525">
            <v>0</v>
          </cell>
        </row>
        <row r="1526">
          <cell r="H1526">
            <v>0</v>
          </cell>
        </row>
        <row r="1527">
          <cell r="H1527">
            <v>0</v>
          </cell>
        </row>
        <row r="1528">
          <cell r="H1528">
            <v>0</v>
          </cell>
        </row>
        <row r="1529">
          <cell r="H1529">
            <v>0</v>
          </cell>
        </row>
        <row r="1530">
          <cell r="H1530">
            <v>0</v>
          </cell>
        </row>
        <row r="1531">
          <cell r="H1531">
            <v>0</v>
          </cell>
        </row>
        <row r="1532">
          <cell r="H1532">
            <v>0</v>
          </cell>
        </row>
        <row r="1533">
          <cell r="H1533">
            <v>0</v>
          </cell>
        </row>
        <row r="1534">
          <cell r="H1534">
            <v>0</v>
          </cell>
        </row>
        <row r="1535">
          <cell r="H1535">
            <v>0</v>
          </cell>
        </row>
        <row r="1536">
          <cell r="H1536">
            <v>0</v>
          </cell>
        </row>
        <row r="1537">
          <cell r="H1537">
            <v>0</v>
          </cell>
        </row>
        <row r="1538">
          <cell r="H1538">
            <v>0</v>
          </cell>
        </row>
        <row r="1539">
          <cell r="H1539">
            <v>0</v>
          </cell>
        </row>
        <row r="1540">
          <cell r="H1540">
            <v>0</v>
          </cell>
        </row>
        <row r="1541">
          <cell r="H1541">
            <v>0</v>
          </cell>
        </row>
        <row r="1542">
          <cell r="H1542">
            <v>0</v>
          </cell>
        </row>
        <row r="1543">
          <cell r="H1543">
            <v>0</v>
          </cell>
        </row>
        <row r="1544">
          <cell r="H1544">
            <v>0</v>
          </cell>
        </row>
        <row r="1545">
          <cell r="H1545">
            <v>0</v>
          </cell>
        </row>
        <row r="1546">
          <cell r="H1546">
            <v>0</v>
          </cell>
        </row>
        <row r="1547">
          <cell r="H1547">
            <v>0</v>
          </cell>
        </row>
        <row r="1548">
          <cell r="H1548">
            <v>0</v>
          </cell>
        </row>
        <row r="1549">
          <cell r="H1549">
            <v>0</v>
          </cell>
        </row>
        <row r="1550">
          <cell r="H1550">
            <v>0</v>
          </cell>
        </row>
        <row r="1551">
          <cell r="H1551">
            <v>0</v>
          </cell>
        </row>
        <row r="1552">
          <cell r="H1552">
            <v>0</v>
          </cell>
        </row>
        <row r="1553">
          <cell r="H1553">
            <v>0</v>
          </cell>
        </row>
        <row r="1554">
          <cell r="H1554">
            <v>0</v>
          </cell>
        </row>
        <row r="1555">
          <cell r="H1555">
            <v>0</v>
          </cell>
        </row>
        <row r="1556">
          <cell r="H1556">
            <v>0</v>
          </cell>
        </row>
        <row r="1557">
          <cell r="H1557">
            <v>45</v>
          </cell>
        </row>
        <row r="1558">
          <cell r="H1558">
            <v>49</v>
          </cell>
        </row>
        <row r="1559">
          <cell r="H1559">
            <v>81</v>
          </cell>
        </row>
        <row r="1560">
          <cell r="H1560">
            <v>66</v>
          </cell>
        </row>
        <row r="1561">
          <cell r="H1561">
            <v>56</v>
          </cell>
        </row>
        <row r="1562">
          <cell r="H1562">
            <v>61</v>
          </cell>
        </row>
        <row r="1563">
          <cell r="H1563">
            <v>56.5</v>
          </cell>
        </row>
        <row r="1564">
          <cell r="H1564">
            <v>58.5</v>
          </cell>
        </row>
        <row r="1565">
          <cell r="H1565">
            <v>4</v>
          </cell>
        </row>
        <row r="1566">
          <cell r="H1566">
            <v>45</v>
          </cell>
        </row>
        <row r="1567">
          <cell r="H1567">
            <v>74</v>
          </cell>
        </row>
        <row r="1568">
          <cell r="H1568">
            <v>63.5</v>
          </cell>
        </row>
        <row r="1569">
          <cell r="H1569">
            <v>53.5</v>
          </cell>
        </row>
        <row r="1570">
          <cell r="H1570">
            <v>64.5</v>
          </cell>
        </row>
        <row r="1571">
          <cell r="H1571">
            <v>61</v>
          </cell>
        </row>
        <row r="1572">
          <cell r="H1572">
            <v>69</v>
          </cell>
        </row>
        <row r="1573">
          <cell r="H1573">
            <v>58</v>
          </cell>
        </row>
        <row r="1574">
          <cell r="H1574">
            <v>73</v>
          </cell>
        </row>
        <row r="1575">
          <cell r="H1575">
            <v>76</v>
          </cell>
        </row>
        <row r="1576">
          <cell r="H1576">
            <v>94</v>
          </cell>
        </row>
        <row r="1577">
          <cell r="H1577">
            <v>54</v>
          </cell>
        </row>
        <row r="1578">
          <cell r="H1578">
            <v>75</v>
          </cell>
        </row>
        <row r="1579">
          <cell r="H1579">
            <v>78</v>
          </cell>
        </row>
        <row r="1580">
          <cell r="H1580">
            <v>73</v>
          </cell>
        </row>
        <row r="1581">
          <cell r="H1581">
            <v>58</v>
          </cell>
        </row>
        <row r="1582">
          <cell r="H1582">
            <v>65</v>
          </cell>
        </row>
        <row r="1583">
          <cell r="H1583">
            <v>8</v>
          </cell>
        </row>
        <row r="1584">
          <cell r="H1584">
            <v>71</v>
          </cell>
        </row>
        <row r="1585">
          <cell r="H1585">
            <v>67</v>
          </cell>
        </row>
        <row r="1586">
          <cell r="H1586">
            <v>48</v>
          </cell>
        </row>
        <row r="1587">
          <cell r="H1587">
            <v>74</v>
          </cell>
        </row>
        <row r="1588">
          <cell r="H1588">
            <v>52</v>
          </cell>
        </row>
        <row r="1589">
          <cell r="H1589">
            <v>82</v>
          </cell>
        </row>
        <row r="1590">
          <cell r="H1590">
            <v>51.5</v>
          </cell>
        </row>
        <row r="1591">
          <cell r="H1591">
            <v>72</v>
          </cell>
        </row>
        <row r="1592">
          <cell r="H1592">
            <v>53</v>
          </cell>
        </row>
        <row r="1593">
          <cell r="H1593">
            <v>53</v>
          </cell>
        </row>
        <row r="1594">
          <cell r="H1594">
            <v>54</v>
          </cell>
        </row>
        <row r="1595">
          <cell r="H1595">
            <v>65</v>
          </cell>
        </row>
        <row r="1596">
          <cell r="H1596">
            <v>74.5</v>
          </cell>
        </row>
        <row r="1597">
          <cell r="H1597">
            <v>21</v>
          </cell>
        </row>
        <row r="1598">
          <cell r="H1598">
            <v>54.5</v>
          </cell>
        </row>
        <row r="1599">
          <cell r="H1599">
            <v>72.5</v>
          </cell>
        </row>
        <row r="1600">
          <cell r="H1600">
            <v>32</v>
          </cell>
        </row>
        <row r="1601">
          <cell r="H1601">
            <v>82.5</v>
          </cell>
        </row>
        <row r="1602">
          <cell r="H1602">
            <v>52</v>
          </cell>
        </row>
        <row r="1603">
          <cell r="H1603">
            <v>71</v>
          </cell>
        </row>
        <row r="1604">
          <cell r="H1604">
            <v>65.5</v>
          </cell>
        </row>
        <row r="1605">
          <cell r="H1605">
            <v>58.5</v>
          </cell>
        </row>
        <row r="1606">
          <cell r="H1606">
            <v>48</v>
          </cell>
        </row>
        <row r="1607">
          <cell r="H1607">
            <v>39</v>
          </cell>
        </row>
        <row r="1608">
          <cell r="H1608">
            <v>57</v>
          </cell>
        </row>
        <row r="1609">
          <cell r="H1609">
            <v>42</v>
          </cell>
        </row>
        <row r="1610">
          <cell r="H1610">
            <v>35.5</v>
          </cell>
        </row>
        <row r="1611">
          <cell r="H1611">
            <v>51</v>
          </cell>
        </row>
        <row r="1612">
          <cell r="H1612">
            <v>40</v>
          </cell>
        </row>
        <row r="1613">
          <cell r="H1613">
            <v>15</v>
          </cell>
        </row>
        <row r="1614">
          <cell r="H1614">
            <v>58.5</v>
          </cell>
        </row>
        <row r="1615">
          <cell r="H1615">
            <v>35</v>
          </cell>
        </row>
        <row r="1616">
          <cell r="H1616">
            <v>28</v>
          </cell>
        </row>
        <row r="1617">
          <cell r="H1617">
            <v>15</v>
          </cell>
        </row>
        <row r="1618">
          <cell r="H1618">
            <v>8</v>
          </cell>
        </row>
        <row r="1619">
          <cell r="H1619">
            <v>33</v>
          </cell>
        </row>
        <row r="1620">
          <cell r="H1620">
            <v>55</v>
          </cell>
        </row>
        <row r="1621">
          <cell r="H1621">
            <v>48</v>
          </cell>
        </row>
        <row r="1622">
          <cell r="H1622">
            <v>70</v>
          </cell>
        </row>
        <row r="1623">
          <cell r="H1623">
            <v>52</v>
          </cell>
        </row>
        <row r="1624">
          <cell r="H1624">
            <v>48</v>
          </cell>
        </row>
        <row r="1625">
          <cell r="H1625">
            <v>41</v>
          </cell>
        </row>
        <row r="1626">
          <cell r="H1626">
            <v>51</v>
          </cell>
        </row>
        <row r="1627">
          <cell r="H1627">
            <v>60</v>
          </cell>
        </row>
        <row r="1628">
          <cell r="H1628">
            <v>54</v>
          </cell>
        </row>
        <row r="1629">
          <cell r="H1629">
            <v>50</v>
          </cell>
        </row>
        <row r="1630">
          <cell r="H1630">
            <v>48</v>
          </cell>
        </row>
        <row r="1631">
          <cell r="H1631">
            <v>48</v>
          </cell>
        </row>
        <row r="1632">
          <cell r="H1632">
            <v>59</v>
          </cell>
        </row>
        <row r="1633">
          <cell r="H1633">
            <v>76</v>
          </cell>
        </row>
        <row r="1634">
          <cell r="H1634">
            <v>72</v>
          </cell>
        </row>
        <row r="1635">
          <cell r="H1635">
            <v>63</v>
          </cell>
        </row>
        <row r="1636">
          <cell r="H1636">
            <v>64</v>
          </cell>
        </row>
        <row r="1637">
          <cell r="H1637">
            <v>65</v>
          </cell>
        </row>
        <row r="1638">
          <cell r="H1638">
            <v>41</v>
          </cell>
        </row>
        <row r="1639">
          <cell r="H1639">
            <v>65</v>
          </cell>
        </row>
        <row r="1640">
          <cell r="H1640">
            <v>51</v>
          </cell>
        </row>
        <row r="1641">
          <cell r="H1641">
            <v>55</v>
          </cell>
        </row>
        <row r="1642">
          <cell r="H1642">
            <v>50</v>
          </cell>
        </row>
        <row r="1643">
          <cell r="H1643">
            <v>0</v>
          </cell>
        </row>
        <row r="1644">
          <cell r="H1644">
            <v>0</v>
          </cell>
        </row>
        <row r="1645">
          <cell r="H1645">
            <v>0</v>
          </cell>
        </row>
        <row r="1646">
          <cell r="H1646">
            <v>0</v>
          </cell>
        </row>
        <row r="1647">
          <cell r="H1647">
            <v>0</v>
          </cell>
        </row>
        <row r="1648">
          <cell r="H1648">
            <v>0</v>
          </cell>
        </row>
        <row r="1649">
          <cell r="H1649">
            <v>0</v>
          </cell>
        </row>
        <row r="1650">
          <cell r="H1650">
            <v>0</v>
          </cell>
        </row>
        <row r="1651">
          <cell r="H1651">
            <v>0</v>
          </cell>
        </row>
        <row r="1652">
          <cell r="H1652">
            <v>0</v>
          </cell>
        </row>
        <row r="1653">
          <cell r="H1653">
            <v>0</v>
          </cell>
        </row>
        <row r="1654">
          <cell r="H1654">
            <v>0</v>
          </cell>
        </row>
        <row r="1655">
          <cell r="H1655">
            <v>0</v>
          </cell>
        </row>
        <row r="1656">
          <cell r="H1656">
            <v>0</v>
          </cell>
        </row>
        <row r="1657">
          <cell r="H1657">
            <v>0</v>
          </cell>
        </row>
        <row r="1658">
          <cell r="H1658">
            <v>0</v>
          </cell>
        </row>
        <row r="1659">
          <cell r="H1659">
            <v>0</v>
          </cell>
        </row>
        <row r="1660">
          <cell r="H1660">
            <v>29</v>
          </cell>
        </row>
        <row r="1661">
          <cell r="H1661">
            <v>27.5</v>
          </cell>
        </row>
        <row r="1662">
          <cell r="H1662">
            <v>41</v>
          </cell>
        </row>
        <row r="1663">
          <cell r="H1663">
            <v>38</v>
          </cell>
        </row>
        <row r="1664">
          <cell r="H1664">
            <v>40</v>
          </cell>
        </row>
        <row r="1665">
          <cell r="H1665">
            <v>42</v>
          </cell>
        </row>
        <row r="1666">
          <cell r="H1666">
            <v>60</v>
          </cell>
        </row>
        <row r="1667">
          <cell r="H1667">
            <v>41</v>
          </cell>
        </row>
        <row r="1668">
          <cell r="H1668">
            <v>75</v>
          </cell>
        </row>
        <row r="1669">
          <cell r="H1669">
            <v>41.5</v>
          </cell>
        </row>
        <row r="1670">
          <cell r="H1670">
            <v>37.5</v>
          </cell>
        </row>
        <row r="1671">
          <cell r="H1671">
            <v>55</v>
          </cell>
        </row>
        <row r="1672">
          <cell r="H1672">
            <v>36.5</v>
          </cell>
        </row>
        <row r="1673">
          <cell r="H1673">
            <v>46</v>
          </cell>
        </row>
        <row r="1674">
          <cell r="H1674">
            <v>39.5</v>
          </cell>
        </row>
        <row r="1675">
          <cell r="H1675">
            <v>46</v>
          </cell>
        </row>
        <row r="1676">
          <cell r="H1676">
            <v>49.5</v>
          </cell>
        </row>
        <row r="1677">
          <cell r="H1677">
            <v>50</v>
          </cell>
        </row>
        <row r="1678">
          <cell r="H1678">
            <v>78</v>
          </cell>
        </row>
        <row r="1679">
          <cell r="H1679">
            <v>76</v>
          </cell>
        </row>
        <row r="1680">
          <cell r="H1680">
            <v>79</v>
          </cell>
        </row>
        <row r="1681">
          <cell r="H1681">
            <v>62</v>
          </cell>
        </row>
        <row r="1682">
          <cell r="H1682">
            <v>69</v>
          </cell>
        </row>
        <row r="1683">
          <cell r="H1683">
            <v>75</v>
          </cell>
        </row>
        <row r="1684">
          <cell r="H1684">
            <v>78</v>
          </cell>
        </row>
        <row r="1685">
          <cell r="H1685">
            <v>26</v>
          </cell>
        </row>
        <row r="1686">
          <cell r="H1686">
            <v>72</v>
          </cell>
        </row>
        <row r="1687">
          <cell r="H1687">
            <v>44</v>
          </cell>
        </row>
        <row r="1688">
          <cell r="H1688">
            <v>71</v>
          </cell>
        </row>
        <row r="1689">
          <cell r="H1689">
            <v>63</v>
          </cell>
        </row>
        <row r="1690">
          <cell r="H1690">
            <v>63</v>
          </cell>
        </row>
        <row r="1691">
          <cell r="H1691">
            <v>70</v>
          </cell>
        </row>
        <row r="1692">
          <cell r="H1692">
            <v>88</v>
          </cell>
        </row>
        <row r="1693">
          <cell r="H1693">
            <v>73</v>
          </cell>
        </row>
        <row r="1694">
          <cell r="H1694">
            <v>47</v>
          </cell>
        </row>
        <row r="1695">
          <cell r="H1695">
            <v>47.5</v>
          </cell>
        </row>
        <row r="1696">
          <cell r="H1696">
            <v>59.5</v>
          </cell>
        </row>
        <row r="1697">
          <cell r="H1697">
            <v>39</v>
          </cell>
        </row>
        <row r="1698">
          <cell r="H1698">
            <v>42</v>
          </cell>
        </row>
        <row r="1699">
          <cell r="H1699">
            <v>32</v>
          </cell>
        </row>
        <row r="1700">
          <cell r="H1700">
            <v>60.5</v>
          </cell>
        </row>
        <row r="1701">
          <cell r="H1701">
            <v>36</v>
          </cell>
        </row>
        <row r="1702">
          <cell r="H1702">
            <v>53.5</v>
          </cell>
        </row>
        <row r="1703">
          <cell r="H1703">
            <v>70.5</v>
          </cell>
        </row>
        <row r="1704">
          <cell r="H1704">
            <v>38</v>
          </cell>
        </row>
        <row r="1705">
          <cell r="H1705">
            <v>86.5</v>
          </cell>
        </row>
        <row r="1706">
          <cell r="H1706">
            <v>45</v>
          </cell>
        </row>
        <row r="1707">
          <cell r="H1707">
            <v>42</v>
          </cell>
        </row>
        <row r="1708">
          <cell r="H1708">
            <v>44</v>
          </cell>
        </row>
        <row r="1709">
          <cell r="H1709">
            <v>28</v>
          </cell>
        </row>
        <row r="1710">
          <cell r="H1710">
            <v>30</v>
          </cell>
        </row>
        <row r="1711">
          <cell r="H1711">
            <v>59</v>
          </cell>
        </row>
        <row r="1712">
          <cell r="H1712">
            <v>27</v>
          </cell>
        </row>
        <row r="1713">
          <cell r="H1713">
            <v>46.5</v>
          </cell>
        </row>
        <row r="1714">
          <cell r="H1714">
            <v>72</v>
          </cell>
        </row>
        <row r="1715">
          <cell r="H1715">
            <v>52</v>
          </cell>
        </row>
        <row r="1716">
          <cell r="H1716">
            <v>52</v>
          </cell>
        </row>
        <row r="1717">
          <cell r="H1717">
            <v>61</v>
          </cell>
        </row>
        <row r="1718">
          <cell r="H1718">
            <v>50</v>
          </cell>
        </row>
        <row r="1719">
          <cell r="H1719">
            <v>43.5</v>
          </cell>
        </row>
        <row r="1720">
          <cell r="H1720">
            <v>37</v>
          </cell>
        </row>
        <row r="1721">
          <cell r="H1721">
            <v>32.5</v>
          </cell>
        </row>
        <row r="1722">
          <cell r="H1722">
            <v>26</v>
          </cell>
        </row>
        <row r="1723">
          <cell r="H1723">
            <v>49</v>
          </cell>
        </row>
        <row r="1724">
          <cell r="H1724">
            <v>35</v>
          </cell>
        </row>
        <row r="1725">
          <cell r="H1725">
            <v>39</v>
          </cell>
        </row>
        <row r="1726">
          <cell r="H1726">
            <v>29</v>
          </cell>
        </row>
        <row r="1727">
          <cell r="H1727">
            <v>67</v>
          </cell>
        </row>
        <row r="1728">
          <cell r="H1728">
            <v>42</v>
          </cell>
        </row>
        <row r="1729">
          <cell r="H1729">
            <v>29</v>
          </cell>
        </row>
        <row r="1730">
          <cell r="H1730">
            <v>28.5</v>
          </cell>
        </row>
        <row r="1731">
          <cell r="H1731">
            <v>56</v>
          </cell>
        </row>
        <row r="1732">
          <cell r="H1732">
            <v>47.5</v>
          </cell>
        </row>
        <row r="1733">
          <cell r="H1733">
            <v>38.5</v>
          </cell>
        </row>
        <row r="1734">
          <cell r="H1734">
            <v>47</v>
          </cell>
        </row>
        <row r="1735">
          <cell r="H1735">
            <v>41.5</v>
          </cell>
        </row>
        <row r="1736">
          <cell r="H1736">
            <v>49</v>
          </cell>
        </row>
        <row r="1737">
          <cell r="H1737">
            <v>75</v>
          </cell>
        </row>
        <row r="1738">
          <cell r="H1738">
            <v>52</v>
          </cell>
        </row>
        <row r="1739">
          <cell r="H1739">
            <v>46.5</v>
          </cell>
        </row>
        <row r="1740">
          <cell r="H1740">
            <v>68</v>
          </cell>
        </row>
        <row r="1741">
          <cell r="H1741">
            <v>35</v>
          </cell>
        </row>
        <row r="1742">
          <cell r="H1742">
            <v>38</v>
          </cell>
        </row>
        <row r="1743">
          <cell r="H1743">
            <v>60</v>
          </cell>
        </row>
        <row r="1744">
          <cell r="H1744">
            <v>57</v>
          </cell>
        </row>
        <row r="1745">
          <cell r="H1745">
            <v>60</v>
          </cell>
        </row>
        <row r="1746">
          <cell r="H1746">
            <v>54</v>
          </cell>
        </row>
        <row r="1747">
          <cell r="H1747">
            <v>49</v>
          </cell>
        </row>
        <row r="1748">
          <cell r="H1748">
            <v>50</v>
          </cell>
        </row>
        <row r="1749">
          <cell r="H1749">
            <v>61</v>
          </cell>
        </row>
        <row r="1750">
          <cell r="H1750">
            <v>65</v>
          </cell>
        </row>
        <row r="1751">
          <cell r="H1751">
            <v>63</v>
          </cell>
        </row>
        <row r="1752">
          <cell r="H1752">
            <v>63</v>
          </cell>
        </row>
        <row r="1753">
          <cell r="H1753">
            <v>62</v>
          </cell>
        </row>
        <row r="1754">
          <cell r="H1754">
            <v>60</v>
          </cell>
        </row>
        <row r="1755">
          <cell r="H1755">
            <v>47</v>
          </cell>
        </row>
        <row r="1756">
          <cell r="H1756">
            <v>35</v>
          </cell>
        </row>
        <row r="1757">
          <cell r="H1757">
            <v>31</v>
          </cell>
        </row>
        <row r="1758">
          <cell r="H1758">
            <v>64</v>
          </cell>
        </row>
        <row r="1759">
          <cell r="H1759">
            <v>34</v>
          </cell>
        </row>
        <row r="1760">
          <cell r="H1760">
            <v>55</v>
          </cell>
        </row>
        <row r="1761">
          <cell r="H1761">
            <v>0</v>
          </cell>
        </row>
        <row r="1762">
          <cell r="H1762">
            <v>0</v>
          </cell>
        </row>
        <row r="1763">
          <cell r="H1763">
            <v>0</v>
          </cell>
        </row>
        <row r="1764">
          <cell r="H1764">
            <v>0</v>
          </cell>
        </row>
        <row r="1765">
          <cell r="H1765">
            <v>0</v>
          </cell>
        </row>
        <row r="1766">
          <cell r="H1766">
            <v>0</v>
          </cell>
        </row>
        <row r="1767">
          <cell r="H1767">
            <v>0</v>
          </cell>
        </row>
        <row r="1768">
          <cell r="H1768">
            <v>0</v>
          </cell>
        </row>
        <row r="1769">
          <cell r="H1769">
            <v>0</v>
          </cell>
        </row>
        <row r="1770">
          <cell r="H1770">
            <v>0</v>
          </cell>
        </row>
        <row r="1771">
          <cell r="H1771">
            <v>0</v>
          </cell>
        </row>
        <row r="1772">
          <cell r="H1772">
            <v>0</v>
          </cell>
        </row>
        <row r="1773">
          <cell r="H1773">
            <v>0</v>
          </cell>
        </row>
        <row r="1774">
          <cell r="H1774">
            <v>0</v>
          </cell>
        </row>
        <row r="1775">
          <cell r="H1775">
            <v>0</v>
          </cell>
        </row>
        <row r="1776">
          <cell r="H1776">
            <v>0</v>
          </cell>
        </row>
        <row r="1777">
          <cell r="H1777">
            <v>0</v>
          </cell>
        </row>
        <row r="1778">
          <cell r="H1778">
            <v>0</v>
          </cell>
        </row>
        <row r="1779">
          <cell r="H1779">
            <v>0</v>
          </cell>
        </row>
        <row r="1780">
          <cell r="H1780">
            <v>0</v>
          </cell>
        </row>
        <row r="1781">
          <cell r="H1781">
            <v>0</v>
          </cell>
        </row>
        <row r="1782">
          <cell r="H1782">
            <v>0</v>
          </cell>
        </row>
        <row r="1783">
          <cell r="H1783">
            <v>0</v>
          </cell>
        </row>
        <row r="1784">
          <cell r="H1784">
            <v>0</v>
          </cell>
        </row>
        <row r="1785">
          <cell r="H1785">
            <v>0</v>
          </cell>
        </row>
        <row r="1786">
          <cell r="H1786">
            <v>0</v>
          </cell>
        </row>
        <row r="1787">
          <cell r="H1787">
            <v>0</v>
          </cell>
        </row>
        <row r="1788">
          <cell r="H1788">
            <v>0</v>
          </cell>
        </row>
        <row r="1789">
          <cell r="H1789">
            <v>61</v>
          </cell>
        </row>
        <row r="1790">
          <cell r="H1790">
            <v>25</v>
          </cell>
        </row>
        <row r="1791">
          <cell r="H1791">
            <v>83</v>
          </cell>
        </row>
        <row r="1792">
          <cell r="H1792">
            <v>50</v>
          </cell>
        </row>
        <row r="1793">
          <cell r="H1793">
            <v>65</v>
          </cell>
        </row>
        <row r="1794">
          <cell r="H1794">
            <v>76</v>
          </cell>
        </row>
        <row r="1795">
          <cell r="H1795">
            <v>77</v>
          </cell>
        </row>
        <row r="1796">
          <cell r="H1796">
            <v>90</v>
          </cell>
        </row>
        <row r="1797">
          <cell r="H1797">
            <v>43</v>
          </cell>
        </row>
        <row r="1798">
          <cell r="H1798">
            <v>79</v>
          </cell>
        </row>
        <row r="1799">
          <cell r="H1799">
            <v>52</v>
          </cell>
        </row>
        <row r="1800">
          <cell r="H1800">
            <v>29</v>
          </cell>
        </row>
        <row r="1801">
          <cell r="H1801">
            <v>75</v>
          </cell>
        </row>
        <row r="1802">
          <cell r="H1802">
            <v>50</v>
          </cell>
        </row>
        <row r="1803">
          <cell r="H1803">
            <v>40</v>
          </cell>
        </row>
        <row r="1804">
          <cell r="H1804">
            <v>63</v>
          </cell>
        </row>
        <row r="1805">
          <cell r="H1805">
            <v>65</v>
          </cell>
        </row>
        <row r="1806">
          <cell r="H1806">
            <v>64</v>
          </cell>
        </row>
        <row r="1807">
          <cell r="H1807">
            <v>31</v>
          </cell>
        </row>
        <row r="1808">
          <cell r="H1808">
            <v>91</v>
          </cell>
        </row>
        <row r="1809">
          <cell r="H1809">
            <v>65</v>
          </cell>
        </row>
        <row r="1810">
          <cell r="H1810">
            <v>57</v>
          </cell>
        </row>
        <row r="1811">
          <cell r="H1811">
            <v>62</v>
          </cell>
        </row>
        <row r="1812">
          <cell r="H1812">
            <v>50</v>
          </cell>
        </row>
        <row r="1813">
          <cell r="H1813">
            <v>16</v>
          </cell>
        </row>
        <row r="1814">
          <cell r="H1814">
            <v>40</v>
          </cell>
        </row>
        <row r="1815">
          <cell r="H1815">
            <v>98</v>
          </cell>
        </row>
        <row r="1816">
          <cell r="H1816">
            <v>95</v>
          </cell>
        </row>
        <row r="1817">
          <cell r="H1817">
            <v>87</v>
          </cell>
        </row>
        <row r="1818">
          <cell r="H1818">
            <v>94</v>
          </cell>
        </row>
        <row r="1819">
          <cell r="H1819">
            <v>92</v>
          </cell>
        </row>
        <row r="1820">
          <cell r="H1820">
            <v>92</v>
          </cell>
        </row>
        <row r="1821">
          <cell r="H1821">
            <v>96</v>
          </cell>
        </row>
        <row r="1822">
          <cell r="H1822">
            <v>100</v>
          </cell>
        </row>
        <row r="1823">
          <cell r="H1823">
            <v>86</v>
          </cell>
        </row>
        <row r="1824">
          <cell r="H1824">
            <v>76</v>
          </cell>
        </row>
        <row r="1825">
          <cell r="H1825">
            <v>84</v>
          </cell>
        </row>
        <row r="1826">
          <cell r="H1826">
            <v>88</v>
          </cell>
        </row>
        <row r="1827">
          <cell r="H1827">
            <v>72</v>
          </cell>
        </row>
        <row r="1828">
          <cell r="H1828">
            <v>92</v>
          </cell>
        </row>
        <row r="1829">
          <cell r="H1829">
            <v>94</v>
          </cell>
        </row>
        <row r="1830">
          <cell r="H1830">
            <v>96</v>
          </cell>
        </row>
        <row r="1831">
          <cell r="H1831">
            <v>96</v>
          </cell>
        </row>
        <row r="1832">
          <cell r="H1832">
            <v>91</v>
          </cell>
        </row>
        <row r="1833">
          <cell r="H1833">
            <v>98</v>
          </cell>
        </row>
        <row r="1834">
          <cell r="H1834">
            <v>96</v>
          </cell>
        </row>
        <row r="1835">
          <cell r="H1835">
            <v>100</v>
          </cell>
        </row>
        <row r="1836">
          <cell r="H1836">
            <v>93</v>
          </cell>
        </row>
        <row r="1837">
          <cell r="H1837">
            <v>77.5</v>
          </cell>
        </row>
        <row r="1838">
          <cell r="H1838">
            <v>93</v>
          </cell>
        </row>
        <row r="1839">
          <cell r="H1839">
            <v>82</v>
          </cell>
        </row>
        <row r="1840">
          <cell r="H1840">
            <v>86</v>
          </cell>
        </row>
        <row r="1841">
          <cell r="H1841">
            <v>96</v>
          </cell>
        </row>
        <row r="1842">
          <cell r="H1842">
            <v>82</v>
          </cell>
        </row>
        <row r="1843">
          <cell r="H1843">
            <v>96</v>
          </cell>
        </row>
        <row r="1844">
          <cell r="H1844">
            <v>92</v>
          </cell>
        </row>
        <row r="1845">
          <cell r="H1845">
            <v>92</v>
          </cell>
        </row>
        <row r="1846">
          <cell r="H1846">
            <v>68</v>
          </cell>
        </row>
        <row r="1847">
          <cell r="H1847">
            <v>98</v>
          </cell>
        </row>
        <row r="1848">
          <cell r="H1848">
            <v>78</v>
          </cell>
        </row>
        <row r="1849">
          <cell r="H1849">
            <v>98</v>
          </cell>
        </row>
        <row r="1850">
          <cell r="H1850">
            <v>89</v>
          </cell>
        </row>
        <row r="1851">
          <cell r="H1851">
            <v>81</v>
          </cell>
        </row>
        <row r="1852">
          <cell r="H1852">
            <v>92</v>
          </cell>
        </row>
        <row r="1853">
          <cell r="H1853">
            <v>81</v>
          </cell>
        </row>
        <row r="1854">
          <cell r="H1854">
            <v>91</v>
          </cell>
        </row>
        <row r="1855">
          <cell r="H1855">
            <v>100</v>
          </cell>
        </row>
        <row r="1856">
          <cell r="H1856">
            <v>79</v>
          </cell>
        </row>
        <row r="1857">
          <cell r="H1857">
            <v>60</v>
          </cell>
        </row>
        <row r="1858">
          <cell r="H1858">
            <v>74</v>
          </cell>
        </row>
        <row r="1859">
          <cell r="H1859">
            <v>84.5</v>
          </cell>
        </row>
        <row r="1860">
          <cell r="H1860">
            <v>70</v>
          </cell>
        </row>
        <row r="1861">
          <cell r="H1861">
            <v>50</v>
          </cell>
        </row>
        <row r="1862">
          <cell r="H1862">
            <v>52</v>
          </cell>
        </row>
        <row r="1863">
          <cell r="H1863">
            <v>60</v>
          </cell>
        </row>
        <row r="1864">
          <cell r="H1864">
            <v>34.5</v>
          </cell>
        </row>
        <row r="1865">
          <cell r="H1865">
            <v>44.5</v>
          </cell>
        </row>
        <row r="1866">
          <cell r="H1866">
            <v>62</v>
          </cell>
        </row>
        <row r="1867">
          <cell r="H1867">
            <v>54</v>
          </cell>
        </row>
        <row r="1868">
          <cell r="H1868">
            <v>44.5</v>
          </cell>
        </row>
        <row r="1869">
          <cell r="H1869">
            <v>35</v>
          </cell>
        </row>
        <row r="1870">
          <cell r="H1870">
            <v>40</v>
          </cell>
        </row>
        <row r="1871">
          <cell r="H1871">
            <v>54</v>
          </cell>
        </row>
        <row r="1872">
          <cell r="H1872">
            <v>47.5</v>
          </cell>
        </row>
        <row r="1873">
          <cell r="H1873">
            <v>45</v>
          </cell>
        </row>
        <row r="1874">
          <cell r="H1874">
            <v>55</v>
          </cell>
        </row>
        <row r="1875">
          <cell r="H1875">
            <v>44</v>
          </cell>
        </row>
        <row r="1876">
          <cell r="H1876">
            <v>48</v>
          </cell>
        </row>
        <row r="1877">
          <cell r="H1877">
            <v>52</v>
          </cell>
        </row>
        <row r="1878">
          <cell r="H1878">
            <v>41.5</v>
          </cell>
        </row>
        <row r="1879">
          <cell r="H1879">
            <v>56</v>
          </cell>
        </row>
        <row r="1880">
          <cell r="H1880">
            <v>34.5</v>
          </cell>
        </row>
        <row r="1881">
          <cell r="H1881">
            <v>32</v>
          </cell>
        </row>
        <row r="1882">
          <cell r="H1882">
            <v>23</v>
          </cell>
        </row>
        <row r="1883">
          <cell r="H1883">
            <v>40</v>
          </cell>
        </row>
        <row r="1884">
          <cell r="H1884">
            <v>58</v>
          </cell>
        </row>
        <row r="1885">
          <cell r="H1885">
            <v>58</v>
          </cell>
        </row>
        <row r="1886">
          <cell r="H1886">
            <v>34</v>
          </cell>
        </row>
        <row r="1887">
          <cell r="H1887">
            <v>51</v>
          </cell>
        </row>
        <row r="1888">
          <cell r="H1888">
            <v>53</v>
          </cell>
        </row>
        <row r="1889">
          <cell r="H1889">
            <v>48.5</v>
          </cell>
        </row>
        <row r="1890">
          <cell r="H1890">
            <v>24.5</v>
          </cell>
        </row>
        <row r="1891">
          <cell r="H1891">
            <v>49</v>
          </cell>
        </row>
        <row r="1892">
          <cell r="H1892">
            <v>41</v>
          </cell>
        </row>
        <row r="1893">
          <cell r="H1893">
            <v>50</v>
          </cell>
        </row>
        <row r="1894">
          <cell r="H1894">
            <v>40.5</v>
          </cell>
        </row>
        <row r="1895">
          <cell r="H1895">
            <v>69</v>
          </cell>
        </row>
        <row r="1896">
          <cell r="H1896">
            <v>56</v>
          </cell>
        </row>
        <row r="1897">
          <cell r="H1897">
            <v>39</v>
          </cell>
        </row>
        <row r="1898">
          <cell r="H1898">
            <v>71</v>
          </cell>
        </row>
        <row r="1899">
          <cell r="H1899">
            <v>60</v>
          </cell>
        </row>
        <row r="1900">
          <cell r="H1900">
            <v>27</v>
          </cell>
        </row>
        <row r="1901">
          <cell r="H1901">
            <v>65</v>
          </cell>
        </row>
        <row r="1902">
          <cell r="H1902">
            <v>87</v>
          </cell>
        </row>
        <row r="1903">
          <cell r="H1903">
            <v>80</v>
          </cell>
        </row>
        <row r="1904">
          <cell r="H1904">
            <v>76</v>
          </cell>
        </row>
        <row r="1905">
          <cell r="H1905">
            <v>42</v>
          </cell>
        </row>
        <row r="1906">
          <cell r="H1906">
            <v>74</v>
          </cell>
        </row>
        <row r="1907">
          <cell r="H1907">
            <v>72</v>
          </cell>
        </row>
        <row r="1908">
          <cell r="H1908">
            <v>75</v>
          </cell>
        </row>
        <row r="1909">
          <cell r="H1909">
            <v>48</v>
          </cell>
        </row>
        <row r="1910">
          <cell r="H1910">
            <v>75</v>
          </cell>
        </row>
        <row r="1911">
          <cell r="H1911">
            <v>72</v>
          </cell>
        </row>
        <row r="1912">
          <cell r="H1912">
            <v>51</v>
          </cell>
        </row>
        <row r="1913">
          <cell r="H1913">
            <v>69</v>
          </cell>
        </row>
        <row r="1914">
          <cell r="H1914">
            <v>59</v>
          </cell>
        </row>
        <row r="1915">
          <cell r="H1915">
            <v>73</v>
          </cell>
        </row>
        <row r="1916">
          <cell r="H1916">
            <v>61</v>
          </cell>
        </row>
        <row r="1917">
          <cell r="H1917">
            <v>61</v>
          </cell>
        </row>
        <row r="1918">
          <cell r="H1918">
            <v>52</v>
          </cell>
        </row>
        <row r="1919">
          <cell r="H1919">
            <v>71</v>
          </cell>
        </row>
        <row r="1920">
          <cell r="H1920">
            <v>69</v>
          </cell>
        </row>
        <row r="1921">
          <cell r="H1921">
            <v>53</v>
          </cell>
        </row>
        <row r="1922">
          <cell r="H1922">
            <v>63</v>
          </cell>
        </row>
        <row r="1923">
          <cell r="H1923">
            <v>55</v>
          </cell>
        </row>
        <row r="1924">
          <cell r="H1924">
            <v>60</v>
          </cell>
        </row>
        <row r="1925">
          <cell r="H1925">
            <v>73</v>
          </cell>
        </row>
        <row r="1926">
          <cell r="H1926">
            <v>40</v>
          </cell>
        </row>
        <row r="1927">
          <cell r="H1927">
            <v>69</v>
          </cell>
        </row>
        <row r="1928">
          <cell r="H1928">
            <v>38</v>
          </cell>
        </row>
        <row r="1929">
          <cell r="H1929">
            <v>70</v>
          </cell>
        </row>
        <row r="1930">
          <cell r="H1930">
            <v>68</v>
          </cell>
        </row>
        <row r="1931">
          <cell r="H1931">
            <v>74</v>
          </cell>
        </row>
        <row r="1932">
          <cell r="H1932">
            <v>64</v>
          </cell>
        </row>
        <row r="1933">
          <cell r="H1933">
            <v>45</v>
          </cell>
        </row>
        <row r="1934">
          <cell r="H1934">
            <v>55</v>
          </cell>
        </row>
        <row r="1935">
          <cell r="H1935">
            <v>77</v>
          </cell>
        </row>
        <row r="1936">
          <cell r="H1936">
            <v>49</v>
          </cell>
        </row>
        <row r="1937">
          <cell r="H1937">
            <v>27</v>
          </cell>
        </row>
        <row r="1938">
          <cell r="H1938">
            <v>48</v>
          </cell>
        </row>
        <row r="1939">
          <cell r="H1939">
            <v>73</v>
          </cell>
        </row>
        <row r="1940">
          <cell r="H1940">
            <v>75</v>
          </cell>
        </row>
        <row r="1941">
          <cell r="H1941">
            <v>80</v>
          </cell>
        </row>
        <row r="1942">
          <cell r="H1942">
            <v>71</v>
          </cell>
        </row>
        <row r="1943">
          <cell r="H1943">
            <v>63</v>
          </cell>
        </row>
        <row r="1944">
          <cell r="H1944">
            <v>72</v>
          </cell>
        </row>
        <row r="1945">
          <cell r="H1945">
            <v>69</v>
          </cell>
        </row>
        <row r="1946">
          <cell r="H1946">
            <v>58</v>
          </cell>
        </row>
        <row r="1947">
          <cell r="H1947">
            <v>0</v>
          </cell>
        </row>
        <row r="1948">
          <cell r="H1948">
            <v>62</v>
          </cell>
        </row>
        <row r="1949">
          <cell r="H1949">
            <v>0</v>
          </cell>
        </row>
        <row r="1950">
          <cell r="H1950">
            <v>0</v>
          </cell>
        </row>
        <row r="1951">
          <cell r="H1951">
            <v>0</v>
          </cell>
        </row>
        <row r="1952">
          <cell r="H1952">
            <v>0</v>
          </cell>
        </row>
        <row r="1953">
          <cell r="H1953">
            <v>0</v>
          </cell>
        </row>
        <row r="1954">
          <cell r="H1954">
            <v>0</v>
          </cell>
        </row>
        <row r="1955">
          <cell r="H1955">
            <v>0</v>
          </cell>
        </row>
        <row r="1956">
          <cell r="H1956">
            <v>0</v>
          </cell>
        </row>
        <row r="1957">
          <cell r="H1957">
            <v>0</v>
          </cell>
        </row>
        <row r="1958">
          <cell r="H1958">
            <v>0</v>
          </cell>
        </row>
        <row r="1959">
          <cell r="H1959">
            <v>0</v>
          </cell>
        </row>
        <row r="1960">
          <cell r="H1960">
            <v>0</v>
          </cell>
        </row>
        <row r="1961">
          <cell r="H1961">
            <v>0</v>
          </cell>
        </row>
        <row r="1962">
          <cell r="H1962">
            <v>0</v>
          </cell>
        </row>
        <row r="1963">
          <cell r="H1963">
            <v>0</v>
          </cell>
        </row>
        <row r="1964">
          <cell r="H1964">
            <v>0</v>
          </cell>
        </row>
        <row r="1965">
          <cell r="H1965">
            <v>0</v>
          </cell>
        </row>
        <row r="1966">
          <cell r="H1966">
            <v>0</v>
          </cell>
        </row>
        <row r="1967">
          <cell r="H1967">
            <v>0</v>
          </cell>
        </row>
        <row r="1968">
          <cell r="H1968">
            <v>0</v>
          </cell>
        </row>
        <row r="1969">
          <cell r="H1969">
            <v>0</v>
          </cell>
        </row>
        <row r="1970">
          <cell r="H1970">
            <v>0</v>
          </cell>
        </row>
        <row r="1971">
          <cell r="H1971">
            <v>0</v>
          </cell>
        </row>
        <row r="1972">
          <cell r="H1972">
            <v>0</v>
          </cell>
        </row>
        <row r="1973">
          <cell r="H1973">
            <v>0</v>
          </cell>
        </row>
        <row r="1974">
          <cell r="H1974">
            <v>0</v>
          </cell>
        </row>
        <row r="1975">
          <cell r="H1975">
            <v>0</v>
          </cell>
        </row>
        <row r="1976">
          <cell r="H1976">
            <v>0</v>
          </cell>
        </row>
        <row r="1977">
          <cell r="H1977">
            <v>0</v>
          </cell>
        </row>
        <row r="1978">
          <cell r="H1978">
            <v>0</v>
          </cell>
        </row>
        <row r="1979">
          <cell r="H1979">
            <v>0</v>
          </cell>
        </row>
        <row r="1980">
          <cell r="H1980">
            <v>0</v>
          </cell>
        </row>
        <row r="1981">
          <cell r="H1981">
            <v>0</v>
          </cell>
        </row>
        <row r="1982">
          <cell r="H1982">
            <v>0</v>
          </cell>
        </row>
        <row r="1983">
          <cell r="H1983">
            <v>0</v>
          </cell>
        </row>
        <row r="1984">
          <cell r="H1984">
            <v>0</v>
          </cell>
        </row>
        <row r="1985">
          <cell r="H1985">
            <v>0</v>
          </cell>
        </row>
        <row r="1986">
          <cell r="H1986">
            <v>0</v>
          </cell>
        </row>
        <row r="1987">
          <cell r="H1987">
            <v>0</v>
          </cell>
        </row>
        <row r="1988">
          <cell r="H1988">
            <v>0</v>
          </cell>
        </row>
        <row r="1989">
          <cell r="H1989">
            <v>0</v>
          </cell>
        </row>
        <row r="1990">
          <cell r="H1990">
            <v>66</v>
          </cell>
        </row>
        <row r="1991">
          <cell r="H1991">
            <v>78.5</v>
          </cell>
        </row>
        <row r="1992">
          <cell r="H1992">
            <v>49</v>
          </cell>
        </row>
        <row r="1993">
          <cell r="H1993">
            <v>81</v>
          </cell>
        </row>
        <row r="1994">
          <cell r="H1994">
            <v>64</v>
          </cell>
        </row>
        <row r="1995">
          <cell r="H1995">
            <v>69.5</v>
          </cell>
        </row>
        <row r="1996">
          <cell r="H1996">
            <v>76</v>
          </cell>
        </row>
        <row r="1997">
          <cell r="H1997">
            <v>47</v>
          </cell>
        </row>
        <row r="1998">
          <cell r="H1998">
            <v>77</v>
          </cell>
        </row>
        <row r="1999">
          <cell r="H1999">
            <v>42</v>
          </cell>
        </row>
        <row r="2000">
          <cell r="H2000">
            <v>47</v>
          </cell>
        </row>
        <row r="2001">
          <cell r="H2001">
            <v>64</v>
          </cell>
        </row>
        <row r="2002">
          <cell r="H2002">
            <v>82</v>
          </cell>
        </row>
        <row r="2003">
          <cell r="H2003">
            <v>82</v>
          </cell>
        </row>
        <row r="2004">
          <cell r="H2004">
            <v>91</v>
          </cell>
        </row>
        <row r="2005">
          <cell r="H2005">
            <v>56</v>
          </cell>
        </row>
        <row r="2006">
          <cell r="H2006">
            <v>69</v>
          </cell>
        </row>
        <row r="2007">
          <cell r="H2007">
            <v>91</v>
          </cell>
        </row>
        <row r="2008">
          <cell r="H2008">
            <v>85</v>
          </cell>
        </row>
        <row r="2009">
          <cell r="H2009">
            <v>92</v>
          </cell>
        </row>
        <row r="2010">
          <cell r="H2010">
            <v>71</v>
          </cell>
        </row>
        <row r="2011">
          <cell r="H2011">
            <v>50</v>
          </cell>
        </row>
        <row r="2012">
          <cell r="H2012">
            <v>86</v>
          </cell>
        </row>
        <row r="2013">
          <cell r="H2013">
            <v>96</v>
          </cell>
        </row>
        <row r="2014">
          <cell r="H2014">
            <v>83</v>
          </cell>
        </row>
        <row r="2015">
          <cell r="H2015">
            <v>79</v>
          </cell>
        </row>
        <row r="2016">
          <cell r="H2016">
            <v>67</v>
          </cell>
        </row>
        <row r="2017">
          <cell r="H2017">
            <v>83</v>
          </cell>
        </row>
        <row r="2018">
          <cell r="H2018">
            <v>65</v>
          </cell>
        </row>
        <row r="2019">
          <cell r="H2019">
            <v>45</v>
          </cell>
        </row>
        <row r="2020">
          <cell r="H2020">
            <v>47</v>
          </cell>
        </row>
        <row r="2021">
          <cell r="H2021">
            <v>99</v>
          </cell>
        </row>
        <row r="2022">
          <cell r="H2022">
            <v>90</v>
          </cell>
        </row>
        <row r="2023">
          <cell r="H2023">
            <v>90</v>
          </cell>
        </row>
        <row r="2024">
          <cell r="H2024">
            <v>93</v>
          </cell>
        </row>
        <row r="2025">
          <cell r="H2025">
            <v>76</v>
          </cell>
        </row>
        <row r="2026">
          <cell r="H2026">
            <v>61</v>
          </cell>
        </row>
        <row r="2027">
          <cell r="H2027">
            <v>88</v>
          </cell>
        </row>
        <row r="2028">
          <cell r="H2028">
            <v>87</v>
          </cell>
        </row>
        <row r="2029">
          <cell r="H2029">
            <v>88</v>
          </cell>
        </row>
        <row r="2030">
          <cell r="H2030">
            <v>88</v>
          </cell>
        </row>
        <row r="2031">
          <cell r="H2031">
            <v>89</v>
          </cell>
        </row>
        <row r="2032">
          <cell r="H2032">
            <v>91</v>
          </cell>
        </row>
        <row r="2033">
          <cell r="H2033">
            <v>92</v>
          </cell>
        </row>
        <row r="2034">
          <cell r="H2034">
            <v>95</v>
          </cell>
        </row>
        <row r="2035">
          <cell r="H2035">
            <v>82</v>
          </cell>
        </row>
        <row r="2036">
          <cell r="H2036">
            <v>90</v>
          </cell>
        </row>
        <row r="2037">
          <cell r="H2037">
            <v>83</v>
          </cell>
        </row>
        <row r="2038">
          <cell r="H2038">
            <v>83</v>
          </cell>
        </row>
        <row r="2039">
          <cell r="H2039">
            <v>70</v>
          </cell>
        </row>
        <row r="2040">
          <cell r="H2040">
            <v>41.5</v>
          </cell>
        </row>
        <row r="2041">
          <cell r="H2041">
            <v>40</v>
          </cell>
        </row>
        <row r="2042">
          <cell r="H2042">
            <v>48.5</v>
          </cell>
        </row>
        <row r="2043">
          <cell r="H2043">
            <v>48</v>
          </cell>
        </row>
        <row r="2044">
          <cell r="H2044">
            <v>69</v>
          </cell>
        </row>
        <row r="2045">
          <cell r="H2045">
            <v>60.5</v>
          </cell>
        </row>
        <row r="2046">
          <cell r="H2046">
            <v>50</v>
          </cell>
        </row>
        <row r="2047">
          <cell r="H2047">
            <v>56.5</v>
          </cell>
        </row>
        <row r="2048">
          <cell r="H2048">
            <v>58.5</v>
          </cell>
        </row>
        <row r="2049">
          <cell r="H2049">
            <v>55</v>
          </cell>
        </row>
        <row r="2050">
          <cell r="H2050">
            <v>58</v>
          </cell>
        </row>
        <row r="2051">
          <cell r="H2051">
            <v>50</v>
          </cell>
        </row>
        <row r="2052">
          <cell r="H2052">
            <v>74.5</v>
          </cell>
        </row>
        <row r="2053">
          <cell r="H2053">
            <v>86</v>
          </cell>
        </row>
        <row r="2054">
          <cell r="H2054">
            <v>71.5</v>
          </cell>
        </row>
        <row r="2055">
          <cell r="H2055">
            <v>76.5</v>
          </cell>
        </row>
        <row r="2056">
          <cell r="H2056">
            <v>72</v>
          </cell>
        </row>
        <row r="2057">
          <cell r="H2057">
            <v>76</v>
          </cell>
        </row>
        <row r="2058">
          <cell r="H2058">
            <v>58.5</v>
          </cell>
        </row>
        <row r="2059">
          <cell r="H2059">
            <v>52</v>
          </cell>
        </row>
        <row r="2060">
          <cell r="H2060">
            <v>64</v>
          </cell>
        </row>
        <row r="2061">
          <cell r="H2061">
            <v>70</v>
          </cell>
        </row>
        <row r="2062">
          <cell r="H2062">
            <v>78</v>
          </cell>
        </row>
        <row r="2063">
          <cell r="H2063">
            <v>68</v>
          </cell>
        </row>
        <row r="2064">
          <cell r="H2064">
            <v>85.5</v>
          </cell>
        </row>
        <row r="2065">
          <cell r="H2065">
            <v>73</v>
          </cell>
        </row>
        <row r="2066">
          <cell r="H2066">
            <v>57</v>
          </cell>
        </row>
        <row r="2067">
          <cell r="H2067">
            <v>69</v>
          </cell>
        </row>
        <row r="2068">
          <cell r="H2068">
            <v>83</v>
          </cell>
        </row>
        <row r="2069">
          <cell r="H2069">
            <v>86</v>
          </cell>
        </row>
        <row r="2070">
          <cell r="H2070">
            <v>69</v>
          </cell>
        </row>
        <row r="2071">
          <cell r="H2071">
            <v>76</v>
          </cell>
        </row>
        <row r="2072">
          <cell r="H2072">
            <v>67</v>
          </cell>
        </row>
        <row r="2073">
          <cell r="H2073">
            <v>58</v>
          </cell>
        </row>
        <row r="2074">
          <cell r="H2074">
            <v>60</v>
          </cell>
        </row>
        <row r="2075">
          <cell r="H2075">
            <v>38</v>
          </cell>
        </row>
        <row r="2076">
          <cell r="H2076">
            <v>62</v>
          </cell>
        </row>
        <row r="2077">
          <cell r="H2077">
            <v>67</v>
          </cell>
        </row>
        <row r="2078">
          <cell r="H2078">
            <v>50</v>
          </cell>
        </row>
        <row r="2079">
          <cell r="H2079">
            <v>81</v>
          </cell>
        </row>
        <row r="2080">
          <cell r="H2080">
            <v>81</v>
          </cell>
        </row>
        <row r="2081">
          <cell r="H2081">
            <v>75</v>
          </cell>
        </row>
        <row r="2082">
          <cell r="H2082">
            <v>81</v>
          </cell>
        </row>
        <row r="2083">
          <cell r="H2083">
            <v>50</v>
          </cell>
        </row>
        <row r="2084">
          <cell r="H2084">
            <v>76</v>
          </cell>
        </row>
        <row r="2085">
          <cell r="H2085">
            <v>71.5</v>
          </cell>
        </row>
        <row r="2086">
          <cell r="H2086">
            <v>65</v>
          </cell>
        </row>
        <row r="2087">
          <cell r="H2087">
            <v>75</v>
          </cell>
        </row>
        <row r="2088">
          <cell r="H2088">
            <v>62</v>
          </cell>
        </row>
        <row r="2089">
          <cell r="H2089">
            <v>70</v>
          </cell>
        </row>
        <row r="2090">
          <cell r="H2090">
            <v>72</v>
          </cell>
        </row>
        <row r="2091">
          <cell r="H2091">
            <v>67</v>
          </cell>
        </row>
        <row r="2092">
          <cell r="H2092">
            <v>66</v>
          </cell>
        </row>
        <row r="2093">
          <cell r="H2093">
            <v>86</v>
          </cell>
        </row>
        <row r="2094">
          <cell r="H2094">
            <v>54</v>
          </cell>
        </row>
        <row r="2095">
          <cell r="H2095">
            <v>71</v>
          </cell>
        </row>
        <row r="2096">
          <cell r="H2096">
            <v>67</v>
          </cell>
        </row>
        <row r="2097">
          <cell r="H2097">
            <v>65</v>
          </cell>
        </row>
        <row r="2098">
          <cell r="H2098">
            <v>54</v>
          </cell>
        </row>
        <row r="2099">
          <cell r="H2099">
            <v>69</v>
          </cell>
        </row>
        <row r="2100">
          <cell r="H2100">
            <v>60</v>
          </cell>
        </row>
        <row r="2101">
          <cell r="H2101">
            <v>66</v>
          </cell>
        </row>
        <row r="2102">
          <cell r="H2102">
            <v>63</v>
          </cell>
        </row>
        <row r="2103">
          <cell r="H2103">
            <v>67</v>
          </cell>
        </row>
        <row r="2104">
          <cell r="H2104">
            <v>70</v>
          </cell>
        </row>
        <row r="2105">
          <cell r="H2105">
            <v>69</v>
          </cell>
        </row>
        <row r="2106">
          <cell r="H2106">
            <v>60</v>
          </cell>
        </row>
        <row r="2107">
          <cell r="H2107">
            <v>78</v>
          </cell>
        </row>
        <row r="2108">
          <cell r="H2108">
            <v>67</v>
          </cell>
        </row>
        <row r="2109">
          <cell r="H2109">
            <v>0</v>
          </cell>
        </row>
        <row r="2110">
          <cell r="H2110">
            <v>0</v>
          </cell>
        </row>
        <row r="2111">
          <cell r="H2111">
            <v>0</v>
          </cell>
        </row>
        <row r="2112">
          <cell r="H2112">
            <v>0</v>
          </cell>
        </row>
        <row r="2113">
          <cell r="H2113">
            <v>0</v>
          </cell>
        </row>
        <row r="2114">
          <cell r="H2114">
            <v>0</v>
          </cell>
        </row>
        <row r="2115">
          <cell r="H2115">
            <v>0</v>
          </cell>
        </row>
        <row r="2116">
          <cell r="H2116">
            <v>0</v>
          </cell>
        </row>
        <row r="2117">
          <cell r="H2117">
            <v>0</v>
          </cell>
        </row>
        <row r="2118">
          <cell r="H2118">
            <v>0</v>
          </cell>
        </row>
        <row r="2119">
          <cell r="H2119">
            <v>0</v>
          </cell>
        </row>
        <row r="2120">
          <cell r="H2120">
            <v>0</v>
          </cell>
        </row>
        <row r="2121">
          <cell r="H2121">
            <v>0</v>
          </cell>
        </row>
        <row r="2122">
          <cell r="H2122">
            <v>0</v>
          </cell>
        </row>
        <row r="2123">
          <cell r="H2123">
            <v>0</v>
          </cell>
        </row>
        <row r="2124">
          <cell r="H2124">
            <v>0</v>
          </cell>
        </row>
        <row r="2125">
          <cell r="H2125">
            <v>0</v>
          </cell>
        </row>
        <row r="2126">
          <cell r="H2126">
            <v>0</v>
          </cell>
        </row>
        <row r="2127">
          <cell r="H2127">
            <v>0</v>
          </cell>
        </row>
        <row r="2128">
          <cell r="H2128">
            <v>0</v>
          </cell>
        </row>
        <row r="2129">
          <cell r="H2129">
            <v>0</v>
          </cell>
        </row>
        <row r="2130">
          <cell r="H2130">
            <v>0</v>
          </cell>
        </row>
        <row r="2131">
          <cell r="H2131">
            <v>0</v>
          </cell>
        </row>
        <row r="2132">
          <cell r="H2132">
            <v>0</v>
          </cell>
        </row>
        <row r="2133">
          <cell r="H2133">
            <v>0</v>
          </cell>
        </row>
        <row r="2134">
          <cell r="H2134">
            <v>0</v>
          </cell>
        </row>
        <row r="2135">
          <cell r="H2135">
            <v>0</v>
          </cell>
        </row>
        <row r="2136">
          <cell r="H2136">
            <v>0</v>
          </cell>
        </row>
        <row r="2137">
          <cell r="H2137">
            <v>0</v>
          </cell>
        </row>
        <row r="2138">
          <cell r="H2138">
            <v>0</v>
          </cell>
        </row>
        <row r="2139">
          <cell r="H2139">
            <v>0</v>
          </cell>
        </row>
        <row r="2140">
          <cell r="H2140">
            <v>0</v>
          </cell>
        </row>
        <row r="2141">
          <cell r="H2141">
            <v>0</v>
          </cell>
        </row>
        <row r="2142">
          <cell r="H2142">
            <v>0</v>
          </cell>
        </row>
        <row r="2143">
          <cell r="H2143">
            <v>0</v>
          </cell>
        </row>
        <row r="2144">
          <cell r="H2144">
            <v>0</v>
          </cell>
        </row>
        <row r="2145">
          <cell r="H2145">
            <v>0</v>
          </cell>
        </row>
        <row r="2146">
          <cell r="H2146">
            <v>0</v>
          </cell>
        </row>
        <row r="2147">
          <cell r="H2147">
            <v>0</v>
          </cell>
        </row>
        <row r="2148">
          <cell r="H2148">
            <v>0</v>
          </cell>
        </row>
        <row r="2149">
          <cell r="H2149">
            <v>60</v>
          </cell>
        </row>
        <row r="2150">
          <cell r="H2150">
            <v>68</v>
          </cell>
        </row>
        <row r="2151">
          <cell r="H2151">
            <v>58</v>
          </cell>
        </row>
        <row r="2152">
          <cell r="H2152">
            <v>81</v>
          </cell>
        </row>
        <row r="2153">
          <cell r="H2153">
            <v>29</v>
          </cell>
        </row>
        <row r="2154">
          <cell r="H2154">
            <v>70</v>
          </cell>
        </row>
        <row r="2155">
          <cell r="H2155">
            <v>46</v>
          </cell>
        </row>
        <row r="2156">
          <cell r="H2156">
            <v>51</v>
          </cell>
        </row>
        <row r="2157">
          <cell r="H2157">
            <v>82</v>
          </cell>
        </row>
        <row r="2158">
          <cell r="H2158">
            <v>43</v>
          </cell>
        </row>
        <row r="2159">
          <cell r="H2159">
            <v>90</v>
          </cell>
        </row>
        <row r="2160">
          <cell r="H2160">
            <v>0</v>
          </cell>
        </row>
        <row r="2161">
          <cell r="H2161">
            <v>64</v>
          </cell>
        </row>
        <row r="2162">
          <cell r="H2162">
            <v>55</v>
          </cell>
        </row>
        <row r="2163">
          <cell r="H2163">
            <v>52.5</v>
          </cell>
        </row>
        <row r="2164">
          <cell r="H2164">
            <v>19</v>
          </cell>
        </row>
        <row r="2165">
          <cell r="H2165">
            <v>50</v>
          </cell>
        </row>
        <row r="2166">
          <cell r="H2166">
            <v>38</v>
          </cell>
        </row>
        <row r="2167">
          <cell r="H2167">
            <v>31</v>
          </cell>
        </row>
        <row r="2168">
          <cell r="H2168">
            <v>61</v>
          </cell>
        </row>
        <row r="2169">
          <cell r="H2169">
            <v>22</v>
          </cell>
        </row>
        <row r="2170">
          <cell r="H2170">
            <v>26</v>
          </cell>
        </row>
        <row r="2171">
          <cell r="H2171">
            <v>17</v>
          </cell>
        </row>
        <row r="2172">
          <cell r="H2172">
            <v>54</v>
          </cell>
        </row>
        <row r="2173">
          <cell r="H2173">
            <v>40</v>
          </cell>
        </row>
        <row r="2174">
          <cell r="H2174">
            <v>38</v>
          </cell>
        </row>
        <row r="2175">
          <cell r="H2175">
            <v>31</v>
          </cell>
        </row>
        <row r="2176">
          <cell r="H2176">
            <v>26</v>
          </cell>
        </row>
        <row r="2177">
          <cell r="H2177">
            <v>28</v>
          </cell>
        </row>
        <row r="2178">
          <cell r="H2178">
            <v>66</v>
          </cell>
        </row>
        <row r="2179">
          <cell r="H2179">
            <v>32</v>
          </cell>
        </row>
        <row r="2180">
          <cell r="H2180">
            <v>57</v>
          </cell>
        </row>
        <row r="2181">
          <cell r="H2181">
            <v>29</v>
          </cell>
        </row>
        <row r="2182">
          <cell r="H2182">
            <v>30</v>
          </cell>
        </row>
        <row r="2183">
          <cell r="H2183">
            <v>58</v>
          </cell>
        </row>
        <row r="2184">
          <cell r="H2184">
            <v>56</v>
          </cell>
        </row>
        <row r="2185">
          <cell r="H2185">
            <v>56</v>
          </cell>
        </row>
        <row r="2186">
          <cell r="H2186">
            <v>56</v>
          </cell>
        </row>
        <row r="2187">
          <cell r="H2187">
            <v>65</v>
          </cell>
        </row>
        <row r="2188">
          <cell r="H2188">
            <v>53</v>
          </cell>
        </row>
        <row r="2189">
          <cell r="H2189">
            <v>51</v>
          </cell>
        </row>
        <row r="2190">
          <cell r="H2190">
            <v>35</v>
          </cell>
        </row>
        <row r="2191">
          <cell r="H2191">
            <v>15</v>
          </cell>
        </row>
        <row r="2192">
          <cell r="H2192">
            <v>48.5</v>
          </cell>
        </row>
        <row r="2193">
          <cell r="H2193">
            <v>40.5</v>
          </cell>
        </row>
        <row r="2194">
          <cell r="H2194">
            <v>40</v>
          </cell>
        </row>
        <row r="2195">
          <cell r="H2195">
            <v>46</v>
          </cell>
        </row>
        <row r="2196">
          <cell r="H2196">
            <v>42.5</v>
          </cell>
        </row>
        <row r="2197">
          <cell r="H2197">
            <v>50.5</v>
          </cell>
        </row>
        <row r="2198">
          <cell r="H2198">
            <v>42.5</v>
          </cell>
        </row>
        <row r="2199">
          <cell r="H2199">
            <v>24.5</v>
          </cell>
        </row>
        <row r="2200">
          <cell r="H2200">
            <v>19.5</v>
          </cell>
        </row>
        <row r="2201">
          <cell r="H2201">
            <v>52</v>
          </cell>
        </row>
        <row r="2202">
          <cell r="H2202">
            <v>50</v>
          </cell>
        </row>
        <row r="2203">
          <cell r="H2203">
            <v>38.5</v>
          </cell>
        </row>
        <row r="2204">
          <cell r="H2204">
            <v>42.5</v>
          </cell>
        </row>
        <row r="2205">
          <cell r="H2205">
            <v>38.5</v>
          </cell>
        </row>
        <row r="2206">
          <cell r="H2206">
            <v>36.5</v>
          </cell>
        </row>
        <row r="2207">
          <cell r="H2207">
            <v>49</v>
          </cell>
        </row>
        <row r="2208">
          <cell r="H2208">
            <v>36</v>
          </cell>
        </row>
        <row r="2209">
          <cell r="H2209">
            <v>36.5</v>
          </cell>
        </row>
        <row r="2210">
          <cell r="H2210">
            <v>34.5</v>
          </cell>
        </row>
        <row r="2211">
          <cell r="H2211">
            <v>32.5</v>
          </cell>
        </row>
        <row r="2212">
          <cell r="H2212">
            <v>24</v>
          </cell>
        </row>
        <row r="2213">
          <cell r="H2213">
            <v>51</v>
          </cell>
        </row>
        <row r="2214">
          <cell r="H2214">
            <v>40</v>
          </cell>
        </row>
        <row r="2215">
          <cell r="H2215">
            <v>41.5</v>
          </cell>
        </row>
        <row r="2216">
          <cell r="H2216">
            <v>63.5</v>
          </cell>
        </row>
        <row r="2217">
          <cell r="H2217">
            <v>44.5</v>
          </cell>
        </row>
        <row r="2218">
          <cell r="H2218">
            <v>29.5</v>
          </cell>
        </row>
        <row r="2219">
          <cell r="H2219">
            <v>39.5</v>
          </cell>
        </row>
        <row r="2220">
          <cell r="H2220">
            <v>34.5</v>
          </cell>
        </row>
        <row r="2221">
          <cell r="H2221">
            <v>44.5</v>
          </cell>
        </row>
        <row r="2222">
          <cell r="H2222">
            <v>28</v>
          </cell>
        </row>
        <row r="2223">
          <cell r="H2223">
            <v>35.5</v>
          </cell>
        </row>
        <row r="2224">
          <cell r="H2224">
            <v>40</v>
          </cell>
        </row>
        <row r="2225">
          <cell r="H2225">
            <v>50.5</v>
          </cell>
        </row>
        <row r="2226">
          <cell r="H2226">
            <v>62.5</v>
          </cell>
        </row>
        <row r="2227">
          <cell r="H2227">
            <v>38.5</v>
          </cell>
        </row>
        <row r="2228">
          <cell r="H2228">
            <v>54.5</v>
          </cell>
        </row>
        <row r="2229">
          <cell r="H2229">
            <v>34</v>
          </cell>
        </row>
        <row r="2230">
          <cell r="H2230">
            <v>34.5</v>
          </cell>
        </row>
        <row r="2231">
          <cell r="H2231">
            <v>30</v>
          </cell>
        </row>
        <row r="2232">
          <cell r="H2232">
            <v>36</v>
          </cell>
        </row>
        <row r="2233">
          <cell r="H2233">
            <v>34</v>
          </cell>
        </row>
        <row r="2234">
          <cell r="H2234">
            <v>26</v>
          </cell>
        </row>
        <row r="2235">
          <cell r="H2235">
            <v>38</v>
          </cell>
        </row>
        <row r="2236">
          <cell r="H2236">
            <v>36</v>
          </cell>
        </row>
        <row r="2237">
          <cell r="H2237">
            <v>33</v>
          </cell>
        </row>
        <row r="2238">
          <cell r="H2238">
            <v>31</v>
          </cell>
        </row>
        <row r="2239">
          <cell r="H2239">
            <v>13</v>
          </cell>
        </row>
        <row r="2240">
          <cell r="H2240">
            <v>35</v>
          </cell>
        </row>
        <row r="2241">
          <cell r="H2241">
            <v>33.5</v>
          </cell>
        </row>
        <row r="2242">
          <cell r="H2242">
            <v>36.5</v>
          </cell>
        </row>
        <row r="2243">
          <cell r="H2243">
            <v>34.5</v>
          </cell>
        </row>
        <row r="2244">
          <cell r="H2244">
            <v>26.5</v>
          </cell>
        </row>
        <row r="2245">
          <cell r="H2245">
            <v>30.5</v>
          </cell>
        </row>
        <row r="2246">
          <cell r="H2246">
            <v>38.5</v>
          </cell>
        </row>
        <row r="2247">
          <cell r="H2247">
            <v>24</v>
          </cell>
        </row>
        <row r="2248">
          <cell r="H2248">
            <v>32.5</v>
          </cell>
        </row>
        <row r="2249">
          <cell r="H2249">
            <v>32</v>
          </cell>
        </row>
        <row r="2250">
          <cell r="H2250">
            <v>34</v>
          </cell>
        </row>
        <row r="2251">
          <cell r="H2251">
            <v>38</v>
          </cell>
        </row>
        <row r="2252">
          <cell r="H2252">
            <v>32.5</v>
          </cell>
        </row>
        <row r="2253">
          <cell r="H2253">
            <v>32</v>
          </cell>
        </row>
        <row r="2254">
          <cell r="H2254">
            <v>34</v>
          </cell>
        </row>
        <row r="2255">
          <cell r="H2255">
            <v>33</v>
          </cell>
        </row>
        <row r="2256">
          <cell r="H2256">
            <v>39.5</v>
          </cell>
        </row>
        <row r="2257">
          <cell r="H2257">
            <v>40.5</v>
          </cell>
        </row>
        <row r="2258">
          <cell r="H2258">
            <v>27</v>
          </cell>
        </row>
        <row r="2259">
          <cell r="H2259">
            <v>38.5</v>
          </cell>
        </row>
        <row r="2260">
          <cell r="H2260">
            <v>0</v>
          </cell>
        </row>
        <row r="2261">
          <cell r="H2261">
            <v>34</v>
          </cell>
        </row>
        <row r="2262">
          <cell r="H2262">
            <v>33.5</v>
          </cell>
        </row>
        <row r="2263">
          <cell r="H2263">
            <v>0</v>
          </cell>
        </row>
        <row r="2264">
          <cell r="H2264">
            <v>38</v>
          </cell>
        </row>
        <row r="2265">
          <cell r="H2265">
            <v>26.5</v>
          </cell>
        </row>
        <row r="2266">
          <cell r="H2266">
            <v>38</v>
          </cell>
        </row>
        <row r="2267">
          <cell r="H2267">
            <v>52</v>
          </cell>
        </row>
        <row r="2268">
          <cell r="H2268">
            <v>61</v>
          </cell>
        </row>
        <row r="2269">
          <cell r="H2269">
            <v>45</v>
          </cell>
        </row>
        <row r="2270">
          <cell r="H2270">
            <v>58</v>
          </cell>
        </row>
        <row r="2271">
          <cell r="H2271">
            <v>57</v>
          </cell>
        </row>
        <row r="2272">
          <cell r="H2272">
            <v>56</v>
          </cell>
        </row>
        <row r="2273">
          <cell r="H2273">
            <v>55</v>
          </cell>
        </row>
        <row r="2274">
          <cell r="H2274">
            <v>52</v>
          </cell>
        </row>
        <row r="2275">
          <cell r="H2275">
            <v>43</v>
          </cell>
        </row>
        <row r="2276">
          <cell r="H2276">
            <v>46</v>
          </cell>
        </row>
        <row r="2277">
          <cell r="H2277">
            <v>39</v>
          </cell>
        </row>
        <row r="2278">
          <cell r="H2278">
            <v>52</v>
          </cell>
        </row>
        <row r="2279">
          <cell r="H2279">
            <v>58</v>
          </cell>
        </row>
        <row r="2280">
          <cell r="H2280">
            <v>49</v>
          </cell>
        </row>
        <row r="2281">
          <cell r="H2281">
            <v>55</v>
          </cell>
        </row>
        <row r="2282">
          <cell r="H2282">
            <v>38</v>
          </cell>
        </row>
        <row r="2283">
          <cell r="H2283">
            <v>69</v>
          </cell>
        </row>
        <row r="2284">
          <cell r="H2284">
            <v>51</v>
          </cell>
        </row>
        <row r="2285">
          <cell r="H2285">
            <v>68</v>
          </cell>
        </row>
        <row r="2286">
          <cell r="H2286">
            <v>54</v>
          </cell>
        </row>
        <row r="2287">
          <cell r="H2287">
            <v>49</v>
          </cell>
        </row>
        <row r="2288">
          <cell r="H2288">
            <v>70</v>
          </cell>
        </row>
        <row r="2289">
          <cell r="H2289">
            <v>49</v>
          </cell>
        </row>
        <row r="2290">
          <cell r="H2290">
            <v>59</v>
          </cell>
        </row>
        <row r="2291">
          <cell r="H2291">
            <v>74</v>
          </cell>
        </row>
        <row r="2292">
          <cell r="H2292">
            <v>69</v>
          </cell>
        </row>
        <row r="2293">
          <cell r="H2293">
            <v>67</v>
          </cell>
        </row>
        <row r="2294">
          <cell r="H2294">
            <v>0</v>
          </cell>
        </row>
        <row r="2295">
          <cell r="H2295">
            <v>47</v>
          </cell>
        </row>
        <row r="2296">
          <cell r="H2296">
            <v>55</v>
          </cell>
        </row>
        <row r="2297">
          <cell r="H2297">
            <v>62</v>
          </cell>
        </row>
        <row r="2298">
          <cell r="H2298">
            <v>63</v>
          </cell>
        </row>
        <row r="2299">
          <cell r="H2299">
            <v>59</v>
          </cell>
        </row>
        <row r="2300">
          <cell r="H2300">
            <v>80</v>
          </cell>
        </row>
        <row r="2301">
          <cell r="H2301">
            <v>45</v>
          </cell>
        </row>
        <row r="2302">
          <cell r="H2302">
            <v>61</v>
          </cell>
        </row>
        <row r="2303">
          <cell r="H2303">
            <v>61</v>
          </cell>
        </row>
        <row r="2304">
          <cell r="H2304">
            <v>49</v>
          </cell>
        </row>
        <row r="2305">
          <cell r="H2305">
            <v>0</v>
          </cell>
        </row>
        <row r="2306">
          <cell r="H2306">
            <v>61</v>
          </cell>
        </row>
        <row r="2307">
          <cell r="H2307">
            <v>0</v>
          </cell>
        </row>
        <row r="2308">
          <cell r="H2308">
            <v>0</v>
          </cell>
        </row>
        <row r="2309">
          <cell r="H2309">
            <v>0</v>
          </cell>
        </row>
        <row r="2310">
          <cell r="H2310">
            <v>0</v>
          </cell>
        </row>
        <row r="2311">
          <cell r="H2311">
            <v>0</v>
          </cell>
        </row>
        <row r="2312">
          <cell r="H2312">
            <v>0</v>
          </cell>
        </row>
        <row r="2313">
          <cell r="H2313">
            <v>0</v>
          </cell>
        </row>
        <row r="2314">
          <cell r="H2314">
            <v>0</v>
          </cell>
        </row>
        <row r="2315">
          <cell r="H2315">
            <v>0</v>
          </cell>
        </row>
        <row r="2316">
          <cell r="H2316">
            <v>0</v>
          </cell>
        </row>
        <row r="2317">
          <cell r="H2317">
            <v>0</v>
          </cell>
        </row>
        <row r="2318">
          <cell r="H2318">
            <v>0</v>
          </cell>
        </row>
        <row r="2319">
          <cell r="H2319">
            <v>0</v>
          </cell>
        </row>
        <row r="2320">
          <cell r="H2320">
            <v>0</v>
          </cell>
        </row>
        <row r="2321">
          <cell r="H2321">
            <v>0</v>
          </cell>
        </row>
        <row r="2322">
          <cell r="H2322">
            <v>0</v>
          </cell>
        </row>
        <row r="2323">
          <cell r="H2323">
            <v>0</v>
          </cell>
        </row>
        <row r="2324">
          <cell r="H2324">
            <v>0</v>
          </cell>
        </row>
        <row r="2325">
          <cell r="H2325">
            <v>0</v>
          </cell>
        </row>
        <row r="2326">
          <cell r="H2326">
            <v>0</v>
          </cell>
        </row>
        <row r="2327">
          <cell r="H2327">
            <v>0</v>
          </cell>
        </row>
        <row r="2328">
          <cell r="H2328">
            <v>0</v>
          </cell>
        </row>
        <row r="2329">
          <cell r="H2329">
            <v>0</v>
          </cell>
        </row>
        <row r="2330">
          <cell r="H2330">
            <v>0</v>
          </cell>
        </row>
        <row r="2331">
          <cell r="H2331">
            <v>0</v>
          </cell>
        </row>
        <row r="2332">
          <cell r="H2332">
            <v>0</v>
          </cell>
        </row>
        <row r="2333">
          <cell r="H2333">
            <v>0</v>
          </cell>
        </row>
        <row r="2334">
          <cell r="H2334">
            <v>63</v>
          </cell>
        </row>
        <row r="2335">
          <cell r="H2335">
            <v>34</v>
          </cell>
        </row>
        <row r="2336">
          <cell r="H2336">
            <v>53</v>
          </cell>
        </row>
        <row r="2337">
          <cell r="H2337">
            <v>67</v>
          </cell>
        </row>
        <row r="2338">
          <cell r="H2338">
            <v>69.5</v>
          </cell>
        </row>
        <row r="2339">
          <cell r="H2339">
            <v>23</v>
          </cell>
        </row>
        <row r="2340">
          <cell r="H2340">
            <v>62</v>
          </cell>
        </row>
        <row r="2341">
          <cell r="H2341">
            <v>62.5</v>
          </cell>
        </row>
        <row r="2342">
          <cell r="H2342">
            <v>67</v>
          </cell>
        </row>
        <row r="2343">
          <cell r="H2343">
            <v>67</v>
          </cell>
        </row>
        <row r="2344">
          <cell r="H2344">
            <v>57</v>
          </cell>
        </row>
        <row r="2345">
          <cell r="H2345">
            <v>69</v>
          </cell>
        </row>
        <row r="2346">
          <cell r="H2346">
            <v>60</v>
          </cell>
        </row>
        <row r="2347">
          <cell r="H2347">
            <v>67</v>
          </cell>
        </row>
        <row r="2348">
          <cell r="H2348">
            <v>70</v>
          </cell>
        </row>
        <row r="2349">
          <cell r="H2349">
            <v>71</v>
          </cell>
        </row>
        <row r="2350">
          <cell r="H2350">
            <v>74</v>
          </cell>
        </row>
        <row r="2351">
          <cell r="H2351">
            <v>72</v>
          </cell>
        </row>
        <row r="2352">
          <cell r="H2352">
            <v>75</v>
          </cell>
        </row>
        <row r="2353">
          <cell r="H2353">
            <v>50</v>
          </cell>
        </row>
        <row r="2354">
          <cell r="H2354">
            <v>55</v>
          </cell>
        </row>
        <row r="2355">
          <cell r="H2355">
            <v>73</v>
          </cell>
        </row>
        <row r="2356">
          <cell r="H2356">
            <v>79</v>
          </cell>
        </row>
        <row r="2357">
          <cell r="H2357">
            <v>45</v>
          </cell>
        </row>
        <row r="2358">
          <cell r="H2358">
            <v>65</v>
          </cell>
        </row>
        <row r="2359">
          <cell r="H2359">
            <v>82</v>
          </cell>
        </row>
        <row r="2360">
          <cell r="H2360">
            <v>50</v>
          </cell>
        </row>
        <row r="2361">
          <cell r="H2361">
            <v>76</v>
          </cell>
        </row>
        <row r="2362">
          <cell r="H2362">
            <v>64</v>
          </cell>
        </row>
        <row r="2363">
          <cell r="H2363">
            <v>69</v>
          </cell>
        </row>
        <row r="2364">
          <cell r="H2364">
            <v>73</v>
          </cell>
        </row>
        <row r="2365">
          <cell r="H2365">
            <v>67</v>
          </cell>
        </row>
        <row r="2366">
          <cell r="H2366">
            <v>57</v>
          </cell>
        </row>
        <row r="2367">
          <cell r="H2367">
            <v>53</v>
          </cell>
        </row>
        <row r="2368">
          <cell r="H2368">
            <v>0</v>
          </cell>
        </row>
        <row r="2369">
          <cell r="H2369">
            <v>32.5</v>
          </cell>
        </row>
        <row r="2370">
          <cell r="H2370">
            <v>44.5</v>
          </cell>
        </row>
        <row r="2371">
          <cell r="H2371">
            <v>62.5</v>
          </cell>
        </row>
        <row r="2372">
          <cell r="H2372">
            <v>46.5</v>
          </cell>
        </row>
        <row r="2373">
          <cell r="H2373">
            <v>46.5</v>
          </cell>
        </row>
        <row r="2374">
          <cell r="H2374">
            <v>66.5</v>
          </cell>
        </row>
        <row r="2375">
          <cell r="H2375">
            <v>94.5</v>
          </cell>
        </row>
        <row r="2376">
          <cell r="H2376">
            <v>38.5</v>
          </cell>
        </row>
        <row r="2377">
          <cell r="H2377">
            <v>76.5</v>
          </cell>
        </row>
        <row r="2378">
          <cell r="H2378">
            <v>47</v>
          </cell>
        </row>
        <row r="2379">
          <cell r="H2379">
            <v>28.5</v>
          </cell>
        </row>
        <row r="2380">
          <cell r="H2380">
            <v>34</v>
          </cell>
        </row>
        <row r="2381">
          <cell r="H2381">
            <v>34</v>
          </cell>
        </row>
        <row r="2382">
          <cell r="H2382">
            <v>56.5</v>
          </cell>
        </row>
        <row r="2383">
          <cell r="H2383">
            <v>70.5</v>
          </cell>
        </row>
        <row r="2384">
          <cell r="H2384">
            <v>64</v>
          </cell>
        </row>
        <row r="2385">
          <cell r="H2385">
            <v>38.5</v>
          </cell>
        </row>
        <row r="2386">
          <cell r="H2386">
            <v>47.5</v>
          </cell>
        </row>
        <row r="2387">
          <cell r="H2387">
            <v>66.5</v>
          </cell>
        </row>
        <row r="2388">
          <cell r="H2388">
            <v>42.5</v>
          </cell>
        </row>
        <row r="2389">
          <cell r="H2389">
            <v>52.5</v>
          </cell>
        </row>
        <row r="2390">
          <cell r="H2390">
            <v>54.5</v>
          </cell>
        </row>
        <row r="2391">
          <cell r="H2391">
            <v>56.5</v>
          </cell>
        </row>
        <row r="2392">
          <cell r="H2392">
            <v>48.5</v>
          </cell>
        </row>
        <row r="2393">
          <cell r="H2393">
            <v>78.5</v>
          </cell>
        </row>
        <row r="2394">
          <cell r="H2394">
            <v>34</v>
          </cell>
        </row>
        <row r="2395">
          <cell r="H2395">
            <v>76</v>
          </cell>
        </row>
        <row r="2396">
          <cell r="H2396">
            <v>57</v>
          </cell>
        </row>
        <row r="2397">
          <cell r="H2397">
            <v>55.5</v>
          </cell>
        </row>
        <row r="2398">
          <cell r="H2398">
            <v>21.5</v>
          </cell>
        </row>
        <row r="2399">
          <cell r="H2399">
            <v>46.5</v>
          </cell>
        </row>
        <row r="2400">
          <cell r="H2400">
            <v>62.5</v>
          </cell>
        </row>
        <row r="2401">
          <cell r="H2401">
            <v>53.5</v>
          </cell>
        </row>
        <row r="2402">
          <cell r="H2402">
            <v>60.5</v>
          </cell>
        </row>
        <row r="2403">
          <cell r="H2403">
            <v>57</v>
          </cell>
        </row>
        <row r="2404">
          <cell r="H2404">
            <v>31.5</v>
          </cell>
        </row>
        <row r="2405">
          <cell r="H2405">
            <v>65</v>
          </cell>
        </row>
        <row r="2406">
          <cell r="H2406">
            <v>47</v>
          </cell>
        </row>
        <row r="2407">
          <cell r="H2407">
            <v>37.5</v>
          </cell>
        </row>
        <row r="2408">
          <cell r="H2408">
            <v>51.5</v>
          </cell>
        </row>
        <row r="2409">
          <cell r="H2409">
            <v>61</v>
          </cell>
        </row>
        <row r="2410">
          <cell r="H2410">
            <v>46.5</v>
          </cell>
        </row>
        <row r="2411">
          <cell r="H2411">
            <v>45.5</v>
          </cell>
        </row>
        <row r="2412">
          <cell r="H2412">
            <v>62</v>
          </cell>
        </row>
        <row r="2413">
          <cell r="H2413">
            <v>46</v>
          </cell>
        </row>
        <row r="2414">
          <cell r="H2414">
            <v>70</v>
          </cell>
        </row>
        <row r="2415">
          <cell r="H2415">
            <v>52.5</v>
          </cell>
        </row>
        <row r="2416">
          <cell r="H2416">
            <v>52.5</v>
          </cell>
        </row>
        <row r="2417">
          <cell r="H2417">
            <v>70.5</v>
          </cell>
        </row>
        <row r="2418">
          <cell r="H2418">
            <v>53.5</v>
          </cell>
        </row>
        <row r="2419">
          <cell r="H2419">
            <v>58.5</v>
          </cell>
        </row>
        <row r="2420">
          <cell r="H2420">
            <v>45</v>
          </cell>
        </row>
        <row r="2421">
          <cell r="H2421">
            <v>55.5</v>
          </cell>
        </row>
        <row r="2422">
          <cell r="H2422">
            <v>50</v>
          </cell>
        </row>
        <row r="2423">
          <cell r="H2423">
            <v>41</v>
          </cell>
        </row>
        <row r="2424">
          <cell r="H2424">
            <v>50</v>
          </cell>
        </row>
        <row r="2425">
          <cell r="H2425">
            <v>71</v>
          </cell>
        </row>
        <row r="2426">
          <cell r="H2426">
            <v>76</v>
          </cell>
        </row>
        <row r="2427">
          <cell r="H2427">
            <v>85</v>
          </cell>
        </row>
        <row r="2428">
          <cell r="H2428">
            <v>45</v>
          </cell>
        </row>
        <row r="2429">
          <cell r="H2429">
            <v>76</v>
          </cell>
        </row>
        <row r="2430">
          <cell r="H2430">
            <v>77</v>
          </cell>
        </row>
        <row r="2431">
          <cell r="H2431">
            <v>66</v>
          </cell>
        </row>
        <row r="2432">
          <cell r="H2432">
            <v>69</v>
          </cell>
        </row>
        <row r="2433">
          <cell r="H2433">
            <v>69</v>
          </cell>
        </row>
        <row r="2434">
          <cell r="H2434">
            <v>54</v>
          </cell>
        </row>
        <row r="2435">
          <cell r="H2435">
            <v>66</v>
          </cell>
        </row>
        <row r="2436">
          <cell r="H2436">
            <v>58</v>
          </cell>
        </row>
        <row r="2437">
          <cell r="H2437">
            <v>74</v>
          </cell>
        </row>
        <row r="2438">
          <cell r="H2438">
            <v>70</v>
          </cell>
        </row>
        <row r="2439">
          <cell r="H2439">
            <v>69</v>
          </cell>
        </row>
        <row r="2440">
          <cell r="H2440">
            <v>78</v>
          </cell>
        </row>
        <row r="2441">
          <cell r="H2441">
            <v>77</v>
          </cell>
        </row>
        <row r="2442">
          <cell r="H2442">
            <v>46</v>
          </cell>
        </row>
        <row r="2443">
          <cell r="H2443">
            <v>64</v>
          </cell>
        </row>
        <row r="2444">
          <cell r="H2444">
            <v>84</v>
          </cell>
        </row>
        <row r="2445">
          <cell r="H2445">
            <v>73</v>
          </cell>
        </row>
        <row r="2446">
          <cell r="H2446">
            <v>72</v>
          </cell>
        </row>
        <row r="2447">
          <cell r="H2447">
            <v>74</v>
          </cell>
        </row>
        <row r="2448">
          <cell r="H2448">
            <v>60</v>
          </cell>
        </row>
        <row r="2449">
          <cell r="H2449">
            <v>78</v>
          </cell>
        </row>
        <row r="2450">
          <cell r="H2450">
            <v>57</v>
          </cell>
        </row>
        <row r="2451">
          <cell r="H2451">
            <v>76</v>
          </cell>
        </row>
        <row r="2452">
          <cell r="H2452">
            <v>76</v>
          </cell>
        </row>
        <row r="2453">
          <cell r="H2453">
            <v>0</v>
          </cell>
        </row>
        <row r="2454">
          <cell r="H2454">
            <v>0</v>
          </cell>
        </row>
        <row r="2455">
          <cell r="H2455">
            <v>0</v>
          </cell>
        </row>
        <row r="2456">
          <cell r="H2456">
            <v>0</v>
          </cell>
        </row>
        <row r="2457">
          <cell r="H2457">
            <v>0</v>
          </cell>
        </row>
        <row r="2458">
          <cell r="H2458">
            <v>0</v>
          </cell>
        </row>
        <row r="2459">
          <cell r="H2459">
            <v>0</v>
          </cell>
        </row>
        <row r="2460">
          <cell r="H2460">
            <v>0</v>
          </cell>
        </row>
        <row r="2461">
          <cell r="H2461">
            <v>0</v>
          </cell>
        </row>
        <row r="2462">
          <cell r="H2462">
            <v>0</v>
          </cell>
        </row>
        <row r="2463">
          <cell r="H2463">
            <v>0</v>
          </cell>
        </row>
        <row r="2464">
          <cell r="H2464">
            <v>0</v>
          </cell>
        </row>
        <row r="2465">
          <cell r="H2465">
            <v>0</v>
          </cell>
        </row>
        <row r="2466">
          <cell r="H2466">
            <v>0</v>
          </cell>
        </row>
        <row r="2467">
          <cell r="H2467">
            <v>0</v>
          </cell>
        </row>
        <row r="2468">
          <cell r="H2468">
            <v>0</v>
          </cell>
        </row>
        <row r="2469">
          <cell r="H2469">
            <v>0</v>
          </cell>
        </row>
        <row r="2470">
          <cell r="H2470">
            <v>0</v>
          </cell>
        </row>
        <row r="2471">
          <cell r="H2471">
            <v>0</v>
          </cell>
        </row>
        <row r="2472">
          <cell r="H2472">
            <v>0</v>
          </cell>
        </row>
        <row r="2473">
          <cell r="H2473">
            <v>0</v>
          </cell>
        </row>
        <row r="2474">
          <cell r="H2474">
            <v>0</v>
          </cell>
        </row>
        <row r="2475">
          <cell r="H2475">
            <v>0</v>
          </cell>
        </row>
        <row r="2476">
          <cell r="H2476">
            <v>0</v>
          </cell>
        </row>
        <row r="2477">
          <cell r="H2477">
            <v>0</v>
          </cell>
        </row>
        <row r="2478">
          <cell r="H2478">
            <v>0</v>
          </cell>
        </row>
        <row r="2479">
          <cell r="H2479">
            <v>0</v>
          </cell>
        </row>
        <row r="2480">
          <cell r="H2480">
            <v>0</v>
          </cell>
        </row>
        <row r="2481">
          <cell r="H2481">
            <v>0</v>
          </cell>
        </row>
        <row r="2482">
          <cell r="H2482">
            <v>0</v>
          </cell>
        </row>
        <row r="2483">
          <cell r="H2483">
            <v>0</v>
          </cell>
        </row>
        <row r="2484">
          <cell r="H2484">
            <v>0</v>
          </cell>
        </row>
        <row r="2485">
          <cell r="H2485">
            <v>0</v>
          </cell>
        </row>
        <row r="2486">
          <cell r="H2486">
            <v>0</v>
          </cell>
        </row>
        <row r="2487">
          <cell r="H2487">
            <v>0</v>
          </cell>
        </row>
        <row r="2488">
          <cell r="H2488">
            <v>0</v>
          </cell>
        </row>
        <row r="2489">
          <cell r="H2489">
            <v>0</v>
          </cell>
        </row>
        <row r="2490">
          <cell r="H2490">
            <v>19</v>
          </cell>
        </row>
        <row r="2491">
          <cell r="H2491">
            <v>50</v>
          </cell>
        </row>
        <row r="2492">
          <cell r="H2492">
            <v>52</v>
          </cell>
        </row>
        <row r="2493">
          <cell r="H2493">
            <v>44</v>
          </cell>
        </row>
        <row r="2494">
          <cell r="H2494">
            <v>43</v>
          </cell>
        </row>
        <row r="2495">
          <cell r="H2495">
            <v>48</v>
          </cell>
        </row>
        <row r="2496">
          <cell r="H2496">
            <v>48</v>
          </cell>
        </row>
        <row r="2497">
          <cell r="H2497">
            <v>49</v>
          </cell>
        </row>
        <row r="2498">
          <cell r="H2498">
            <v>0</v>
          </cell>
        </row>
        <row r="2499">
          <cell r="H2499">
            <v>60</v>
          </cell>
        </row>
        <row r="2500">
          <cell r="H2500">
            <v>66</v>
          </cell>
        </row>
        <row r="2501">
          <cell r="H2501">
            <v>42</v>
          </cell>
        </row>
        <row r="2502">
          <cell r="H2502">
            <v>52</v>
          </cell>
        </row>
        <row r="2503">
          <cell r="H2503">
            <v>48</v>
          </cell>
        </row>
        <row r="2504">
          <cell r="H2504">
            <v>57.5</v>
          </cell>
        </row>
        <row r="2505">
          <cell r="H2505">
            <v>86</v>
          </cell>
        </row>
        <row r="2506">
          <cell r="H2506">
            <v>54</v>
          </cell>
        </row>
        <row r="2507">
          <cell r="H2507">
            <v>40</v>
          </cell>
        </row>
        <row r="2508">
          <cell r="H2508">
            <v>62</v>
          </cell>
        </row>
        <row r="2509">
          <cell r="H2509">
            <v>52</v>
          </cell>
        </row>
        <row r="2510">
          <cell r="H2510">
            <v>55</v>
          </cell>
        </row>
        <row r="2511">
          <cell r="H2511">
            <v>5</v>
          </cell>
        </row>
        <row r="2512">
          <cell r="H2512">
            <v>30</v>
          </cell>
        </row>
        <row r="2513">
          <cell r="H2513">
            <v>56</v>
          </cell>
        </row>
        <row r="2514">
          <cell r="H2514">
            <v>55</v>
          </cell>
        </row>
        <row r="2515">
          <cell r="H2515">
            <v>72</v>
          </cell>
        </row>
        <row r="2516">
          <cell r="H2516">
            <v>67</v>
          </cell>
        </row>
        <row r="2517">
          <cell r="H2517">
            <v>26</v>
          </cell>
        </row>
        <row r="2518">
          <cell r="H2518">
            <v>56</v>
          </cell>
        </row>
        <row r="2519">
          <cell r="H2519">
            <v>44</v>
          </cell>
        </row>
        <row r="2520">
          <cell r="H2520">
            <v>62</v>
          </cell>
        </row>
        <row r="2521">
          <cell r="H2521">
            <v>77</v>
          </cell>
        </row>
        <row r="2522">
          <cell r="H2522">
            <v>59</v>
          </cell>
        </row>
        <row r="2523">
          <cell r="H2523">
            <v>73</v>
          </cell>
        </row>
        <row r="2524">
          <cell r="H2524">
            <v>45</v>
          </cell>
        </row>
        <row r="2525">
          <cell r="H2525">
            <v>51</v>
          </cell>
        </row>
        <row r="2526">
          <cell r="H2526">
            <v>56</v>
          </cell>
        </row>
        <row r="2527">
          <cell r="H2527">
            <v>68</v>
          </cell>
        </row>
        <row r="2528">
          <cell r="H2528">
            <v>58</v>
          </cell>
        </row>
        <row r="2529">
          <cell r="H2529">
            <v>72</v>
          </cell>
        </row>
        <row r="2530">
          <cell r="H2530">
            <v>34</v>
          </cell>
        </row>
        <row r="2531">
          <cell r="H2531">
            <v>48</v>
          </cell>
        </row>
        <row r="2532">
          <cell r="H2532">
            <v>55</v>
          </cell>
        </row>
        <row r="2533">
          <cell r="H2533">
            <v>66</v>
          </cell>
        </row>
        <row r="2534">
          <cell r="H2534">
            <v>50</v>
          </cell>
        </row>
        <row r="2535">
          <cell r="H2535">
            <v>72</v>
          </cell>
        </row>
        <row r="2536">
          <cell r="H2536">
            <v>52</v>
          </cell>
        </row>
        <row r="2537">
          <cell r="H2537">
            <v>78</v>
          </cell>
        </row>
        <row r="2538">
          <cell r="H2538">
            <v>65</v>
          </cell>
        </row>
        <row r="2539">
          <cell r="H2539">
            <v>39</v>
          </cell>
        </row>
        <row r="2540">
          <cell r="H2540">
            <v>46.5</v>
          </cell>
        </row>
        <row r="2541">
          <cell r="H2541">
            <v>44.5</v>
          </cell>
        </row>
        <row r="2542">
          <cell r="H2542">
            <v>32.5</v>
          </cell>
        </row>
        <row r="2543">
          <cell r="H2543">
            <v>41</v>
          </cell>
        </row>
        <row r="2544">
          <cell r="H2544">
            <v>39</v>
          </cell>
        </row>
        <row r="2545">
          <cell r="H2545">
            <v>29</v>
          </cell>
        </row>
        <row r="2546">
          <cell r="H2546">
            <v>66.5</v>
          </cell>
        </row>
        <row r="2547">
          <cell r="H2547">
            <v>36.5</v>
          </cell>
        </row>
        <row r="2548">
          <cell r="H2548">
            <v>47</v>
          </cell>
        </row>
        <row r="2549">
          <cell r="H2549">
            <v>47.5</v>
          </cell>
        </row>
        <row r="2550">
          <cell r="H2550">
            <v>52.5</v>
          </cell>
        </row>
        <row r="2551">
          <cell r="H2551">
            <v>28.5</v>
          </cell>
        </row>
        <row r="2552">
          <cell r="H2552">
            <v>61.5</v>
          </cell>
        </row>
        <row r="2553">
          <cell r="H2553">
            <v>32.5</v>
          </cell>
        </row>
        <row r="2554">
          <cell r="H2554">
            <v>46.5</v>
          </cell>
        </row>
        <row r="2555">
          <cell r="H2555">
            <v>42</v>
          </cell>
        </row>
        <row r="2556">
          <cell r="H2556">
            <v>54</v>
          </cell>
        </row>
        <row r="2557">
          <cell r="H2557">
            <v>52</v>
          </cell>
        </row>
        <row r="2558">
          <cell r="H2558">
            <v>38</v>
          </cell>
        </row>
        <row r="2559">
          <cell r="H2559">
            <v>60.5</v>
          </cell>
        </row>
        <row r="2560">
          <cell r="H2560">
            <v>23</v>
          </cell>
        </row>
        <row r="2561">
          <cell r="H2561">
            <v>52.5</v>
          </cell>
        </row>
        <row r="2562">
          <cell r="H2562">
            <v>39</v>
          </cell>
        </row>
        <row r="2563">
          <cell r="H2563">
            <v>59</v>
          </cell>
        </row>
        <row r="2564">
          <cell r="H2564">
            <v>32.5</v>
          </cell>
        </row>
        <row r="2565">
          <cell r="H2565">
            <v>48</v>
          </cell>
        </row>
        <row r="2566">
          <cell r="H2566">
            <v>70.5</v>
          </cell>
        </row>
        <row r="2567">
          <cell r="H2567">
            <v>40.5</v>
          </cell>
        </row>
        <row r="2568">
          <cell r="H2568">
            <v>64.5</v>
          </cell>
        </row>
        <row r="2569">
          <cell r="H2569">
            <v>30.5</v>
          </cell>
        </row>
        <row r="2570">
          <cell r="H2570">
            <v>34.5</v>
          </cell>
        </row>
        <row r="2571">
          <cell r="H2571">
            <v>42.5</v>
          </cell>
        </row>
        <row r="2572">
          <cell r="H2572">
            <v>31</v>
          </cell>
        </row>
        <row r="2573">
          <cell r="H2573">
            <v>39</v>
          </cell>
        </row>
        <row r="2574">
          <cell r="H2574">
            <v>38</v>
          </cell>
        </row>
        <row r="2575">
          <cell r="H2575">
            <v>34</v>
          </cell>
        </row>
        <row r="2576">
          <cell r="H2576">
            <v>53</v>
          </cell>
        </row>
        <row r="2577">
          <cell r="H2577">
            <v>78</v>
          </cell>
        </row>
        <row r="2578">
          <cell r="H2578">
            <v>39</v>
          </cell>
        </row>
        <row r="2579">
          <cell r="H2579">
            <v>50.5</v>
          </cell>
        </row>
        <row r="2580">
          <cell r="H2580">
            <v>62.5</v>
          </cell>
        </row>
        <row r="2581">
          <cell r="H2581">
            <v>42</v>
          </cell>
        </row>
        <row r="2582">
          <cell r="H2582">
            <v>51</v>
          </cell>
        </row>
        <row r="2583">
          <cell r="H2583">
            <v>35</v>
          </cell>
        </row>
        <row r="2584">
          <cell r="H2584">
            <v>57</v>
          </cell>
        </row>
        <row r="2585">
          <cell r="H2585">
            <v>44.5</v>
          </cell>
        </row>
        <row r="2586">
          <cell r="H2586">
            <v>73</v>
          </cell>
        </row>
        <row r="2587">
          <cell r="H2587">
            <v>42.5</v>
          </cell>
        </row>
        <row r="2588">
          <cell r="H2588">
            <v>65</v>
          </cell>
        </row>
        <row r="2589">
          <cell r="H2589">
            <v>0</v>
          </cell>
        </row>
        <row r="2590">
          <cell r="H2590">
            <v>31</v>
          </cell>
        </row>
        <row r="2591">
          <cell r="H2591">
            <v>35</v>
          </cell>
        </row>
        <row r="2592">
          <cell r="H2592">
            <v>23</v>
          </cell>
        </row>
        <row r="2593">
          <cell r="H2593">
            <v>18.5</v>
          </cell>
        </row>
        <row r="2594">
          <cell r="H2594">
            <v>43</v>
          </cell>
        </row>
        <row r="2595">
          <cell r="H2595">
            <v>12</v>
          </cell>
        </row>
        <row r="2596">
          <cell r="H2596">
            <v>42</v>
          </cell>
        </row>
        <row r="2597">
          <cell r="H2597">
            <v>21</v>
          </cell>
        </row>
        <row r="2598">
          <cell r="H2598">
            <v>49.5</v>
          </cell>
        </row>
        <row r="2599">
          <cell r="H2599">
            <v>24</v>
          </cell>
        </row>
        <row r="2600">
          <cell r="H2600">
            <v>38.5</v>
          </cell>
        </row>
        <row r="2601">
          <cell r="H2601">
            <v>61.5</v>
          </cell>
        </row>
        <row r="2602">
          <cell r="H2602">
            <v>33.5</v>
          </cell>
        </row>
        <row r="2603">
          <cell r="H2603">
            <v>48</v>
          </cell>
        </row>
        <row r="2604">
          <cell r="H2604">
            <v>38</v>
          </cell>
        </row>
        <row r="2605">
          <cell r="H2605">
            <v>38</v>
          </cell>
        </row>
        <row r="2606">
          <cell r="H2606">
            <v>20.5</v>
          </cell>
        </row>
        <row r="2607">
          <cell r="H2607">
            <v>32</v>
          </cell>
        </row>
        <row r="2608">
          <cell r="H2608">
            <v>29.5</v>
          </cell>
        </row>
        <row r="2609">
          <cell r="H2609">
            <v>31</v>
          </cell>
        </row>
        <row r="2610">
          <cell r="H2610">
            <v>34</v>
          </cell>
        </row>
        <row r="2611">
          <cell r="H2611">
            <v>40.5</v>
          </cell>
        </row>
        <row r="2612">
          <cell r="H2612">
            <v>14</v>
          </cell>
        </row>
        <row r="2613">
          <cell r="H2613">
            <v>38</v>
          </cell>
        </row>
        <row r="2614">
          <cell r="H2614">
            <v>48</v>
          </cell>
        </row>
        <row r="2615">
          <cell r="H2615">
            <v>39</v>
          </cell>
        </row>
        <row r="2616">
          <cell r="H2616">
            <v>25</v>
          </cell>
        </row>
        <row r="2617">
          <cell r="H2617">
            <v>47</v>
          </cell>
        </row>
        <row r="2618">
          <cell r="H2618">
            <v>52</v>
          </cell>
        </row>
        <row r="2619">
          <cell r="H2619">
            <v>41.5</v>
          </cell>
        </row>
        <row r="2620">
          <cell r="H2620">
            <v>35.5</v>
          </cell>
        </row>
        <row r="2621">
          <cell r="H2621">
            <v>19.5</v>
          </cell>
        </row>
        <row r="2622">
          <cell r="H2622">
            <v>44.5</v>
          </cell>
        </row>
        <row r="2623">
          <cell r="H2623">
            <v>33.5</v>
          </cell>
        </row>
        <row r="2624">
          <cell r="H2624">
            <v>37</v>
          </cell>
        </row>
        <row r="2625">
          <cell r="H2625">
            <v>42</v>
          </cell>
        </row>
        <row r="2626">
          <cell r="H2626">
            <v>34.5</v>
          </cell>
        </row>
        <row r="2627">
          <cell r="H2627">
            <v>33</v>
          </cell>
        </row>
        <row r="2628">
          <cell r="H2628">
            <v>54</v>
          </cell>
        </row>
        <row r="2629">
          <cell r="H2629">
            <v>46.5</v>
          </cell>
        </row>
        <row r="2630">
          <cell r="H2630">
            <v>23</v>
          </cell>
        </row>
        <row r="2631">
          <cell r="H2631">
            <v>26</v>
          </cell>
        </row>
        <row r="2632">
          <cell r="H2632">
            <v>64</v>
          </cell>
        </row>
        <row r="2633">
          <cell r="H2633">
            <v>71</v>
          </cell>
        </row>
        <row r="2634">
          <cell r="H2634">
            <v>72</v>
          </cell>
        </row>
        <row r="2635">
          <cell r="H2635">
            <v>77</v>
          </cell>
        </row>
        <row r="2636">
          <cell r="H2636">
            <v>75</v>
          </cell>
        </row>
        <row r="2637">
          <cell r="H2637">
            <v>76</v>
          </cell>
        </row>
        <row r="2638">
          <cell r="H2638">
            <v>65</v>
          </cell>
        </row>
        <row r="2639">
          <cell r="H2639">
            <v>72</v>
          </cell>
        </row>
        <row r="2640">
          <cell r="H2640">
            <v>71</v>
          </cell>
        </row>
        <row r="2641">
          <cell r="H2641">
            <v>64</v>
          </cell>
        </row>
        <row r="2642">
          <cell r="H2642">
            <v>72</v>
          </cell>
        </row>
        <row r="2643">
          <cell r="H2643">
            <v>49</v>
          </cell>
        </row>
        <row r="2644">
          <cell r="H2644">
            <v>70</v>
          </cell>
        </row>
        <row r="2645">
          <cell r="H2645">
            <v>76</v>
          </cell>
        </row>
        <row r="2646">
          <cell r="H2646">
            <v>81</v>
          </cell>
        </row>
        <row r="2647">
          <cell r="H2647">
            <v>66</v>
          </cell>
        </row>
        <row r="2648">
          <cell r="H2648">
            <v>73</v>
          </cell>
        </row>
        <row r="2649">
          <cell r="H2649">
            <v>72</v>
          </cell>
        </row>
        <row r="2650">
          <cell r="H2650">
            <v>79</v>
          </cell>
        </row>
        <row r="2651">
          <cell r="H2651">
            <v>76</v>
          </cell>
        </row>
        <row r="2652">
          <cell r="H2652">
            <v>72</v>
          </cell>
        </row>
        <row r="2653">
          <cell r="H2653">
            <v>74</v>
          </cell>
        </row>
        <row r="2654">
          <cell r="H2654">
            <v>73</v>
          </cell>
        </row>
        <row r="2655">
          <cell r="H2655">
            <v>82</v>
          </cell>
        </row>
        <row r="2656">
          <cell r="H2656">
            <v>79</v>
          </cell>
        </row>
        <row r="2657">
          <cell r="H2657">
            <v>82</v>
          </cell>
        </row>
        <row r="2658">
          <cell r="H2658">
            <v>73</v>
          </cell>
        </row>
        <row r="2659">
          <cell r="H2659">
            <v>76</v>
          </cell>
        </row>
        <row r="2660">
          <cell r="H2660">
            <v>63</v>
          </cell>
        </row>
        <row r="2661">
          <cell r="H2661">
            <v>72</v>
          </cell>
        </row>
        <row r="2662">
          <cell r="H2662">
            <v>67</v>
          </cell>
        </row>
        <row r="2663">
          <cell r="H2663">
            <v>62</v>
          </cell>
        </row>
        <row r="2664">
          <cell r="H2664">
            <v>70</v>
          </cell>
        </row>
        <row r="2665">
          <cell r="H2665">
            <v>77</v>
          </cell>
        </row>
        <row r="2666">
          <cell r="H2666">
            <v>73</v>
          </cell>
        </row>
        <row r="2667">
          <cell r="H2667">
            <v>76</v>
          </cell>
        </row>
        <row r="2668">
          <cell r="H2668">
            <v>76</v>
          </cell>
        </row>
        <row r="2669">
          <cell r="H2669">
            <v>78</v>
          </cell>
        </row>
        <row r="2670">
          <cell r="H2670">
            <v>67</v>
          </cell>
        </row>
        <row r="2671">
          <cell r="H2671">
            <v>64</v>
          </cell>
        </row>
        <row r="2672">
          <cell r="H2672">
            <v>49</v>
          </cell>
        </row>
        <row r="2673">
          <cell r="H2673">
            <v>71</v>
          </cell>
        </row>
        <row r="2674">
          <cell r="H2674">
            <v>78</v>
          </cell>
        </row>
        <row r="2675">
          <cell r="H2675">
            <v>74</v>
          </cell>
        </row>
        <row r="2676">
          <cell r="H2676">
            <v>0</v>
          </cell>
        </row>
        <row r="2677">
          <cell r="H2677">
            <v>0</v>
          </cell>
        </row>
        <row r="2678">
          <cell r="H2678">
            <v>0</v>
          </cell>
        </row>
        <row r="2679">
          <cell r="H2679">
            <v>0</v>
          </cell>
        </row>
        <row r="2680">
          <cell r="H2680">
            <v>0</v>
          </cell>
        </row>
        <row r="2681">
          <cell r="H2681">
            <v>0</v>
          </cell>
        </row>
        <row r="2682">
          <cell r="H2682">
            <v>0</v>
          </cell>
        </row>
        <row r="2683">
          <cell r="H2683">
            <v>0</v>
          </cell>
        </row>
        <row r="2684">
          <cell r="H2684">
            <v>0</v>
          </cell>
        </row>
        <row r="2685">
          <cell r="H2685">
            <v>0</v>
          </cell>
        </row>
        <row r="2686">
          <cell r="H2686">
            <v>0</v>
          </cell>
        </row>
        <row r="2687">
          <cell r="H2687">
            <v>0</v>
          </cell>
        </row>
        <row r="2688">
          <cell r="H2688">
            <v>0</v>
          </cell>
        </row>
        <row r="2689">
          <cell r="H2689">
            <v>0</v>
          </cell>
        </row>
        <row r="2690">
          <cell r="H2690">
            <v>0</v>
          </cell>
        </row>
        <row r="2691">
          <cell r="H2691">
            <v>0</v>
          </cell>
        </row>
        <row r="2692">
          <cell r="H2692">
            <v>0</v>
          </cell>
        </row>
        <row r="2693">
          <cell r="H2693">
            <v>0</v>
          </cell>
        </row>
        <row r="2694">
          <cell r="H2694">
            <v>0</v>
          </cell>
        </row>
        <row r="2695">
          <cell r="H2695">
            <v>0</v>
          </cell>
        </row>
        <row r="2696">
          <cell r="H2696">
            <v>0</v>
          </cell>
        </row>
        <row r="2697">
          <cell r="H2697">
            <v>0</v>
          </cell>
        </row>
        <row r="2698">
          <cell r="H2698">
            <v>0</v>
          </cell>
        </row>
        <row r="2699">
          <cell r="H2699">
            <v>0</v>
          </cell>
        </row>
        <row r="2700">
          <cell r="H2700">
            <v>0</v>
          </cell>
        </row>
        <row r="2701">
          <cell r="H2701">
            <v>0</v>
          </cell>
        </row>
        <row r="2702">
          <cell r="H2702">
            <v>0</v>
          </cell>
        </row>
        <row r="2703">
          <cell r="H2703">
            <v>0</v>
          </cell>
        </row>
        <row r="2704">
          <cell r="H2704">
            <v>0</v>
          </cell>
        </row>
        <row r="2705">
          <cell r="H2705">
            <v>0</v>
          </cell>
        </row>
        <row r="2706">
          <cell r="H2706">
            <v>0</v>
          </cell>
        </row>
        <row r="2707">
          <cell r="H2707">
            <v>0</v>
          </cell>
        </row>
        <row r="2708">
          <cell r="H2708">
            <v>0</v>
          </cell>
        </row>
        <row r="2709">
          <cell r="H2709">
            <v>0</v>
          </cell>
        </row>
        <row r="2710">
          <cell r="H2710">
            <v>0</v>
          </cell>
        </row>
        <row r="2711">
          <cell r="H2711">
            <v>0</v>
          </cell>
        </row>
        <row r="2712">
          <cell r="H2712">
            <v>0</v>
          </cell>
        </row>
        <row r="2713">
          <cell r="H2713">
            <v>0</v>
          </cell>
        </row>
        <row r="2714">
          <cell r="H2714">
            <v>0</v>
          </cell>
        </row>
        <row r="2715">
          <cell r="H2715">
            <v>0</v>
          </cell>
        </row>
        <row r="2716">
          <cell r="H2716">
            <v>0</v>
          </cell>
        </row>
        <row r="2717">
          <cell r="H2717">
            <v>0</v>
          </cell>
        </row>
        <row r="2718">
          <cell r="H2718">
            <v>0</v>
          </cell>
        </row>
        <row r="2719">
          <cell r="H2719">
            <v>0</v>
          </cell>
        </row>
        <row r="2720">
          <cell r="H2720">
            <v>0</v>
          </cell>
        </row>
        <row r="2721">
          <cell r="H2721">
            <v>0</v>
          </cell>
        </row>
        <row r="2722">
          <cell r="H2722">
            <v>0</v>
          </cell>
        </row>
        <row r="2723">
          <cell r="H2723">
            <v>0</v>
          </cell>
        </row>
        <row r="2724">
          <cell r="H2724">
            <v>0</v>
          </cell>
        </row>
        <row r="2725">
          <cell r="H2725">
            <v>0</v>
          </cell>
        </row>
        <row r="2726">
          <cell r="H2726">
            <v>0</v>
          </cell>
        </row>
        <row r="2727">
          <cell r="H2727">
            <v>0</v>
          </cell>
        </row>
        <row r="2728">
          <cell r="H2728">
            <v>0</v>
          </cell>
        </row>
        <row r="2729">
          <cell r="H2729">
            <v>0</v>
          </cell>
        </row>
        <row r="2730">
          <cell r="H2730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6EFDBEA-494B-4E43-BE02-F4CF09E27122}" autoFormatId="16" applyNumberFormats="0" applyBorderFormats="0" applyFontFormats="0" applyPatternFormats="0" applyAlignmentFormats="0" applyWidthHeightFormats="0">
  <queryTableRefresh nextId="21">
    <queryTableFields count="20">
      <queryTableField id="1" name="北京1月销售明细.xlsx" tableColumnId="1"/>
      <queryTableField id="2" name=".xlsx" tableColumnId="2"/>
      <queryTableField id="3" name="2019/6/9 18:30:29" tableColumnId="3"/>
      <queryTableField id="4" name="2017/12/25 19:42:54" tableColumnId="4"/>
      <queryTableField id="5" name="2019/6/8 13:48:35" tableColumnId="5"/>
      <queryTableField id="6" name="Column7" tableColumnId="6"/>
      <queryTableField id="7" name="D:\BaiduNetdiskDownload\PowerBI星球案例销售数据\北京\" tableColumnId="7"/>
      <queryTableField id="8" name="1月" tableColumnId="8"/>
      <queryTableField id="9" name="订单日期" tableColumnId="9"/>
      <queryTableField id="10" name="城市" tableColumnId="10"/>
      <queryTableField id="11" name="商品编号" tableColumnId="11"/>
      <queryTableField id="12" name="商品分类" tableColumnId="12"/>
      <queryTableField id="13" name="商品名称" tableColumnId="13"/>
      <queryTableField id="14" name="客户编号" tableColumnId="14"/>
      <queryTableField id="15" name="订单数量" tableColumnId="15"/>
      <queryTableField id="16" name="零售价" tableColumnId="16"/>
      <queryTableField id="17" name="销售额" tableColumnId="17"/>
      <queryTableField id="18" name="1月_1" tableColumnId="18"/>
      <queryTableField id="19" name="Sheet" tableColumnId="19"/>
      <queryTableField id="20" name="false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9BADA44-1697-4373-A220-39529A9E63FD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职工编号" tableColumnId="2"/>
      <queryTableField id="3" name="姓名" tableColumnId="3"/>
      <queryTableField id="4" name="性别" tableColumnId="4"/>
      <queryTableField id="5" name="入职日期" tableColumnId="5"/>
      <queryTableField id="6" name="政治面貌" tableColumnId="6"/>
      <queryTableField id="7" name="电子邮箱" tableColumnId="7"/>
      <queryTableField id="8" name="手机号码" tableColumnId="8"/>
      <queryTableField id="9" name="出生日期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intermediate="1" connectionId="1" xr16:uid="{94F9FAF7-B9D6-4552-A765-24BA470CCA76}" autoFormatId="0" applyNumberFormats="0" applyBorderFormats="0" applyFontFormats="1" applyPatternFormats="1" applyAlignmentFormats="0" applyWidthHeightFormats="0">
  <queryTableRefresh nextId="5" unboundColumnsRight="3">
    <queryTableFields count="4">
      <queryTableField id="1" name="ExternalData_1: 正在获取数据 ..." tableColumnId="1"/>
      <queryTableField id="2" dataBound="0" tableColumnId="2"/>
      <queryTableField id="3" dataBound="0" tableColumnId="3"/>
      <queryTableField id="4" dataBound="0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F6FC98-46D5-4D68-A702-2F83DF830E61}" name="PowerBI星球案例销售数据" displayName="PowerBI星球案例销售数据" ref="A1:T837" tableType="queryTable" totalsRowShown="0">
  <autoFilter ref="A1:T837" xr:uid="{F750BA4E-5ED9-4B6E-842E-1BBB9644E4B8}"/>
  <tableColumns count="20">
    <tableColumn id="1" xr3:uid="{E1EC0F92-AA2B-4309-A10E-D7A89E5D4EED}" uniqueName="1" name="北京1月销售明细.xlsx" queryTableFieldId="1" dataDxfId="27"/>
    <tableColumn id="2" xr3:uid="{F4265C84-3993-4204-BF37-E3A6A16483EF}" uniqueName="2" name=".xlsx" queryTableFieldId="2" dataDxfId="26"/>
    <tableColumn id="3" xr3:uid="{5A560361-B713-4B86-A3CB-8267FEF59031}" uniqueName="3" name="2019/6/9 18:30:29" queryTableFieldId="3" dataDxfId="25"/>
    <tableColumn id="4" xr3:uid="{D1FC71A7-C1EE-409C-942C-51AC5FA93E44}" uniqueName="4" name="2017/12/25 19:42:54" queryTableFieldId="4" dataDxfId="24"/>
    <tableColumn id="5" xr3:uid="{C0E7D07B-B00E-4F4C-9C2C-1D3C4936B231}" uniqueName="5" name="2019/6/8 13:48:35" queryTableFieldId="5" dataDxfId="23"/>
    <tableColumn id="6" xr3:uid="{DC5D2E07-6B90-4F7D-B066-8D44A7A7BF04}" uniqueName="6" name="Column7" queryTableFieldId="6"/>
    <tableColumn id="7" xr3:uid="{C719D6AC-7715-4923-8C42-63FDC0B549C0}" uniqueName="7" name="D:\BaiduNetdiskDownload\PowerBI星球案例销售数据\北京\" queryTableFieldId="7" dataDxfId="22"/>
    <tableColumn id="8" xr3:uid="{5D1145EB-56A7-42DE-AEB7-CC57AAEB2650}" uniqueName="8" name="1月" queryTableFieldId="8" dataDxfId="21"/>
    <tableColumn id="9" xr3:uid="{A4F3D283-6479-4D56-AC77-B8F7FC24FB18}" uniqueName="9" name="订单日期" queryTableFieldId="9"/>
    <tableColumn id="10" xr3:uid="{B708419F-8B65-4725-9256-277D67F8BFBC}" uniqueName="10" name="城市" queryTableFieldId="10" dataDxfId="20"/>
    <tableColumn id="11" xr3:uid="{9E980657-950A-4B02-B8D5-DF7698CAF0CD}" uniqueName="11" name="商品编号" queryTableFieldId="11" dataDxfId="19"/>
    <tableColumn id="12" xr3:uid="{CA6F99FC-EB88-4331-9BB1-58CBD0519A7D}" uniqueName="12" name="商品分类" queryTableFieldId="12" dataDxfId="18"/>
    <tableColumn id="13" xr3:uid="{F1DDE3D1-DFCD-4D38-BA87-8E7E55102F28}" uniqueName="13" name="商品名称" queryTableFieldId="13" dataDxfId="17"/>
    <tableColumn id="14" xr3:uid="{2C662152-EFB1-4E39-B621-A81DF8A69858}" uniqueName="14" name="客户编号" queryTableFieldId="14" dataDxfId="16"/>
    <tableColumn id="15" xr3:uid="{4EC5FC0A-B7EC-494A-A688-E716A2C6D8D6}" uniqueName="15" name="订单数量" queryTableFieldId="15"/>
    <tableColumn id="16" xr3:uid="{34F4D86B-489F-408D-BA6F-F0BFB4FCECDB}" uniqueName="16" name="零售价" queryTableFieldId="16"/>
    <tableColumn id="17" xr3:uid="{FB4187EB-E675-4B61-9FA3-311EB0189F11}" uniqueName="17" name="销售额" queryTableFieldId="17"/>
    <tableColumn id="18" xr3:uid="{01BFA0B7-B129-48EA-A205-76BD41EC3886}" uniqueName="18" name="1月_1" queryTableFieldId="18" dataDxfId="15"/>
    <tableColumn id="19" xr3:uid="{095F457C-F287-498D-82CB-424B9A43A7CC}" uniqueName="19" name="Sheet" queryTableFieldId="19" dataDxfId="14"/>
    <tableColumn id="20" xr3:uid="{A168A63F-DA04-4E15-8696-BDD4D5EE3B4E}" uniqueName="20" name="false" queryTableField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4C177E-07D2-4431-ABB1-855963C9E2E2}" name="教师档案表" displayName="教师档案表" ref="A1:I4" tableType="queryTable" totalsRowShown="0">
  <autoFilter ref="A1:I4" xr:uid="{158F9C6F-B84F-4E23-9F4F-99DC20566DF5}"/>
  <tableColumns count="9">
    <tableColumn id="1" xr3:uid="{2E0DBD32-D07E-4053-AF87-36485E08B072}" uniqueName="1" name="ID" queryTableFieldId="1"/>
    <tableColumn id="2" xr3:uid="{87052106-40A7-494F-82D5-581EC449E852}" uniqueName="2" name="职工编号" queryTableFieldId="2" dataDxfId="10"/>
    <tableColumn id="3" xr3:uid="{02FF6038-F01C-4D76-9F85-2B7363EB7C4E}" uniqueName="3" name="姓名" queryTableFieldId="3" dataDxfId="9"/>
    <tableColumn id="4" xr3:uid="{9DB89F6C-37D2-4DED-A105-9501EC14BED6}" uniqueName="4" name="性别" queryTableFieldId="4" dataDxfId="8"/>
    <tableColumn id="5" xr3:uid="{F880905D-C2C2-4A6D-B39B-9462C3C5A59B}" uniqueName="5" name="入职日期" queryTableFieldId="5" dataDxfId="7"/>
    <tableColumn id="6" xr3:uid="{12762369-A0EC-4255-A6F3-54AA92596054}" uniqueName="6" name="政治面貌" queryTableFieldId="6" dataDxfId="6"/>
    <tableColumn id="7" xr3:uid="{A5F093ED-3C19-4CE4-9E9D-26DCC7204558}" uniqueName="7" name="电子邮箱" queryTableFieldId="7" dataDxfId="5"/>
    <tableColumn id="8" xr3:uid="{D67CAF56-AB67-47C1-9160-052ABF8CC06C}" uniqueName="8" name="手机号码" queryTableFieldId="8" dataDxfId="4"/>
    <tableColumn id="9" xr3:uid="{82F93BEA-3404-4A81-88B8-41E5C83EA1E1}" uniqueName="9" name="出生日期" queryTableFieldId="9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2FEE4-1C9D-4CCF-BA42-96969100D42E}" name="runoob.tb1" displayName="runoob.tb1" comment="a2c89613-bc97-4d67-8e31-e520e06de51a" ref="A3:D9" tableType="queryTable" totalsRowShown="0">
  <autoFilter ref="A3:D9" xr:uid="{032D89AB-2C7C-4D73-99A9-07DD8E7AF337}"/>
  <tableColumns count="4">
    <tableColumn id="1" xr3:uid="{E6F3ECB4-1AAE-40E0-93DA-E4D3A8C6E810}" uniqueName="1" name="id" queryTableFieldId="1"/>
    <tableColumn id="2" xr3:uid="{B551DF92-36D9-4F46-8769-04494CCC8045}" uniqueName="2" name="title" queryTableFieldId="2" dataDxfId="2"/>
    <tableColumn id="3" xr3:uid="{17966521-BF92-4CCD-A3D4-77442D1DEA79}" uniqueName="3" name="author" queryTableFieldId="3" dataDxfId="1"/>
    <tableColumn id="4" xr3:uid="{FF361399-B1DA-441C-8A5C-A1C33A0C437D}" uniqueName="4" name="submission_date" queryTableFieldId="4" dataDxfId="0"/>
  </tableColumns>
  <tableStyleInfo name="MySqlDefault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microsoft.com/zh-cn/office/vba/api/overview/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runoob.com/python3/python3-os-fchown.html" TargetMode="External"/><Relationship Id="rId21" Type="http://schemas.openxmlformats.org/officeDocument/2006/relationships/hyperlink" Target="https://www.runoob.com/python3/python3-func-number-log.html" TargetMode="External"/><Relationship Id="rId63" Type="http://schemas.openxmlformats.org/officeDocument/2006/relationships/hyperlink" Target="https://www.runoob.com/python3/python3-att-dictionary-fromkeys.html" TargetMode="External"/><Relationship Id="rId159" Type="http://schemas.openxmlformats.org/officeDocument/2006/relationships/hyperlink" Target="https://www.runoob.com/python3/python3-os-tcsetpgrp.html" TargetMode="External"/><Relationship Id="rId170" Type="http://schemas.openxmlformats.org/officeDocument/2006/relationships/hyperlink" Target="https://www.runoob.com/python/python-func-all.html" TargetMode="External"/><Relationship Id="rId226" Type="http://schemas.openxmlformats.org/officeDocument/2006/relationships/hyperlink" Target="https://www.runoob.com/python3/python3-func-number-max.html" TargetMode="External"/><Relationship Id="rId268" Type="http://schemas.openxmlformats.org/officeDocument/2006/relationships/hyperlink" Target="https://www.runoob.com/python/att-string-startswith.html" TargetMode="External"/><Relationship Id="rId32" Type="http://schemas.openxmlformats.org/officeDocument/2006/relationships/hyperlink" Target="https://www.runoob.com/python3/python3-func-number-seed.html" TargetMode="External"/><Relationship Id="rId74" Type="http://schemas.openxmlformats.org/officeDocument/2006/relationships/hyperlink" Target="https://www.runoob.com/python3/ref-set-clear.html" TargetMode="External"/><Relationship Id="rId128" Type="http://schemas.openxmlformats.org/officeDocument/2006/relationships/hyperlink" Target="https://www.runoob.com/python3/python3-os-lchflags.html" TargetMode="External"/><Relationship Id="rId5" Type="http://schemas.openxmlformats.org/officeDocument/2006/relationships/hyperlink" Target="https://www.runoob.com/python3/python-func-repr.html" TargetMode="External"/><Relationship Id="rId95" Type="http://schemas.openxmlformats.org/officeDocument/2006/relationships/hyperlink" Target="https://www.runoob.com/python3/python3-file-read.html" TargetMode="External"/><Relationship Id="rId160" Type="http://schemas.openxmlformats.org/officeDocument/2006/relationships/hyperlink" Target="https://www.runoob.com/python3/python3-os-ttyname.html" TargetMode="External"/><Relationship Id="rId181" Type="http://schemas.openxmlformats.org/officeDocument/2006/relationships/hyperlink" Target="https://www.runoob.com/python/python3-func-input.html" TargetMode="External"/><Relationship Id="rId216" Type="http://schemas.openxmlformats.org/officeDocument/2006/relationships/hyperlink" Target="https://www.runoob.com/python/python-func-locals.html" TargetMode="External"/><Relationship Id="rId237" Type="http://schemas.openxmlformats.org/officeDocument/2006/relationships/hyperlink" Target="https://www.runoob.com/python/att-string-encode.html" TargetMode="External"/><Relationship Id="rId258" Type="http://schemas.openxmlformats.org/officeDocument/2006/relationships/hyperlink" Target="https://www.runoob.com/python/att-string-min.html" TargetMode="External"/><Relationship Id="rId22" Type="http://schemas.openxmlformats.org/officeDocument/2006/relationships/hyperlink" Target="https://www.runoob.com/python3/python3-func-number-log10.html" TargetMode="External"/><Relationship Id="rId43" Type="http://schemas.openxmlformats.org/officeDocument/2006/relationships/hyperlink" Target="https://www.runoob.com/python3/python3-func-number-degrees.html" TargetMode="External"/><Relationship Id="rId64" Type="http://schemas.openxmlformats.org/officeDocument/2006/relationships/hyperlink" Target="https://www.runoob.com/python3/python3-att-dictionary-get.html" TargetMode="External"/><Relationship Id="rId118" Type="http://schemas.openxmlformats.org/officeDocument/2006/relationships/hyperlink" Target="https://www.runoob.com/python3/python3-os-fdatasync.html" TargetMode="External"/><Relationship Id="rId139" Type="http://schemas.openxmlformats.org/officeDocument/2006/relationships/hyperlink" Target="https://www.runoob.com/python3/python3-os-mkdir.html" TargetMode="External"/><Relationship Id="rId85" Type="http://schemas.openxmlformats.org/officeDocument/2006/relationships/hyperlink" Target="https://www.runoob.com/python3/ref-set-remove.html" TargetMode="External"/><Relationship Id="rId150" Type="http://schemas.openxmlformats.org/officeDocument/2006/relationships/hyperlink" Target="https://www.runoob.com/python3/python3-os-removedirs.html" TargetMode="External"/><Relationship Id="rId171" Type="http://schemas.openxmlformats.org/officeDocument/2006/relationships/hyperlink" Target="https://www.runoob.com/python/python-func-dir.html" TargetMode="External"/><Relationship Id="rId192" Type="http://schemas.openxmlformats.org/officeDocument/2006/relationships/hyperlink" Target="https://www.runoob.com/python3/python3-func-ord.html" TargetMode="External"/><Relationship Id="rId206" Type="http://schemas.openxmlformats.org/officeDocument/2006/relationships/hyperlink" Target="https://www.runoob.com/python3/python3-string-len.html" TargetMode="External"/><Relationship Id="rId227" Type="http://schemas.openxmlformats.org/officeDocument/2006/relationships/hyperlink" Target="https://www.runoob.com/python3/python3-func-number-round.html" TargetMode="External"/><Relationship Id="rId248" Type="http://schemas.openxmlformats.org/officeDocument/2006/relationships/hyperlink" Target="https://www.runoob.com/python/att-string-isnumeric.html" TargetMode="External"/><Relationship Id="rId269" Type="http://schemas.openxmlformats.org/officeDocument/2006/relationships/hyperlink" Target="https://www.runoob.com/python/att-string-strip.html" TargetMode="External"/><Relationship Id="rId12" Type="http://schemas.openxmlformats.org/officeDocument/2006/relationships/hyperlink" Target="https://www.runoob.com/python3/python-func-chr.html" TargetMode="External"/><Relationship Id="rId33" Type="http://schemas.openxmlformats.org/officeDocument/2006/relationships/hyperlink" Target="https://www.runoob.com/python3/python3-func-number-shuffle.html" TargetMode="External"/><Relationship Id="rId108" Type="http://schemas.openxmlformats.org/officeDocument/2006/relationships/hyperlink" Target="https://www.runoob.com/python3/python3-os-chmod.html" TargetMode="External"/><Relationship Id="rId129" Type="http://schemas.openxmlformats.org/officeDocument/2006/relationships/hyperlink" Target="https://www.runoob.com/python3/python3-os-lchmod.html" TargetMode="External"/><Relationship Id="rId54" Type="http://schemas.openxmlformats.org/officeDocument/2006/relationships/hyperlink" Target="https://www.runoob.com/python3/python3-att-list-insert.html" TargetMode="External"/><Relationship Id="rId75" Type="http://schemas.openxmlformats.org/officeDocument/2006/relationships/hyperlink" Target="https://www.runoob.com/python3/ref-set-copy.html" TargetMode="External"/><Relationship Id="rId96" Type="http://schemas.openxmlformats.org/officeDocument/2006/relationships/hyperlink" Target="https://www.runoob.com/python3/python3-file-readline.html" TargetMode="External"/><Relationship Id="rId140" Type="http://schemas.openxmlformats.org/officeDocument/2006/relationships/hyperlink" Target="https://www.runoob.com/python3/python3-os-mkfifo.html" TargetMode="External"/><Relationship Id="rId161" Type="http://schemas.openxmlformats.org/officeDocument/2006/relationships/hyperlink" Target="https://www.runoob.com/python3/python3-os-unlink.html" TargetMode="External"/><Relationship Id="rId182" Type="http://schemas.openxmlformats.org/officeDocument/2006/relationships/hyperlink" Target="https://www.runoob.com/python/python-func-oct.html" TargetMode="External"/><Relationship Id="rId217" Type="http://schemas.openxmlformats.org/officeDocument/2006/relationships/hyperlink" Target="https://www.runoob.com/python/python-func-repr.html" TargetMode="External"/><Relationship Id="rId6" Type="http://schemas.openxmlformats.org/officeDocument/2006/relationships/hyperlink" Target="https://www.runoob.com/python3/python-func-eval.html" TargetMode="External"/><Relationship Id="rId238" Type="http://schemas.openxmlformats.org/officeDocument/2006/relationships/hyperlink" Target="https://www.runoob.com/python/att-string-endswith.html" TargetMode="External"/><Relationship Id="rId259" Type="http://schemas.openxmlformats.org/officeDocument/2006/relationships/hyperlink" Target="https://www.runoob.com/python/att-string-partition.html" TargetMode="External"/><Relationship Id="rId23" Type="http://schemas.openxmlformats.org/officeDocument/2006/relationships/hyperlink" Target="https://www.runoob.com/python3/python3-func-number-max.html" TargetMode="External"/><Relationship Id="rId119" Type="http://schemas.openxmlformats.org/officeDocument/2006/relationships/hyperlink" Target="https://www.runoob.com/python3/python3-os-fdopen.html" TargetMode="External"/><Relationship Id="rId270" Type="http://schemas.openxmlformats.org/officeDocument/2006/relationships/hyperlink" Target="https://www.runoob.com/python/att-string-swapcase.html" TargetMode="External"/><Relationship Id="rId44" Type="http://schemas.openxmlformats.org/officeDocument/2006/relationships/hyperlink" Target="https://www.runoob.com/python3/python3-func-number-radians.html" TargetMode="External"/><Relationship Id="rId65" Type="http://schemas.openxmlformats.org/officeDocument/2006/relationships/hyperlink" Target="https://www.runoob.com/python3/python3-att-dictionary-in.html" TargetMode="External"/><Relationship Id="rId86" Type="http://schemas.openxmlformats.org/officeDocument/2006/relationships/hyperlink" Target="https://www.runoob.com/python3/ref-set-symmetric_difference.html" TargetMode="External"/><Relationship Id="rId130" Type="http://schemas.openxmlformats.org/officeDocument/2006/relationships/hyperlink" Target="https://www.runoob.com/python3/python3-os-lchown.html" TargetMode="External"/><Relationship Id="rId151" Type="http://schemas.openxmlformats.org/officeDocument/2006/relationships/hyperlink" Target="https://www.runoob.com/python3/python3-os-rename.html" TargetMode="External"/><Relationship Id="rId172" Type="http://schemas.openxmlformats.org/officeDocument/2006/relationships/hyperlink" Target="https://www.runoob.com/python3/python3-func-hex.html" TargetMode="External"/><Relationship Id="rId193" Type="http://schemas.openxmlformats.org/officeDocument/2006/relationships/hyperlink" Target="https://www.runoob.com/python/python-func-sum.html" TargetMode="External"/><Relationship Id="rId207" Type="http://schemas.openxmlformats.org/officeDocument/2006/relationships/hyperlink" Target="https://www.runoob.com/python/python-func-property.html" TargetMode="External"/><Relationship Id="rId228" Type="http://schemas.openxmlformats.org/officeDocument/2006/relationships/hyperlink" Target="https://www.runoob.com/python/python-func-delattr.html" TargetMode="External"/><Relationship Id="rId249" Type="http://schemas.openxmlformats.org/officeDocument/2006/relationships/hyperlink" Target="https://www.runoob.com/python/att-string-isspace.html" TargetMode="External"/><Relationship Id="rId13" Type="http://schemas.openxmlformats.org/officeDocument/2006/relationships/hyperlink" Target="https://www.runoob.com/python3/python-func-ord.html" TargetMode="External"/><Relationship Id="rId109" Type="http://schemas.openxmlformats.org/officeDocument/2006/relationships/hyperlink" Target="https://www.runoob.com/python3/python3-os-chown.html" TargetMode="External"/><Relationship Id="rId260" Type="http://schemas.openxmlformats.org/officeDocument/2006/relationships/hyperlink" Target="https://www.runoob.com/python/att-string-replace.html" TargetMode="External"/><Relationship Id="rId34" Type="http://schemas.openxmlformats.org/officeDocument/2006/relationships/hyperlink" Target="https://www.runoob.com/python3/python3-func-number-uniform.html" TargetMode="External"/><Relationship Id="rId55" Type="http://schemas.openxmlformats.org/officeDocument/2006/relationships/hyperlink" Target="https://www.runoob.com/python3/python3-att-list-pop.html" TargetMode="External"/><Relationship Id="rId76" Type="http://schemas.openxmlformats.org/officeDocument/2006/relationships/hyperlink" Target="https://www.runoob.com/python3/ref-set-difference.html" TargetMode="External"/><Relationship Id="rId97" Type="http://schemas.openxmlformats.org/officeDocument/2006/relationships/hyperlink" Target="https://www.runoob.com/python3/python3-file-readlines.html" TargetMode="External"/><Relationship Id="rId120" Type="http://schemas.openxmlformats.org/officeDocument/2006/relationships/hyperlink" Target="https://www.runoob.com/python3/python3-os-fpathconf.html" TargetMode="External"/><Relationship Id="rId141" Type="http://schemas.openxmlformats.org/officeDocument/2006/relationships/hyperlink" Target="https://www.runoob.com/python3/python3-os-mknod.html" TargetMode="External"/><Relationship Id="rId7" Type="http://schemas.openxmlformats.org/officeDocument/2006/relationships/hyperlink" Target="https://www.runoob.com/python3/python3-func-tuple.html" TargetMode="External"/><Relationship Id="rId162" Type="http://schemas.openxmlformats.org/officeDocument/2006/relationships/hyperlink" Target="https://www.runoob.com/python3/python3-os-utime.html" TargetMode="External"/><Relationship Id="rId183" Type="http://schemas.openxmlformats.org/officeDocument/2006/relationships/hyperlink" Target="https://www.runoob.com/python/python-func-staticmethod.html" TargetMode="External"/><Relationship Id="rId218" Type="http://schemas.openxmlformats.org/officeDocument/2006/relationships/hyperlink" Target="https://www.runoob.com/python3/python3-func-zip.html" TargetMode="External"/><Relationship Id="rId239" Type="http://schemas.openxmlformats.org/officeDocument/2006/relationships/hyperlink" Target="https://www.runoob.com/python/att-string-expandtabs.html" TargetMode="External"/><Relationship Id="rId250" Type="http://schemas.openxmlformats.org/officeDocument/2006/relationships/hyperlink" Target="https://www.runoob.com/python/att-string-istitle.html" TargetMode="External"/><Relationship Id="rId271" Type="http://schemas.openxmlformats.org/officeDocument/2006/relationships/hyperlink" Target="https://www.runoob.com/python/att-string-title.html" TargetMode="External"/><Relationship Id="rId24" Type="http://schemas.openxmlformats.org/officeDocument/2006/relationships/hyperlink" Target="https://www.runoob.com/python3/python3-func-number-min.html" TargetMode="External"/><Relationship Id="rId45" Type="http://schemas.openxmlformats.org/officeDocument/2006/relationships/hyperlink" Target="https://www.runoob.com/python/att-string-format.html" TargetMode="External"/><Relationship Id="rId66" Type="http://schemas.openxmlformats.org/officeDocument/2006/relationships/hyperlink" Target="https://www.runoob.com/python3/python3-att-dictionary-items.html" TargetMode="External"/><Relationship Id="rId87" Type="http://schemas.openxmlformats.org/officeDocument/2006/relationships/hyperlink" Target="https://www.runoob.com/python3/ref-set-symmetric_difference_update.html" TargetMode="External"/><Relationship Id="rId110" Type="http://schemas.openxmlformats.org/officeDocument/2006/relationships/hyperlink" Target="https://www.runoob.com/python3/python3-os-chroot.html" TargetMode="External"/><Relationship Id="rId131" Type="http://schemas.openxmlformats.org/officeDocument/2006/relationships/hyperlink" Target="https://www.runoob.com/python3/python3-os-link.html" TargetMode="External"/><Relationship Id="rId152" Type="http://schemas.openxmlformats.org/officeDocument/2006/relationships/hyperlink" Target="https://www.runoob.com/python3/python3-os-renames.html" TargetMode="External"/><Relationship Id="rId173" Type="http://schemas.openxmlformats.org/officeDocument/2006/relationships/hyperlink" Target="https://www.runoob.com/python/python-func-next.html" TargetMode="External"/><Relationship Id="rId194" Type="http://schemas.openxmlformats.org/officeDocument/2006/relationships/hyperlink" Target="https://www.runoob.com/python/python-func-bytearray.html" TargetMode="External"/><Relationship Id="rId208" Type="http://schemas.openxmlformats.org/officeDocument/2006/relationships/hyperlink" Target="https://www.runoob.com/python/python-func-type.html" TargetMode="External"/><Relationship Id="rId229" Type="http://schemas.openxmlformats.org/officeDocument/2006/relationships/hyperlink" Target="https://www.runoob.com/python/python-func-hash.html" TargetMode="External"/><Relationship Id="rId240" Type="http://schemas.openxmlformats.org/officeDocument/2006/relationships/hyperlink" Target="https://www.runoob.com/python/att-string-find.html" TargetMode="External"/><Relationship Id="rId261" Type="http://schemas.openxmlformats.org/officeDocument/2006/relationships/hyperlink" Target="https://www.runoob.com/python/att-string-rfind.html" TargetMode="External"/><Relationship Id="rId14" Type="http://schemas.openxmlformats.org/officeDocument/2006/relationships/hyperlink" Target="https://www.runoob.com/python3/python-func-hex.html" TargetMode="External"/><Relationship Id="rId35" Type="http://schemas.openxmlformats.org/officeDocument/2006/relationships/hyperlink" Target="https://www.runoob.com/python3/python3-func-number-acos.html" TargetMode="External"/><Relationship Id="rId56" Type="http://schemas.openxmlformats.org/officeDocument/2006/relationships/hyperlink" Target="https://www.runoob.com/python3/python3-att-list-remove.html" TargetMode="External"/><Relationship Id="rId77" Type="http://schemas.openxmlformats.org/officeDocument/2006/relationships/hyperlink" Target="https://www.runoob.com/python3/ref-set-difference_update.html" TargetMode="External"/><Relationship Id="rId100" Type="http://schemas.openxmlformats.org/officeDocument/2006/relationships/hyperlink" Target="https://www.runoob.com/python3/python3-file-truncate.html" TargetMode="External"/><Relationship Id="rId8" Type="http://schemas.openxmlformats.org/officeDocument/2006/relationships/hyperlink" Target="https://www.runoob.com/python3/python3-att-list-list.html" TargetMode="External"/><Relationship Id="rId98" Type="http://schemas.openxmlformats.org/officeDocument/2006/relationships/hyperlink" Target="https://www.runoob.com/python3/python3-file-seek.html" TargetMode="External"/><Relationship Id="rId121" Type="http://schemas.openxmlformats.org/officeDocument/2006/relationships/hyperlink" Target="https://www.runoob.com/python3/python3-os-fstat.html" TargetMode="External"/><Relationship Id="rId142" Type="http://schemas.openxmlformats.org/officeDocument/2006/relationships/hyperlink" Target="https://www.runoob.com/python3/python3-os-open.html" TargetMode="External"/><Relationship Id="rId163" Type="http://schemas.openxmlformats.org/officeDocument/2006/relationships/hyperlink" Target="https://www.runoob.com/python3/python3-os-walk.html" TargetMode="External"/><Relationship Id="rId184" Type="http://schemas.openxmlformats.org/officeDocument/2006/relationships/hyperlink" Target="https://www.runoob.com/python/python-func-bin.html" TargetMode="External"/><Relationship Id="rId219" Type="http://schemas.openxmlformats.org/officeDocument/2006/relationships/hyperlink" Target="https://www.runoob.com/python/python-func-compile.html" TargetMode="External"/><Relationship Id="rId230" Type="http://schemas.openxmlformats.org/officeDocument/2006/relationships/hyperlink" Target="https://www.runoob.com/python/python-func-memoryview.html" TargetMode="External"/><Relationship Id="rId251" Type="http://schemas.openxmlformats.org/officeDocument/2006/relationships/hyperlink" Target="https://www.runoob.com/python/att-string-isupper.html" TargetMode="External"/><Relationship Id="rId25" Type="http://schemas.openxmlformats.org/officeDocument/2006/relationships/hyperlink" Target="https://www.runoob.com/python3/python3-func-number-modf.html" TargetMode="External"/><Relationship Id="rId46" Type="http://schemas.openxmlformats.org/officeDocument/2006/relationships/hyperlink" Target="https://www.runoob.com/python3/python3-att-list-len.html" TargetMode="External"/><Relationship Id="rId67" Type="http://schemas.openxmlformats.org/officeDocument/2006/relationships/hyperlink" Target="https://www.runoob.com/python3/python3-att-dictionary-keys.html" TargetMode="External"/><Relationship Id="rId272" Type="http://schemas.openxmlformats.org/officeDocument/2006/relationships/hyperlink" Target="https://www.runoob.com/python/att-string-translate.html" TargetMode="External"/><Relationship Id="rId88" Type="http://schemas.openxmlformats.org/officeDocument/2006/relationships/hyperlink" Target="https://www.runoob.com/python3/ref-set-union.html" TargetMode="External"/><Relationship Id="rId111" Type="http://schemas.openxmlformats.org/officeDocument/2006/relationships/hyperlink" Target="https://www.runoob.com/python3/python3-os-close.html" TargetMode="External"/><Relationship Id="rId132" Type="http://schemas.openxmlformats.org/officeDocument/2006/relationships/hyperlink" Target="https://www.runoob.com/python3/python3-os-listdir.html" TargetMode="External"/><Relationship Id="rId153" Type="http://schemas.openxmlformats.org/officeDocument/2006/relationships/hyperlink" Target="https://www.runoob.com/python3/python3-os-rmdir.html" TargetMode="External"/><Relationship Id="rId174" Type="http://schemas.openxmlformats.org/officeDocument/2006/relationships/hyperlink" Target="https://www.runoob.com/python/python-func-slice.html" TargetMode="External"/><Relationship Id="rId195" Type="http://schemas.openxmlformats.org/officeDocument/2006/relationships/hyperlink" Target="https://www.runoob.com/python3/python3-func-filter.html" TargetMode="External"/><Relationship Id="rId209" Type="http://schemas.openxmlformats.org/officeDocument/2006/relationships/hyperlink" Target="https://www.runoob.com/python3/python3-func-chr.html" TargetMode="External"/><Relationship Id="rId220" Type="http://schemas.openxmlformats.org/officeDocument/2006/relationships/hyperlink" Target="https://www.runoob.com/python/python-func-globals.html" TargetMode="External"/><Relationship Id="rId241" Type="http://schemas.openxmlformats.org/officeDocument/2006/relationships/hyperlink" Target="https://www.runoob.com/python/att-string-format.html" TargetMode="External"/><Relationship Id="rId15" Type="http://schemas.openxmlformats.org/officeDocument/2006/relationships/hyperlink" Target="https://www.runoob.com/python3/python-func-oct.html" TargetMode="External"/><Relationship Id="rId36" Type="http://schemas.openxmlformats.org/officeDocument/2006/relationships/hyperlink" Target="https://www.runoob.com/python3/python3-func-number-asin.html" TargetMode="External"/><Relationship Id="rId57" Type="http://schemas.openxmlformats.org/officeDocument/2006/relationships/hyperlink" Target="https://www.runoob.com/python3/python3-att-list-reverse.html" TargetMode="External"/><Relationship Id="rId262" Type="http://schemas.openxmlformats.org/officeDocument/2006/relationships/hyperlink" Target="https://www.runoob.com/python/att-string-rindex.html" TargetMode="External"/><Relationship Id="rId78" Type="http://schemas.openxmlformats.org/officeDocument/2006/relationships/hyperlink" Target="https://www.runoob.com/python3/ref-set-discard.html" TargetMode="External"/><Relationship Id="rId99" Type="http://schemas.openxmlformats.org/officeDocument/2006/relationships/hyperlink" Target="https://www.runoob.com/python3/python3-file-tell.html" TargetMode="External"/><Relationship Id="rId101" Type="http://schemas.openxmlformats.org/officeDocument/2006/relationships/hyperlink" Target="https://www.runoob.com/python3/python3-file-write.html" TargetMode="External"/><Relationship Id="rId122" Type="http://schemas.openxmlformats.org/officeDocument/2006/relationships/hyperlink" Target="https://www.runoob.com/python3/python3-os-fstatvfs.html" TargetMode="External"/><Relationship Id="rId143" Type="http://schemas.openxmlformats.org/officeDocument/2006/relationships/hyperlink" Target="https://www.runoob.com/python3/python3-os-openpty.html" TargetMode="External"/><Relationship Id="rId164" Type="http://schemas.openxmlformats.org/officeDocument/2006/relationships/hyperlink" Target="https://www.runoob.com/python3/python3-os-write.html" TargetMode="External"/><Relationship Id="rId185" Type="http://schemas.openxmlformats.org/officeDocument/2006/relationships/hyperlink" Target="https://www.runoob.com/python/python-func-eval.html" TargetMode="External"/><Relationship Id="rId9" Type="http://schemas.openxmlformats.org/officeDocument/2006/relationships/hyperlink" Target="https://www.runoob.com/python3/python-func-set.html" TargetMode="External"/><Relationship Id="rId210" Type="http://schemas.openxmlformats.org/officeDocument/2006/relationships/hyperlink" Target="https://www.runoob.com/python/python-func-frozenset.html" TargetMode="External"/><Relationship Id="rId26" Type="http://schemas.openxmlformats.org/officeDocument/2006/relationships/hyperlink" Target="https://www.runoob.com/python3/python3-func-number-pow.html" TargetMode="External"/><Relationship Id="rId231" Type="http://schemas.openxmlformats.org/officeDocument/2006/relationships/hyperlink" Target="https://www.runoob.com/python/python-func-set.html" TargetMode="External"/><Relationship Id="rId252" Type="http://schemas.openxmlformats.org/officeDocument/2006/relationships/hyperlink" Target="https://www.runoob.com/python/att-string-join.html" TargetMode="External"/><Relationship Id="rId273" Type="http://schemas.openxmlformats.org/officeDocument/2006/relationships/hyperlink" Target="https://www.runoob.com/python/att-string-upper.html" TargetMode="External"/><Relationship Id="rId47" Type="http://schemas.openxmlformats.org/officeDocument/2006/relationships/hyperlink" Target="https://www.runoob.com/python3/python3-att-list-max.html" TargetMode="External"/><Relationship Id="rId68" Type="http://schemas.openxmlformats.org/officeDocument/2006/relationships/hyperlink" Target="https://www.runoob.com/python3/python3-att-dictionary-setdefault.html" TargetMode="External"/><Relationship Id="rId89" Type="http://schemas.openxmlformats.org/officeDocument/2006/relationships/hyperlink" Target="https://www.runoob.com/python3/ref-set-update.html" TargetMode="External"/><Relationship Id="rId112" Type="http://schemas.openxmlformats.org/officeDocument/2006/relationships/hyperlink" Target="https://www.runoob.com/python3/python3-os-closerange.html" TargetMode="External"/><Relationship Id="rId133" Type="http://schemas.openxmlformats.org/officeDocument/2006/relationships/hyperlink" Target="https://www.runoob.com/python3/python3-os-lseek.html" TargetMode="External"/><Relationship Id="rId154" Type="http://schemas.openxmlformats.org/officeDocument/2006/relationships/hyperlink" Target="https://www.runoob.com/python3/python3-os-stat.html" TargetMode="External"/><Relationship Id="rId175" Type="http://schemas.openxmlformats.org/officeDocument/2006/relationships/hyperlink" Target="https://www.runoob.com/python/python-func-any.html" TargetMode="External"/><Relationship Id="rId196" Type="http://schemas.openxmlformats.org/officeDocument/2006/relationships/hyperlink" Target="https://www.runoob.com/python/python-func-issubclass.html" TargetMode="External"/><Relationship Id="rId200" Type="http://schemas.openxmlformats.org/officeDocument/2006/relationships/hyperlink" Target="https://www.runoob.com/python/python-func-float.html" TargetMode="External"/><Relationship Id="rId16" Type="http://schemas.openxmlformats.org/officeDocument/2006/relationships/hyperlink" Target="https://www.runoob.com/python3/python3-func-number-abs.html" TargetMode="External"/><Relationship Id="rId221" Type="http://schemas.openxmlformats.org/officeDocument/2006/relationships/hyperlink" Target="https://www.runoob.com/python/python-func-map.html" TargetMode="External"/><Relationship Id="rId242" Type="http://schemas.openxmlformats.org/officeDocument/2006/relationships/hyperlink" Target="https://www.runoob.com/python/att-string-index.html" TargetMode="External"/><Relationship Id="rId263" Type="http://schemas.openxmlformats.org/officeDocument/2006/relationships/hyperlink" Target="https://www.runoob.com/python/att-string-rjust.html" TargetMode="External"/><Relationship Id="rId37" Type="http://schemas.openxmlformats.org/officeDocument/2006/relationships/hyperlink" Target="https://www.runoob.com/python3/python3-func-number-atan.html" TargetMode="External"/><Relationship Id="rId58" Type="http://schemas.openxmlformats.org/officeDocument/2006/relationships/hyperlink" Target="https://www.runoob.com/python3/python3-att-list-sort.html" TargetMode="External"/><Relationship Id="rId79" Type="http://schemas.openxmlformats.org/officeDocument/2006/relationships/hyperlink" Target="https://www.runoob.com/python3/ref-set-intersection.html" TargetMode="External"/><Relationship Id="rId102" Type="http://schemas.openxmlformats.org/officeDocument/2006/relationships/hyperlink" Target="https://www.runoob.com/python3/python3-file-writelines.html" TargetMode="External"/><Relationship Id="rId123" Type="http://schemas.openxmlformats.org/officeDocument/2006/relationships/hyperlink" Target="https://www.runoob.com/python3/python3-os-fsync.html" TargetMode="External"/><Relationship Id="rId144" Type="http://schemas.openxmlformats.org/officeDocument/2006/relationships/hyperlink" Target="https://www.runoob.com/python3/python3-os-pathconf.html" TargetMode="External"/><Relationship Id="rId90" Type="http://schemas.openxmlformats.org/officeDocument/2006/relationships/hyperlink" Target="https://www.runoob.com/python3/python3-file-close.html" TargetMode="External"/><Relationship Id="rId165" Type="http://schemas.openxmlformats.org/officeDocument/2006/relationships/hyperlink" Target="https://www.runoob.com/python3/python3-func-number-abs.html" TargetMode="External"/><Relationship Id="rId186" Type="http://schemas.openxmlformats.org/officeDocument/2006/relationships/hyperlink" Target="https://www.runoob.com/python/python-func-int.html" TargetMode="External"/><Relationship Id="rId211" Type="http://schemas.openxmlformats.org/officeDocument/2006/relationships/hyperlink" Target="https://www.runoob.com/python3/python3-att-list-list.html" TargetMode="External"/><Relationship Id="rId232" Type="http://schemas.openxmlformats.org/officeDocument/2006/relationships/hyperlink" Target="https://www.runoob.com/python3/python3-string.html" TargetMode="External"/><Relationship Id="rId253" Type="http://schemas.openxmlformats.org/officeDocument/2006/relationships/hyperlink" Target="https://www.runoob.com/python/att-string-ljust.html" TargetMode="External"/><Relationship Id="rId274" Type="http://schemas.openxmlformats.org/officeDocument/2006/relationships/hyperlink" Target="https://www.runoob.com/python/att-string-zfill.html" TargetMode="External"/><Relationship Id="rId27" Type="http://schemas.openxmlformats.org/officeDocument/2006/relationships/hyperlink" Target="https://www.runoob.com/python3/python3-func-number-round.html" TargetMode="External"/><Relationship Id="rId48" Type="http://schemas.openxmlformats.org/officeDocument/2006/relationships/hyperlink" Target="https://www.runoob.com/python3/python3-att-list-min.html" TargetMode="External"/><Relationship Id="rId69" Type="http://schemas.openxmlformats.org/officeDocument/2006/relationships/hyperlink" Target="https://www.runoob.com/python3/python3-att-dictionary-update.html" TargetMode="External"/><Relationship Id="rId113" Type="http://schemas.openxmlformats.org/officeDocument/2006/relationships/hyperlink" Target="https://www.runoob.com/python3/python3-os-dup.html" TargetMode="External"/><Relationship Id="rId134" Type="http://schemas.openxmlformats.org/officeDocument/2006/relationships/hyperlink" Target="https://www.runoob.com/python3/python3-os-lstat.html" TargetMode="External"/><Relationship Id="rId80" Type="http://schemas.openxmlformats.org/officeDocument/2006/relationships/hyperlink" Target="https://www.runoob.com/python3/ref-set-intersection_update.html" TargetMode="External"/><Relationship Id="rId155" Type="http://schemas.openxmlformats.org/officeDocument/2006/relationships/hyperlink" Target="https://www.runoob.com/python3/python3-os-stat_float_times.html" TargetMode="External"/><Relationship Id="rId176" Type="http://schemas.openxmlformats.org/officeDocument/2006/relationships/hyperlink" Target="https://www.runoob.com/python3/python3-func-divmod.html" TargetMode="External"/><Relationship Id="rId197" Type="http://schemas.openxmlformats.org/officeDocument/2006/relationships/hyperlink" Target="https://www.runoob.com/python3/python3-func-number-pow.html" TargetMode="External"/><Relationship Id="rId201" Type="http://schemas.openxmlformats.org/officeDocument/2006/relationships/hyperlink" Target="https://www.runoob.com/python/python-func-iter.html" TargetMode="External"/><Relationship Id="rId222" Type="http://schemas.openxmlformats.org/officeDocument/2006/relationships/hyperlink" Target="https://www.runoob.com/python3/python3-func-reversed.html" TargetMode="External"/><Relationship Id="rId243" Type="http://schemas.openxmlformats.org/officeDocument/2006/relationships/hyperlink" Target="https://www.runoob.com/python/att-string-isalnum.html" TargetMode="External"/><Relationship Id="rId264" Type="http://schemas.openxmlformats.org/officeDocument/2006/relationships/hyperlink" Target="https://www.runoob.com/python/att-string-rpartition.html" TargetMode="External"/><Relationship Id="rId17" Type="http://schemas.openxmlformats.org/officeDocument/2006/relationships/hyperlink" Target="https://www.runoob.com/python3/python3-func-number-ceil.html" TargetMode="External"/><Relationship Id="rId38" Type="http://schemas.openxmlformats.org/officeDocument/2006/relationships/hyperlink" Target="https://www.runoob.com/python3/python3-func-number-atan2.html" TargetMode="External"/><Relationship Id="rId59" Type="http://schemas.openxmlformats.org/officeDocument/2006/relationships/hyperlink" Target="https://www.runoob.com/python3/python3-att-list-clear.html" TargetMode="External"/><Relationship Id="rId103" Type="http://schemas.openxmlformats.org/officeDocument/2006/relationships/hyperlink" Target="https://www.runoob.com/python3/python3-file-methods.html" TargetMode="External"/><Relationship Id="rId124" Type="http://schemas.openxmlformats.org/officeDocument/2006/relationships/hyperlink" Target="https://www.runoob.com/python3/python3-os-ftruncate.html" TargetMode="External"/><Relationship Id="rId70" Type="http://schemas.openxmlformats.org/officeDocument/2006/relationships/hyperlink" Target="https://www.runoob.com/python3/python3-att-dictionary-values.html" TargetMode="External"/><Relationship Id="rId91" Type="http://schemas.openxmlformats.org/officeDocument/2006/relationships/hyperlink" Target="https://www.runoob.com/python3/python3-file-flush.html" TargetMode="External"/><Relationship Id="rId145" Type="http://schemas.openxmlformats.org/officeDocument/2006/relationships/hyperlink" Target="https://www.runoob.com/python3/python3-os-pipe.html" TargetMode="External"/><Relationship Id="rId166" Type="http://schemas.openxmlformats.org/officeDocument/2006/relationships/hyperlink" Target="https://www.runoob.com/python/python-func-dict.html" TargetMode="External"/><Relationship Id="rId187" Type="http://schemas.openxmlformats.org/officeDocument/2006/relationships/hyperlink" Target="https://www.runoob.com/python3/python3-func-open.html" TargetMode="External"/><Relationship Id="rId1" Type="http://schemas.openxmlformats.org/officeDocument/2006/relationships/hyperlink" Target="https://www.runoob.com/python3/python-func-int.html" TargetMode="External"/><Relationship Id="rId212" Type="http://schemas.openxmlformats.org/officeDocument/2006/relationships/hyperlink" Target="https://www.runoob.com/python3/python3-func-range.html" TargetMode="External"/><Relationship Id="rId233" Type="http://schemas.openxmlformats.org/officeDocument/2006/relationships/hyperlink" Target="https://www.runoob.com/python/att-string-capitalize.html" TargetMode="External"/><Relationship Id="rId254" Type="http://schemas.openxmlformats.org/officeDocument/2006/relationships/hyperlink" Target="https://www.runoob.com/python/att-string-lower.html" TargetMode="External"/><Relationship Id="rId28" Type="http://schemas.openxmlformats.org/officeDocument/2006/relationships/hyperlink" Target="https://www.runoob.com/python3/python3-func-number-sqrt.html" TargetMode="External"/><Relationship Id="rId49" Type="http://schemas.openxmlformats.org/officeDocument/2006/relationships/hyperlink" Target="https://www.runoob.com/python3/python3-att-list-list.html" TargetMode="External"/><Relationship Id="rId114" Type="http://schemas.openxmlformats.org/officeDocument/2006/relationships/hyperlink" Target="https://www.runoob.com/python3/python3-os-dup2.html" TargetMode="External"/><Relationship Id="rId275" Type="http://schemas.openxmlformats.org/officeDocument/2006/relationships/hyperlink" Target="https://www.runoob.com/python3/python3-os-path.html" TargetMode="External"/><Relationship Id="rId60" Type="http://schemas.openxmlformats.org/officeDocument/2006/relationships/hyperlink" Target="https://www.runoob.com/python3/python3-att-list-copy.html" TargetMode="External"/><Relationship Id="rId81" Type="http://schemas.openxmlformats.org/officeDocument/2006/relationships/hyperlink" Target="https://www.runoob.com/python3/ref-set-isdisjoint.html" TargetMode="External"/><Relationship Id="rId135" Type="http://schemas.openxmlformats.org/officeDocument/2006/relationships/hyperlink" Target="https://www.runoob.com/python3/python3-os-major.html" TargetMode="External"/><Relationship Id="rId156" Type="http://schemas.openxmlformats.org/officeDocument/2006/relationships/hyperlink" Target="https://www.runoob.com/python3/python3-os-statvfs.html" TargetMode="External"/><Relationship Id="rId177" Type="http://schemas.openxmlformats.org/officeDocument/2006/relationships/hyperlink" Target="https://www.runoob.com/python/python-func-id.html" TargetMode="External"/><Relationship Id="rId198" Type="http://schemas.openxmlformats.org/officeDocument/2006/relationships/hyperlink" Target="https://www.runoob.com/python/python-func-super.html" TargetMode="External"/><Relationship Id="rId202" Type="http://schemas.openxmlformats.org/officeDocument/2006/relationships/hyperlink" Target="https://www.runoob.com/python/python-func-print.html" TargetMode="External"/><Relationship Id="rId223" Type="http://schemas.openxmlformats.org/officeDocument/2006/relationships/hyperlink" Target="https://www.runoob.com/python/python-func-__import__.html" TargetMode="External"/><Relationship Id="rId244" Type="http://schemas.openxmlformats.org/officeDocument/2006/relationships/hyperlink" Target="https://www.runoob.com/python/att-string-isalpha.html" TargetMode="External"/><Relationship Id="rId18" Type="http://schemas.openxmlformats.org/officeDocument/2006/relationships/hyperlink" Target="https://www.runoob.com/python3/python3-func-number-exp.html" TargetMode="External"/><Relationship Id="rId39" Type="http://schemas.openxmlformats.org/officeDocument/2006/relationships/hyperlink" Target="https://www.runoob.com/python3/python3-func-number-cos.html" TargetMode="External"/><Relationship Id="rId265" Type="http://schemas.openxmlformats.org/officeDocument/2006/relationships/hyperlink" Target="https://www.runoob.com/python/att-string-rstrip.html" TargetMode="External"/><Relationship Id="rId50" Type="http://schemas.openxmlformats.org/officeDocument/2006/relationships/hyperlink" Target="https://www.runoob.com/python3/python3-att-list-append.html" TargetMode="External"/><Relationship Id="rId104" Type="http://schemas.openxmlformats.org/officeDocument/2006/relationships/hyperlink" Target="https://www.runoob.com/python3/python3-os-file-methods.html" TargetMode="External"/><Relationship Id="rId125" Type="http://schemas.openxmlformats.org/officeDocument/2006/relationships/hyperlink" Target="https://www.runoob.com/python3/python3-os-getcwd.html" TargetMode="External"/><Relationship Id="rId146" Type="http://schemas.openxmlformats.org/officeDocument/2006/relationships/hyperlink" Target="https://www.runoob.com/python3/python3-os-popen.html" TargetMode="External"/><Relationship Id="rId167" Type="http://schemas.openxmlformats.org/officeDocument/2006/relationships/hyperlink" Target="https://www.runoob.com/python/python-func-help.html" TargetMode="External"/><Relationship Id="rId188" Type="http://schemas.openxmlformats.org/officeDocument/2006/relationships/hyperlink" Target="https://www.runoob.com/python/python-func-str.html" TargetMode="External"/><Relationship Id="rId71" Type="http://schemas.openxmlformats.org/officeDocument/2006/relationships/hyperlink" Target="https://www.runoob.com/python3/python3-att-dictionary-pop.html" TargetMode="External"/><Relationship Id="rId92" Type="http://schemas.openxmlformats.org/officeDocument/2006/relationships/hyperlink" Target="https://www.runoob.com/python3/python3-file-fileno.html" TargetMode="External"/><Relationship Id="rId213" Type="http://schemas.openxmlformats.org/officeDocument/2006/relationships/hyperlink" Target="https://www.runoob.com/python/python-func-vars.html" TargetMode="External"/><Relationship Id="rId234" Type="http://schemas.openxmlformats.org/officeDocument/2006/relationships/hyperlink" Target="https://www.runoob.com/python/att-string-center.html" TargetMode="External"/><Relationship Id="rId2" Type="http://schemas.openxmlformats.org/officeDocument/2006/relationships/hyperlink" Target="https://www.runoob.com/python3/python-func-float.html" TargetMode="External"/><Relationship Id="rId29" Type="http://schemas.openxmlformats.org/officeDocument/2006/relationships/hyperlink" Target="https://www.runoob.com/python3/python3-func-number-choice.html" TargetMode="External"/><Relationship Id="rId255" Type="http://schemas.openxmlformats.org/officeDocument/2006/relationships/hyperlink" Target="https://www.runoob.com/python/att-string-lstrip.html" TargetMode="External"/><Relationship Id="rId276" Type="http://schemas.openxmlformats.org/officeDocument/2006/relationships/printerSettings" Target="../printerSettings/printerSettings2.bin"/><Relationship Id="rId40" Type="http://schemas.openxmlformats.org/officeDocument/2006/relationships/hyperlink" Target="https://www.runoob.com/python3/python3-func-number-hypot.html" TargetMode="External"/><Relationship Id="rId115" Type="http://schemas.openxmlformats.org/officeDocument/2006/relationships/hyperlink" Target="https://www.runoob.com/python3/python3-os-fchdir.html" TargetMode="External"/><Relationship Id="rId136" Type="http://schemas.openxmlformats.org/officeDocument/2006/relationships/hyperlink" Target="https://www.runoob.com/python3/python3-os-makedev.html" TargetMode="External"/><Relationship Id="rId157" Type="http://schemas.openxmlformats.org/officeDocument/2006/relationships/hyperlink" Target="https://www.runoob.com/python3/python3-os-symlink.html" TargetMode="External"/><Relationship Id="rId178" Type="http://schemas.openxmlformats.org/officeDocument/2006/relationships/hyperlink" Target="https://www.runoob.com/python3/python3-func-sorted.html" TargetMode="External"/><Relationship Id="rId61" Type="http://schemas.openxmlformats.org/officeDocument/2006/relationships/hyperlink" Target="https://www.runoob.com/python3/python3-att-dictionary-clear.html" TargetMode="External"/><Relationship Id="rId82" Type="http://schemas.openxmlformats.org/officeDocument/2006/relationships/hyperlink" Target="https://www.runoob.com/python3/ref-set-issubset.html" TargetMode="External"/><Relationship Id="rId199" Type="http://schemas.openxmlformats.org/officeDocument/2006/relationships/hyperlink" Target="https://www.runoob.com/python3/python3-func-bytes.html" TargetMode="External"/><Relationship Id="rId203" Type="http://schemas.openxmlformats.org/officeDocument/2006/relationships/hyperlink" Target="https://www.runoob.com/python3/python3-func-tuple.html" TargetMode="External"/><Relationship Id="rId19" Type="http://schemas.openxmlformats.org/officeDocument/2006/relationships/hyperlink" Target="https://www.runoob.com/python3/python3-func-number-fabs.html" TargetMode="External"/><Relationship Id="rId224" Type="http://schemas.openxmlformats.org/officeDocument/2006/relationships/hyperlink" Target="https://www.runoob.com/python/python-func-complex.html" TargetMode="External"/><Relationship Id="rId245" Type="http://schemas.openxmlformats.org/officeDocument/2006/relationships/hyperlink" Target="https://www.runoob.com/python/att-string-isdecimal.html" TargetMode="External"/><Relationship Id="rId266" Type="http://schemas.openxmlformats.org/officeDocument/2006/relationships/hyperlink" Target="https://www.runoob.com/python/att-string-split.html" TargetMode="External"/><Relationship Id="rId30" Type="http://schemas.openxmlformats.org/officeDocument/2006/relationships/hyperlink" Target="https://www.runoob.com/python3/python3-func-number-randrange.html" TargetMode="External"/><Relationship Id="rId105" Type="http://schemas.openxmlformats.org/officeDocument/2006/relationships/hyperlink" Target="https://www.runoob.com/python3/python3-os-access.html" TargetMode="External"/><Relationship Id="rId126" Type="http://schemas.openxmlformats.org/officeDocument/2006/relationships/hyperlink" Target="https://www.runoob.com/python3/python3-os-getcwdu.html" TargetMode="External"/><Relationship Id="rId147" Type="http://schemas.openxmlformats.org/officeDocument/2006/relationships/hyperlink" Target="https://www.runoob.com/python3/python3-os-read.html" TargetMode="External"/><Relationship Id="rId168" Type="http://schemas.openxmlformats.org/officeDocument/2006/relationships/hyperlink" Target="https://www.runoob.com/python3/python3-func-number-min.html" TargetMode="External"/><Relationship Id="rId51" Type="http://schemas.openxmlformats.org/officeDocument/2006/relationships/hyperlink" Target="https://www.runoob.com/python3/python3-att-list-count.html" TargetMode="External"/><Relationship Id="rId72" Type="http://schemas.openxmlformats.org/officeDocument/2006/relationships/hyperlink" Target="https://www.runoob.com/python3/python3-att-dictionary-popitem.html" TargetMode="External"/><Relationship Id="rId93" Type="http://schemas.openxmlformats.org/officeDocument/2006/relationships/hyperlink" Target="https://www.runoob.com/python3/python3-file-isatty.html" TargetMode="External"/><Relationship Id="rId189" Type="http://schemas.openxmlformats.org/officeDocument/2006/relationships/hyperlink" Target="https://www.runoob.com/python/python-func-bool.html" TargetMode="External"/><Relationship Id="rId3" Type="http://schemas.openxmlformats.org/officeDocument/2006/relationships/hyperlink" Target="https://www.runoob.com/python3/python-func-complex.html" TargetMode="External"/><Relationship Id="rId214" Type="http://schemas.openxmlformats.org/officeDocument/2006/relationships/hyperlink" Target="https://www.runoob.com/python/python-func-classmethod.html" TargetMode="External"/><Relationship Id="rId235" Type="http://schemas.openxmlformats.org/officeDocument/2006/relationships/hyperlink" Target="https://www.runoob.com/python/att-string-count.html" TargetMode="External"/><Relationship Id="rId256" Type="http://schemas.openxmlformats.org/officeDocument/2006/relationships/hyperlink" Target="https://www.runoob.com/python/att-string-maketrans.html" TargetMode="External"/><Relationship Id="rId116" Type="http://schemas.openxmlformats.org/officeDocument/2006/relationships/hyperlink" Target="https://www.runoob.com/python3/python3-os-fchmod.html" TargetMode="External"/><Relationship Id="rId137" Type="http://schemas.openxmlformats.org/officeDocument/2006/relationships/hyperlink" Target="https://www.runoob.com/python3/python3-os-makedirs.html" TargetMode="External"/><Relationship Id="rId158" Type="http://schemas.openxmlformats.org/officeDocument/2006/relationships/hyperlink" Target="https://www.runoob.com/python3/python3-os-tcgetpgrp.html" TargetMode="External"/><Relationship Id="rId20" Type="http://schemas.openxmlformats.org/officeDocument/2006/relationships/hyperlink" Target="https://www.runoob.com/python3/python3-func-number-floor.html" TargetMode="External"/><Relationship Id="rId41" Type="http://schemas.openxmlformats.org/officeDocument/2006/relationships/hyperlink" Target="https://www.runoob.com/python3/python3-func-number-sin.html" TargetMode="External"/><Relationship Id="rId62" Type="http://schemas.openxmlformats.org/officeDocument/2006/relationships/hyperlink" Target="https://www.runoob.com/python3/python3-att-dictionary-copy.html" TargetMode="External"/><Relationship Id="rId83" Type="http://schemas.openxmlformats.org/officeDocument/2006/relationships/hyperlink" Target="https://www.runoob.com/python3/ref-set-issuperset.html" TargetMode="External"/><Relationship Id="rId179" Type="http://schemas.openxmlformats.org/officeDocument/2006/relationships/hyperlink" Target="https://www.runoob.com/python3/python3-func-ascii.html" TargetMode="External"/><Relationship Id="rId190" Type="http://schemas.openxmlformats.org/officeDocument/2006/relationships/hyperlink" Target="https://www.runoob.com/python3/python3-func-exec.html" TargetMode="External"/><Relationship Id="rId204" Type="http://schemas.openxmlformats.org/officeDocument/2006/relationships/hyperlink" Target="https://www.runoob.com/python/python-func-callable.html" TargetMode="External"/><Relationship Id="rId225" Type="http://schemas.openxmlformats.org/officeDocument/2006/relationships/hyperlink" Target="https://www.runoob.com/python/python-func-hasattr.html" TargetMode="External"/><Relationship Id="rId246" Type="http://schemas.openxmlformats.org/officeDocument/2006/relationships/hyperlink" Target="https://www.runoob.com/python/att-string-isdigit.html" TargetMode="External"/><Relationship Id="rId267" Type="http://schemas.openxmlformats.org/officeDocument/2006/relationships/hyperlink" Target="https://www.runoob.com/python/att-string-splitlines.html" TargetMode="External"/><Relationship Id="rId106" Type="http://schemas.openxmlformats.org/officeDocument/2006/relationships/hyperlink" Target="https://www.runoob.com/python3/python3-os-chdir.html" TargetMode="External"/><Relationship Id="rId127" Type="http://schemas.openxmlformats.org/officeDocument/2006/relationships/hyperlink" Target="https://www.runoob.com/python3/python3-os-isatty.html" TargetMode="External"/><Relationship Id="rId10" Type="http://schemas.openxmlformats.org/officeDocument/2006/relationships/hyperlink" Target="https://www.runoob.com/python3/python-func-dict.html" TargetMode="External"/><Relationship Id="rId31" Type="http://schemas.openxmlformats.org/officeDocument/2006/relationships/hyperlink" Target="https://www.runoob.com/python3/python3-func-number-random.html" TargetMode="External"/><Relationship Id="rId52" Type="http://schemas.openxmlformats.org/officeDocument/2006/relationships/hyperlink" Target="https://www.runoob.com/python3/python3-att-list-extend.html" TargetMode="External"/><Relationship Id="rId73" Type="http://schemas.openxmlformats.org/officeDocument/2006/relationships/hyperlink" Target="https://www.runoob.com/python3/ref-set-add.html" TargetMode="External"/><Relationship Id="rId94" Type="http://schemas.openxmlformats.org/officeDocument/2006/relationships/hyperlink" Target="https://www.runoob.com/python3/python3-file-next.html" TargetMode="External"/><Relationship Id="rId148" Type="http://schemas.openxmlformats.org/officeDocument/2006/relationships/hyperlink" Target="https://www.runoob.com/python3/python3-os-readlink.html" TargetMode="External"/><Relationship Id="rId169" Type="http://schemas.openxmlformats.org/officeDocument/2006/relationships/hyperlink" Target="https://www.runoob.com/python/python-func-setattr.html" TargetMode="External"/><Relationship Id="rId4" Type="http://schemas.openxmlformats.org/officeDocument/2006/relationships/hyperlink" Target="https://www.runoob.com/python3/python-func-str.html" TargetMode="External"/><Relationship Id="rId180" Type="http://schemas.openxmlformats.org/officeDocument/2006/relationships/hyperlink" Target="https://www.runoob.com/python3/python3-func-enumerate.html" TargetMode="External"/><Relationship Id="rId215" Type="http://schemas.openxmlformats.org/officeDocument/2006/relationships/hyperlink" Target="https://www.runoob.com/python/python-func-getattr.html" TargetMode="External"/><Relationship Id="rId236" Type="http://schemas.openxmlformats.org/officeDocument/2006/relationships/hyperlink" Target="https://www.runoob.com/python/att-string-decode.html" TargetMode="External"/><Relationship Id="rId257" Type="http://schemas.openxmlformats.org/officeDocument/2006/relationships/hyperlink" Target="https://www.runoob.com/python/att-string-max.html" TargetMode="External"/><Relationship Id="rId42" Type="http://schemas.openxmlformats.org/officeDocument/2006/relationships/hyperlink" Target="https://www.runoob.com/python3/python3-func-number-tan.html" TargetMode="External"/><Relationship Id="rId84" Type="http://schemas.openxmlformats.org/officeDocument/2006/relationships/hyperlink" Target="https://www.runoob.com/python3/ref-set-pop.html" TargetMode="External"/><Relationship Id="rId138" Type="http://schemas.openxmlformats.org/officeDocument/2006/relationships/hyperlink" Target="https://www.runoob.com/python3/python3-os-minor.html" TargetMode="External"/><Relationship Id="rId191" Type="http://schemas.openxmlformats.org/officeDocument/2006/relationships/hyperlink" Target="https://www.runoob.com/python/python-func-isinstance.html" TargetMode="External"/><Relationship Id="rId205" Type="http://schemas.openxmlformats.org/officeDocument/2006/relationships/hyperlink" Target="https://www.runoob.com/python/att-string-format.html" TargetMode="External"/><Relationship Id="rId247" Type="http://schemas.openxmlformats.org/officeDocument/2006/relationships/hyperlink" Target="https://www.runoob.com/python/att-string-islower.html" TargetMode="External"/><Relationship Id="rId107" Type="http://schemas.openxmlformats.org/officeDocument/2006/relationships/hyperlink" Target="https://www.runoob.com/python3/python3-os-chflags.html" TargetMode="External"/><Relationship Id="rId11" Type="http://schemas.openxmlformats.org/officeDocument/2006/relationships/hyperlink" Target="https://www.runoob.com/python3/python-func-frozenset.html" TargetMode="External"/><Relationship Id="rId53" Type="http://schemas.openxmlformats.org/officeDocument/2006/relationships/hyperlink" Target="https://www.runoob.com/python3/python3-att-list-index.html" TargetMode="External"/><Relationship Id="rId149" Type="http://schemas.openxmlformats.org/officeDocument/2006/relationships/hyperlink" Target="https://www.runoob.com/python3/python3-os-remove.html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px.com/data/attachment/forum/dvbbs/2010-1/201012618192172754.gif" TargetMode="External"/><Relationship Id="rId2" Type="http://schemas.openxmlformats.org/officeDocument/2006/relationships/hyperlink" Target="http://www.woshipm.com/data-analysis/732728.html" TargetMode="External"/><Relationship Id="rId1" Type="http://schemas.openxmlformats.org/officeDocument/2006/relationships/hyperlink" Target="https://jingyan.baidu.com/article/3c343ff706dbff0d377963c4.html" TargetMode="Externa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://www.sohu.com/a/247289470_417040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today.yougov.com/topics/food/articles-reports/2019/03/12/americas-favorite-foods-around-world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Q17"/>
  <sheetViews>
    <sheetView topLeftCell="A10" workbookViewId="0">
      <selection activeCell="D16" sqref="D16"/>
    </sheetView>
  </sheetViews>
  <sheetFormatPr defaultRowHeight="13.5" x14ac:dyDescent="0.15"/>
  <cols>
    <col min="2" max="2" width="29.125" customWidth="1"/>
    <col min="3" max="3" width="27.375" bestFit="1" customWidth="1"/>
    <col min="4" max="4" width="25.125" customWidth="1"/>
  </cols>
  <sheetData>
    <row r="1" spans="1:17" ht="27" x14ac:dyDescent="0.15">
      <c r="A1" s="28" t="s">
        <v>530</v>
      </c>
      <c r="B1" s="28" t="s">
        <v>605</v>
      </c>
      <c r="C1" s="51" t="s">
        <v>610</v>
      </c>
      <c r="D1" s="50">
        <v>43638.770624999997</v>
      </c>
    </row>
    <row r="2" spans="1:17" x14ac:dyDescent="0.15">
      <c r="A2">
        <v>1</v>
      </c>
      <c r="B2" s="9" t="s">
        <v>529</v>
      </c>
      <c r="C2" s="9" t="s">
        <v>545</v>
      </c>
    </row>
    <row r="3" spans="1:17" x14ac:dyDescent="0.15">
      <c r="A3">
        <v>2</v>
      </c>
      <c r="B3" s="9" t="s">
        <v>2128</v>
      </c>
    </row>
    <row r="4" spans="1:17" x14ac:dyDescent="0.15">
      <c r="A4">
        <v>3</v>
      </c>
      <c r="B4" s="9" t="s">
        <v>611</v>
      </c>
    </row>
    <row r="5" spans="1:17" x14ac:dyDescent="0.15">
      <c r="A5">
        <v>4</v>
      </c>
      <c r="B5" s="9" t="s">
        <v>528</v>
      </c>
    </row>
    <row r="6" spans="1:17" x14ac:dyDescent="0.15">
      <c r="A6">
        <v>5</v>
      </c>
      <c r="B6" s="9" t="s">
        <v>2781</v>
      </c>
      <c r="Q6" s="4"/>
    </row>
    <row r="7" spans="1:17" x14ac:dyDescent="0.15">
      <c r="A7">
        <v>6</v>
      </c>
      <c r="B7" s="9" t="s">
        <v>2782</v>
      </c>
    </row>
    <row r="8" spans="1:17" x14ac:dyDescent="0.15">
      <c r="A8">
        <v>7</v>
      </c>
      <c r="B8" s="9" t="s">
        <v>686</v>
      </c>
    </row>
    <row r="9" spans="1:17" x14ac:dyDescent="0.15">
      <c r="A9">
        <v>8</v>
      </c>
      <c r="B9" s="9" t="s">
        <v>527</v>
      </c>
    </row>
    <row r="10" spans="1:17" x14ac:dyDescent="0.15">
      <c r="A10">
        <v>9</v>
      </c>
      <c r="B10" s="9" t="s">
        <v>615</v>
      </c>
    </row>
    <row r="11" spans="1:17" x14ac:dyDescent="0.15">
      <c r="A11">
        <v>10</v>
      </c>
      <c r="B11" s="9" t="s">
        <v>1533</v>
      </c>
    </row>
    <row r="12" spans="1:17" x14ac:dyDescent="0.15">
      <c r="A12">
        <v>11</v>
      </c>
      <c r="B12" s="9" t="s">
        <v>1057</v>
      </c>
    </row>
    <row r="13" spans="1:17" x14ac:dyDescent="0.15">
      <c r="A13">
        <v>12</v>
      </c>
      <c r="B13" s="9" t="s">
        <v>1166</v>
      </c>
    </row>
    <row r="14" spans="1:17" x14ac:dyDescent="0.15">
      <c r="A14">
        <v>13</v>
      </c>
      <c r="B14" s="9" t="s">
        <v>1207</v>
      </c>
    </row>
    <row r="15" spans="1:17" x14ac:dyDescent="0.15">
      <c r="A15">
        <v>14</v>
      </c>
      <c r="B15" s="9" t="s">
        <v>1208</v>
      </c>
    </row>
    <row r="16" spans="1:17" x14ac:dyDescent="0.15">
      <c r="A16">
        <v>15</v>
      </c>
      <c r="B16" s="9" t="s">
        <v>526</v>
      </c>
    </row>
    <row r="17" spans="1:2" x14ac:dyDescent="0.15">
      <c r="A17">
        <v>16</v>
      </c>
      <c r="B17" s="9" t="s">
        <v>1466</v>
      </c>
    </row>
  </sheetData>
  <phoneticPr fontId="1" type="noConversion"/>
  <hyperlinks>
    <hyperlink ref="C2" r:id="rId1" xr:uid="{00000000-0004-0000-0000-000000000000}"/>
    <hyperlink ref="B2" location="'目录'!a1" display="目录" xr:uid="{49305562-2DCF-4BB7-8FE0-29851E6F2DD7}"/>
    <hyperlink ref="B3" location="'草稿表'!a1" display="草稿表" xr:uid="{4E6037CF-54BA-43D9-9D88-F3BCF041FC3F}"/>
    <hyperlink ref="B4" location="'编程学习进度表'!a1" display="编程学习进度表" xr:uid="{F03DA2BB-CE6E-4528-854D-FF945A65FFFF}"/>
    <hyperlink ref="B5" location="'法考学习进度表'!a1" display="法考学习进度表" xr:uid="{5AB3B2A9-5D10-4374-9ED0-B06FC9DB01D4}"/>
    <hyperlink ref="B6" location="'powerbi笔记'!a1" display="powerbi笔记" xr:uid="{D23C0B14-9765-482F-A7BA-B4141B600D35}"/>
    <hyperlink ref="B7" location="'PowerQuery演示'!a1" display="PowerQuery演示" xr:uid="{9B848EC9-9539-4F13-B4FE-D06EBF31CA53}"/>
    <hyperlink ref="B8" location="'MySQL笔记'!a1" display="MySQL笔记" xr:uid="{6C74F570-FA75-4DDA-918E-BFB30F59A857}"/>
    <hyperlink ref="B9" location="'VBA演示表'!a1" display="VBA演示表" xr:uid="{F1DBF863-3E20-459E-848A-F13C85B98207}"/>
    <hyperlink ref="B10" location="'高等数学学习进度'!a1" display="高等数学学习进度" xr:uid="{B53D0BE3-047D-4119-A938-6670B239A5ED}"/>
    <hyperlink ref="B11" location="'git笔记'!a1" display="git笔记" xr:uid="{9E1E7D01-B3B1-4786-B2B5-9527EE60CF5E}"/>
    <hyperlink ref="B12" location="'笔记_3_9_1_VBA运算符、特殊技巧'!a1" display="笔记_3_9_1_VBA运算符、特殊技巧" xr:uid="{3B2F27D9-9EF9-4680-AA6A-220B31E2B9DE}"/>
    <hyperlink ref="B13" location="'MySQL数据类型及运算符'!a1" display="MySQL数据类型及运算符" xr:uid="{AF9BBF16-D81C-45C0-AE4D-646897E2E416}"/>
    <hyperlink ref="B14" location="'Access数据查询'!a1" display="Access数据查询" xr:uid="{A6BB7AE5-BA1D-48C1-BA98-7A13437A4F28}"/>
    <hyperlink ref="B15" location="'MySQL数据查询'!a1" display="MySQL数据查询" xr:uid="{CD5ED801-5249-41CA-96FB-52E9D208A4CE}"/>
    <hyperlink ref="B16" location="'VBA_实例_原始数据'!a1" display="VBA_实例_原始数据" xr:uid="{2F189174-1406-4EC8-929C-FA5E3FF22D65}"/>
    <hyperlink ref="B17" location="'Access笔记'!a1" display="Access笔记" xr:uid="{30D8599D-0AFE-4199-82C6-50C2C8E3CEA9}"/>
  </hyperlinks>
  <pageMargins left="0.7" right="0.7" top="0.75" bottom="0.75" header="0.3" footer="0.3"/>
  <pageSetup paperSize="9" orientation="portrait"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4EA58-D8FB-4711-B7D7-0487A0C90562}">
  <sheetPr codeName="Sheet16"/>
  <dimension ref="A2:J9"/>
  <sheetViews>
    <sheetView topLeftCell="A4" workbookViewId="0">
      <selection activeCell="L17" sqref="L17"/>
    </sheetView>
  </sheetViews>
  <sheetFormatPr defaultRowHeight="13.5" x14ac:dyDescent="0.15"/>
  <cols>
    <col min="1" max="1" width="7.5" bestFit="1" customWidth="1"/>
    <col min="6" max="6" width="12.75" bestFit="1" customWidth="1"/>
    <col min="7" max="7" width="13.875" bestFit="1" customWidth="1"/>
    <col min="8" max="8" width="8.5" bestFit="1" customWidth="1"/>
  </cols>
  <sheetData>
    <row r="2" spans="1:10" x14ac:dyDescent="0.15">
      <c r="B2">
        <v>1</v>
      </c>
      <c r="C2">
        <v>2</v>
      </c>
      <c r="D2">
        <f>SUM(B2:C2)</f>
        <v>3</v>
      </c>
      <c r="F2" s="121" t="e">
        <f>B2*$D$4/($D2*B$4)</f>
        <v>#DIV/0!</v>
      </c>
      <c r="G2" s="121" t="e">
        <f t="shared" ref="G2:H2" si="0">C2*$D$4/($D2*C$4)</f>
        <v>#DIV/0!</v>
      </c>
      <c r="H2" s="121" t="e">
        <f t="shared" si="0"/>
        <v>#DIV/0!</v>
      </c>
    </row>
    <row r="3" spans="1:10" x14ac:dyDescent="0.15">
      <c r="B3">
        <v>3</v>
      </c>
      <c r="C3">
        <v>4</v>
      </c>
      <c r="D3">
        <f>SUM(B3:C3)</f>
        <v>7</v>
      </c>
      <c r="F3" s="121" t="e">
        <f t="shared" ref="F3" si="1">B3*$D$4/($D3*B$4)</f>
        <v>#DIV/0!</v>
      </c>
      <c r="G3" s="121" t="e">
        <f t="shared" ref="G3" si="2">C3*$D$4/($D3*C$4)</f>
        <v>#DIV/0!</v>
      </c>
      <c r="H3" s="121" t="e">
        <f t="shared" ref="H3" si="3">D3*$D$4/($D3*D$4)</f>
        <v>#DIV/0!</v>
      </c>
      <c r="J3" t="e">
        <f>F2/G2/F3/G3</f>
        <v>#DIV/0!</v>
      </c>
    </row>
    <row r="4" spans="1:10" x14ac:dyDescent="0.15">
      <c r="A4" s="20"/>
      <c r="F4" s="121"/>
      <c r="G4" s="121"/>
    </row>
    <row r="7" spans="1:10" x14ac:dyDescent="0.15">
      <c r="B7">
        <v>1</v>
      </c>
      <c r="C7">
        <v>2</v>
      </c>
      <c r="D7">
        <f>SUM(B7:C7)</f>
        <v>3</v>
      </c>
      <c r="F7">
        <f>B7*$D$9/($D7*B$9)</f>
        <v>0.83333333333333337</v>
      </c>
      <c r="G7">
        <f t="shared" ref="G7:H9" si="4">C7*$D$9/($D7*C$9)</f>
        <v>1.1111111111111112</v>
      </c>
      <c r="H7">
        <f t="shared" si="4"/>
        <v>1</v>
      </c>
    </row>
    <row r="8" spans="1:10" x14ac:dyDescent="0.15">
      <c r="B8">
        <v>3</v>
      </c>
      <c r="C8">
        <v>4</v>
      </c>
      <c r="D8">
        <f>SUM(B8:C8)</f>
        <v>7</v>
      </c>
      <c r="F8">
        <f t="shared" ref="F8:F9" si="5">B8*$D$9/($D8*B$9)</f>
        <v>1.0714285714285714</v>
      </c>
      <c r="G8">
        <f>C8*$D$9/($D8*C$9)</f>
        <v>0.95238095238095233</v>
      </c>
      <c r="H8">
        <f t="shared" si="4"/>
        <v>1</v>
      </c>
    </row>
    <row r="9" spans="1:10" x14ac:dyDescent="0.15">
      <c r="B9">
        <f>SUM(B7:B8)</f>
        <v>4</v>
      </c>
      <c r="C9">
        <f>SUM(C7:C8)</f>
        <v>6</v>
      </c>
      <c r="D9">
        <f>SUM(D7:D8)</f>
        <v>10</v>
      </c>
      <c r="F9">
        <f t="shared" si="5"/>
        <v>1</v>
      </c>
      <c r="G9">
        <f t="shared" si="4"/>
        <v>1</v>
      </c>
      <c r="H9">
        <f t="shared" si="4"/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FD0A-14F6-4579-AA58-6BD3DEE1EB00}">
  <sheetPr codeName="Sheet20"/>
  <dimension ref="A1:E443"/>
  <sheetViews>
    <sheetView topLeftCell="A408" workbookViewId="0">
      <selection activeCell="B423" sqref="B423"/>
    </sheetView>
  </sheetViews>
  <sheetFormatPr defaultRowHeight="13.5" x14ac:dyDescent="0.15"/>
  <cols>
    <col min="1" max="1" width="57.25" bestFit="1" customWidth="1"/>
    <col min="2" max="2" width="59.125" customWidth="1"/>
    <col min="3" max="3" width="80.25" customWidth="1"/>
    <col min="4" max="4" width="38.25" customWidth="1"/>
  </cols>
  <sheetData>
    <row r="1" spans="1:2" ht="14.25" thickBot="1" x14ac:dyDescent="0.2">
      <c r="A1" s="4" t="s">
        <v>2969</v>
      </c>
    </row>
    <row r="2" spans="1:2" ht="14.25" thickBot="1" x14ac:dyDescent="0.2">
      <c r="A2" s="125" t="s">
        <v>2813</v>
      </c>
      <c r="B2" s="125" t="s">
        <v>1028</v>
      </c>
    </row>
    <row r="3" spans="1:2" ht="14.25" thickBot="1" x14ac:dyDescent="0.2">
      <c r="A3" s="126" t="s">
        <v>2814</v>
      </c>
      <c r="B3" s="127" t="s">
        <v>2815</v>
      </c>
    </row>
    <row r="4" spans="1:2" ht="14.25" thickBot="1" x14ac:dyDescent="0.2">
      <c r="A4" s="128" t="s">
        <v>2816</v>
      </c>
      <c r="B4" s="129" t="s">
        <v>2817</v>
      </c>
    </row>
    <row r="5" spans="1:2" ht="14.25" thickBot="1" x14ac:dyDescent="0.2">
      <c r="A5" s="126" t="s">
        <v>2818</v>
      </c>
      <c r="B5" s="127" t="s">
        <v>2819</v>
      </c>
    </row>
    <row r="6" spans="1:2" ht="14.25" thickBot="1" x14ac:dyDescent="0.2">
      <c r="A6" s="128" t="s">
        <v>2820</v>
      </c>
      <c r="B6" s="129" t="s">
        <v>2821</v>
      </c>
    </row>
    <row r="7" spans="1:2" ht="14.25" thickBot="1" x14ac:dyDescent="0.2">
      <c r="A7" s="126" t="s">
        <v>2822</v>
      </c>
      <c r="B7" s="127" t="s">
        <v>2823</v>
      </c>
    </row>
    <row r="8" spans="1:2" ht="14.25" thickBot="1" x14ac:dyDescent="0.2">
      <c r="A8" s="128" t="s">
        <v>2824</v>
      </c>
      <c r="B8" s="129" t="s">
        <v>2825</v>
      </c>
    </row>
    <row r="9" spans="1:2" ht="14.25" thickBot="1" x14ac:dyDescent="0.2">
      <c r="A9" s="126" t="s">
        <v>2826</v>
      </c>
      <c r="B9" s="127" t="s">
        <v>2827</v>
      </c>
    </row>
    <row r="10" spans="1:2" ht="14.25" thickBot="1" x14ac:dyDescent="0.2">
      <c r="A10" s="128" t="s">
        <v>2828</v>
      </c>
      <c r="B10" s="129" t="s">
        <v>2829</v>
      </c>
    </row>
    <row r="11" spans="1:2" ht="14.25" thickBot="1" x14ac:dyDescent="0.2">
      <c r="A11" s="126" t="s">
        <v>2830</v>
      </c>
      <c r="B11" s="127" t="s">
        <v>2831</v>
      </c>
    </row>
    <row r="12" spans="1:2" ht="14.25" thickBot="1" x14ac:dyDescent="0.2">
      <c r="A12" s="128" t="s">
        <v>2832</v>
      </c>
      <c r="B12" s="129" t="s">
        <v>2833</v>
      </c>
    </row>
    <row r="13" spans="1:2" ht="14.25" thickBot="1" x14ac:dyDescent="0.2">
      <c r="A13" s="126" t="s">
        <v>2834</v>
      </c>
      <c r="B13" s="127" t="s">
        <v>2835</v>
      </c>
    </row>
    <row r="14" spans="1:2" ht="14.25" thickBot="1" x14ac:dyDescent="0.2">
      <c r="A14" s="128" t="s">
        <v>2836</v>
      </c>
      <c r="B14" s="129" t="s">
        <v>2837</v>
      </c>
    </row>
    <row r="15" spans="1:2" ht="14.25" thickBot="1" x14ac:dyDescent="0.2">
      <c r="A15" s="126" t="s">
        <v>2838</v>
      </c>
      <c r="B15" s="127" t="s">
        <v>2839</v>
      </c>
    </row>
    <row r="16" spans="1:2" ht="14.25" thickBot="1" x14ac:dyDescent="0.2">
      <c r="A16" s="128" t="s">
        <v>2840</v>
      </c>
      <c r="B16" s="129" t="s">
        <v>2841</v>
      </c>
    </row>
    <row r="17" spans="1:4" ht="14.25" thickBot="1" x14ac:dyDescent="0.2">
      <c r="A17" s="126" t="s">
        <v>2842</v>
      </c>
      <c r="B17" s="127" t="s">
        <v>2843</v>
      </c>
    </row>
    <row r="19" spans="1:4" ht="14.25" thickBot="1" x14ac:dyDescent="0.2">
      <c r="A19" t="s">
        <v>2930</v>
      </c>
    </row>
    <row r="20" spans="1:4" ht="14.25" thickBot="1" x14ac:dyDescent="0.2">
      <c r="A20" s="125" t="s">
        <v>2844</v>
      </c>
      <c r="B20" s="125" t="s">
        <v>1028</v>
      </c>
      <c r="C20" s="125" t="s">
        <v>1029</v>
      </c>
    </row>
    <row r="21" spans="1:4" ht="14.25" thickBot="1" x14ac:dyDescent="0.2">
      <c r="A21" s="130" t="s">
        <v>1308</v>
      </c>
      <c r="B21" s="130" t="s">
        <v>2845</v>
      </c>
      <c r="C21" s="130" t="s">
        <v>2846</v>
      </c>
    </row>
    <row r="22" spans="1:4" ht="14.25" thickBot="1" x14ac:dyDescent="0.2">
      <c r="A22" s="131" t="s">
        <v>2847</v>
      </c>
      <c r="B22" s="131" t="s">
        <v>2848</v>
      </c>
      <c r="C22" s="131" t="s">
        <v>2849</v>
      </c>
    </row>
    <row r="23" spans="1:4" ht="14.25" thickBot="1" x14ac:dyDescent="0.2">
      <c r="A23" s="130" t="s">
        <v>1306</v>
      </c>
      <c r="B23" s="130" t="s">
        <v>2850</v>
      </c>
      <c r="C23" s="130" t="s">
        <v>2851</v>
      </c>
    </row>
    <row r="24" spans="1:4" ht="14.25" thickBot="1" x14ac:dyDescent="0.2">
      <c r="A24" s="131" t="s">
        <v>2852</v>
      </c>
      <c r="B24" s="131" t="s">
        <v>2853</v>
      </c>
      <c r="C24" s="131" t="s">
        <v>2854</v>
      </c>
    </row>
    <row r="25" spans="1:4" ht="14.25" thickBot="1" x14ac:dyDescent="0.2">
      <c r="A25" s="130" t="s">
        <v>2855</v>
      </c>
      <c r="B25" s="130" t="s">
        <v>2856</v>
      </c>
      <c r="C25" s="130" t="s">
        <v>2857</v>
      </c>
    </row>
    <row r="26" spans="1:4" ht="14.25" thickBot="1" x14ac:dyDescent="0.2">
      <c r="A26" s="131" t="s">
        <v>2858</v>
      </c>
      <c r="B26" s="131" t="s">
        <v>2859</v>
      </c>
      <c r="C26" s="131" t="s">
        <v>2860</v>
      </c>
    </row>
    <row r="27" spans="1:4" x14ac:dyDescent="0.15">
      <c r="A27" s="199" t="s">
        <v>2861</v>
      </c>
      <c r="B27" s="199" t="s">
        <v>2862</v>
      </c>
      <c r="C27" s="132" t="s">
        <v>2863</v>
      </c>
      <c r="D27" s="133">
        <v>4</v>
      </c>
    </row>
    <row r="28" spans="1:4" ht="14.25" thickBot="1" x14ac:dyDescent="0.2">
      <c r="A28" s="200"/>
      <c r="B28" s="200"/>
      <c r="C28" s="134" t="s">
        <v>2864</v>
      </c>
      <c r="D28" s="135">
        <v>-5</v>
      </c>
    </row>
    <row r="29" spans="1:4" ht="14.25" thickBot="1" x14ac:dyDescent="0.2">
      <c r="A29" s="130" t="s">
        <v>2865</v>
      </c>
      <c r="B29" s="130" t="s">
        <v>2866</v>
      </c>
      <c r="C29" s="130" t="s">
        <v>2867</v>
      </c>
    </row>
    <row r="30" spans="1:4" ht="14.25" thickBot="1" x14ac:dyDescent="0.2">
      <c r="A30" s="131" t="s">
        <v>2868</v>
      </c>
      <c r="B30" s="131" t="s">
        <v>2869</v>
      </c>
      <c r="C30" s="131" t="s">
        <v>2870</v>
      </c>
    </row>
    <row r="31" spans="1:4" ht="14.25" thickBot="1" x14ac:dyDescent="0.2">
      <c r="A31" s="130" t="s">
        <v>1036</v>
      </c>
      <c r="B31" s="130" t="s">
        <v>2871</v>
      </c>
      <c r="C31" s="130" t="s">
        <v>2872</v>
      </c>
    </row>
    <row r="32" spans="1:4" ht="26.25" thickBot="1" x14ac:dyDescent="0.2">
      <c r="A32" s="131" t="s">
        <v>1039</v>
      </c>
      <c r="B32" s="131" t="s">
        <v>2873</v>
      </c>
      <c r="C32" s="131" t="s">
        <v>2874</v>
      </c>
    </row>
    <row r="33" spans="1:3" ht="14.25" thickBot="1" x14ac:dyDescent="0.2">
      <c r="A33" s="130" t="s">
        <v>1042</v>
      </c>
      <c r="B33" s="130" t="s">
        <v>2875</v>
      </c>
      <c r="C33" s="130" t="s">
        <v>2876</v>
      </c>
    </row>
    <row r="34" spans="1:3" ht="14.25" thickBot="1" x14ac:dyDescent="0.2">
      <c r="A34" s="131" t="s">
        <v>1045</v>
      </c>
      <c r="B34" s="131" t="s">
        <v>2877</v>
      </c>
      <c r="C34" s="131" t="s">
        <v>2878</v>
      </c>
    </row>
    <row r="35" spans="1:3" ht="14.25" thickBot="1" x14ac:dyDescent="0.2">
      <c r="A35" s="130" t="s">
        <v>1030</v>
      </c>
      <c r="B35" s="130" t="s">
        <v>2879</v>
      </c>
      <c r="C35" s="130" t="s">
        <v>2880</v>
      </c>
    </row>
    <row r="36" spans="1:3" ht="14.25" thickBot="1" x14ac:dyDescent="0.2">
      <c r="A36" s="131" t="s">
        <v>2881</v>
      </c>
      <c r="B36" s="131" t="s">
        <v>2882</v>
      </c>
      <c r="C36" s="131" t="s">
        <v>2883</v>
      </c>
    </row>
    <row r="37" spans="1:3" ht="14.25" thickBot="1" x14ac:dyDescent="0.2">
      <c r="A37" s="130" t="s">
        <v>2884</v>
      </c>
      <c r="B37" s="130" t="s">
        <v>2885</v>
      </c>
      <c r="C37" s="130" t="s">
        <v>2886</v>
      </c>
    </row>
    <row r="38" spans="1:3" ht="17.25" thickBot="1" x14ac:dyDescent="0.2">
      <c r="A38" s="131" t="s">
        <v>2887</v>
      </c>
      <c r="B38" s="136" t="s">
        <v>2918</v>
      </c>
      <c r="C38" s="131" t="s">
        <v>2888</v>
      </c>
    </row>
    <row r="39" spans="1:3" ht="14.25" thickBot="1" x14ac:dyDescent="0.2">
      <c r="A39" s="130" t="s">
        <v>2889</v>
      </c>
      <c r="B39" s="130" t="s">
        <v>2890</v>
      </c>
      <c r="C39" s="130" t="s">
        <v>2891</v>
      </c>
    </row>
    <row r="40" spans="1:3" ht="14.25" thickBot="1" x14ac:dyDescent="0.2">
      <c r="A40" s="131" t="s">
        <v>2892</v>
      </c>
      <c r="B40" s="131" t="s">
        <v>2893</v>
      </c>
      <c r="C40" s="131" t="s">
        <v>2894</v>
      </c>
    </row>
    <row r="41" spans="1:3" ht="14.25" thickBot="1" x14ac:dyDescent="0.2">
      <c r="A41" s="130" t="s">
        <v>2895</v>
      </c>
      <c r="B41" s="130" t="s">
        <v>2896</v>
      </c>
      <c r="C41" s="130" t="s">
        <v>2897</v>
      </c>
    </row>
    <row r="42" spans="1:3" ht="14.25" thickBot="1" x14ac:dyDescent="0.2">
      <c r="A42" s="131" t="s">
        <v>2898</v>
      </c>
      <c r="B42" s="131" t="s">
        <v>2899</v>
      </c>
      <c r="C42" s="131" t="s">
        <v>2900</v>
      </c>
    </row>
    <row r="43" spans="1:3" ht="26.25" thickBot="1" x14ac:dyDescent="0.2">
      <c r="A43" s="130" t="s">
        <v>2901</v>
      </c>
      <c r="B43" s="130" t="s">
        <v>2902</v>
      </c>
      <c r="C43" s="130" t="s">
        <v>2903</v>
      </c>
    </row>
    <row r="44" spans="1:3" ht="14.25" thickBot="1" x14ac:dyDescent="0.2">
      <c r="A44" s="131" t="s">
        <v>2904</v>
      </c>
      <c r="B44" s="131" t="s">
        <v>2905</v>
      </c>
      <c r="C44" s="131" t="s">
        <v>2906</v>
      </c>
    </row>
    <row r="45" spans="1:3" ht="14.25" thickBot="1" x14ac:dyDescent="0.2">
      <c r="A45" s="130" t="s">
        <v>1294</v>
      </c>
      <c r="B45" s="130" t="s">
        <v>2907</v>
      </c>
      <c r="C45" s="130" t="s">
        <v>2908</v>
      </c>
    </row>
    <row r="46" spans="1:3" ht="26.25" thickBot="1" x14ac:dyDescent="0.2">
      <c r="A46" s="131" t="s">
        <v>2909</v>
      </c>
      <c r="B46" s="131" t="s">
        <v>2910</v>
      </c>
      <c r="C46" s="131" t="s">
        <v>2911</v>
      </c>
    </row>
    <row r="47" spans="1:3" ht="26.25" thickBot="1" x14ac:dyDescent="0.2">
      <c r="A47" s="130" t="s">
        <v>2912</v>
      </c>
      <c r="B47" s="130" t="s">
        <v>2913</v>
      </c>
      <c r="C47" s="130" t="s">
        <v>2914</v>
      </c>
    </row>
    <row r="48" spans="1:3" ht="26.25" thickBot="1" x14ac:dyDescent="0.2">
      <c r="A48" s="131" t="s">
        <v>2915</v>
      </c>
      <c r="B48" s="131" t="s">
        <v>2916</v>
      </c>
      <c r="C48" s="131" t="s">
        <v>2917</v>
      </c>
    </row>
    <row r="49" spans="1:4" ht="14.25" thickBot="1" x14ac:dyDescent="0.2">
      <c r="A49" s="130" t="s">
        <v>2919</v>
      </c>
      <c r="B49" s="130" t="s">
        <v>2920</v>
      </c>
      <c r="C49" s="130" t="s">
        <v>2921</v>
      </c>
      <c r="D49" s="130" t="s">
        <v>2922</v>
      </c>
    </row>
    <row r="50" spans="1:4" ht="14.25" thickBot="1" x14ac:dyDescent="0.2">
      <c r="A50" s="131" t="s">
        <v>2923</v>
      </c>
      <c r="B50" s="131" t="s">
        <v>2924</v>
      </c>
      <c r="C50" s="131" t="s">
        <v>2925</v>
      </c>
      <c r="D50" s="131" t="s">
        <v>2926</v>
      </c>
    </row>
    <row r="51" spans="1:4" ht="17.25" thickBot="1" x14ac:dyDescent="0.2">
      <c r="A51" s="130" t="s">
        <v>2927</v>
      </c>
      <c r="B51" s="130" t="s">
        <v>2928</v>
      </c>
      <c r="C51" s="138" t="s">
        <v>2937</v>
      </c>
      <c r="D51" s="130" t="s">
        <v>2929</v>
      </c>
    </row>
    <row r="52" spans="1:4" ht="14.25" thickBot="1" x14ac:dyDescent="0.2">
      <c r="A52" s="130" t="s">
        <v>2931</v>
      </c>
      <c r="B52" s="130" t="s">
        <v>2932</v>
      </c>
      <c r="C52" s="130" t="s">
        <v>2933</v>
      </c>
    </row>
    <row r="53" spans="1:4" ht="14.25" thickBot="1" x14ac:dyDescent="0.2">
      <c r="A53" s="131" t="s">
        <v>2934</v>
      </c>
      <c r="B53" s="131" t="s">
        <v>2935</v>
      </c>
      <c r="C53" s="131" t="s">
        <v>2936</v>
      </c>
    </row>
    <row r="54" spans="1:4" ht="14.25" thickBot="1" x14ac:dyDescent="0.2">
      <c r="A54" s="130" t="s">
        <v>2938</v>
      </c>
      <c r="B54" s="130" t="s">
        <v>2939</v>
      </c>
      <c r="C54" s="139" t="s">
        <v>2940</v>
      </c>
    </row>
    <row r="55" spans="1:4" ht="14.25" thickBot="1" x14ac:dyDescent="0.2">
      <c r="A55" s="131" t="s">
        <v>2941</v>
      </c>
      <c r="B55" s="131" t="s">
        <v>2942</v>
      </c>
      <c r="C55" s="140" t="s">
        <v>2943</v>
      </c>
    </row>
    <row r="57" spans="1:4" ht="13.5" customHeight="1" thickBot="1" x14ac:dyDescent="0.2">
      <c r="A57" t="s">
        <v>2968</v>
      </c>
    </row>
    <row r="58" spans="1:4" ht="14.25" thickBot="1" x14ac:dyDescent="0.2">
      <c r="A58" s="130" t="s">
        <v>2858</v>
      </c>
      <c r="B58" s="130" t="s">
        <v>2944</v>
      </c>
    </row>
    <row r="59" spans="1:4" ht="14.25" thickBot="1" x14ac:dyDescent="0.2">
      <c r="A59" s="131" t="s">
        <v>2945</v>
      </c>
      <c r="B59" s="131" t="s">
        <v>2946</v>
      </c>
    </row>
    <row r="60" spans="1:4" ht="14.25" thickBot="1" x14ac:dyDescent="0.2">
      <c r="A60" s="130" t="s">
        <v>2947</v>
      </c>
      <c r="B60" s="130" t="s">
        <v>2948</v>
      </c>
    </row>
    <row r="61" spans="1:4" ht="14.25" thickBot="1" x14ac:dyDescent="0.2">
      <c r="A61" s="131" t="s">
        <v>2949</v>
      </c>
      <c r="B61" s="131" t="s">
        <v>2950</v>
      </c>
    </row>
    <row r="62" spans="1:4" ht="14.25" thickBot="1" x14ac:dyDescent="0.2">
      <c r="A62" s="130" t="s">
        <v>2951</v>
      </c>
      <c r="B62" s="130" t="s">
        <v>2952</v>
      </c>
    </row>
    <row r="63" spans="1:4" ht="14.25" thickBot="1" x14ac:dyDescent="0.2">
      <c r="A63" s="131" t="s">
        <v>2901</v>
      </c>
      <c r="B63" s="131" t="s">
        <v>2953</v>
      </c>
    </row>
    <row r="64" spans="1:4" ht="14.25" thickBot="1" x14ac:dyDescent="0.2">
      <c r="A64" s="130" t="s">
        <v>2954</v>
      </c>
      <c r="B64" s="130" t="s">
        <v>2955</v>
      </c>
    </row>
    <row r="65" spans="1:2" ht="14.25" thickBot="1" x14ac:dyDescent="0.2">
      <c r="A65" s="131" t="s">
        <v>2956</v>
      </c>
      <c r="B65" s="131" t="s">
        <v>2957</v>
      </c>
    </row>
    <row r="66" spans="1:2" ht="14.25" thickBot="1" x14ac:dyDescent="0.2">
      <c r="A66" s="130" t="s">
        <v>2958</v>
      </c>
      <c r="B66" s="130" t="s">
        <v>2959</v>
      </c>
    </row>
    <row r="67" spans="1:2" ht="14.25" thickBot="1" x14ac:dyDescent="0.2">
      <c r="A67" s="131" t="s">
        <v>2960</v>
      </c>
      <c r="B67" s="131" t="s">
        <v>2961</v>
      </c>
    </row>
    <row r="68" spans="1:2" ht="14.25" thickBot="1" x14ac:dyDescent="0.2">
      <c r="A68" s="130" t="s">
        <v>2962</v>
      </c>
      <c r="B68" s="130" t="s">
        <v>2963</v>
      </c>
    </row>
    <row r="69" spans="1:2" ht="14.25" thickBot="1" x14ac:dyDescent="0.2">
      <c r="A69" s="131" t="s">
        <v>2964</v>
      </c>
      <c r="B69" s="131" t="s">
        <v>2965</v>
      </c>
    </row>
    <row r="70" spans="1:2" ht="14.25" thickBot="1" x14ac:dyDescent="0.2">
      <c r="A70" s="130" t="s">
        <v>2966</v>
      </c>
      <c r="B70" s="130" t="s">
        <v>2967</v>
      </c>
    </row>
    <row r="72" spans="1:2" ht="14.25" thickBot="1" x14ac:dyDescent="0.2">
      <c r="A72" t="s">
        <v>2970</v>
      </c>
    </row>
    <row r="73" spans="1:2" ht="14.25" thickBot="1" x14ac:dyDescent="0.2">
      <c r="A73" s="141" t="s">
        <v>2971</v>
      </c>
      <c r="B73" s="130" t="s">
        <v>2972</v>
      </c>
    </row>
    <row r="74" spans="1:2" ht="14.25" thickBot="1" x14ac:dyDescent="0.2">
      <c r="A74" s="142" t="s">
        <v>2973</v>
      </c>
      <c r="B74" s="131" t="s">
        <v>2974</v>
      </c>
    </row>
    <row r="75" spans="1:2" ht="26.25" hidden="1" thickBot="1" x14ac:dyDescent="0.2">
      <c r="A75" s="127" t="s">
        <v>2975</v>
      </c>
      <c r="B75" s="130" t="s">
        <v>2976</v>
      </c>
    </row>
    <row r="76" spans="1:2" ht="15" thickBot="1" x14ac:dyDescent="0.2">
      <c r="A76" s="142" t="s">
        <v>2977</v>
      </c>
      <c r="B76" s="131" t="s">
        <v>2978</v>
      </c>
    </row>
    <row r="77" spans="1:2" ht="14.25" thickBot="1" x14ac:dyDescent="0.2">
      <c r="A77" s="141" t="s">
        <v>2979</v>
      </c>
      <c r="B77" s="130" t="s">
        <v>2980</v>
      </c>
    </row>
    <row r="78" spans="1:2" ht="14.25" thickBot="1" x14ac:dyDescent="0.2">
      <c r="A78" s="142" t="s">
        <v>2981</v>
      </c>
      <c r="B78" s="131" t="s">
        <v>2982</v>
      </c>
    </row>
    <row r="79" spans="1:2" ht="14.25" thickBot="1" x14ac:dyDescent="0.2">
      <c r="A79" s="141" t="s">
        <v>2983</v>
      </c>
      <c r="B79" s="130" t="s">
        <v>2984</v>
      </c>
    </row>
    <row r="80" spans="1:2" ht="14.25" thickBot="1" x14ac:dyDescent="0.2">
      <c r="A80" s="142" t="s">
        <v>2985</v>
      </c>
      <c r="B80" s="131" t="s">
        <v>2986</v>
      </c>
    </row>
    <row r="81" spans="1:2" ht="14.25" thickBot="1" x14ac:dyDescent="0.2">
      <c r="A81" s="141" t="s">
        <v>2987</v>
      </c>
      <c r="B81" s="130" t="s">
        <v>2988</v>
      </c>
    </row>
    <row r="82" spans="1:2" ht="14.25" thickBot="1" x14ac:dyDescent="0.2">
      <c r="A82" s="142" t="s">
        <v>2989</v>
      </c>
      <c r="B82" s="131" t="s">
        <v>2990</v>
      </c>
    </row>
    <row r="83" spans="1:2" ht="26.25" thickBot="1" x14ac:dyDescent="0.2">
      <c r="A83" s="141" t="s">
        <v>2991</v>
      </c>
      <c r="B83" s="130" t="s">
        <v>2992</v>
      </c>
    </row>
    <row r="84" spans="1:2" ht="14.25" thickBot="1" x14ac:dyDescent="0.2">
      <c r="A84" s="142" t="s">
        <v>2993</v>
      </c>
      <c r="B84" s="131" t="s">
        <v>2994</v>
      </c>
    </row>
    <row r="85" spans="1:2" ht="14.25" thickBot="1" x14ac:dyDescent="0.2">
      <c r="A85" s="141" t="s">
        <v>2995</v>
      </c>
      <c r="B85" s="130" t="s">
        <v>2996</v>
      </c>
    </row>
    <row r="86" spans="1:2" ht="14.25" thickBot="1" x14ac:dyDescent="0.2">
      <c r="A86" s="142" t="s">
        <v>2997</v>
      </c>
      <c r="B86" s="131" t="s">
        <v>2998</v>
      </c>
    </row>
    <row r="87" spans="1:2" ht="26.25" thickBot="1" x14ac:dyDescent="0.2">
      <c r="A87" s="141" t="s">
        <v>3010</v>
      </c>
      <c r="B87" s="130" t="s">
        <v>2999</v>
      </c>
    </row>
    <row r="88" spans="1:2" ht="14.25" thickBot="1" x14ac:dyDescent="0.2">
      <c r="A88" s="142" t="s">
        <v>3000</v>
      </c>
      <c r="B88" s="131" t="s">
        <v>3001</v>
      </c>
    </row>
    <row r="89" spans="1:2" ht="14.25" thickBot="1" x14ac:dyDescent="0.2">
      <c r="A89" s="141" t="s">
        <v>3002</v>
      </c>
      <c r="B89" s="130" t="s">
        <v>3003</v>
      </c>
    </row>
    <row r="90" spans="1:2" ht="26.25" thickBot="1" x14ac:dyDescent="0.2">
      <c r="A90" s="142" t="s">
        <v>3004</v>
      </c>
      <c r="B90" s="131" t="s">
        <v>3005</v>
      </c>
    </row>
    <row r="91" spans="1:2" ht="14.25" thickBot="1" x14ac:dyDescent="0.2">
      <c r="A91" s="141" t="s">
        <v>3006</v>
      </c>
      <c r="B91" s="130" t="s">
        <v>3007</v>
      </c>
    </row>
    <row r="92" spans="1:2" ht="14.25" thickBot="1" x14ac:dyDescent="0.2">
      <c r="A92" s="142" t="s">
        <v>3008</v>
      </c>
      <c r="B92" s="131" t="s">
        <v>3009</v>
      </c>
    </row>
    <row r="93" spans="1:2" ht="14.25" thickBot="1" x14ac:dyDescent="0.2">
      <c r="A93" s="141" t="s">
        <v>3011</v>
      </c>
      <c r="B93" s="130" t="s">
        <v>3012</v>
      </c>
    </row>
    <row r="94" spans="1:2" ht="14.25" thickBot="1" x14ac:dyDescent="0.2">
      <c r="A94" s="142" t="s">
        <v>3013</v>
      </c>
      <c r="B94" s="131" t="s">
        <v>3014</v>
      </c>
    </row>
    <row r="95" spans="1:2" ht="14.25" thickBot="1" x14ac:dyDescent="0.2">
      <c r="A95" s="141" t="s">
        <v>3015</v>
      </c>
      <c r="B95" s="130" t="s">
        <v>3016</v>
      </c>
    </row>
    <row r="96" spans="1:2" ht="14.25" thickBot="1" x14ac:dyDescent="0.2">
      <c r="A96" s="142" t="s">
        <v>3017</v>
      </c>
      <c r="B96" s="131" t="s">
        <v>3018</v>
      </c>
    </row>
    <row r="97" spans="1:2" ht="14.25" thickBot="1" x14ac:dyDescent="0.2">
      <c r="A97" s="141" t="s">
        <v>3019</v>
      </c>
      <c r="B97" s="130" t="s">
        <v>3020</v>
      </c>
    </row>
    <row r="98" spans="1:2" ht="14.25" thickBot="1" x14ac:dyDescent="0.2">
      <c r="A98" s="142" t="s">
        <v>3021</v>
      </c>
      <c r="B98" s="131" t="s">
        <v>3022</v>
      </c>
    </row>
    <row r="99" spans="1:2" ht="14.25" thickBot="1" x14ac:dyDescent="0.2">
      <c r="A99" s="141" t="s">
        <v>3023</v>
      </c>
      <c r="B99" s="130" t="s">
        <v>3024</v>
      </c>
    </row>
    <row r="100" spans="1:2" ht="14.25" thickBot="1" x14ac:dyDescent="0.2">
      <c r="A100" s="142" t="s">
        <v>3025</v>
      </c>
      <c r="B100" s="131" t="s">
        <v>3026</v>
      </c>
    </row>
    <row r="101" spans="1:2" ht="14.25" thickBot="1" x14ac:dyDescent="0.2">
      <c r="A101" s="141" t="s">
        <v>3027</v>
      </c>
      <c r="B101" s="130" t="s">
        <v>3028</v>
      </c>
    </row>
    <row r="102" spans="1:2" ht="14.25" thickBot="1" x14ac:dyDescent="0.2">
      <c r="A102" s="142" t="s">
        <v>3029</v>
      </c>
      <c r="B102" s="131" t="s">
        <v>3030</v>
      </c>
    </row>
    <row r="103" spans="1:2" ht="14.25" thickBot="1" x14ac:dyDescent="0.2">
      <c r="A103" s="130" t="s">
        <v>3031</v>
      </c>
      <c r="B103" s="130" t="s">
        <v>3032</v>
      </c>
    </row>
    <row r="104" spans="1:2" ht="14.25" thickBot="1" x14ac:dyDescent="0.2">
      <c r="A104" s="131" t="s">
        <v>3033</v>
      </c>
      <c r="B104" s="131" t="s">
        <v>3034</v>
      </c>
    </row>
    <row r="105" spans="1:2" ht="14.25" thickBot="1" x14ac:dyDescent="0.2"/>
    <row r="106" spans="1:2" ht="14.25" thickBot="1" x14ac:dyDescent="0.2">
      <c r="A106" s="125" t="s">
        <v>3035</v>
      </c>
      <c r="B106" s="125" t="s">
        <v>1028</v>
      </c>
    </row>
    <row r="107" spans="1:2" ht="14.25" thickBot="1" x14ac:dyDescent="0.2">
      <c r="A107" s="131" t="s">
        <v>3036</v>
      </c>
      <c r="B107" s="131" t="s">
        <v>3037</v>
      </c>
    </row>
    <row r="108" spans="1:2" ht="14.25" thickBot="1" x14ac:dyDescent="0.2">
      <c r="A108" s="130" t="s">
        <v>3038</v>
      </c>
      <c r="B108" s="130" t="s">
        <v>3039</v>
      </c>
    </row>
    <row r="109" spans="1:2" ht="14.25" thickBot="1" x14ac:dyDescent="0.2">
      <c r="A109" s="131" t="s">
        <v>3040</v>
      </c>
      <c r="B109" s="131" t="s">
        <v>3041</v>
      </c>
    </row>
    <row r="110" spans="1:2" ht="14.25" thickBot="1" x14ac:dyDescent="0.2">
      <c r="A110" s="130" t="s">
        <v>3042</v>
      </c>
      <c r="B110" s="130" t="s">
        <v>3043</v>
      </c>
    </row>
    <row r="111" spans="1:2" ht="14.25" thickBot="1" x14ac:dyDescent="0.2">
      <c r="A111" s="131" t="s">
        <v>3044</v>
      </c>
      <c r="B111" s="131" t="s">
        <v>3045</v>
      </c>
    </row>
    <row r="112" spans="1:2" ht="14.25" thickBot="1" x14ac:dyDescent="0.2">
      <c r="A112" s="130" t="s">
        <v>3046</v>
      </c>
      <c r="B112" s="130" t="s">
        <v>3047</v>
      </c>
    </row>
    <row r="113" spans="1:3" ht="14.25" thickBot="1" x14ac:dyDescent="0.2">
      <c r="A113" s="131" t="s">
        <v>3048</v>
      </c>
      <c r="B113" s="131" t="s">
        <v>3049</v>
      </c>
    </row>
    <row r="114" spans="1:3" ht="14.25" thickBot="1" x14ac:dyDescent="0.2">
      <c r="A114" s="130" t="s">
        <v>3050</v>
      </c>
      <c r="B114" s="130" t="s">
        <v>3051</v>
      </c>
    </row>
    <row r="115" spans="1:3" ht="14.25" thickBot="1" x14ac:dyDescent="0.2">
      <c r="A115" s="131" t="s">
        <v>3052</v>
      </c>
      <c r="B115" s="131" t="s">
        <v>3053</v>
      </c>
    </row>
    <row r="116" spans="1:3" ht="14.25" thickBot="1" x14ac:dyDescent="0.2">
      <c r="A116" s="130" t="s">
        <v>3054</v>
      </c>
      <c r="B116" s="130" t="s">
        <v>3055</v>
      </c>
    </row>
    <row r="117" spans="1:3" ht="14.25" thickBot="1" x14ac:dyDescent="0.2">
      <c r="A117" s="131" t="s">
        <v>3056</v>
      </c>
      <c r="B117" s="131" t="s">
        <v>3057</v>
      </c>
    </row>
    <row r="118" spans="1:3" ht="14.25" thickBot="1" x14ac:dyDescent="0.2">
      <c r="A118" s="130" t="s">
        <v>3058</v>
      </c>
      <c r="B118" s="130" t="s">
        <v>3059</v>
      </c>
    </row>
    <row r="119" spans="1:3" ht="14.25" thickBot="1" x14ac:dyDescent="0.2">
      <c r="A119" s="131" t="s">
        <v>3060</v>
      </c>
      <c r="B119" s="131" t="s">
        <v>3061</v>
      </c>
    </row>
    <row r="120" spans="1:3" ht="14.25" thickBot="1" x14ac:dyDescent="0.2">
      <c r="A120" s="130" t="s">
        <v>3062</v>
      </c>
      <c r="B120" s="130" t="s">
        <v>3063</v>
      </c>
    </row>
    <row r="121" spans="1:3" ht="14.25" thickBot="1" x14ac:dyDescent="0.2">
      <c r="A121" s="131" t="s">
        <v>3064</v>
      </c>
      <c r="B121" s="131" t="s">
        <v>3065</v>
      </c>
    </row>
    <row r="123" spans="1:3" ht="14.25" thickBot="1" x14ac:dyDescent="0.2">
      <c r="A123" t="s">
        <v>3086</v>
      </c>
      <c r="B123" t="s">
        <v>3087</v>
      </c>
    </row>
    <row r="124" spans="1:3" ht="14.25" thickBot="1" x14ac:dyDescent="0.2">
      <c r="A124" s="125" t="s">
        <v>1027</v>
      </c>
      <c r="B124" s="125" t="s">
        <v>1028</v>
      </c>
      <c r="C124" s="125" t="s">
        <v>1029</v>
      </c>
    </row>
    <row r="125" spans="1:3" ht="14.25" thickBot="1" x14ac:dyDescent="0.2">
      <c r="A125" s="130" t="s">
        <v>1308</v>
      </c>
      <c r="B125" s="130" t="s">
        <v>3066</v>
      </c>
      <c r="C125" s="130" t="s">
        <v>3067</v>
      </c>
    </row>
    <row r="126" spans="1:3" ht="14.25" thickBot="1" x14ac:dyDescent="0.2">
      <c r="A126" s="131" t="s">
        <v>1306</v>
      </c>
      <c r="B126" s="131" t="s">
        <v>3068</v>
      </c>
      <c r="C126" s="131" t="s">
        <v>3069</v>
      </c>
    </row>
    <row r="127" spans="1:3" ht="14.25" thickBot="1" x14ac:dyDescent="0.2">
      <c r="A127" s="130" t="s">
        <v>3070</v>
      </c>
      <c r="B127" s="130" t="s">
        <v>3071</v>
      </c>
      <c r="C127" s="130" t="s">
        <v>3072</v>
      </c>
    </row>
    <row r="128" spans="1:3" ht="14.25" thickBot="1" x14ac:dyDescent="0.2">
      <c r="A128" s="131" t="s">
        <v>3073</v>
      </c>
      <c r="B128" s="131" t="s">
        <v>3074</v>
      </c>
      <c r="C128" s="131" t="s">
        <v>3075</v>
      </c>
    </row>
    <row r="129" spans="1:4" ht="14.25" thickBot="1" x14ac:dyDescent="0.2">
      <c r="A129" s="130" t="s">
        <v>2931</v>
      </c>
      <c r="B129" s="130" t="s">
        <v>3076</v>
      </c>
      <c r="C129" s="139" t="s">
        <v>3077</v>
      </c>
    </row>
    <row r="130" spans="1:4" ht="14.25" thickBot="1" x14ac:dyDescent="0.2">
      <c r="A130" s="131" t="s">
        <v>2934</v>
      </c>
      <c r="B130" s="131" t="s">
        <v>3078</v>
      </c>
      <c r="C130" s="140" t="s">
        <v>3079</v>
      </c>
    </row>
    <row r="131" spans="1:4" ht="39" thickBot="1" x14ac:dyDescent="0.2">
      <c r="A131" s="165" t="s">
        <v>3080</v>
      </c>
      <c r="B131" s="165" t="s">
        <v>3081</v>
      </c>
      <c r="C131" s="143" t="s">
        <v>3082</v>
      </c>
      <c r="D131" s="144" t="s">
        <v>3083</v>
      </c>
    </row>
    <row r="132" spans="1:4" ht="14.25" thickBot="1" x14ac:dyDescent="0.2">
      <c r="A132" s="131" t="s">
        <v>2855</v>
      </c>
      <c r="B132" s="131" t="s">
        <v>3084</v>
      </c>
      <c r="C132" s="131" t="s">
        <v>3085</v>
      </c>
    </row>
    <row r="134" spans="1:4" ht="14.25" thickBot="1" x14ac:dyDescent="0.2">
      <c r="A134" s="169" t="s">
        <v>3115</v>
      </c>
    </row>
    <row r="135" spans="1:4" ht="14.25" thickBot="1" x14ac:dyDescent="0.2">
      <c r="A135" s="125" t="s">
        <v>3088</v>
      </c>
      <c r="B135" s="125" t="s">
        <v>1028</v>
      </c>
    </row>
    <row r="136" spans="1:4" ht="14.25" thickBot="1" x14ac:dyDescent="0.2">
      <c r="A136" s="145" t="s">
        <v>3089</v>
      </c>
      <c r="B136" s="145" t="s">
        <v>3090</v>
      </c>
    </row>
    <row r="137" spans="1:4" ht="14.25" thickBot="1" x14ac:dyDescent="0.2">
      <c r="A137" s="146" t="s">
        <v>3091</v>
      </c>
      <c r="B137" s="146" t="s">
        <v>3092</v>
      </c>
    </row>
    <row r="138" spans="1:4" ht="14.25" thickBot="1" x14ac:dyDescent="0.2">
      <c r="A138" s="145" t="s">
        <v>3093</v>
      </c>
      <c r="B138" s="145" t="s">
        <v>3094</v>
      </c>
    </row>
    <row r="139" spans="1:4" ht="14.25" thickBot="1" x14ac:dyDescent="0.2">
      <c r="A139" s="146" t="s">
        <v>3095</v>
      </c>
      <c r="B139" s="146" t="s">
        <v>3096</v>
      </c>
    </row>
    <row r="140" spans="1:4" ht="14.25" thickBot="1" x14ac:dyDescent="0.2">
      <c r="A140" s="145" t="s">
        <v>3097</v>
      </c>
      <c r="B140" s="145" t="s">
        <v>3098</v>
      </c>
    </row>
    <row r="141" spans="1:4" ht="14.25" thickBot="1" x14ac:dyDescent="0.2">
      <c r="A141" s="146" t="s">
        <v>3099</v>
      </c>
      <c r="B141" s="146" t="s">
        <v>3100</v>
      </c>
    </row>
    <row r="142" spans="1:4" ht="14.25" thickBot="1" x14ac:dyDescent="0.2">
      <c r="A142" s="145" t="s">
        <v>3101</v>
      </c>
      <c r="B142" s="145" t="s">
        <v>3102</v>
      </c>
    </row>
    <row r="143" spans="1:4" ht="14.25" thickBot="1" x14ac:dyDescent="0.2">
      <c r="A143" s="146" t="s">
        <v>3103</v>
      </c>
      <c r="B143" s="146" t="s">
        <v>3104</v>
      </c>
    </row>
    <row r="144" spans="1:4" ht="14.25" thickBot="1" x14ac:dyDescent="0.2">
      <c r="A144" s="145" t="s">
        <v>3105</v>
      </c>
      <c r="B144" s="145" t="s">
        <v>3106</v>
      </c>
    </row>
    <row r="145" spans="1:2" ht="14.25" thickBot="1" x14ac:dyDescent="0.2">
      <c r="A145" s="146" t="s">
        <v>3107</v>
      </c>
      <c r="B145" s="146" t="s">
        <v>3108</v>
      </c>
    </row>
    <row r="146" spans="1:2" ht="14.25" thickBot="1" x14ac:dyDescent="0.2">
      <c r="A146" s="145" t="s">
        <v>3109</v>
      </c>
      <c r="B146" s="145" t="s">
        <v>3110</v>
      </c>
    </row>
    <row r="147" spans="1:2" ht="14.25" thickBot="1" x14ac:dyDescent="0.2">
      <c r="A147" s="146" t="s">
        <v>3111</v>
      </c>
      <c r="B147" s="146" t="s">
        <v>3112</v>
      </c>
    </row>
    <row r="148" spans="1:2" ht="14.25" thickBot="1" x14ac:dyDescent="0.2">
      <c r="A148" s="145" t="s">
        <v>3113</v>
      </c>
      <c r="B148" s="145" t="s">
        <v>3114</v>
      </c>
    </row>
    <row r="149" spans="1:2" x14ac:dyDescent="0.15">
      <c r="A149" s="179"/>
      <c r="B149" s="180"/>
    </row>
    <row r="150" spans="1:2" ht="14.25" thickBot="1" x14ac:dyDescent="0.2">
      <c r="A150" s="147" t="s">
        <v>3131</v>
      </c>
      <c r="B150" s="9" t="s">
        <v>3500</v>
      </c>
    </row>
    <row r="151" spans="1:2" ht="14.25" thickBot="1" x14ac:dyDescent="0.2">
      <c r="A151" s="125" t="s">
        <v>3116</v>
      </c>
      <c r="B151" s="125" t="s">
        <v>3117</v>
      </c>
    </row>
    <row r="152" spans="1:2" ht="14.25" thickBot="1" x14ac:dyDescent="0.2">
      <c r="A152" s="130" t="s">
        <v>1306</v>
      </c>
      <c r="B152" s="130" t="s">
        <v>3118</v>
      </c>
    </row>
    <row r="153" spans="1:2" ht="14.25" thickBot="1" x14ac:dyDescent="0.2">
      <c r="A153" s="131" t="s">
        <v>2847</v>
      </c>
      <c r="B153" s="131" t="s">
        <v>3119</v>
      </c>
    </row>
    <row r="154" spans="1:2" ht="14.25" thickBot="1" x14ac:dyDescent="0.2">
      <c r="A154" s="130" t="s">
        <v>1308</v>
      </c>
      <c r="B154" s="130" t="s">
        <v>3120</v>
      </c>
    </row>
    <row r="155" spans="1:2" ht="14.25" thickBot="1" x14ac:dyDescent="0.2">
      <c r="A155" s="131" t="s">
        <v>3121</v>
      </c>
      <c r="B155" s="131" t="s">
        <v>3122</v>
      </c>
    </row>
    <row r="156" spans="1:2" ht="26.25" thickBot="1" x14ac:dyDescent="0.2">
      <c r="A156" s="130" t="s">
        <v>3123</v>
      </c>
      <c r="B156" s="130" t="s">
        <v>3124</v>
      </c>
    </row>
    <row r="157" spans="1:2" ht="14.25" thickBot="1" x14ac:dyDescent="0.2">
      <c r="A157" s="131">
        <v>0</v>
      </c>
      <c r="B157" s="131" t="s">
        <v>3125</v>
      </c>
    </row>
    <row r="158" spans="1:2" ht="14.25" thickBot="1" x14ac:dyDescent="0.2">
      <c r="A158" s="130" t="s">
        <v>2855</v>
      </c>
      <c r="B158" s="130" t="s">
        <v>3126</v>
      </c>
    </row>
    <row r="159" spans="1:2" ht="14.25" thickBot="1" x14ac:dyDescent="0.2">
      <c r="A159" s="131" t="s">
        <v>3127</v>
      </c>
      <c r="B159" s="131" t="s">
        <v>3128</v>
      </c>
    </row>
    <row r="160" spans="1:2" ht="14.25" thickBot="1" x14ac:dyDescent="0.2">
      <c r="A160" s="130" t="s">
        <v>3129</v>
      </c>
      <c r="B160" s="130" t="s">
        <v>3130</v>
      </c>
    </row>
    <row r="161" spans="1:2" x14ac:dyDescent="0.15">
      <c r="A161" s="167"/>
      <c r="B161" s="175"/>
    </row>
    <row r="162" spans="1:2" ht="14.25" thickBot="1" x14ac:dyDescent="0.2">
      <c r="A162" s="147" t="s">
        <v>3502</v>
      </c>
    </row>
    <row r="163" spans="1:2" ht="14.25" thickBot="1" x14ac:dyDescent="0.2">
      <c r="A163" s="125" t="s">
        <v>3149</v>
      </c>
      <c r="B163" s="125" t="s">
        <v>1028</v>
      </c>
    </row>
    <row r="164" spans="1:2" ht="14.25" thickBot="1" x14ac:dyDescent="0.2">
      <c r="A164" s="126" t="s">
        <v>3501</v>
      </c>
      <c r="B164" s="127" t="s">
        <v>3503</v>
      </c>
    </row>
    <row r="165" spans="1:2" ht="14.25" thickBot="1" x14ac:dyDescent="0.2">
      <c r="A165" s="128" t="s">
        <v>3569</v>
      </c>
      <c r="B165" s="129" t="s">
        <v>3504</v>
      </c>
    </row>
    <row r="166" spans="1:2" ht="26.25" thickBot="1" x14ac:dyDescent="0.2">
      <c r="A166" s="126" t="s">
        <v>3570</v>
      </c>
      <c r="B166" s="127" t="s">
        <v>3133</v>
      </c>
    </row>
    <row r="167" spans="1:2" ht="26.25" thickBot="1" x14ac:dyDescent="0.2">
      <c r="A167" s="128" t="s">
        <v>3571</v>
      </c>
      <c r="B167" s="129" t="s">
        <v>3505</v>
      </c>
    </row>
    <row r="168" spans="1:2" ht="26.25" thickBot="1" x14ac:dyDescent="0.2">
      <c r="A168" s="126" t="s">
        <v>3572</v>
      </c>
      <c r="B168" s="127" t="s">
        <v>3506</v>
      </c>
    </row>
    <row r="169" spans="1:2" ht="26.25" thickBot="1" x14ac:dyDescent="0.2">
      <c r="A169" s="128" t="s">
        <v>3573</v>
      </c>
      <c r="B169" s="129" t="s">
        <v>3134</v>
      </c>
    </row>
    <row r="170" spans="1:2" ht="14.25" thickBot="1" x14ac:dyDescent="0.2">
      <c r="A170" s="126" t="s">
        <v>3574</v>
      </c>
      <c r="B170" s="127" t="s">
        <v>3507</v>
      </c>
    </row>
    <row r="171" spans="1:2" ht="26.25" thickBot="1" x14ac:dyDescent="0.2">
      <c r="A171" s="128" t="s">
        <v>3575</v>
      </c>
      <c r="B171" s="129" t="s">
        <v>3508</v>
      </c>
    </row>
    <row r="172" spans="1:2" ht="14.25" thickBot="1" x14ac:dyDescent="0.2">
      <c r="A172" s="126" t="s">
        <v>3576</v>
      </c>
      <c r="B172" s="127" t="s">
        <v>3509</v>
      </c>
    </row>
    <row r="173" spans="1:2" ht="14.25" thickBot="1" x14ac:dyDescent="0.2">
      <c r="A173" s="128" t="s">
        <v>3577</v>
      </c>
      <c r="B173" s="129" t="s">
        <v>3510</v>
      </c>
    </row>
    <row r="174" spans="1:2" x14ac:dyDescent="0.15">
      <c r="A174" s="201" t="s">
        <v>3578</v>
      </c>
      <c r="B174" s="161" t="s">
        <v>3511</v>
      </c>
    </row>
    <row r="175" spans="1:2" ht="14.25" thickBot="1" x14ac:dyDescent="0.2">
      <c r="A175" s="202"/>
      <c r="B175" s="149" t="s">
        <v>3512</v>
      </c>
    </row>
    <row r="176" spans="1:2" x14ac:dyDescent="0.15">
      <c r="A176" s="197" t="s">
        <v>3579</v>
      </c>
      <c r="B176" s="159" t="s">
        <v>3513</v>
      </c>
    </row>
    <row r="177" spans="1:2" ht="14.25" thickBot="1" x14ac:dyDescent="0.2">
      <c r="A177" s="198"/>
      <c r="B177" s="151" t="s">
        <v>3514</v>
      </c>
    </row>
    <row r="178" spans="1:2" ht="14.25" thickBot="1" x14ac:dyDescent="0.2">
      <c r="A178" s="126" t="s">
        <v>3580</v>
      </c>
      <c r="B178" s="127" t="s">
        <v>3515</v>
      </c>
    </row>
    <row r="179" spans="1:2" ht="14.25" thickBot="1" x14ac:dyDescent="0.2">
      <c r="A179" s="128" t="s">
        <v>3581</v>
      </c>
      <c r="B179" s="129" t="s">
        <v>3516</v>
      </c>
    </row>
    <row r="180" spans="1:2" ht="26.25" thickBot="1" x14ac:dyDescent="0.2">
      <c r="A180" s="126" t="s">
        <v>3582</v>
      </c>
      <c r="B180" s="127" t="s">
        <v>3517</v>
      </c>
    </row>
    <row r="181" spans="1:2" ht="14.25" thickBot="1" x14ac:dyDescent="0.2">
      <c r="A181" s="128" t="s">
        <v>3583</v>
      </c>
      <c r="B181" s="129" t="s">
        <v>3518</v>
      </c>
    </row>
    <row r="182" spans="1:2" ht="14.25" thickBot="1" x14ac:dyDescent="0.2">
      <c r="A182" s="126" t="s">
        <v>3584</v>
      </c>
      <c r="B182" s="127" t="s">
        <v>3519</v>
      </c>
    </row>
    <row r="183" spans="1:2" ht="14.25" thickBot="1" x14ac:dyDescent="0.2">
      <c r="A183" s="128" t="s">
        <v>3585</v>
      </c>
      <c r="B183" s="129" t="s">
        <v>3520</v>
      </c>
    </row>
    <row r="184" spans="1:2" ht="26.25" thickBot="1" x14ac:dyDescent="0.2">
      <c r="A184" s="126" t="s">
        <v>3586</v>
      </c>
      <c r="B184" s="127" t="s">
        <v>3521</v>
      </c>
    </row>
    <row r="185" spans="1:2" ht="14.25" thickBot="1" x14ac:dyDescent="0.2">
      <c r="A185" s="128" t="s">
        <v>3587</v>
      </c>
      <c r="B185" s="129" t="s">
        <v>3522</v>
      </c>
    </row>
    <row r="186" spans="1:2" ht="14.25" thickBot="1" x14ac:dyDescent="0.2">
      <c r="A186" s="126" t="s">
        <v>3588</v>
      </c>
      <c r="B186" s="127" t="s">
        <v>3523</v>
      </c>
    </row>
    <row r="187" spans="1:2" ht="14.25" thickBot="1" x14ac:dyDescent="0.2">
      <c r="A187" s="128" t="s">
        <v>3589</v>
      </c>
      <c r="B187" s="129" t="s">
        <v>3524</v>
      </c>
    </row>
    <row r="188" spans="1:2" ht="14.25" thickBot="1" x14ac:dyDescent="0.2">
      <c r="A188" s="126" t="s">
        <v>3590</v>
      </c>
      <c r="B188" s="127" t="s">
        <v>3525</v>
      </c>
    </row>
    <row r="189" spans="1:2" ht="39" thickBot="1" x14ac:dyDescent="0.2">
      <c r="A189" s="128" t="s">
        <v>3591</v>
      </c>
      <c r="B189" s="129" t="s">
        <v>3526</v>
      </c>
    </row>
    <row r="190" spans="1:2" ht="39" thickBot="1" x14ac:dyDescent="0.2">
      <c r="A190" s="126" t="s">
        <v>3592</v>
      </c>
      <c r="B190" s="127" t="s">
        <v>3529</v>
      </c>
    </row>
    <row r="191" spans="1:2" ht="14.25" thickBot="1" x14ac:dyDescent="0.2">
      <c r="A191" s="128" t="s">
        <v>3593</v>
      </c>
      <c r="B191" s="129" t="s">
        <v>3530</v>
      </c>
    </row>
    <row r="192" spans="1:2" ht="14.25" thickBot="1" x14ac:dyDescent="0.2">
      <c r="A192" s="126" t="s">
        <v>3594</v>
      </c>
      <c r="B192" s="127" t="s">
        <v>3137</v>
      </c>
    </row>
    <row r="193" spans="1:2" ht="14.25" thickBot="1" x14ac:dyDescent="0.2">
      <c r="A193" s="128" t="s">
        <v>3595</v>
      </c>
      <c r="B193" s="129" t="s">
        <v>3138</v>
      </c>
    </row>
    <row r="194" spans="1:2" ht="14.25" thickBot="1" x14ac:dyDescent="0.2">
      <c r="A194" s="126" t="s">
        <v>3596</v>
      </c>
      <c r="B194" s="127" t="s">
        <v>3531</v>
      </c>
    </row>
    <row r="195" spans="1:2" ht="14.25" thickBot="1" x14ac:dyDescent="0.2">
      <c r="A195" s="128" t="s">
        <v>3597</v>
      </c>
      <c r="B195" s="129" t="s">
        <v>3532</v>
      </c>
    </row>
    <row r="196" spans="1:2" ht="14.25" thickBot="1" x14ac:dyDescent="0.2">
      <c r="A196" s="126" t="s">
        <v>3598</v>
      </c>
      <c r="B196" s="127" t="s">
        <v>3533</v>
      </c>
    </row>
    <row r="197" spans="1:2" ht="14.25" thickBot="1" x14ac:dyDescent="0.2">
      <c r="A197" s="128" t="s">
        <v>3599</v>
      </c>
      <c r="B197" s="129" t="s">
        <v>3534</v>
      </c>
    </row>
    <row r="198" spans="1:2" ht="26.25" thickBot="1" x14ac:dyDescent="0.2">
      <c r="A198" s="126" t="s">
        <v>3600</v>
      </c>
      <c r="B198" s="127" t="s">
        <v>3139</v>
      </c>
    </row>
    <row r="199" spans="1:2" ht="26.25" thickBot="1" x14ac:dyDescent="0.2">
      <c r="A199" s="128" t="s">
        <v>3601</v>
      </c>
      <c r="B199" s="129" t="s">
        <v>3535</v>
      </c>
    </row>
    <row r="200" spans="1:2" ht="14.25" thickBot="1" x14ac:dyDescent="0.2">
      <c r="A200" s="126" t="s">
        <v>3602</v>
      </c>
      <c r="B200" s="127" t="s">
        <v>3536</v>
      </c>
    </row>
    <row r="201" spans="1:2" ht="14.25" thickBot="1" x14ac:dyDescent="0.2">
      <c r="A201" s="128" t="s">
        <v>3603</v>
      </c>
      <c r="B201" s="129" t="s">
        <v>3537</v>
      </c>
    </row>
    <row r="202" spans="1:2" ht="26.25" thickBot="1" x14ac:dyDescent="0.2">
      <c r="A202" s="126" t="s">
        <v>3604</v>
      </c>
      <c r="B202" s="127" t="s">
        <v>3538</v>
      </c>
    </row>
    <row r="203" spans="1:2" x14ac:dyDescent="0.15">
      <c r="A203" s="197" t="s">
        <v>3605</v>
      </c>
      <c r="B203" s="159" t="s">
        <v>3539</v>
      </c>
    </row>
    <row r="204" spans="1:2" ht="14.25" thickBot="1" x14ac:dyDescent="0.2">
      <c r="A204" s="198"/>
      <c r="B204" s="151" t="s">
        <v>3540</v>
      </c>
    </row>
    <row r="205" spans="1:2" ht="14.25" thickBot="1" x14ac:dyDescent="0.2">
      <c r="A205" s="126" t="s">
        <v>3606</v>
      </c>
      <c r="B205" s="127" t="s">
        <v>3541</v>
      </c>
    </row>
    <row r="206" spans="1:2" ht="14.25" thickBot="1" x14ac:dyDescent="0.2">
      <c r="A206" s="128" t="s">
        <v>3607</v>
      </c>
      <c r="B206" s="129" t="s">
        <v>3542</v>
      </c>
    </row>
    <row r="208" spans="1:2" ht="14.25" thickBot="1" x14ac:dyDescent="0.2">
      <c r="A208" t="s">
        <v>3543</v>
      </c>
    </row>
    <row r="209" spans="1:2" ht="14.25" thickBot="1" x14ac:dyDescent="0.2">
      <c r="A209" s="125" t="s">
        <v>3149</v>
      </c>
      <c r="B209" s="125" t="s">
        <v>1028</v>
      </c>
    </row>
    <row r="210" spans="1:2" ht="14.25" thickBot="1" x14ac:dyDescent="0.2">
      <c r="A210" s="126" t="s">
        <v>3135</v>
      </c>
      <c r="B210" s="127" t="s">
        <v>3527</v>
      </c>
    </row>
    <row r="211" spans="1:2" ht="14.25" thickBot="1" x14ac:dyDescent="0.2">
      <c r="A211" s="128" t="s">
        <v>3136</v>
      </c>
      <c r="B211" s="129" t="s">
        <v>3528</v>
      </c>
    </row>
    <row r="213" spans="1:2" ht="14.25" thickBot="1" x14ac:dyDescent="0.2">
      <c r="A213" s="4" t="s">
        <v>3140</v>
      </c>
    </row>
    <row r="214" spans="1:2" ht="14.25" thickBot="1" x14ac:dyDescent="0.2">
      <c r="A214" s="125" t="s">
        <v>2813</v>
      </c>
      <c r="B214" s="171" t="s">
        <v>1028</v>
      </c>
    </row>
    <row r="215" spans="1:2" ht="14.25" thickBot="1" x14ac:dyDescent="0.2">
      <c r="A215" s="152" t="s">
        <v>3141</v>
      </c>
      <c r="B215" s="166" t="s">
        <v>3142</v>
      </c>
    </row>
    <row r="216" spans="1:2" ht="14.25" thickBot="1" x14ac:dyDescent="0.2">
      <c r="A216" s="153" t="s">
        <v>3143</v>
      </c>
      <c r="B216" s="164" t="s">
        <v>3144</v>
      </c>
    </row>
    <row r="217" spans="1:2" ht="14.25" thickBot="1" x14ac:dyDescent="0.2">
      <c r="A217" s="152" t="s">
        <v>3145</v>
      </c>
      <c r="B217" s="166" t="s">
        <v>3146</v>
      </c>
    </row>
    <row r="218" spans="1:2" ht="14.25" thickBot="1" x14ac:dyDescent="0.2">
      <c r="A218" s="153" t="s">
        <v>3147</v>
      </c>
      <c r="B218" s="164" t="s">
        <v>3148</v>
      </c>
    </row>
    <row r="219" spans="1:2" x14ac:dyDescent="0.15">
      <c r="A219" s="176"/>
      <c r="B219" s="177"/>
    </row>
    <row r="220" spans="1:2" ht="14.25" thickBot="1" x14ac:dyDescent="0.2">
      <c r="A220" s="4" t="s">
        <v>3161</v>
      </c>
    </row>
    <row r="221" spans="1:2" ht="14.25" thickBot="1" x14ac:dyDescent="0.2">
      <c r="A221" s="125" t="s">
        <v>3149</v>
      </c>
      <c r="B221" s="171" t="s">
        <v>1028</v>
      </c>
    </row>
    <row r="222" spans="1:2" ht="14.25" thickBot="1" x14ac:dyDescent="0.2">
      <c r="A222" s="152" t="s">
        <v>3558</v>
      </c>
      <c r="B222" s="166" t="s">
        <v>3150</v>
      </c>
    </row>
    <row r="223" spans="1:2" ht="14.25" thickBot="1" x14ac:dyDescent="0.2">
      <c r="A223" s="153" t="s">
        <v>3559</v>
      </c>
      <c r="B223" s="164" t="s">
        <v>3151</v>
      </c>
    </row>
    <row r="224" spans="1:2" ht="14.25" thickBot="1" x14ac:dyDescent="0.2">
      <c r="A224" s="152" t="s">
        <v>3560</v>
      </c>
      <c r="B224" s="166" t="s">
        <v>3152</v>
      </c>
    </row>
    <row r="225" spans="1:3" ht="14.25" thickBot="1" x14ac:dyDescent="0.2">
      <c r="A225" s="153" t="s">
        <v>3561</v>
      </c>
      <c r="B225" s="164" t="s">
        <v>3153</v>
      </c>
    </row>
    <row r="226" spans="1:3" ht="14.25" thickBot="1" x14ac:dyDescent="0.2">
      <c r="A226" s="152" t="s">
        <v>3562</v>
      </c>
      <c r="B226" s="166" t="s">
        <v>3154</v>
      </c>
    </row>
    <row r="227" spans="1:3" ht="14.25" thickBot="1" x14ac:dyDescent="0.2">
      <c r="A227" s="153" t="s">
        <v>3563</v>
      </c>
      <c r="B227" s="164" t="s">
        <v>3155</v>
      </c>
    </row>
    <row r="228" spans="1:3" ht="14.25" thickBot="1" x14ac:dyDescent="0.2">
      <c r="A228" s="152" t="s">
        <v>3564</v>
      </c>
      <c r="B228" s="166" t="s">
        <v>3156</v>
      </c>
    </row>
    <row r="229" spans="1:3" ht="14.25" thickBot="1" x14ac:dyDescent="0.2">
      <c r="A229" s="153" t="s">
        <v>3565</v>
      </c>
      <c r="B229" s="164" t="s">
        <v>3157</v>
      </c>
    </row>
    <row r="230" spans="1:3" ht="14.25" thickBot="1" x14ac:dyDescent="0.2">
      <c r="A230" s="152" t="s">
        <v>3566</v>
      </c>
      <c r="B230" s="166" t="s">
        <v>3158</v>
      </c>
    </row>
    <row r="231" spans="1:3" ht="14.25" thickBot="1" x14ac:dyDescent="0.2">
      <c r="A231" s="153" t="s">
        <v>3567</v>
      </c>
      <c r="B231" s="164" t="s">
        <v>3159</v>
      </c>
    </row>
    <row r="232" spans="1:3" ht="14.25" thickBot="1" x14ac:dyDescent="0.2">
      <c r="A232" s="152" t="s">
        <v>3568</v>
      </c>
      <c r="B232" s="166" t="s">
        <v>3160</v>
      </c>
    </row>
    <row r="233" spans="1:3" x14ac:dyDescent="0.15">
      <c r="A233" s="174"/>
      <c r="B233" s="175"/>
    </row>
    <row r="234" spans="1:3" ht="14.25" thickBot="1" x14ac:dyDescent="0.2">
      <c r="A234" s="4" t="s">
        <v>3177</v>
      </c>
    </row>
    <row r="235" spans="1:3" ht="14.25" thickBot="1" x14ac:dyDescent="0.2">
      <c r="A235" s="125" t="s">
        <v>3162</v>
      </c>
      <c r="B235" s="125" t="s">
        <v>3163</v>
      </c>
      <c r="C235" s="125" t="s">
        <v>1028</v>
      </c>
    </row>
    <row r="236" spans="1:3" ht="14.25" thickBot="1" x14ac:dyDescent="0.2">
      <c r="A236" s="130" t="s">
        <v>3164</v>
      </c>
      <c r="B236" s="130">
        <v>3</v>
      </c>
      <c r="C236" s="130" t="s">
        <v>3165</v>
      </c>
    </row>
    <row r="237" spans="1:3" ht="14.25" thickBot="1" x14ac:dyDescent="0.2">
      <c r="A237" s="131" t="s">
        <v>3166</v>
      </c>
      <c r="B237" s="131" t="s">
        <v>3167</v>
      </c>
      <c r="C237" s="131" t="s">
        <v>3168</v>
      </c>
    </row>
    <row r="238" spans="1:3" ht="14.25" thickBot="1" x14ac:dyDescent="0.2">
      <c r="A238" s="130" t="s">
        <v>3169</v>
      </c>
      <c r="B238" s="130" t="s">
        <v>3170</v>
      </c>
      <c r="C238" s="130" t="s">
        <v>3171</v>
      </c>
    </row>
    <row r="239" spans="1:3" ht="14.25" thickBot="1" x14ac:dyDescent="0.2">
      <c r="A239" s="131" t="s">
        <v>3172</v>
      </c>
      <c r="B239" s="131" t="b">
        <v>1</v>
      </c>
      <c r="C239" s="131" t="s">
        <v>3173</v>
      </c>
    </row>
    <row r="240" spans="1:3" ht="14.25" thickBot="1" x14ac:dyDescent="0.2">
      <c r="A240" s="130" t="s">
        <v>3174</v>
      </c>
      <c r="B240" s="130" t="s">
        <v>3175</v>
      </c>
      <c r="C240" s="130" t="s">
        <v>3176</v>
      </c>
    </row>
    <row r="241" spans="1:3" x14ac:dyDescent="0.15">
      <c r="A241" s="175"/>
      <c r="B241" s="175"/>
      <c r="C241" s="175"/>
    </row>
    <row r="242" spans="1:3" ht="14.25" thickBot="1" x14ac:dyDescent="0.2">
      <c r="A242" s="4" t="s">
        <v>3178</v>
      </c>
    </row>
    <row r="243" spans="1:3" ht="14.25" thickBot="1" x14ac:dyDescent="0.2">
      <c r="A243" s="125" t="s">
        <v>3132</v>
      </c>
      <c r="B243" s="125" t="s">
        <v>1029</v>
      </c>
    </row>
    <row r="244" spans="1:3" x14ac:dyDescent="0.15">
      <c r="A244" s="165" t="s">
        <v>3179</v>
      </c>
      <c r="B244" s="132" t="s">
        <v>3181</v>
      </c>
    </row>
    <row r="245" spans="1:3" x14ac:dyDescent="0.15">
      <c r="A245" s="167" t="s">
        <v>3180</v>
      </c>
      <c r="B245" s="134" t="s">
        <v>3182</v>
      </c>
    </row>
    <row r="246" spans="1:3" x14ac:dyDescent="0.15">
      <c r="A246" s="167"/>
      <c r="B246" s="133">
        <v>3</v>
      </c>
    </row>
    <row r="247" spans="1:3" ht="14.25" thickBot="1" x14ac:dyDescent="0.2">
      <c r="A247" s="166"/>
      <c r="B247" s="135" t="s">
        <v>3183</v>
      </c>
    </row>
    <row r="248" spans="1:3" x14ac:dyDescent="0.15">
      <c r="A248" s="163" t="s">
        <v>3184</v>
      </c>
      <c r="B248" s="154" t="s">
        <v>3186</v>
      </c>
    </row>
    <row r="249" spans="1:3" x14ac:dyDescent="0.15">
      <c r="A249" s="168" t="s">
        <v>3185</v>
      </c>
      <c r="B249" s="134" t="s">
        <v>3187</v>
      </c>
    </row>
    <row r="250" spans="1:3" x14ac:dyDescent="0.15">
      <c r="A250" s="168"/>
      <c r="B250" s="155" t="s">
        <v>3188</v>
      </c>
    </row>
    <row r="251" spans="1:3" ht="14.25" thickBot="1" x14ac:dyDescent="0.2">
      <c r="A251" s="164"/>
      <c r="B251" s="135" t="s">
        <v>3183</v>
      </c>
    </row>
    <row r="252" spans="1:3" x14ac:dyDescent="0.15">
      <c r="A252" s="165" t="s">
        <v>3189</v>
      </c>
      <c r="B252" s="132" t="s">
        <v>3186</v>
      </c>
    </row>
    <row r="253" spans="1:3" x14ac:dyDescent="0.15">
      <c r="A253" s="167" t="s">
        <v>3190</v>
      </c>
      <c r="B253" s="134" t="s">
        <v>3191</v>
      </c>
    </row>
    <row r="254" spans="1:3" x14ac:dyDescent="0.15">
      <c r="A254" s="167"/>
      <c r="B254" s="155" t="s">
        <v>3192</v>
      </c>
    </row>
    <row r="255" spans="1:3" ht="14.25" thickBot="1" x14ac:dyDescent="0.2">
      <c r="A255" s="166"/>
      <c r="B255" s="135" t="s">
        <v>3183</v>
      </c>
    </row>
    <row r="256" spans="1:3" x14ac:dyDescent="0.15">
      <c r="A256" s="163" t="s">
        <v>3193</v>
      </c>
      <c r="B256" s="154" t="s">
        <v>3195</v>
      </c>
    </row>
    <row r="257" spans="1:2" x14ac:dyDescent="0.15">
      <c r="A257" s="168" t="s">
        <v>3194</v>
      </c>
      <c r="B257" s="134" t="s">
        <v>3196</v>
      </c>
    </row>
    <row r="258" spans="1:2" x14ac:dyDescent="0.15">
      <c r="A258" s="168"/>
      <c r="B258" s="134" t="s">
        <v>3197</v>
      </c>
    </row>
    <row r="259" spans="1:2" ht="14.25" thickBot="1" x14ac:dyDescent="0.2">
      <c r="A259" s="164"/>
      <c r="B259" s="135" t="s">
        <v>3198</v>
      </c>
    </row>
    <row r="260" spans="1:2" x14ac:dyDescent="0.15">
      <c r="A260" s="177"/>
      <c r="B260" s="178"/>
    </row>
    <row r="261" spans="1:2" ht="14.25" thickBot="1" x14ac:dyDescent="0.2">
      <c r="A261" s="4" t="s">
        <v>3212</v>
      </c>
    </row>
    <row r="262" spans="1:2" ht="14.25" thickBot="1" x14ac:dyDescent="0.2">
      <c r="A262" s="125" t="s">
        <v>3199</v>
      </c>
      <c r="B262" s="125" t="s">
        <v>1029</v>
      </c>
    </row>
    <row r="263" spans="1:2" x14ac:dyDescent="0.15">
      <c r="A263" s="165" t="s">
        <v>3200</v>
      </c>
      <c r="B263" s="132" t="s">
        <v>3202</v>
      </c>
    </row>
    <row r="264" spans="1:2" x14ac:dyDescent="0.15">
      <c r="A264" s="167" t="s">
        <v>3201</v>
      </c>
      <c r="B264" s="134" t="s">
        <v>3203</v>
      </c>
    </row>
    <row r="265" spans="1:2" ht="14.25" thickBot="1" x14ac:dyDescent="0.2">
      <c r="A265" s="166"/>
      <c r="B265" s="156">
        <v>3</v>
      </c>
    </row>
    <row r="266" spans="1:2" x14ac:dyDescent="0.15">
      <c r="A266" s="163" t="s">
        <v>3204</v>
      </c>
      <c r="B266" s="154" t="s">
        <v>3202</v>
      </c>
    </row>
    <row r="267" spans="1:2" x14ac:dyDescent="0.15">
      <c r="A267" s="168" t="s">
        <v>3205</v>
      </c>
      <c r="B267" s="134" t="s">
        <v>3206</v>
      </c>
    </row>
    <row r="268" spans="1:2" ht="14.25" thickBot="1" x14ac:dyDescent="0.2">
      <c r="A268" s="164"/>
      <c r="B268" s="157" t="s">
        <v>3207</v>
      </c>
    </row>
    <row r="269" spans="1:2" x14ac:dyDescent="0.15">
      <c r="A269" s="165" t="s">
        <v>3208</v>
      </c>
      <c r="B269" s="132" t="s">
        <v>3202</v>
      </c>
    </row>
    <row r="270" spans="1:2" x14ac:dyDescent="0.15">
      <c r="A270" s="167" t="s">
        <v>3209</v>
      </c>
      <c r="B270" s="134" t="s">
        <v>3210</v>
      </c>
    </row>
    <row r="271" spans="1:2" ht="14.25" thickBot="1" x14ac:dyDescent="0.2">
      <c r="A271" s="166"/>
      <c r="B271" s="135" t="s">
        <v>3211</v>
      </c>
    </row>
    <row r="272" spans="1:2" x14ac:dyDescent="0.15">
      <c r="A272" s="175"/>
      <c r="B272" s="178"/>
    </row>
    <row r="273" spans="1:2" ht="14.25" thickBot="1" x14ac:dyDescent="0.2">
      <c r="A273" s="4" t="s">
        <v>3213</v>
      </c>
    </row>
    <row r="274" spans="1:2" ht="14.25" thickBot="1" x14ac:dyDescent="0.2">
      <c r="A274" s="125" t="s">
        <v>3199</v>
      </c>
      <c r="B274" s="171" t="s">
        <v>1028</v>
      </c>
    </row>
    <row r="275" spans="1:2" ht="14.25" thickBot="1" x14ac:dyDescent="0.2">
      <c r="A275" s="152" t="s">
        <v>3547</v>
      </c>
      <c r="B275" s="166" t="s">
        <v>3214</v>
      </c>
    </row>
    <row r="276" spans="1:2" ht="14.25" thickBot="1" x14ac:dyDescent="0.2">
      <c r="A276" s="153" t="s">
        <v>3548</v>
      </c>
      <c r="B276" s="164" t="s">
        <v>3215</v>
      </c>
    </row>
    <row r="277" spans="1:2" ht="14.25" thickBot="1" x14ac:dyDescent="0.2">
      <c r="A277" s="152" t="s">
        <v>3549</v>
      </c>
      <c r="B277" s="166" t="s">
        <v>3216</v>
      </c>
    </row>
    <row r="278" spans="1:2" ht="14.25" thickBot="1" x14ac:dyDescent="0.2">
      <c r="A278" s="153" t="s">
        <v>3550</v>
      </c>
      <c r="B278" s="164" t="s">
        <v>3217</v>
      </c>
    </row>
    <row r="279" spans="1:2" ht="14.25" thickBot="1" x14ac:dyDescent="0.2">
      <c r="A279" s="152" t="s">
        <v>3218</v>
      </c>
      <c r="B279" s="166" t="s">
        <v>3219</v>
      </c>
    </row>
    <row r="280" spans="1:2" ht="14.25" thickBot="1" x14ac:dyDescent="0.2">
      <c r="A280" s="153" t="s">
        <v>3551</v>
      </c>
      <c r="B280" s="164" t="s">
        <v>3220</v>
      </c>
    </row>
    <row r="281" spans="1:2" ht="14.25" thickBot="1" x14ac:dyDescent="0.2">
      <c r="A281" s="152" t="s">
        <v>3552</v>
      </c>
      <c r="B281" s="166" t="s">
        <v>3221</v>
      </c>
    </row>
    <row r="282" spans="1:2" ht="14.25" thickBot="1" x14ac:dyDescent="0.2">
      <c r="A282" s="153" t="s">
        <v>3553</v>
      </c>
      <c r="B282" s="164" t="s">
        <v>3222</v>
      </c>
    </row>
    <row r="283" spans="1:2" ht="14.25" thickBot="1" x14ac:dyDescent="0.2">
      <c r="A283" s="152" t="s">
        <v>3554</v>
      </c>
      <c r="B283" s="166" t="s">
        <v>3223</v>
      </c>
    </row>
    <row r="284" spans="1:2" ht="14.25" thickBot="1" x14ac:dyDescent="0.2">
      <c r="A284" s="153" t="s">
        <v>3555</v>
      </c>
      <c r="B284" s="164" t="s">
        <v>3221</v>
      </c>
    </row>
    <row r="285" spans="1:2" ht="26.25" thickBot="1" x14ac:dyDescent="0.2">
      <c r="A285" s="152" t="s">
        <v>3545</v>
      </c>
      <c r="B285" s="166" t="s">
        <v>3224</v>
      </c>
    </row>
    <row r="286" spans="1:2" ht="14.25" thickBot="1" x14ac:dyDescent="0.2">
      <c r="A286" s="153" t="s">
        <v>3546</v>
      </c>
      <c r="B286" s="164" t="s">
        <v>3225</v>
      </c>
    </row>
    <row r="287" spans="1:2" x14ac:dyDescent="0.15">
      <c r="A287" s="176"/>
      <c r="B287" s="177"/>
    </row>
    <row r="288" spans="1:2" ht="14.25" thickBot="1" x14ac:dyDescent="0.2">
      <c r="A288" t="s">
        <v>3226</v>
      </c>
    </row>
    <row r="289" spans="1:3" ht="14.25" thickBot="1" x14ac:dyDescent="0.2">
      <c r="A289" s="125" t="s">
        <v>3149</v>
      </c>
      <c r="B289" s="125" t="s">
        <v>1028</v>
      </c>
    </row>
    <row r="290" spans="1:3" ht="14.25" thickBot="1" x14ac:dyDescent="0.2">
      <c r="A290" s="141" t="s">
        <v>3227</v>
      </c>
      <c r="B290" s="130" t="s">
        <v>3228</v>
      </c>
      <c r="C290" s="4" t="s">
        <v>3556</v>
      </c>
    </row>
    <row r="291" spans="1:3" ht="14.25" thickBot="1" x14ac:dyDescent="0.2">
      <c r="A291" s="142" t="s">
        <v>3229</v>
      </c>
      <c r="B291" s="131" t="s">
        <v>3230</v>
      </c>
    </row>
    <row r="292" spans="1:3" ht="14.25" thickBot="1" x14ac:dyDescent="0.2">
      <c r="A292" s="141" t="s">
        <v>3231</v>
      </c>
      <c r="B292" s="130" t="s">
        <v>3232</v>
      </c>
    </row>
    <row r="293" spans="1:3" ht="14.25" thickBot="1" x14ac:dyDescent="0.2">
      <c r="A293" s="142" t="s">
        <v>3233</v>
      </c>
      <c r="B293" s="131" t="s">
        <v>3234</v>
      </c>
    </row>
    <row r="294" spans="1:3" ht="14.25" thickBot="1" x14ac:dyDescent="0.2">
      <c r="A294" s="141" t="s">
        <v>3235</v>
      </c>
      <c r="B294" s="130" t="s">
        <v>3236</v>
      </c>
    </row>
    <row r="295" spans="1:3" ht="14.25" thickBot="1" x14ac:dyDescent="0.2">
      <c r="A295" s="142" t="s">
        <v>3237</v>
      </c>
      <c r="B295" s="131" t="s">
        <v>3238</v>
      </c>
    </row>
    <row r="296" spans="1:3" ht="14.25" thickBot="1" x14ac:dyDescent="0.2">
      <c r="A296" s="141" t="s">
        <v>3239</v>
      </c>
      <c r="B296" s="130" t="s">
        <v>3240</v>
      </c>
    </row>
    <row r="297" spans="1:3" ht="14.25" thickBot="1" x14ac:dyDescent="0.2">
      <c r="A297" s="142" t="s">
        <v>3241</v>
      </c>
      <c r="B297" s="131" t="s">
        <v>3242</v>
      </c>
    </row>
    <row r="298" spans="1:3" ht="14.25" thickBot="1" x14ac:dyDescent="0.2">
      <c r="A298" s="141" t="s">
        <v>3243</v>
      </c>
      <c r="B298" s="130" t="s">
        <v>3244</v>
      </c>
    </row>
    <row r="299" spans="1:3" ht="14.25" thickBot="1" x14ac:dyDescent="0.2">
      <c r="A299" s="142" t="s">
        <v>3245</v>
      </c>
      <c r="B299" s="131" t="s">
        <v>3246</v>
      </c>
    </row>
    <row r="300" spans="1:3" ht="14.25" thickBot="1" x14ac:dyDescent="0.2">
      <c r="A300" s="141" t="s">
        <v>3247</v>
      </c>
      <c r="B300" s="130" t="s">
        <v>3248</v>
      </c>
    </row>
    <row r="301" spans="1:3" ht="14.25" thickBot="1" x14ac:dyDescent="0.2">
      <c r="A301" s="142" t="s">
        <v>3249</v>
      </c>
      <c r="B301" s="131" t="s">
        <v>3250</v>
      </c>
    </row>
    <row r="302" spans="1:3" ht="14.25" thickBot="1" x14ac:dyDescent="0.2">
      <c r="A302" s="141" t="s">
        <v>3251</v>
      </c>
      <c r="B302" s="130" t="s">
        <v>3252</v>
      </c>
    </row>
    <row r="303" spans="1:3" ht="14.25" thickBot="1" x14ac:dyDescent="0.2">
      <c r="A303" s="142" t="s">
        <v>3253</v>
      </c>
      <c r="B303" s="131" t="s">
        <v>3254</v>
      </c>
    </row>
    <row r="304" spans="1:3" ht="26.25" thickBot="1" x14ac:dyDescent="0.2">
      <c r="A304" s="141" t="s">
        <v>3255</v>
      </c>
      <c r="B304" s="130" t="s">
        <v>3256</v>
      </c>
    </row>
    <row r="305" spans="1:3" ht="14.25" thickBot="1" x14ac:dyDescent="0.2">
      <c r="A305" s="142" t="s">
        <v>3257</v>
      </c>
      <c r="B305" s="131" t="s">
        <v>3258</v>
      </c>
    </row>
    <row r="306" spans="1:3" ht="14.25" thickBot="1" x14ac:dyDescent="0.2">
      <c r="A306" s="141" t="s">
        <v>3259</v>
      </c>
      <c r="B306" s="130" t="s">
        <v>3260</v>
      </c>
    </row>
    <row r="307" spans="1:3" x14ac:dyDescent="0.15">
      <c r="A307" s="174"/>
      <c r="B307" s="175"/>
    </row>
    <row r="308" spans="1:3" ht="14.25" thickBot="1" x14ac:dyDescent="0.2">
      <c r="A308" s="9" t="s">
        <v>3557</v>
      </c>
    </row>
    <row r="309" spans="1:3" ht="14.25" thickBot="1" x14ac:dyDescent="0.2">
      <c r="A309" s="125" t="s">
        <v>3132</v>
      </c>
      <c r="B309" s="171" t="s">
        <v>1028</v>
      </c>
    </row>
    <row r="310" spans="1:3" ht="14.25" thickBot="1" x14ac:dyDescent="0.2">
      <c r="A310" s="148" t="s">
        <v>3261</v>
      </c>
      <c r="B310" s="149" t="s">
        <v>3262</v>
      </c>
    </row>
    <row r="311" spans="1:3" ht="26.25" thickBot="1" x14ac:dyDescent="0.2">
      <c r="A311" s="150" t="s">
        <v>3263</v>
      </c>
      <c r="B311" s="151" t="s">
        <v>3264</v>
      </c>
    </row>
    <row r="312" spans="1:3" ht="26.25" thickBot="1" x14ac:dyDescent="0.2">
      <c r="A312" s="148" t="s">
        <v>3265</v>
      </c>
      <c r="B312" s="149" t="s">
        <v>3266</v>
      </c>
    </row>
    <row r="313" spans="1:3" ht="14.25" thickBot="1" x14ac:dyDescent="0.2">
      <c r="A313" s="150" t="s">
        <v>3267</v>
      </c>
      <c r="B313" s="151" t="s">
        <v>3268</v>
      </c>
    </row>
    <row r="314" spans="1:3" ht="14.25" hidden="1" thickBot="1" x14ac:dyDescent="0.2">
      <c r="A314" s="148" t="s">
        <v>3269</v>
      </c>
      <c r="B314" s="149" t="s">
        <v>3271</v>
      </c>
      <c r="C314" s="158" t="s">
        <v>3270</v>
      </c>
    </row>
    <row r="315" spans="1:3" ht="14.25" thickBot="1" x14ac:dyDescent="0.2">
      <c r="A315" s="150" t="s">
        <v>3272</v>
      </c>
      <c r="B315" s="151" t="s">
        <v>3273</v>
      </c>
    </row>
    <row r="316" spans="1:3" ht="14.25" thickBot="1" x14ac:dyDescent="0.2">
      <c r="A316" s="148" t="s">
        <v>3274</v>
      </c>
      <c r="B316" s="149" t="s">
        <v>3275</v>
      </c>
    </row>
    <row r="317" spans="1:3" ht="26.25" thickBot="1" x14ac:dyDescent="0.2">
      <c r="A317" s="150" t="s">
        <v>3276</v>
      </c>
      <c r="B317" s="151" t="s">
        <v>3277</v>
      </c>
    </row>
    <row r="318" spans="1:3" ht="14.25" thickBot="1" x14ac:dyDescent="0.2">
      <c r="A318" s="148" t="s">
        <v>3278</v>
      </c>
      <c r="B318" s="149" t="s">
        <v>3279</v>
      </c>
    </row>
    <row r="319" spans="1:3" ht="14.25" thickBot="1" x14ac:dyDescent="0.2">
      <c r="A319" s="150" t="s">
        <v>3280</v>
      </c>
      <c r="B319" s="151" t="s">
        <v>3281</v>
      </c>
    </row>
    <row r="320" spans="1:3" ht="39" thickBot="1" x14ac:dyDescent="0.2">
      <c r="A320" s="148" t="s">
        <v>3282</v>
      </c>
      <c r="B320" s="149" t="s">
        <v>3283</v>
      </c>
    </row>
    <row r="321" spans="1:2" ht="14.25" thickBot="1" x14ac:dyDescent="0.2">
      <c r="A321" s="150" t="s">
        <v>3284</v>
      </c>
      <c r="B321" s="151" t="s">
        <v>3285</v>
      </c>
    </row>
    <row r="322" spans="1:2" ht="14.25" thickBot="1" x14ac:dyDescent="0.2">
      <c r="A322" s="148" t="s">
        <v>3286</v>
      </c>
      <c r="B322" s="149" t="s">
        <v>3287</v>
      </c>
    </row>
    <row r="323" spans="1:2" x14ac:dyDescent="0.15">
      <c r="A323" s="172"/>
      <c r="B323" s="173"/>
    </row>
    <row r="324" spans="1:2" ht="14.25" thickBot="1" x14ac:dyDescent="0.2">
      <c r="A324" s="9" t="s">
        <v>3288</v>
      </c>
    </row>
    <row r="325" spans="1:2" ht="15" thickBot="1" x14ac:dyDescent="0.2">
      <c r="A325" s="170" t="s">
        <v>3544</v>
      </c>
      <c r="B325" s="171" t="s">
        <v>1028</v>
      </c>
    </row>
    <row r="326" spans="1:2" ht="14.25" thickBot="1" x14ac:dyDescent="0.2">
      <c r="A326" s="148" t="s">
        <v>3289</v>
      </c>
      <c r="B326" s="166" t="s">
        <v>3290</v>
      </c>
    </row>
    <row r="327" spans="1:2" ht="14.25" thickBot="1" x14ac:dyDescent="0.2">
      <c r="A327" s="150" t="s">
        <v>3291</v>
      </c>
      <c r="B327" s="164" t="s">
        <v>3292</v>
      </c>
    </row>
    <row r="328" spans="1:2" ht="14.25" thickBot="1" x14ac:dyDescent="0.2">
      <c r="A328" s="148" t="s">
        <v>3293</v>
      </c>
      <c r="B328" s="166" t="s">
        <v>3294</v>
      </c>
    </row>
    <row r="329" spans="1:2" ht="14.25" thickBot="1" x14ac:dyDescent="0.2">
      <c r="A329" s="150" t="s">
        <v>3295</v>
      </c>
      <c r="B329" s="164" t="s">
        <v>3296</v>
      </c>
    </row>
    <row r="330" spans="1:2" ht="14.25" thickBot="1" x14ac:dyDescent="0.2">
      <c r="A330" s="148" t="s">
        <v>3297</v>
      </c>
      <c r="B330" s="166" t="s">
        <v>3298</v>
      </c>
    </row>
    <row r="331" spans="1:2" ht="14.25" thickBot="1" x14ac:dyDescent="0.2">
      <c r="A331" s="150" t="s">
        <v>3299</v>
      </c>
      <c r="B331" s="164" t="s">
        <v>3300</v>
      </c>
    </row>
    <row r="332" spans="1:2" ht="14.25" thickBot="1" x14ac:dyDescent="0.2">
      <c r="A332" s="148" t="s">
        <v>3301</v>
      </c>
      <c r="B332" s="166" t="s">
        <v>3302</v>
      </c>
    </row>
    <row r="333" spans="1:2" ht="14.25" thickBot="1" x14ac:dyDescent="0.2">
      <c r="A333" s="150" t="s">
        <v>3303</v>
      </c>
      <c r="B333" s="164" t="s">
        <v>3304</v>
      </c>
    </row>
    <row r="334" spans="1:2" ht="14.25" thickBot="1" x14ac:dyDescent="0.2">
      <c r="A334" s="148" t="s">
        <v>3305</v>
      </c>
      <c r="B334" s="166" t="s">
        <v>3306</v>
      </c>
    </row>
    <row r="335" spans="1:2" ht="14.25" thickBot="1" x14ac:dyDescent="0.2">
      <c r="A335" s="150" t="s">
        <v>3307</v>
      </c>
      <c r="B335" s="164" t="s">
        <v>3308</v>
      </c>
    </row>
    <row r="336" spans="1:2" ht="14.25" thickBot="1" x14ac:dyDescent="0.2">
      <c r="A336" s="148" t="s">
        <v>3309</v>
      </c>
      <c r="B336" s="166" t="s">
        <v>3310</v>
      </c>
    </row>
    <row r="337" spans="1:2" ht="26.25" thickBot="1" x14ac:dyDescent="0.2">
      <c r="A337" s="150" t="s">
        <v>3311</v>
      </c>
      <c r="B337" s="164" t="s">
        <v>3312</v>
      </c>
    </row>
    <row r="338" spans="1:2" ht="26.25" thickBot="1" x14ac:dyDescent="0.2">
      <c r="A338" s="148" t="s">
        <v>3313</v>
      </c>
      <c r="B338" s="166" t="s">
        <v>3314</v>
      </c>
    </row>
    <row r="339" spans="1:2" ht="26.25" thickBot="1" x14ac:dyDescent="0.2">
      <c r="A339" s="150" t="s">
        <v>3315</v>
      </c>
      <c r="B339" s="164" t="s">
        <v>3316</v>
      </c>
    </row>
    <row r="340" spans="1:2" ht="14.25" thickBot="1" x14ac:dyDescent="0.2">
      <c r="A340" s="148" t="s">
        <v>3317</v>
      </c>
      <c r="B340" s="166" t="s">
        <v>3318</v>
      </c>
    </row>
    <row r="341" spans="1:2" ht="39" thickBot="1" x14ac:dyDescent="0.2">
      <c r="A341" s="150" t="s">
        <v>3319</v>
      </c>
      <c r="B341" s="164" t="s">
        <v>3320</v>
      </c>
    </row>
    <row r="342" spans="1:2" ht="14.25" thickBot="1" x14ac:dyDescent="0.2">
      <c r="A342" s="148" t="s">
        <v>3321</v>
      </c>
      <c r="B342" s="166" t="s">
        <v>3322</v>
      </c>
    </row>
    <row r="343" spans="1:2" ht="14.25" thickBot="1" x14ac:dyDescent="0.2">
      <c r="A343" s="150" t="s">
        <v>3323</v>
      </c>
      <c r="B343" s="164" t="s">
        <v>3324</v>
      </c>
    </row>
    <row r="344" spans="1:2" ht="14.25" thickBot="1" x14ac:dyDescent="0.2">
      <c r="A344" s="148" t="s">
        <v>3325</v>
      </c>
      <c r="B344" s="166" t="s">
        <v>3326</v>
      </c>
    </row>
    <row r="345" spans="1:2" ht="14.25" thickBot="1" x14ac:dyDescent="0.2">
      <c r="A345" s="150" t="s">
        <v>3327</v>
      </c>
      <c r="B345" s="164" t="s">
        <v>3328</v>
      </c>
    </row>
    <row r="346" spans="1:2" ht="14.25" thickBot="1" x14ac:dyDescent="0.2">
      <c r="A346" s="148" t="s">
        <v>3329</v>
      </c>
      <c r="B346" s="166" t="s">
        <v>3330</v>
      </c>
    </row>
    <row r="347" spans="1:2" ht="14.25" thickBot="1" x14ac:dyDescent="0.2">
      <c r="A347" s="150" t="s">
        <v>3331</v>
      </c>
      <c r="B347" s="164" t="s">
        <v>3332</v>
      </c>
    </row>
    <row r="348" spans="1:2" ht="14.25" thickBot="1" x14ac:dyDescent="0.2">
      <c r="A348" s="148" t="s">
        <v>3333</v>
      </c>
      <c r="B348" s="166" t="s">
        <v>3334</v>
      </c>
    </row>
    <row r="349" spans="1:2" ht="14.25" thickBot="1" x14ac:dyDescent="0.2">
      <c r="A349" s="150" t="s">
        <v>3335</v>
      </c>
      <c r="B349" s="164" t="s">
        <v>3336</v>
      </c>
    </row>
    <row r="350" spans="1:2" ht="14.25" thickBot="1" x14ac:dyDescent="0.2">
      <c r="A350" s="148" t="s">
        <v>3337</v>
      </c>
      <c r="B350" s="166" t="s">
        <v>3338</v>
      </c>
    </row>
    <row r="351" spans="1:2" ht="14.25" thickBot="1" x14ac:dyDescent="0.2">
      <c r="A351" s="150" t="s">
        <v>3339</v>
      </c>
      <c r="B351" s="164" t="s">
        <v>3340</v>
      </c>
    </row>
    <row r="352" spans="1:2" ht="14.25" thickBot="1" x14ac:dyDescent="0.2">
      <c r="A352" s="148" t="s">
        <v>3341</v>
      </c>
      <c r="B352" s="166" t="s">
        <v>3342</v>
      </c>
    </row>
    <row r="353" spans="1:2" ht="14.25" thickBot="1" x14ac:dyDescent="0.2">
      <c r="A353" s="150" t="s">
        <v>3343</v>
      </c>
      <c r="B353" s="164" t="s">
        <v>3344</v>
      </c>
    </row>
    <row r="354" spans="1:2" ht="39" thickBot="1" x14ac:dyDescent="0.2">
      <c r="A354" s="148" t="s">
        <v>3345</v>
      </c>
      <c r="B354" s="166" t="s">
        <v>3346</v>
      </c>
    </row>
    <row r="355" spans="1:2" ht="14.25" thickBot="1" x14ac:dyDescent="0.2">
      <c r="A355" s="150" t="s">
        <v>3347</v>
      </c>
      <c r="B355" s="164" t="s">
        <v>3348</v>
      </c>
    </row>
    <row r="356" spans="1:2" ht="14.25" thickBot="1" x14ac:dyDescent="0.2">
      <c r="A356" s="148" t="s">
        <v>3349</v>
      </c>
      <c r="B356" s="166" t="s">
        <v>3350</v>
      </c>
    </row>
    <row r="357" spans="1:2" ht="14.25" thickBot="1" x14ac:dyDescent="0.2">
      <c r="A357" s="150" t="s">
        <v>3351</v>
      </c>
      <c r="B357" s="164" t="s">
        <v>3352</v>
      </c>
    </row>
    <row r="358" spans="1:2" ht="26.25" thickBot="1" x14ac:dyDescent="0.2">
      <c r="A358" s="148" t="s">
        <v>3353</v>
      </c>
      <c r="B358" s="166" t="s">
        <v>3354</v>
      </c>
    </row>
    <row r="359" spans="1:2" ht="14.25" thickBot="1" x14ac:dyDescent="0.2">
      <c r="A359" s="150" t="s">
        <v>3355</v>
      </c>
      <c r="B359" s="164" t="s">
        <v>3356</v>
      </c>
    </row>
    <row r="360" spans="1:2" ht="14.25" thickBot="1" x14ac:dyDescent="0.2">
      <c r="A360" s="148" t="s">
        <v>3357</v>
      </c>
      <c r="B360" s="166" t="s">
        <v>3358</v>
      </c>
    </row>
    <row r="361" spans="1:2" ht="14.25" thickBot="1" x14ac:dyDescent="0.2">
      <c r="A361" s="150" t="s">
        <v>3359</v>
      </c>
      <c r="B361" s="164" t="s">
        <v>3360</v>
      </c>
    </row>
    <row r="362" spans="1:2" ht="14.25" thickBot="1" x14ac:dyDescent="0.2">
      <c r="A362" s="148" t="s">
        <v>3361</v>
      </c>
      <c r="B362" s="149" t="s">
        <v>3362</v>
      </c>
    </row>
    <row r="363" spans="1:2" ht="14.25" thickBot="1" x14ac:dyDescent="0.2">
      <c r="A363" s="150" t="s">
        <v>3363</v>
      </c>
      <c r="B363" s="164" t="s">
        <v>3364</v>
      </c>
    </row>
    <row r="364" spans="1:2" ht="14.25" thickBot="1" x14ac:dyDescent="0.2">
      <c r="A364" s="148" t="s">
        <v>3365</v>
      </c>
      <c r="B364" s="166" t="s">
        <v>3366</v>
      </c>
    </row>
    <row r="365" spans="1:2" ht="14.25" thickBot="1" x14ac:dyDescent="0.2">
      <c r="A365" s="150" t="s">
        <v>3367</v>
      </c>
      <c r="B365" s="164" t="s">
        <v>3368</v>
      </c>
    </row>
    <row r="366" spans="1:2" ht="14.25" thickBot="1" x14ac:dyDescent="0.2">
      <c r="A366" s="148" t="s">
        <v>3369</v>
      </c>
      <c r="B366" s="166" t="s">
        <v>3370</v>
      </c>
    </row>
    <row r="367" spans="1:2" ht="14.25" thickBot="1" x14ac:dyDescent="0.2">
      <c r="A367" s="150" t="s">
        <v>3371</v>
      </c>
      <c r="B367" s="164" t="s">
        <v>3372</v>
      </c>
    </row>
    <row r="368" spans="1:2" ht="26.25" thickBot="1" x14ac:dyDescent="0.2">
      <c r="A368" s="148" t="s">
        <v>3373</v>
      </c>
      <c r="B368" s="166" t="s">
        <v>3374</v>
      </c>
    </row>
    <row r="369" spans="1:2" ht="14.25" thickBot="1" x14ac:dyDescent="0.2">
      <c r="A369" s="150" t="s">
        <v>3375</v>
      </c>
      <c r="B369" s="164" t="s">
        <v>3376</v>
      </c>
    </row>
    <row r="370" spans="1:2" ht="26.25" thickBot="1" x14ac:dyDescent="0.2">
      <c r="A370" s="148" t="s">
        <v>3377</v>
      </c>
      <c r="B370" s="166" t="s">
        <v>3378</v>
      </c>
    </row>
    <row r="371" spans="1:2" ht="14.25" thickBot="1" x14ac:dyDescent="0.2">
      <c r="A371" s="150" t="s">
        <v>3379</v>
      </c>
      <c r="B371" s="164" t="s">
        <v>3380</v>
      </c>
    </row>
    <row r="372" spans="1:2" ht="14.25" thickBot="1" x14ac:dyDescent="0.2">
      <c r="A372" s="148" t="s">
        <v>3381</v>
      </c>
      <c r="B372" s="166" t="s">
        <v>3382</v>
      </c>
    </row>
    <row r="373" spans="1:2" ht="14.25" thickBot="1" x14ac:dyDescent="0.2">
      <c r="A373" s="150" t="s">
        <v>3383</v>
      </c>
      <c r="B373" s="164" t="s">
        <v>3384</v>
      </c>
    </row>
    <row r="374" spans="1:2" ht="14.25" thickBot="1" x14ac:dyDescent="0.2">
      <c r="A374" s="148" t="s">
        <v>3385</v>
      </c>
      <c r="B374" s="166" t="s">
        <v>3386</v>
      </c>
    </row>
    <row r="375" spans="1:2" ht="14.25" thickBot="1" x14ac:dyDescent="0.2">
      <c r="A375" s="150" t="s">
        <v>3387</v>
      </c>
      <c r="B375" s="164" t="s">
        <v>3388</v>
      </c>
    </row>
    <row r="376" spans="1:2" ht="14.25" thickBot="1" x14ac:dyDescent="0.2">
      <c r="A376" s="148" t="s">
        <v>3389</v>
      </c>
      <c r="B376" s="149" t="s">
        <v>3390</v>
      </c>
    </row>
    <row r="377" spans="1:2" ht="14.25" thickBot="1" x14ac:dyDescent="0.2">
      <c r="A377" s="150" t="s">
        <v>3391</v>
      </c>
      <c r="B377" s="164" t="s">
        <v>3392</v>
      </c>
    </row>
    <row r="378" spans="1:2" ht="14.25" thickBot="1" x14ac:dyDescent="0.2">
      <c r="A378" s="148" t="s">
        <v>3393</v>
      </c>
      <c r="B378" s="166" t="s">
        <v>3394</v>
      </c>
    </row>
    <row r="379" spans="1:2" ht="14.25" thickBot="1" x14ac:dyDescent="0.2">
      <c r="A379" s="150" t="s">
        <v>3395</v>
      </c>
      <c r="B379" s="164" t="s">
        <v>3396</v>
      </c>
    </row>
    <row r="380" spans="1:2" ht="14.25" thickBot="1" x14ac:dyDescent="0.2">
      <c r="A380" s="148" t="s">
        <v>3397</v>
      </c>
      <c r="B380" s="166" t="s">
        <v>3398</v>
      </c>
    </row>
    <row r="381" spans="1:2" ht="14.25" hidden="1" thickBot="1" x14ac:dyDescent="0.2">
      <c r="A381" s="159" t="s">
        <v>3399</v>
      </c>
      <c r="B381" s="160" t="s">
        <v>3400</v>
      </c>
    </row>
    <row r="382" spans="1:2" ht="26.25" hidden="1" thickBot="1" x14ac:dyDescent="0.2">
      <c r="A382" s="161" t="s">
        <v>3401</v>
      </c>
      <c r="B382" s="162" t="s">
        <v>3402</v>
      </c>
    </row>
    <row r="383" spans="1:2" ht="14.25" hidden="1" thickBot="1" x14ac:dyDescent="0.2">
      <c r="A383" s="159" t="s">
        <v>3403</v>
      </c>
      <c r="B383" s="160" t="s">
        <v>3404</v>
      </c>
    </row>
    <row r="384" spans="1:2" ht="26.25" thickBot="1" x14ac:dyDescent="0.2">
      <c r="A384" s="148" t="s">
        <v>3405</v>
      </c>
      <c r="B384" s="166" t="s">
        <v>3406</v>
      </c>
    </row>
    <row r="385" spans="1:2" ht="14.25" thickBot="1" x14ac:dyDescent="0.2">
      <c r="A385" s="150" t="s">
        <v>3407</v>
      </c>
      <c r="B385" s="164" t="s">
        <v>3408</v>
      </c>
    </row>
    <row r="386" spans="1:2" ht="14.25" thickBot="1" x14ac:dyDescent="0.2">
      <c r="A386" s="148" t="s">
        <v>3409</v>
      </c>
      <c r="B386" s="166" t="s">
        <v>3410</v>
      </c>
    </row>
    <row r="387" spans="1:2" ht="27.75" thickBot="1" x14ac:dyDescent="0.2">
      <c r="A387" s="150" t="s">
        <v>3411</v>
      </c>
      <c r="B387" s="164" t="s">
        <v>3412</v>
      </c>
    </row>
    <row r="388" spans="1:2" ht="14.25" thickBot="1" x14ac:dyDescent="0.2">
      <c r="A388" s="148" t="s">
        <v>3413</v>
      </c>
      <c r="B388" s="166" t="s">
        <v>3414</v>
      </c>
    </row>
    <row r="389" spans="1:2" ht="14.25" thickBot="1" x14ac:dyDescent="0.2">
      <c r="A389" s="150" t="s">
        <v>3608</v>
      </c>
      <c r="B389" s="164" t="s">
        <v>3415</v>
      </c>
    </row>
    <row r="391" spans="1:2" x14ac:dyDescent="0.15">
      <c r="A391" t="s">
        <v>3416</v>
      </c>
    </row>
    <row r="392" spans="1:2" ht="14.25" thickBot="1" x14ac:dyDescent="0.2">
      <c r="A392" s="164" t="s">
        <v>3417</v>
      </c>
    </row>
    <row r="393" spans="1:2" ht="14.25" thickBot="1" x14ac:dyDescent="0.2">
      <c r="A393" s="166" t="s">
        <v>3418</v>
      </c>
    </row>
    <row r="394" spans="1:2" ht="14.25" thickBot="1" x14ac:dyDescent="0.2">
      <c r="A394" s="164" t="s">
        <v>3419</v>
      </c>
    </row>
    <row r="395" spans="1:2" ht="14.25" thickBot="1" x14ac:dyDescent="0.2">
      <c r="A395" s="166" t="s">
        <v>3420</v>
      </c>
    </row>
    <row r="396" spans="1:2" ht="14.25" thickBot="1" x14ac:dyDescent="0.2">
      <c r="A396" s="164" t="s">
        <v>3421</v>
      </c>
    </row>
    <row r="397" spans="1:2" ht="14.25" thickBot="1" x14ac:dyDescent="0.2">
      <c r="A397" s="166" t="s">
        <v>3422</v>
      </c>
    </row>
    <row r="398" spans="1:2" ht="14.25" thickBot="1" x14ac:dyDescent="0.2">
      <c r="A398" s="164" t="s">
        <v>3423</v>
      </c>
    </row>
    <row r="399" spans="1:2" ht="14.25" thickBot="1" x14ac:dyDescent="0.2">
      <c r="A399" s="166" t="s">
        <v>3424</v>
      </c>
    </row>
    <row r="400" spans="1:2" ht="14.25" thickBot="1" x14ac:dyDescent="0.2">
      <c r="A400" s="164" t="s">
        <v>3425</v>
      </c>
    </row>
    <row r="401" spans="1:5" ht="14.25" thickBot="1" x14ac:dyDescent="0.2">
      <c r="A401" s="166" t="s">
        <v>3426</v>
      </c>
    </row>
    <row r="402" spans="1:5" ht="14.25" thickBot="1" x14ac:dyDescent="0.2">
      <c r="A402" s="164" t="s">
        <v>3427</v>
      </c>
    </row>
    <row r="403" spans="1:5" ht="14.25" thickBot="1" x14ac:dyDescent="0.2">
      <c r="A403" s="149" t="s">
        <v>3428</v>
      </c>
    </row>
    <row r="404" spans="1:5" ht="14.25" thickBot="1" x14ac:dyDescent="0.2">
      <c r="A404" s="164" t="s">
        <v>3429</v>
      </c>
    </row>
    <row r="405" spans="1:5" ht="14.25" thickBot="1" x14ac:dyDescent="0.2">
      <c r="A405" s="166" t="s">
        <v>3430</v>
      </c>
    </row>
    <row r="407" spans="1:5" ht="14.25" thickBot="1" x14ac:dyDescent="0.2">
      <c r="A407" t="s">
        <v>3431</v>
      </c>
    </row>
    <row r="408" spans="1:5" ht="14.25" thickBot="1" x14ac:dyDescent="0.2">
      <c r="A408" s="142" t="s">
        <v>3432</v>
      </c>
      <c r="B408" s="142" t="s">
        <v>3433</v>
      </c>
      <c r="C408" s="142" t="s">
        <v>3434</v>
      </c>
    </row>
    <row r="409" spans="1:5" ht="27.75" thickBot="1" x14ac:dyDescent="0.2">
      <c r="A409" s="141" t="s">
        <v>3437</v>
      </c>
      <c r="B409" s="141" t="s">
        <v>3438</v>
      </c>
      <c r="C409" s="141" t="s">
        <v>3439</v>
      </c>
      <c r="D409" s="142" t="s">
        <v>3435</v>
      </c>
      <c r="E409" s="142" t="s">
        <v>3436</v>
      </c>
    </row>
    <row r="410" spans="1:5" ht="14.25" thickBot="1" x14ac:dyDescent="0.2">
      <c r="A410" s="142" t="s">
        <v>3442</v>
      </c>
      <c r="B410" s="142" t="s">
        <v>3443</v>
      </c>
      <c r="C410" s="142" t="s">
        <v>3444</v>
      </c>
      <c r="D410" s="141" t="s">
        <v>3440</v>
      </c>
      <c r="E410" s="141" t="s">
        <v>3441</v>
      </c>
    </row>
    <row r="411" spans="1:5" ht="14.25" thickBot="1" x14ac:dyDescent="0.2">
      <c r="A411" s="141" t="s">
        <v>3447</v>
      </c>
      <c r="B411" s="141" t="s">
        <v>3448</v>
      </c>
      <c r="C411" s="141" t="s">
        <v>3449</v>
      </c>
      <c r="D411" s="131" t="s">
        <v>3445</v>
      </c>
      <c r="E411" s="142" t="s">
        <v>3446</v>
      </c>
    </row>
    <row r="412" spans="1:5" ht="27.75" thickBot="1" x14ac:dyDescent="0.2">
      <c r="A412" s="142" t="s">
        <v>3452</v>
      </c>
      <c r="B412" s="142" t="s">
        <v>3453</v>
      </c>
      <c r="C412" s="142" t="s">
        <v>3454</v>
      </c>
      <c r="D412" s="141" t="s">
        <v>3450</v>
      </c>
      <c r="E412" s="141" t="s">
        <v>3451</v>
      </c>
    </row>
    <row r="413" spans="1:5" ht="14.25" thickBot="1" x14ac:dyDescent="0.2">
      <c r="A413" s="141" t="s">
        <v>3457</v>
      </c>
      <c r="B413" s="141" t="s">
        <v>3458</v>
      </c>
      <c r="C413" s="141" t="s">
        <v>3459</v>
      </c>
      <c r="D413" s="142" t="s">
        <v>3455</v>
      </c>
      <c r="E413" s="142" t="s">
        <v>3456</v>
      </c>
    </row>
    <row r="414" spans="1:5" ht="14.25" thickBot="1" x14ac:dyDescent="0.2">
      <c r="A414" s="142" t="s">
        <v>3462</v>
      </c>
      <c r="B414" s="142" t="s">
        <v>3463</v>
      </c>
      <c r="C414" s="142" t="s">
        <v>3464</v>
      </c>
      <c r="D414" s="141" t="s">
        <v>3460</v>
      </c>
      <c r="E414" s="141" t="s">
        <v>3461</v>
      </c>
    </row>
    <row r="415" spans="1:5" ht="14.25" thickBot="1" x14ac:dyDescent="0.2">
      <c r="A415" s="141" t="s">
        <v>3467</v>
      </c>
      <c r="B415" s="141" t="s">
        <v>3468</v>
      </c>
      <c r="C415" s="141" t="s">
        <v>3469</v>
      </c>
      <c r="D415" s="142" t="s">
        <v>3465</v>
      </c>
      <c r="E415" s="142" t="s">
        <v>3466</v>
      </c>
    </row>
    <row r="416" spans="1:5" ht="14.25" thickBot="1" x14ac:dyDescent="0.2">
      <c r="A416" s="142" t="s">
        <v>3472</v>
      </c>
      <c r="B416" s="142" t="s">
        <v>3473</v>
      </c>
      <c r="C416" s="142" t="s">
        <v>3474</v>
      </c>
      <c r="D416" s="141" t="s">
        <v>3470</v>
      </c>
      <c r="E416" s="141" t="s">
        <v>3471</v>
      </c>
    </row>
    <row r="417" spans="1:5" ht="14.25" thickBot="1" x14ac:dyDescent="0.2">
      <c r="A417" s="141" t="s">
        <v>3477</v>
      </c>
      <c r="B417" s="141" t="s">
        <v>3478</v>
      </c>
      <c r="C417" s="141" t="s">
        <v>3479</v>
      </c>
      <c r="D417" s="142" t="s">
        <v>3475</v>
      </c>
      <c r="E417" s="142" t="s">
        <v>3476</v>
      </c>
    </row>
    <row r="418" spans="1:5" ht="14.25" thickBot="1" x14ac:dyDescent="0.2">
      <c r="A418" s="142" t="s">
        <v>3482</v>
      </c>
      <c r="B418" s="142" t="s">
        <v>3483</v>
      </c>
      <c r="C418" s="142" t="s">
        <v>3484</v>
      </c>
      <c r="D418" s="141" t="s">
        <v>3480</v>
      </c>
      <c r="E418" s="141" t="s">
        <v>3481</v>
      </c>
    </row>
    <row r="419" spans="1:5" ht="14.25" thickBot="1" x14ac:dyDescent="0.2">
      <c r="A419" s="141" t="s">
        <v>3487</v>
      </c>
      <c r="B419" s="141" t="s">
        <v>3488</v>
      </c>
      <c r="C419" s="141" t="s">
        <v>3489</v>
      </c>
      <c r="D419" s="142" t="s">
        <v>3485</v>
      </c>
      <c r="E419" s="142" t="s">
        <v>3486</v>
      </c>
    </row>
    <row r="420" spans="1:5" ht="27.75" thickBot="1" x14ac:dyDescent="0.2">
      <c r="A420" s="142" t="s">
        <v>3492</v>
      </c>
      <c r="B420" s="142" t="s">
        <v>3493</v>
      </c>
      <c r="C420" s="142" t="s">
        <v>3494</v>
      </c>
      <c r="D420" s="141" t="s">
        <v>3490</v>
      </c>
      <c r="E420" s="141" t="s">
        <v>3491</v>
      </c>
    </row>
    <row r="421" spans="1:5" ht="14.25" thickBot="1" x14ac:dyDescent="0.2">
      <c r="A421" s="141" t="s">
        <v>3496</v>
      </c>
      <c r="B421" s="141" t="s">
        <v>3497</v>
      </c>
      <c r="C421" s="141" t="s">
        <v>3498</v>
      </c>
      <c r="D421" s="142" t="s">
        <v>3495</v>
      </c>
      <c r="E421" s="131"/>
    </row>
    <row r="422" spans="1:5" ht="14.25" thickBot="1" x14ac:dyDescent="0.2">
      <c r="D422" s="141" t="s">
        <v>3499</v>
      </c>
      <c r="E422" s="130"/>
    </row>
    <row r="423" spans="1:5" ht="14.25" thickBot="1" x14ac:dyDescent="0.2">
      <c r="A423" s="137" t="s">
        <v>3649</v>
      </c>
      <c r="B423" s="4" t="s">
        <v>3655</v>
      </c>
      <c r="D423" s="174"/>
      <c r="E423" s="175"/>
    </row>
    <row r="424" spans="1:5" ht="14.25" thickBot="1" x14ac:dyDescent="0.2">
      <c r="A424" s="125" t="s">
        <v>3610</v>
      </c>
      <c r="B424" s="187" t="s">
        <v>3648</v>
      </c>
      <c r="C424" s="125" t="s">
        <v>3611</v>
      </c>
      <c r="D424" s="125" t="s">
        <v>1028</v>
      </c>
    </row>
    <row r="425" spans="1:5" ht="14.25" thickBot="1" x14ac:dyDescent="0.2">
      <c r="A425" s="130" t="s">
        <v>3612</v>
      </c>
      <c r="B425" s="185">
        <v>3.1415926000000001</v>
      </c>
      <c r="C425" s="188">
        <v>3.14</v>
      </c>
      <c r="D425" s="130" t="s">
        <v>3613</v>
      </c>
    </row>
    <row r="426" spans="1:5" ht="14.25" thickBot="1" x14ac:dyDescent="0.2">
      <c r="A426" s="131" t="s">
        <v>3614</v>
      </c>
      <c r="B426" s="186">
        <v>3.1415926000000001</v>
      </c>
      <c r="C426" s="189" t="s">
        <v>3650</v>
      </c>
      <c r="D426" s="131" t="s">
        <v>3615</v>
      </c>
    </row>
    <row r="427" spans="1:5" ht="14.25" thickBot="1" x14ac:dyDescent="0.2">
      <c r="A427" s="130" t="s">
        <v>3614</v>
      </c>
      <c r="B427" s="185">
        <v>-1</v>
      </c>
      <c r="C427" s="188" t="s">
        <v>3651</v>
      </c>
      <c r="D427" s="130" t="s">
        <v>3615</v>
      </c>
    </row>
    <row r="428" spans="1:5" ht="14.25" thickBot="1" x14ac:dyDescent="0.2">
      <c r="A428" s="131" t="s">
        <v>3616</v>
      </c>
      <c r="B428" s="186">
        <v>2.71828</v>
      </c>
      <c r="C428" s="189">
        <v>3</v>
      </c>
      <c r="D428" s="131" t="s">
        <v>3617</v>
      </c>
    </row>
    <row r="429" spans="1:5" ht="14.25" thickBot="1" x14ac:dyDescent="0.2">
      <c r="A429" s="130" t="s">
        <v>3618</v>
      </c>
      <c r="B429" s="185">
        <v>5</v>
      </c>
      <c r="C429" s="188" t="s">
        <v>3652</v>
      </c>
      <c r="D429" s="130" t="s">
        <v>3619</v>
      </c>
    </row>
    <row r="430" spans="1:5" ht="14.25" thickBot="1" x14ac:dyDescent="0.2">
      <c r="A430" s="131" t="s">
        <v>3620</v>
      </c>
      <c r="B430" s="186">
        <v>5</v>
      </c>
      <c r="C430" s="189" t="s">
        <v>3621</v>
      </c>
      <c r="D430" s="131" t="s">
        <v>3622</v>
      </c>
    </row>
    <row r="431" spans="1:5" ht="14.25" thickBot="1" x14ac:dyDescent="0.2">
      <c r="A431" s="130" t="s">
        <v>3620</v>
      </c>
      <c r="B431" s="185">
        <v>10</v>
      </c>
      <c r="C431" s="188" t="s">
        <v>3623</v>
      </c>
      <c r="D431" s="130" t="s">
        <v>3622</v>
      </c>
    </row>
    <row r="432" spans="1:5" ht="14.25" thickBot="1" x14ac:dyDescent="0.2">
      <c r="A432" s="131" t="s">
        <v>3624</v>
      </c>
      <c r="B432" s="186">
        <v>1000000</v>
      </c>
      <c r="C432" s="189" t="s">
        <v>3653</v>
      </c>
      <c r="D432" s="131" t="s">
        <v>3625</v>
      </c>
    </row>
    <row r="433" spans="1:4" ht="14.25" thickBot="1" x14ac:dyDescent="0.2">
      <c r="A433" s="130" t="s">
        <v>3626</v>
      </c>
      <c r="B433" s="185">
        <v>0.25</v>
      </c>
      <c r="C433" s="188" t="s">
        <v>3654</v>
      </c>
      <c r="D433" s="130" t="s">
        <v>3627</v>
      </c>
    </row>
    <row r="434" spans="1:4" ht="14.25" thickBot="1" x14ac:dyDescent="0.2">
      <c r="A434" s="131" t="s">
        <v>3628</v>
      </c>
      <c r="B434" s="186">
        <v>1000000000</v>
      </c>
      <c r="C434" s="189" t="s">
        <v>3656</v>
      </c>
      <c r="D434" s="131" t="s">
        <v>3629</v>
      </c>
    </row>
    <row r="435" spans="1:4" ht="14.25" thickBot="1" x14ac:dyDescent="0.2">
      <c r="A435" s="130" t="s">
        <v>3630</v>
      </c>
      <c r="B435" s="185">
        <v>13</v>
      </c>
      <c r="C435" s="188" t="s">
        <v>3631</v>
      </c>
      <c r="D435" s="130" t="s">
        <v>3632</v>
      </c>
    </row>
    <row r="436" spans="1:4" ht="14.25" thickBot="1" x14ac:dyDescent="0.2">
      <c r="A436" s="131" t="s">
        <v>3633</v>
      </c>
      <c r="B436" s="186">
        <v>13</v>
      </c>
      <c r="C436" s="189">
        <v>13</v>
      </c>
      <c r="D436" s="131" t="s">
        <v>3634</v>
      </c>
    </row>
    <row r="437" spans="1:4" ht="14.25" thickBot="1" x14ac:dyDescent="0.2">
      <c r="A437" s="130" t="s">
        <v>3635</v>
      </c>
      <c r="B437" s="185">
        <v>13</v>
      </c>
      <c r="C437" s="188" t="s">
        <v>3636</v>
      </c>
      <c r="D437" s="130" t="s">
        <v>3637</v>
      </c>
    </row>
    <row r="438" spans="1:4" x14ac:dyDescent="0.15">
      <c r="A438" s="184" t="s">
        <v>3638</v>
      </c>
      <c r="B438" s="181">
        <v>11</v>
      </c>
      <c r="C438" s="190">
        <v>1011</v>
      </c>
      <c r="D438" s="194" t="s">
        <v>3647</v>
      </c>
    </row>
    <row r="439" spans="1:4" x14ac:dyDescent="0.15">
      <c r="A439" s="155" t="s">
        <v>3639</v>
      </c>
      <c r="B439" s="183"/>
      <c r="C439" s="191">
        <v>11</v>
      </c>
      <c r="D439" s="195"/>
    </row>
    <row r="440" spans="1:4" x14ac:dyDescent="0.15">
      <c r="A440" s="155" t="s">
        <v>3640</v>
      </c>
      <c r="B440" s="183"/>
      <c r="C440" s="191">
        <v>13</v>
      </c>
      <c r="D440" s="195"/>
    </row>
    <row r="441" spans="1:4" x14ac:dyDescent="0.15">
      <c r="A441" s="155" t="s">
        <v>3641</v>
      </c>
      <c r="B441" s="183"/>
      <c r="C441" s="192" t="s">
        <v>3644</v>
      </c>
      <c r="D441" s="195"/>
    </row>
    <row r="442" spans="1:4" x14ac:dyDescent="0.15">
      <c r="A442" s="155" t="s">
        <v>3642</v>
      </c>
      <c r="B442" s="183"/>
      <c r="C442" s="191" t="s">
        <v>3645</v>
      </c>
      <c r="D442" s="195"/>
    </row>
    <row r="443" spans="1:4" ht="14.25" thickBot="1" x14ac:dyDescent="0.2">
      <c r="A443" s="157" t="s">
        <v>3643</v>
      </c>
      <c r="B443" s="182"/>
      <c r="C443" s="193" t="s">
        <v>3646</v>
      </c>
      <c r="D443" s="196"/>
    </row>
  </sheetData>
  <dataConsolidate/>
  <mergeCells count="6">
    <mergeCell ref="D438:D443"/>
    <mergeCell ref="A203:A204"/>
    <mergeCell ref="A27:A28"/>
    <mergeCell ref="B27:B28"/>
    <mergeCell ref="A174:A175"/>
    <mergeCell ref="A176:A177"/>
  </mergeCells>
  <phoneticPr fontId="1" type="noConversion"/>
  <hyperlinks>
    <hyperlink ref="A3" r:id="rId1" display="https://www.runoob.com/python3/python-func-int.html" xr:uid="{13FB5F11-9A27-4B86-91BA-FB5C47FBC512}"/>
    <hyperlink ref="A4" r:id="rId2" display="https://www.runoob.com/python3/python-func-float.html" xr:uid="{402BE83C-4CB6-48B0-A3EC-B70BA5FB68A2}"/>
    <hyperlink ref="A5" r:id="rId3" display="https://www.runoob.com/python3/python-func-complex.html" xr:uid="{990AB1E8-FD76-4111-B0A4-A62B2C8BED8A}"/>
    <hyperlink ref="A6" r:id="rId4" display="https://www.runoob.com/python3/python-func-str.html" xr:uid="{D04E90BB-A76C-4A28-89B7-779DC1529C4E}"/>
    <hyperlink ref="A7" r:id="rId5" display="https://www.runoob.com/python3/python-func-repr.html" xr:uid="{CE1E5422-BA86-4144-BCF0-A408BDF0F793}"/>
    <hyperlink ref="A8" r:id="rId6" display="https://www.runoob.com/python3/python-func-eval.html" xr:uid="{46E048A2-5D90-48DD-B970-5E3C90A0CFF0}"/>
    <hyperlink ref="A9" r:id="rId7" display="https://www.runoob.com/python3/python3-func-tuple.html" xr:uid="{DDC9C0F5-687D-4574-85A1-F9DA14FB65B2}"/>
    <hyperlink ref="A10" r:id="rId8" display="https://www.runoob.com/python3/python3-att-list-list.html" xr:uid="{86C6FCA0-9DFE-49AE-82CE-608909B2AB70}"/>
    <hyperlink ref="A11" r:id="rId9" display="https://www.runoob.com/python3/python-func-set.html" xr:uid="{A1F3DA94-5B67-4772-8A09-01EFD72E6DA9}"/>
    <hyperlink ref="A12" r:id="rId10" display="https://www.runoob.com/python3/python-func-dict.html" xr:uid="{DC184207-5ADE-4361-89ED-403351CE0422}"/>
    <hyperlink ref="A13" r:id="rId11" display="https://www.runoob.com/python3/python-func-frozenset.html" xr:uid="{9B1CD301-96F3-4448-BB3E-470791B2F9B2}"/>
    <hyperlink ref="A14" r:id="rId12" display="https://www.runoob.com/python3/python-func-chr.html" xr:uid="{CCA662A2-47F0-4A9A-98AC-60FF44DBCAAC}"/>
    <hyperlink ref="A15" r:id="rId13" display="https://www.runoob.com/python3/python-func-ord.html" xr:uid="{05F2A6E0-F13D-4267-8015-67C062072B0B}"/>
    <hyperlink ref="A16" r:id="rId14" display="https://www.runoob.com/python3/python-func-hex.html" xr:uid="{0E2207F0-8D90-43A2-A771-B105ACCC271D}"/>
    <hyperlink ref="A17" r:id="rId15" display="https://www.runoob.com/python3/python-func-oct.html" xr:uid="{FBB9E09C-C0D0-4430-863B-3211B71D3D77}"/>
    <hyperlink ref="A73" r:id="rId16" display="https://www.runoob.com/python3/python3-func-number-abs.html" xr:uid="{76E8F312-DBBA-42AA-94D7-E33D4053C3FE}"/>
    <hyperlink ref="A74" r:id="rId17" display="https://www.runoob.com/python3/python3-func-number-ceil.html" xr:uid="{E8113F30-12F7-4A1E-8AFA-5F5FDAE05069}"/>
    <hyperlink ref="A76" r:id="rId18" display="https://www.runoob.com/python3/python3-func-number-exp.html" xr:uid="{25DBF403-9296-4519-8581-B48BF1BA7497}"/>
    <hyperlink ref="A77" r:id="rId19" display="https://www.runoob.com/python3/python3-func-number-fabs.html" xr:uid="{22FD97AB-C98A-4B26-A3D0-913125E5FF88}"/>
    <hyperlink ref="A78" r:id="rId20" display="https://www.runoob.com/python3/python3-func-number-floor.html" xr:uid="{74503A1F-DB97-4660-8C3C-967A1F4EF05C}"/>
    <hyperlink ref="A79" r:id="rId21" display="https://www.runoob.com/python3/python3-func-number-log.html" xr:uid="{BA85CBBF-B028-4686-B0D2-317E23AF45D6}"/>
    <hyperlink ref="A80" r:id="rId22" display="https://www.runoob.com/python3/python3-func-number-log10.html" xr:uid="{C525FC3C-2817-452D-8C52-3EE9503AF686}"/>
    <hyperlink ref="A81" r:id="rId23" display="https://www.runoob.com/python3/python3-func-number-max.html" xr:uid="{772A14DF-07FE-4463-B16E-275103A1A51B}"/>
    <hyperlink ref="A82" r:id="rId24" display="https://www.runoob.com/python3/python3-func-number-min.html" xr:uid="{D1985788-F237-463B-8A58-8B71BC85468D}"/>
    <hyperlink ref="A83" r:id="rId25" display="https://www.runoob.com/python3/python3-func-number-modf.html" xr:uid="{71F19B30-B5DD-4B11-9A64-0C7D859E72A8}"/>
    <hyperlink ref="A84" r:id="rId26" display="https://www.runoob.com/python3/python3-func-number-pow.html" xr:uid="{02849C5C-A749-45AF-AEFF-DF42E373EB0B}"/>
    <hyperlink ref="A85" r:id="rId27" display="https://www.runoob.com/python3/python3-func-number-round.html" xr:uid="{EC599E47-1F6D-4E61-9C58-4E428337B094}"/>
    <hyperlink ref="A86" r:id="rId28" display="https://www.runoob.com/python3/python3-func-number-sqrt.html" xr:uid="{4019C95E-7700-43B0-BAEC-A0750A0F2525}"/>
    <hyperlink ref="A87" r:id="rId29" display="https://www.runoob.com/python3/python3-func-number-choice.html" xr:uid="{675DCE55-BDE9-475B-8E33-BB1FF2F2B4CF}"/>
    <hyperlink ref="A88" r:id="rId30" display="https://www.runoob.com/python3/python3-func-number-randrange.html" xr:uid="{52C4C41B-8650-4E8A-A6B5-ECBC1F8F1B4C}"/>
    <hyperlink ref="A89" r:id="rId31" display="https://www.runoob.com/python3/python3-func-number-random.html" xr:uid="{E278FFE4-5EDD-468C-BB3D-9BB1F46D099B}"/>
    <hyperlink ref="A90" r:id="rId32" display="https://www.runoob.com/python3/python3-func-number-seed.html" xr:uid="{620D2180-9060-42AB-A877-476F37738CA7}"/>
    <hyperlink ref="A91" r:id="rId33" display="https://www.runoob.com/python3/python3-func-number-shuffle.html" xr:uid="{8B9457D5-0A48-488C-A7F5-62308B333CD4}"/>
    <hyperlink ref="A92" r:id="rId34" display="https://www.runoob.com/python3/python3-func-number-uniform.html" xr:uid="{04D10055-F710-4340-9A78-FF23176A240B}"/>
    <hyperlink ref="A93" r:id="rId35" display="https://www.runoob.com/python3/python3-func-number-acos.html" xr:uid="{19301E98-5FEC-4271-BACA-43D23D2E1A01}"/>
    <hyperlink ref="A94" r:id="rId36" display="https://www.runoob.com/python3/python3-func-number-asin.html" xr:uid="{A27439CC-3E5D-4606-B3B6-C0F82F3E505E}"/>
    <hyperlink ref="A95" r:id="rId37" display="https://www.runoob.com/python3/python3-func-number-atan.html" xr:uid="{DD6B0845-0304-432A-8531-CD089724D667}"/>
    <hyperlink ref="A96" r:id="rId38" display="https://www.runoob.com/python3/python3-func-number-atan2.html" xr:uid="{53A7DC85-7082-4356-B14E-F22D49155151}"/>
    <hyperlink ref="A97" r:id="rId39" display="https://www.runoob.com/python3/python3-func-number-cos.html" xr:uid="{3377A980-1839-4C62-92F6-7DEA797CADDA}"/>
    <hyperlink ref="A98" r:id="rId40" display="https://www.runoob.com/python3/python3-func-number-hypot.html" xr:uid="{B10E1A29-4718-47F3-A17F-7672EC83F750}"/>
    <hyperlink ref="A99" r:id="rId41" display="https://www.runoob.com/python3/python3-func-number-sin.html" xr:uid="{018418DF-6831-4FA4-B5FA-333F863A574C}"/>
    <hyperlink ref="A100" r:id="rId42" display="https://www.runoob.com/python3/python3-func-number-tan.html" xr:uid="{9ABF98F3-F3E4-4183-9310-6B128AA42556}"/>
    <hyperlink ref="A101" r:id="rId43" display="https://www.runoob.com/python3/python3-func-number-degrees.html" xr:uid="{4E4C25DE-0AFE-4D98-AB02-0E4821526E2E}"/>
    <hyperlink ref="A102" r:id="rId44" display="https://www.runoob.com/python3/python3-func-number-radians.html" xr:uid="{9675EE33-15BE-4A21-AB7A-A59FAC905B5C}"/>
    <hyperlink ref="B150" r:id="rId45" xr:uid="{E2D1B5E5-9F38-495E-BEB9-71368E7FF200}"/>
    <hyperlink ref="A215" r:id="rId46" display="https://www.runoob.com/python3/python3-att-list-len.html" xr:uid="{17829524-4C17-4B16-A589-D3BA75D7752E}"/>
    <hyperlink ref="A216" r:id="rId47" display="https://www.runoob.com/python3/python3-att-list-max.html" xr:uid="{FC16ED30-24C7-4919-8365-FF8274B5083B}"/>
    <hyperlink ref="A217" r:id="rId48" display="https://www.runoob.com/python3/python3-att-list-min.html" xr:uid="{FBECC128-1657-4EEA-BC22-8EEBC6C80F1A}"/>
    <hyperlink ref="A218" r:id="rId49" display="https://www.runoob.com/python3/python3-att-list-list.html" xr:uid="{4F3A4560-42B1-48DF-AF04-A4C86679E1D0}"/>
    <hyperlink ref="A222" r:id="rId50" display="https://www.runoob.com/python3/python3-att-list-append.html" xr:uid="{C2438F60-8306-4132-8AB3-0760E1CE1936}"/>
    <hyperlink ref="A223" r:id="rId51" display="https://www.runoob.com/python3/python3-att-list-count.html" xr:uid="{6C7A69E2-A831-4CE7-9D8F-2C43227BB094}"/>
    <hyperlink ref="A224" r:id="rId52" display="https://www.runoob.com/python3/python3-att-list-extend.html" xr:uid="{CDB30EC4-49AB-4AC3-9947-1310058AB495}"/>
    <hyperlink ref="A225" r:id="rId53" display="https://www.runoob.com/python3/python3-att-list-index.html" xr:uid="{47E4E9EC-B006-4D05-A972-1787615F0AEE}"/>
    <hyperlink ref="A226" r:id="rId54" display="https://www.runoob.com/python3/python3-att-list-insert.html" xr:uid="{D36A980F-D153-4E04-840F-DC0E32C0EF6D}"/>
    <hyperlink ref="A227" r:id="rId55" display="https://www.runoob.com/python3/python3-att-list-pop.html" xr:uid="{D16B1B60-E166-40F1-AD1C-649FF442A00F}"/>
    <hyperlink ref="A228" r:id="rId56" display="https://www.runoob.com/python3/python3-att-list-remove.html" xr:uid="{C8B2F72D-2E3C-4969-94F2-CA3E33945EF7}"/>
    <hyperlink ref="A229" r:id="rId57" display="https://www.runoob.com/python3/python3-att-list-reverse.html" xr:uid="{ADC67087-E501-4960-BA34-84AE2AD2AADD}"/>
    <hyperlink ref="A230" r:id="rId58" display="https://www.runoob.com/python3/python3-att-list-sort.html" xr:uid="{5504F640-7A75-4B9D-B2AB-185439607BB5}"/>
    <hyperlink ref="A231" r:id="rId59" display="https://www.runoob.com/python3/python3-att-list-clear.html" xr:uid="{F82F395B-18F6-4B63-88BC-47011BA77617}"/>
    <hyperlink ref="A232" r:id="rId60" display="https://www.runoob.com/python3/python3-att-list-copy.html" xr:uid="{94C5C368-3136-4C27-8A43-BF411BD4C77B}"/>
    <hyperlink ref="A275" r:id="rId61" display="https://www.runoob.com/python3/python3-att-dictionary-clear.html" xr:uid="{1193C74E-E2BF-4FEF-8683-5CDAFC13FC6C}"/>
    <hyperlink ref="A276" r:id="rId62" display="https://www.runoob.com/python3/python3-att-dictionary-copy.html" xr:uid="{0D81AA84-F20E-4F53-A89A-6596D5EF7C53}"/>
    <hyperlink ref="A277" r:id="rId63" display="https://www.runoob.com/python3/python3-att-dictionary-fromkeys.html" xr:uid="{134BC121-834D-4117-B131-91E753BAE738}"/>
    <hyperlink ref="A278" r:id="rId64" display="https://www.runoob.com/python3/python3-att-dictionary-get.html" xr:uid="{6CA6CCC5-D712-4716-AA01-C8A9846C94C0}"/>
    <hyperlink ref="A279" r:id="rId65" display="https://www.runoob.com/python3/python3-att-dictionary-in.html" xr:uid="{487A0C5D-02C6-4BE7-B256-0EF01A6539ED}"/>
    <hyperlink ref="A280" r:id="rId66" display="https://www.runoob.com/python3/python3-att-dictionary-items.html" xr:uid="{68306819-2660-4D75-A3EB-6E9E18BA4EBD}"/>
    <hyperlink ref="A281" r:id="rId67" display="https://www.runoob.com/python3/python3-att-dictionary-keys.html" xr:uid="{43A9CA03-D983-4F92-937B-6C0760142807}"/>
    <hyperlink ref="A282" r:id="rId68" display="https://www.runoob.com/python3/python3-att-dictionary-setdefault.html" xr:uid="{63B9B9A6-5AA8-46BA-B3E1-958771F452C1}"/>
    <hyperlink ref="A283" r:id="rId69" display="https://www.runoob.com/python3/python3-att-dictionary-update.html" xr:uid="{D62B56F0-A112-486B-B621-81E0D94E4A0F}"/>
    <hyperlink ref="A284" r:id="rId70" display="https://www.runoob.com/python3/python3-att-dictionary-values.html" xr:uid="{08A69BDD-2219-415E-B73A-FEF0DED72B60}"/>
    <hyperlink ref="A285" r:id="rId71" xr:uid="{E5C23F3E-B657-45BE-A244-D8E12035434A}"/>
    <hyperlink ref="A286" r:id="rId72" xr:uid="{3F9E57BA-7341-4ECE-A4D9-088E4F7523B1}"/>
    <hyperlink ref="A290" r:id="rId73" display="https://www.runoob.com/python3/ref-set-add.html" xr:uid="{B7DB79AC-C997-4896-8171-0A8A23369EC2}"/>
    <hyperlink ref="A291" r:id="rId74" display="https://www.runoob.com/python3/ref-set-clear.html" xr:uid="{9A4433CD-DA2C-4927-A59E-F8CE7475E2CE}"/>
    <hyperlink ref="A292" r:id="rId75" display="https://www.runoob.com/python3/ref-set-copy.html" xr:uid="{C8F31C7C-C0F2-4189-8263-29414C6951DF}"/>
    <hyperlink ref="A293" r:id="rId76" display="https://www.runoob.com/python3/ref-set-difference.html" xr:uid="{E0FADF8F-FE05-4640-A675-0B8B0C7D36C4}"/>
    <hyperlink ref="A294" r:id="rId77" display="https://www.runoob.com/python3/ref-set-difference_update.html" xr:uid="{94AC9D68-BCF3-4F5B-82F9-C29D181BAD76}"/>
    <hyperlink ref="A295" r:id="rId78" display="https://www.runoob.com/python3/ref-set-discard.html" xr:uid="{BA042D06-60A8-4315-A1A0-ABA0215506EE}"/>
    <hyperlink ref="A296" r:id="rId79" display="https://www.runoob.com/python3/ref-set-intersection.html" xr:uid="{7E6A4288-E367-49A0-A17D-C9DAA50882A1}"/>
    <hyperlink ref="A297" r:id="rId80" display="https://www.runoob.com/python3/ref-set-intersection_update.html" xr:uid="{7462EDF8-3828-4EA2-ACC2-FC3C89D6ABB3}"/>
    <hyperlink ref="A298" r:id="rId81" display="https://www.runoob.com/python3/ref-set-isdisjoint.html" xr:uid="{94E7CF62-AE9F-429E-AA42-1B9E5EE19FE9}"/>
    <hyperlink ref="A299" r:id="rId82" display="https://www.runoob.com/python3/ref-set-issubset.html" xr:uid="{24EA2B30-4D30-4290-B80B-B573F7917A09}"/>
    <hyperlink ref="A300" r:id="rId83" display="https://www.runoob.com/python3/ref-set-issuperset.html" xr:uid="{200F8BFC-D240-4A44-8FEC-0F9AD660D873}"/>
    <hyperlink ref="A301" r:id="rId84" display="https://www.runoob.com/python3/ref-set-pop.html" xr:uid="{AF075F36-1CF2-4B01-AAA6-702AD0644E32}"/>
    <hyperlink ref="A302" r:id="rId85" display="https://www.runoob.com/python3/ref-set-remove.html" xr:uid="{8FAF762C-2DAC-4DA9-8C27-7E2EE8F4D4FE}"/>
    <hyperlink ref="A303" r:id="rId86" display="https://www.runoob.com/python3/ref-set-symmetric_difference.html" xr:uid="{4A575414-EAC9-48E3-BA50-255FFA8AC43E}"/>
    <hyperlink ref="A304" r:id="rId87" display="https://www.runoob.com/python3/ref-set-symmetric_difference_update.html" xr:uid="{75675F02-1678-4E20-B25C-76523F91236B}"/>
    <hyperlink ref="A305" r:id="rId88" display="https://www.runoob.com/python3/ref-set-union.html" xr:uid="{D8D2825E-7E82-48A5-BFE6-C9AFE3D873E4}"/>
    <hyperlink ref="A306" r:id="rId89" display="https://www.runoob.com/python3/ref-set-update.html" xr:uid="{22E32A6B-536A-4A66-80B7-67FD7A929185}"/>
    <hyperlink ref="A310" r:id="rId90" display="https://www.runoob.com/python3/python3-file-close.html" xr:uid="{DD1CC6CC-2B06-4624-BB02-31537A65B896}"/>
    <hyperlink ref="A311" r:id="rId91" display="https://www.runoob.com/python3/python3-file-flush.html" xr:uid="{63459007-E799-4829-AD4D-6B5EDDF81CC7}"/>
    <hyperlink ref="A312" r:id="rId92" display="https://www.runoob.com/python3/python3-file-fileno.html" xr:uid="{704CF2F9-7E17-46FE-9C02-BCEB8D791E24}"/>
    <hyperlink ref="A313" r:id="rId93" display="https://www.runoob.com/python3/python3-file-isatty.html" xr:uid="{1EE3A40E-D330-446A-AC85-E24FE27D767D}"/>
    <hyperlink ref="A314" r:id="rId94" display="https://www.runoob.com/python3/python3-file-next.html" xr:uid="{47ECEAF1-6BE6-47A9-AA0E-00523FCD1C74}"/>
    <hyperlink ref="A315" r:id="rId95" display="https://www.runoob.com/python3/python3-file-read.html" xr:uid="{4F9E5455-B64C-4948-9992-E1FF15493C80}"/>
    <hyperlink ref="A316" r:id="rId96" display="https://www.runoob.com/python3/python3-file-readline.html" xr:uid="{209D9A63-EA2B-41EF-8C9E-6DB61D00D383}"/>
    <hyperlink ref="A317" r:id="rId97" display="https://www.runoob.com/python3/python3-file-readlines.html" xr:uid="{CFA57C76-5953-4130-B32B-F8ECBDD3D6C7}"/>
    <hyperlink ref="A318" r:id="rId98" display="https://www.runoob.com/python3/python3-file-seek.html" xr:uid="{DC57FECE-7783-40B3-B742-FDB500333FC9}"/>
    <hyperlink ref="A319" r:id="rId99" display="https://www.runoob.com/python3/python3-file-tell.html" xr:uid="{35345936-3C00-495D-987B-BB380CFFC28B}"/>
    <hyperlink ref="A320" r:id="rId100" display="https://www.runoob.com/python3/python3-file-truncate.html" xr:uid="{509186BE-E71C-49EE-B1A5-65D41AA5E1E7}"/>
    <hyperlink ref="A321" r:id="rId101" display="https://www.runoob.com/python3/python3-file-write.html" xr:uid="{5638FFA7-1730-4130-A4CC-3EEEDC5CA4EC}"/>
    <hyperlink ref="A322" r:id="rId102" display="https://www.runoob.com/python3/python3-file-writelines.html" xr:uid="{0DE1D460-3C2C-41F1-BA34-E45AA3C58E8B}"/>
    <hyperlink ref="A308" r:id="rId103" xr:uid="{1B45B222-32DF-45AA-A561-838F7354D1DB}"/>
    <hyperlink ref="A324" r:id="rId104" xr:uid="{CCDE4441-6572-4A86-8876-6BCD2B28153E}"/>
    <hyperlink ref="A326" r:id="rId105" display="https://www.runoob.com/python3/python3-os-access.html" xr:uid="{BA46A1C5-890E-45E3-93FA-BC297BA6FE72}"/>
    <hyperlink ref="A327" r:id="rId106" display="https://www.runoob.com/python3/python3-os-chdir.html" xr:uid="{0D292F75-6C7C-4EB5-A428-0425E9356993}"/>
    <hyperlink ref="A328" r:id="rId107" display="https://www.runoob.com/python3/python3-os-chflags.html" xr:uid="{D0449065-C72E-4241-AE20-145A39FF77A5}"/>
    <hyperlink ref="A329" r:id="rId108" display="https://www.runoob.com/python3/python3-os-chmod.html" xr:uid="{92931817-C84B-47BA-8F7D-439AB61A5E0E}"/>
    <hyperlink ref="A330" r:id="rId109" display="https://www.runoob.com/python3/python3-os-chown.html" xr:uid="{A40DDC8F-191B-4312-9B57-7CB53C0701C6}"/>
    <hyperlink ref="A331" r:id="rId110" display="https://www.runoob.com/python3/python3-os-chroot.html" xr:uid="{DD4E0B84-92BD-4F1D-A122-9FB2BEFEB088}"/>
    <hyperlink ref="A332" r:id="rId111" display="https://www.runoob.com/python3/python3-os-close.html" xr:uid="{B2033B21-8070-47C7-80F0-C5BB22D11AD6}"/>
    <hyperlink ref="A333" r:id="rId112" display="https://www.runoob.com/python3/python3-os-closerange.html" xr:uid="{0625C307-D7DD-4C69-B5A6-AC0A5E006216}"/>
    <hyperlink ref="A334" r:id="rId113" display="https://www.runoob.com/python3/python3-os-dup.html" xr:uid="{9FCF2D71-2D73-4C62-B495-0699FAF3BEF2}"/>
    <hyperlink ref="A335" r:id="rId114" display="https://www.runoob.com/python3/python3-os-dup2.html" xr:uid="{BFB96D30-99E7-49E4-AD2A-AE0367624868}"/>
    <hyperlink ref="A336" r:id="rId115" display="https://www.runoob.com/python3/python3-os-fchdir.html" xr:uid="{4EA71168-6C31-4B8B-B13C-F559F2576E31}"/>
    <hyperlink ref="A337" r:id="rId116" display="https://www.runoob.com/python3/python3-os-fchmod.html" xr:uid="{351A66B5-1905-4B9C-9D97-F4D49F648A49}"/>
    <hyperlink ref="A338" r:id="rId117" display="https://www.runoob.com/python3/python3-os-fchown.html" xr:uid="{20EA0357-885A-4185-8D4E-FE1D01E9FEEC}"/>
    <hyperlink ref="A339" r:id="rId118" display="https://www.runoob.com/python3/python3-os-fdatasync.html" xr:uid="{4A4834E3-A0FA-460A-8024-3BFD3BF95341}"/>
    <hyperlink ref="A340" r:id="rId119" display="https://www.runoob.com/python3/python3-os-fdopen.html" xr:uid="{3499FC96-64E7-4F20-8EC8-D9CD2692C8C9}"/>
    <hyperlink ref="A341" r:id="rId120" display="https://www.runoob.com/python3/python3-os-fpathconf.html" xr:uid="{CCC20F2B-41F1-4E26-8FCF-D65E1DB0ACF8}"/>
    <hyperlink ref="A342" r:id="rId121" display="https://www.runoob.com/python3/python3-os-fstat.html" xr:uid="{A587D273-B672-4688-B7BC-E96599FA3980}"/>
    <hyperlink ref="A343" r:id="rId122" display="https://www.runoob.com/python3/python3-os-fstatvfs.html" xr:uid="{073AE83A-035E-4725-BA37-1322EF29A04F}"/>
    <hyperlink ref="A344" r:id="rId123" display="https://www.runoob.com/python3/python3-os-fsync.html" xr:uid="{4B385B26-4D18-486F-8119-CEE7F1065F1E}"/>
    <hyperlink ref="A345" r:id="rId124" display="https://www.runoob.com/python3/python3-os-ftruncate.html" xr:uid="{4C39E49B-4585-4EA3-9014-F31F0AECC30D}"/>
    <hyperlink ref="A346" r:id="rId125" display="https://www.runoob.com/python3/python3-os-getcwd.html" xr:uid="{CF32A292-44E2-46EE-92ED-C4742884D88A}"/>
    <hyperlink ref="A347" r:id="rId126" display="https://www.runoob.com/python3/python3-os-getcwdu.html" xr:uid="{0D7C96AB-94C8-46D5-B01C-4259FC670FF2}"/>
    <hyperlink ref="A348" r:id="rId127" display="https://www.runoob.com/python3/python3-os-isatty.html" xr:uid="{A78E7BE2-47AB-401D-84BA-005A7290AEAE}"/>
    <hyperlink ref="A349" r:id="rId128" display="https://www.runoob.com/python3/python3-os-lchflags.html" xr:uid="{BF03A202-4D51-4E2F-9718-697344588755}"/>
    <hyperlink ref="A350" r:id="rId129" display="https://www.runoob.com/python3/python3-os-lchmod.html" xr:uid="{95B1330B-2FB3-4396-A02E-4D6F520F45BC}"/>
    <hyperlink ref="A351" r:id="rId130" display="https://www.runoob.com/python3/python3-os-lchown.html" xr:uid="{DE3ACD70-7693-4C82-9C20-5B7A0B0A4C04}"/>
    <hyperlink ref="A352" r:id="rId131" display="https://www.runoob.com/python3/python3-os-link.html" xr:uid="{26DB61F8-BF7C-4100-AAC3-2979593DA390}"/>
    <hyperlink ref="A353" r:id="rId132" display="https://www.runoob.com/python3/python3-os-listdir.html" xr:uid="{B1CFBF3B-9EF2-4DC0-8272-B928E9E694F7}"/>
    <hyperlink ref="A354" r:id="rId133" display="https://www.runoob.com/python3/python3-os-lseek.html" xr:uid="{04CB1AFE-950E-4A9C-AE92-4167C80AF7B1}"/>
    <hyperlink ref="A355" r:id="rId134" display="https://www.runoob.com/python3/python3-os-lstat.html" xr:uid="{BD8E47F1-286E-479B-9F23-B1FB0A3D6190}"/>
    <hyperlink ref="A356" r:id="rId135" display="https://www.runoob.com/python3/python3-os-major.html" xr:uid="{E5C4FE42-5618-49A3-8B99-4E6BCA139F56}"/>
    <hyperlink ref="A357" r:id="rId136" display="https://www.runoob.com/python3/python3-os-makedev.html" xr:uid="{1017D329-EBF4-4B60-9E9F-5625604152D8}"/>
    <hyperlink ref="A358" r:id="rId137" display="https://www.runoob.com/python3/python3-os-makedirs.html" xr:uid="{57A05CD7-F817-41C3-918E-61EA06E5E063}"/>
    <hyperlink ref="A359" r:id="rId138" display="https://www.runoob.com/python3/python3-os-minor.html" xr:uid="{83CCBAFA-840F-4847-8D6E-8266FAFE44B2}"/>
    <hyperlink ref="A360" r:id="rId139" display="https://www.runoob.com/python3/python3-os-mkdir.html" xr:uid="{AC3F1912-CE35-4C7C-943A-920DB63345F2}"/>
    <hyperlink ref="A361" r:id="rId140" display="https://www.runoob.com/python3/python3-os-mkfifo.html" xr:uid="{F3444C34-73D0-4F3E-B867-E88ECBEA6091}"/>
    <hyperlink ref="A362" r:id="rId141" display="https://www.runoob.com/python3/python3-os-mknod.html" xr:uid="{465CDDAA-1F56-4967-9DED-C2FE04A7B3B5}"/>
    <hyperlink ref="A363" r:id="rId142" display="https://www.runoob.com/python3/python3-os-open.html" xr:uid="{B1E9442A-96A1-45E0-A224-19081F9CE913}"/>
    <hyperlink ref="A364" r:id="rId143" display="https://www.runoob.com/python3/python3-os-openpty.html" xr:uid="{68B16D88-78E6-493D-8FA8-51F736D32EC1}"/>
    <hyperlink ref="A365" r:id="rId144" display="https://www.runoob.com/python3/python3-os-pathconf.html" xr:uid="{73D50888-31D7-4301-9D69-FD69BD2D8D4D}"/>
    <hyperlink ref="A366" r:id="rId145" display="https://www.runoob.com/python3/python3-os-pipe.html" xr:uid="{FA013A3A-8A6C-4C3F-B60F-B9A7F27D1548}"/>
    <hyperlink ref="A367" r:id="rId146" display="https://www.runoob.com/python3/python3-os-popen.html" xr:uid="{AE947D01-34ED-49AD-A74C-A68A5F603810}"/>
    <hyperlink ref="A368" r:id="rId147" display="https://www.runoob.com/python3/python3-os-read.html" xr:uid="{26B2D487-5467-429C-BC65-FD657FACE826}"/>
    <hyperlink ref="A369" r:id="rId148" display="https://www.runoob.com/python3/python3-os-readlink.html" xr:uid="{96FA332A-2E3F-4D1E-BF6B-3CEC3295DE0E}"/>
    <hyperlink ref="A370" r:id="rId149" display="https://www.runoob.com/python3/python3-os-remove.html" xr:uid="{064560FE-D0B4-48C6-978E-13389FCB58FD}"/>
    <hyperlink ref="A371" r:id="rId150" display="https://www.runoob.com/python3/python3-os-removedirs.html" xr:uid="{C8F678B6-138A-4E5D-9857-0F3DDAD8BE7D}"/>
    <hyperlink ref="A372" r:id="rId151" display="https://www.runoob.com/python3/python3-os-rename.html" xr:uid="{6C6BDFEF-367F-4549-9CB9-98815CD19708}"/>
    <hyperlink ref="A373" r:id="rId152" display="https://www.runoob.com/python3/python3-os-renames.html" xr:uid="{BB2C96A4-CA16-4F48-94B1-B244794CDEC6}"/>
    <hyperlink ref="A374" r:id="rId153" display="https://www.runoob.com/python3/python3-os-rmdir.html" xr:uid="{7161AC23-AA3D-45DC-91DF-AE4CB5D647A5}"/>
    <hyperlink ref="A375" r:id="rId154" display="https://www.runoob.com/python3/python3-os-stat.html" xr:uid="{68D22FAE-39BE-42D8-BE31-A4763FACA72B}"/>
    <hyperlink ref="A376" r:id="rId155" display="https://www.runoob.com/python3/python3-os-stat_float_times.html" xr:uid="{4A7E7FF2-F319-45E1-931B-F570B0FD8F43}"/>
    <hyperlink ref="A377" r:id="rId156" display="https://www.runoob.com/python3/python3-os-statvfs.html" xr:uid="{91E5A2A3-76AB-4C0D-B474-D3626678A644}"/>
    <hyperlink ref="A378" r:id="rId157" display="https://www.runoob.com/python3/python3-os-symlink.html" xr:uid="{42E25608-79A6-459D-851E-7255154A2348}"/>
    <hyperlink ref="A379" r:id="rId158" display="https://www.runoob.com/python3/python3-os-tcgetpgrp.html" xr:uid="{6FC39EBB-3874-4927-A74E-3F4F4F4BD437}"/>
    <hyperlink ref="A380" r:id="rId159" display="https://www.runoob.com/python3/python3-os-tcsetpgrp.html" xr:uid="{6E76933E-C534-4B73-AD53-62FBB55BBDDE}"/>
    <hyperlink ref="A384" r:id="rId160" display="https://www.runoob.com/python3/python3-os-ttyname.html" xr:uid="{3E5C2BB4-1D58-4796-B319-FA4AB710D9F7}"/>
    <hyperlink ref="A385" r:id="rId161" display="https://www.runoob.com/python3/python3-os-unlink.html" xr:uid="{95965223-12A6-4D16-905F-82FE6D3CD835}"/>
    <hyperlink ref="A386" r:id="rId162" display="https://www.runoob.com/python3/python3-os-utime.html" xr:uid="{2720E711-493B-4057-8A09-4EE7792995B5}"/>
    <hyperlink ref="A387" r:id="rId163" display="https://www.runoob.com/python3/python3-os-walk.html" xr:uid="{E1BE5F39-9965-453E-B911-FF9D157A7F4A}"/>
    <hyperlink ref="A388" r:id="rId164" display="https://www.runoob.com/python3/python3-os-write.html" xr:uid="{1D446C05-A3E0-4065-80E8-BBD93C8BCAEB}"/>
    <hyperlink ref="A408" r:id="rId165" display="https://www.runoob.com/python3/python3-func-number-abs.html" xr:uid="{D4E9E1A7-EC6E-4E21-9FE8-37C191154A37}"/>
    <hyperlink ref="B408" r:id="rId166" display="https://www.runoob.com/python/python-func-dict.html" xr:uid="{A75EFC53-6A0A-4421-8FD6-303260208CC6}"/>
    <hyperlink ref="C408" r:id="rId167" display="https://www.runoob.com/python/python-func-help.html" xr:uid="{00B1A9C2-671E-40F8-9855-2BB68CC59B8C}"/>
    <hyperlink ref="D409" r:id="rId168" display="https://www.runoob.com/python3/python3-func-number-min.html" xr:uid="{E5A4CBC2-2219-462E-9081-6CB94FEDCD72}"/>
    <hyperlink ref="E409" r:id="rId169" display="https://www.runoob.com/python/python-func-setattr.html" xr:uid="{AC699942-03FA-428D-A1BE-7A1C30E2D02A}"/>
    <hyperlink ref="A409" r:id="rId170" display="https://www.runoob.com/python/python-func-all.html" xr:uid="{CAC725CE-F149-42F0-9213-264B1A488AD6}"/>
    <hyperlink ref="B409" r:id="rId171" display="https://www.runoob.com/python/python-func-dir.html" xr:uid="{D0E4D491-FD7D-455C-8B45-20F4B8A532C5}"/>
    <hyperlink ref="C409" r:id="rId172" display="https://www.runoob.com/python3/python3-func-hex.html" xr:uid="{3C36E556-7139-4011-BAD0-5D43C7393228}"/>
    <hyperlink ref="D410" r:id="rId173" display="https://www.runoob.com/python/python-func-next.html" xr:uid="{44C32C36-CDCA-4D60-B3C5-1F0E5C8B4295}"/>
    <hyperlink ref="E410" r:id="rId174" display="https://www.runoob.com/python/python-func-slice.html" xr:uid="{80EA078B-D257-4A35-BE54-DB72A1E83DD1}"/>
    <hyperlink ref="A410" r:id="rId175" display="https://www.runoob.com/python/python-func-any.html" xr:uid="{2AA9AE5F-49D5-4346-B24B-3B3D5B6FB5DC}"/>
    <hyperlink ref="B410" r:id="rId176" display="https://www.runoob.com/python3/python3-func-divmod.html" xr:uid="{CDE10D27-B7E0-4F17-907A-0F02CD14592A}"/>
    <hyperlink ref="C410" r:id="rId177" display="https://www.runoob.com/python/python-func-id.html" xr:uid="{E7C9D830-B6D3-4552-988F-CD119D9E7D8F}"/>
    <hyperlink ref="E411" r:id="rId178" display="https://www.runoob.com/python3/python3-func-sorted.html" xr:uid="{8D70C2B0-308D-4DE9-B046-9E051339AD94}"/>
    <hyperlink ref="A411" r:id="rId179" display="https://www.runoob.com/python3/python3-func-ascii.html" xr:uid="{34D1D293-E696-457B-A10E-99A61EF67525}"/>
    <hyperlink ref="B411" r:id="rId180" display="https://www.runoob.com/python3/python3-func-enumerate.html" xr:uid="{AD5BC487-B2FC-49FE-A0E4-63808843F6D3}"/>
    <hyperlink ref="C411" r:id="rId181" display="https://www.runoob.com/python/python3-func-input.html" xr:uid="{6DD08ACB-5824-41DF-8D64-3B010A18A31F}"/>
    <hyperlink ref="D412" r:id="rId182" display="https://www.runoob.com/python/python-func-oct.html" xr:uid="{CB15786F-44CE-4046-9C7E-B2947C7D8A27}"/>
    <hyperlink ref="E412" r:id="rId183" display="https://www.runoob.com/python/python-func-staticmethod.html" xr:uid="{E407B1BE-6F80-47FE-BF24-65B27A7756B3}"/>
    <hyperlink ref="A412" r:id="rId184" display="https://www.runoob.com/python/python-func-bin.html" xr:uid="{5CC4C87E-679D-4F3D-814B-0BD232D7F663}"/>
    <hyperlink ref="B412" r:id="rId185" display="https://www.runoob.com/python/python-func-eval.html" xr:uid="{E84D53AB-CAB7-4FD1-B070-3AD005330816}"/>
    <hyperlink ref="C412" r:id="rId186" display="https://www.runoob.com/python/python-func-int.html" xr:uid="{39B64544-6E0D-43C8-95CD-92762295FF1D}"/>
    <hyperlink ref="D413" r:id="rId187" display="https://www.runoob.com/python3/python3-func-open.html" xr:uid="{31C6758A-9218-423A-B2DF-4F35DBB71E15}"/>
    <hyperlink ref="E413" r:id="rId188" display="https://www.runoob.com/python/python-func-str.html" xr:uid="{D590D005-582D-4162-B161-962F7D439CD4}"/>
    <hyperlink ref="A413" r:id="rId189" display="https://www.runoob.com/python/python-func-bool.html" xr:uid="{C358D93A-29BF-4510-B1AE-4E78E1F82417}"/>
    <hyperlink ref="B413" r:id="rId190" display="https://www.runoob.com/python3/python3-func-exec.html" xr:uid="{13D38DC2-CB4C-4D4E-972E-4C7C6E99BAD3}"/>
    <hyperlink ref="C413" r:id="rId191" display="https://www.runoob.com/python/python-func-isinstance.html" xr:uid="{C113EA7B-9039-4578-902C-725888746350}"/>
    <hyperlink ref="D414" r:id="rId192" display="https://www.runoob.com/python3/python3-func-ord.html" xr:uid="{825196C8-84C8-4BCE-8D36-5366F49E4B0E}"/>
    <hyperlink ref="E414" r:id="rId193" display="https://www.runoob.com/python/python-func-sum.html" xr:uid="{88AB3609-155F-42C6-BE8C-3D4D6CFDB101}"/>
    <hyperlink ref="A414" r:id="rId194" display="https://www.runoob.com/python/python-func-bytearray.html" xr:uid="{D45906C6-F0E7-4911-9468-2A7FFB8F94FD}"/>
    <hyperlink ref="B414" r:id="rId195" display="https://www.runoob.com/python3/python3-func-filter.html" xr:uid="{10FFDFCF-96C5-4672-80AD-299CC3451EAD}"/>
    <hyperlink ref="C414" r:id="rId196" display="https://www.runoob.com/python/python-func-issubclass.html" xr:uid="{3E4F7035-4BE3-4192-AFB5-E7723DA3F332}"/>
    <hyperlink ref="D415" r:id="rId197" display="https://www.runoob.com/python3/python3-func-number-pow.html" xr:uid="{A67DBF2C-8583-4AE8-A0F7-A5DB671A461F}"/>
    <hyperlink ref="E415" r:id="rId198" display="https://www.runoob.com/python/python-func-super.html" xr:uid="{01336FC4-E1CD-4725-9D23-AABB40ECD766}"/>
    <hyperlink ref="A415" r:id="rId199" display="https://www.runoob.com/python3/python3-func-bytes.html" xr:uid="{CD322008-1B44-493D-A362-1F12FE0C6B5C}"/>
    <hyperlink ref="B415" r:id="rId200" display="https://www.runoob.com/python/python-func-float.html" xr:uid="{9B5A78A1-9006-43CF-8124-DFD4CFA9538E}"/>
    <hyperlink ref="C415" r:id="rId201" display="https://www.runoob.com/python/python-func-iter.html" xr:uid="{DCA373C0-B583-4A4E-AA7D-6D7E66D1EBDE}"/>
    <hyperlink ref="D416" r:id="rId202" display="https://www.runoob.com/python/python-func-print.html" xr:uid="{7D266C27-8F4B-4EDF-928D-8F9ECE9C7644}"/>
    <hyperlink ref="E416" r:id="rId203" display="https://www.runoob.com/python3/python3-func-tuple.html" xr:uid="{7E7C1BDA-D22A-4B34-8675-5E67FC197178}"/>
    <hyperlink ref="A416" r:id="rId204" display="https://www.runoob.com/python/python-func-callable.html" xr:uid="{8E67BDF6-5E06-4789-B24C-4F09CC83D56C}"/>
    <hyperlink ref="B416" r:id="rId205" display="https://www.runoob.com/python/att-string-format.html" xr:uid="{7855F00B-DAAE-4D69-BC9E-69C6651849E7}"/>
    <hyperlink ref="C416" r:id="rId206" display="https://www.runoob.com/python3/python3-string-len.html" xr:uid="{386C243A-F3B6-45D6-B809-84EECDF6442D}"/>
    <hyperlink ref="D417" r:id="rId207" display="https://www.runoob.com/python/python-func-property.html" xr:uid="{3488F08F-41FB-465F-B097-8493C67B01CF}"/>
    <hyperlink ref="E417" r:id="rId208" display="https://www.runoob.com/python/python-func-type.html" xr:uid="{7DDCE713-D4FA-4F0D-889D-22B121C149F6}"/>
    <hyperlink ref="A417" r:id="rId209" display="https://www.runoob.com/python3/python3-func-chr.html" xr:uid="{02BA98D9-E0F5-4D9C-BD89-498822291E8C}"/>
    <hyperlink ref="B417" r:id="rId210" display="https://www.runoob.com/python/python-func-frozenset.html" xr:uid="{AFBA4436-84C7-456A-B03F-C44923597393}"/>
    <hyperlink ref="C417" r:id="rId211" display="https://www.runoob.com/python3/python3-att-list-list.html" xr:uid="{178F94A0-8223-42B3-A9BF-D71F37DB0BE8}"/>
    <hyperlink ref="D418" r:id="rId212" display="https://www.runoob.com/python3/python3-func-range.html" xr:uid="{4D5C2C05-AAE2-4216-A28B-1714CF45CB74}"/>
    <hyperlink ref="E418" r:id="rId213" display="https://www.runoob.com/python/python-func-vars.html" xr:uid="{BC780C5F-92D6-4398-93D5-8F7B1C815125}"/>
    <hyperlink ref="A418" r:id="rId214" display="https://www.runoob.com/python/python-func-classmethod.html" xr:uid="{AEF201E6-6E86-48B0-A561-AD3A1272E568}"/>
    <hyperlink ref="B418" r:id="rId215" display="https://www.runoob.com/python/python-func-getattr.html" xr:uid="{67C9AC9A-5F23-44EC-AC68-2453F18BB0C4}"/>
    <hyperlink ref="C418" r:id="rId216" display="https://www.runoob.com/python/python-func-locals.html" xr:uid="{4544ACBB-7EB0-4DFB-8509-AA222E69D661}"/>
    <hyperlink ref="D419" r:id="rId217" display="https://www.runoob.com/python/python-func-repr.html" xr:uid="{9202367E-77E4-47A5-A5EB-3BDBB15CBB15}"/>
    <hyperlink ref="E419" r:id="rId218" display="https://www.runoob.com/python3/python3-func-zip.html" xr:uid="{443996F2-B970-4BA2-84B4-29ED14342424}"/>
    <hyperlink ref="A419" r:id="rId219" display="https://www.runoob.com/python/python-func-compile.html" xr:uid="{3E28CD5E-A5D3-4512-A3AC-6523258D07B5}"/>
    <hyperlink ref="B419" r:id="rId220" display="https://www.runoob.com/python/python-func-globals.html" xr:uid="{5F5D7297-F305-48EB-A523-9347CB478B36}"/>
    <hyperlink ref="C419" r:id="rId221" display="https://www.runoob.com/python/python-func-map.html" xr:uid="{891138E8-45AA-42BE-9975-4AFC3D4CAB50}"/>
    <hyperlink ref="D420" r:id="rId222" display="https://www.runoob.com/python3/python3-func-reversed.html" xr:uid="{B3182A73-AA61-4E96-AE8E-F52D7C9BD458}"/>
    <hyperlink ref="E420" r:id="rId223" display="https://www.runoob.com/python/python-func-__import__.html" xr:uid="{8FE86BEA-7A3C-46AE-B077-C9E2CCC4A774}"/>
    <hyperlink ref="A420" r:id="rId224" display="https://www.runoob.com/python/python-func-complex.html" xr:uid="{C0E2440C-6DA1-45D6-A310-466E0D6E8B04}"/>
    <hyperlink ref="B420" r:id="rId225" display="https://www.runoob.com/python/python-func-hasattr.html" xr:uid="{202EEFAD-DE47-4C4F-8004-09C226FE0A9F}"/>
    <hyperlink ref="C420" r:id="rId226" display="https://www.runoob.com/python3/python3-func-number-max.html" xr:uid="{B8529344-F59D-4972-B84B-76CAFCA3120A}"/>
    <hyperlink ref="D421" r:id="rId227" display="https://www.runoob.com/python3/python3-func-number-round.html" xr:uid="{9D8D2222-DDFC-4F6A-8E5A-681FA22E423C}"/>
    <hyperlink ref="A421" r:id="rId228" display="https://www.runoob.com/python/python-func-delattr.html" xr:uid="{00BA75DC-53EB-4F77-9D43-E020B92EB18F}"/>
    <hyperlink ref="B421" r:id="rId229" display="https://www.runoob.com/python/python-func-hash.html" xr:uid="{FEF133CD-4039-43B5-BE44-9DBF8603C77F}"/>
    <hyperlink ref="C421" r:id="rId230" display="https://www.runoob.com/python/python-func-memoryview.html" xr:uid="{A8956D78-1186-4376-B719-0B42617CB405}"/>
    <hyperlink ref="D422" r:id="rId231" display="https://www.runoob.com/python/python-func-set.html" xr:uid="{4E6BBBB8-8EAB-47BB-9161-88C599DE6CF9}"/>
    <hyperlink ref="A134" r:id="rId232" xr:uid="{AB428CF3-D4A0-4535-BAC8-59D230D00026}"/>
    <hyperlink ref="A164" r:id="rId233" display="https://www.runoob.com/python/att-string-capitalize.html" xr:uid="{BE858F89-4150-422A-A9E9-D053E59C6ACB}"/>
    <hyperlink ref="A165" r:id="rId234" display="https://www.runoob.com/python/att-string-center.html" xr:uid="{CB6D4DC0-1E54-483D-A528-A41A42C43FE9}"/>
    <hyperlink ref="A166" r:id="rId235" display="https://www.runoob.com/python/att-string-count.html" xr:uid="{60B89449-A547-4438-88C0-50164537DDF9}"/>
    <hyperlink ref="A167" r:id="rId236" display="https://www.runoob.com/python/att-string-decode.html" xr:uid="{DBE4BB66-0492-4AA3-8831-13BCD56E7AE1}"/>
    <hyperlink ref="A168" r:id="rId237" display="https://www.runoob.com/python/att-string-encode.html" xr:uid="{37837ACA-3BDF-4409-B80F-2575A37262D0}"/>
    <hyperlink ref="A169" r:id="rId238" display="https://www.runoob.com/python/att-string-endswith.html" xr:uid="{A7DE9DD1-786E-4624-A478-CB17C912D7EE}"/>
    <hyperlink ref="A170" r:id="rId239" display="https://www.runoob.com/python/att-string-expandtabs.html" xr:uid="{B23A0695-B116-461D-9EA2-280015C16358}"/>
    <hyperlink ref="A171" r:id="rId240" display="https://www.runoob.com/python/att-string-find.html" xr:uid="{28474D58-4F50-432F-9ED5-1A1F6C584526}"/>
    <hyperlink ref="A172" r:id="rId241" display="https://www.runoob.com/python/att-string-format.html" xr:uid="{72F19850-F28C-4938-8BA4-14757296D361}"/>
    <hyperlink ref="A173" r:id="rId242" display="https://www.runoob.com/python/att-string-index.html" xr:uid="{95FA0A4D-74BC-485B-B7E8-BCE941C75062}"/>
    <hyperlink ref="A174" r:id="rId243" display="https://www.runoob.com/python/att-string-isalnum.html" xr:uid="{996EEE30-74D0-4D63-8573-FB68A9187A7C}"/>
    <hyperlink ref="A176" r:id="rId244" display="https://www.runoob.com/python/att-string-isalpha.html" xr:uid="{EC2E1A87-FFDD-4C93-BA1F-6B59D5706747}"/>
    <hyperlink ref="A178" r:id="rId245" display="https://www.runoob.com/python/att-string-isdecimal.html" xr:uid="{19766B87-D25C-4BCF-8C68-3D5E9348AD53}"/>
    <hyperlink ref="A179" r:id="rId246" display="https://www.runoob.com/python/att-string-isdigit.html" xr:uid="{A26EBFB7-0FBB-4C12-877E-CEF6CC95378E}"/>
    <hyperlink ref="A180" r:id="rId247" display="https://www.runoob.com/python/att-string-islower.html" xr:uid="{2D912B61-56B6-40EE-805D-62A14AC36EC6}"/>
    <hyperlink ref="A181" r:id="rId248" display="https://www.runoob.com/python/att-string-isnumeric.html" xr:uid="{676CE52E-3E89-4592-ABB1-B928AECC9B96}"/>
    <hyperlink ref="A182" r:id="rId249" display="https://www.runoob.com/python/att-string-isspace.html" xr:uid="{60BF5098-68A2-4FAD-A57B-565AB4F89D11}"/>
    <hyperlink ref="A183" r:id="rId250" display="https://www.runoob.com/python/att-string-istitle.html" xr:uid="{E63AEBA5-1AAA-4BED-91D2-3D3E199AEF07}"/>
    <hyperlink ref="A184" r:id="rId251" display="https://www.runoob.com/python/att-string-isupper.html" xr:uid="{9C0EDFE3-4927-4885-AB96-4EC89A232313}"/>
    <hyperlink ref="A185" r:id="rId252" display="https://www.runoob.com/python/att-string-join.html" xr:uid="{B0098AE5-704A-45A6-B12E-3BE733D884DA}"/>
    <hyperlink ref="A186" r:id="rId253" display="https://www.runoob.com/python/att-string-ljust.html" xr:uid="{79D5A27B-2C06-45AD-89B9-5F1E673CA930}"/>
    <hyperlink ref="A187" r:id="rId254" display="https://www.runoob.com/python/att-string-lower.html" xr:uid="{88693C6C-10E1-4A08-8944-CEC782F94270}"/>
    <hyperlink ref="A188" r:id="rId255" display="https://www.runoob.com/python/att-string-lstrip.html" xr:uid="{D579CDE0-DF3F-4B2B-B029-8C32DEB4156E}"/>
    <hyperlink ref="A189" r:id="rId256" display="https://www.runoob.com/python/att-string-maketrans.html" xr:uid="{86A1058D-4012-474A-B1A8-6040E1C812DB}"/>
    <hyperlink ref="A210" r:id="rId257" display="https://www.runoob.com/python/att-string-max.html" xr:uid="{223AEA4B-F036-4278-B03B-6281D25E33A7}"/>
    <hyperlink ref="A211" r:id="rId258" display="https://www.runoob.com/python/att-string-min.html" xr:uid="{21FACBCB-8311-4939-A9AD-F47D6670DB17}"/>
    <hyperlink ref="A190" r:id="rId259" display="https://www.runoob.com/python/att-string-partition.html" xr:uid="{D17EA542-08AE-4628-936D-188FF5DD93DC}"/>
    <hyperlink ref="A191" r:id="rId260" display="https://www.runoob.com/python/att-string-replace.html" xr:uid="{E4692440-35E9-4E9B-A9DA-0E34411F6F4F}"/>
    <hyperlink ref="A192" r:id="rId261" display="https://www.runoob.com/python/att-string-rfind.html" xr:uid="{0289890E-23B8-4A8F-991F-48FDED92E6A1}"/>
    <hyperlink ref="A193" r:id="rId262" display="https://www.runoob.com/python/att-string-rindex.html" xr:uid="{42D885E3-F9D6-472C-95CC-C8136A40DD95}"/>
    <hyperlink ref="A194" r:id="rId263" display="https://www.runoob.com/python/att-string-rjust.html" xr:uid="{9657BF2D-AFDF-4745-868A-57BAE8DC2E5B}"/>
    <hyperlink ref="A195" r:id="rId264" display="https://www.runoob.com/python/att-string-rpartition.html" xr:uid="{A849A2DE-0208-4EB4-8996-11C0B2C93A63}"/>
    <hyperlink ref="A196" r:id="rId265" display="https://www.runoob.com/python/att-string-rstrip.html" xr:uid="{5A906ED9-8824-4C16-A993-7B5D37E81A80}"/>
    <hyperlink ref="A197" r:id="rId266" display="https://www.runoob.com/python/att-string-split.html" xr:uid="{566F726C-D44D-48DD-A370-12926FD70B57}"/>
    <hyperlink ref="A198" r:id="rId267" display="https://www.runoob.com/python/att-string-splitlines.html" xr:uid="{0DD3C461-B1EC-4E7D-8C83-6C496F2ABC80}"/>
    <hyperlink ref="A199" r:id="rId268" display="https://www.runoob.com/python/att-string-startswith.html" xr:uid="{1E0432D2-57D2-4FD3-9B1F-896303DCA199}"/>
    <hyperlink ref="A200" r:id="rId269" display="https://www.runoob.com/python/att-string-strip.html" xr:uid="{13921D77-C9FA-43E4-A57C-925A8FC1D862}"/>
    <hyperlink ref="A201" r:id="rId270" display="https://www.runoob.com/python/att-string-swapcase.html" xr:uid="{CAF436CA-0AB2-43A3-B8EA-3942063D222E}"/>
    <hyperlink ref="A202" r:id="rId271" display="https://www.runoob.com/python/att-string-title.html" xr:uid="{FCC8BEFD-1730-42D1-84CA-40E752F0302A}"/>
    <hyperlink ref="A203" r:id="rId272" display="https://www.runoob.com/python/att-string-translate.html" xr:uid="{EC03936C-EBA1-4B53-AE15-2B65C4E89F3F}"/>
    <hyperlink ref="A205" r:id="rId273" display="https://www.runoob.com/python/att-string-upper.html" xr:uid="{6F8D3FBE-9B5B-40E0-AE9E-F97D13A72B64}"/>
    <hyperlink ref="A206" r:id="rId274" display="https://www.runoob.com/python/att-string-zfill.html" xr:uid="{F45A27F6-4763-43E2-A483-8927206314FA}"/>
    <hyperlink ref="A389" r:id="rId275" xr:uid="{38AFB0F3-1CE6-4292-8F9F-E681DA3F53E0}"/>
  </hyperlinks>
  <pageMargins left="0.7" right="0.7" top="0.75" bottom="0.75" header="0.3" footer="0.3"/>
  <pageSetup paperSize="9" orientation="portrait" r:id="rId27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87"/>
  <sheetViews>
    <sheetView zoomScaleNormal="100" workbookViewId="0">
      <selection activeCell="C208" sqref="C208"/>
    </sheetView>
  </sheetViews>
  <sheetFormatPr defaultRowHeight="13.5" outlineLevelRow="1" x14ac:dyDescent="0.15"/>
  <cols>
    <col min="1" max="1" width="21.625" style="29" bestFit="1" customWidth="1"/>
    <col min="3" max="3" width="44.75" bestFit="1" customWidth="1"/>
    <col min="4" max="4" width="22.25" bestFit="1" customWidth="1"/>
    <col min="5" max="5" width="17.25" style="52" bestFit="1" customWidth="1"/>
    <col min="6" max="6" width="9" customWidth="1"/>
    <col min="7" max="7" width="19.875" bestFit="1" customWidth="1"/>
    <col min="8" max="8" width="9" customWidth="1"/>
  </cols>
  <sheetData>
    <row r="1" spans="1:10" x14ac:dyDescent="0.15">
      <c r="A1" s="30" t="s">
        <v>613</v>
      </c>
    </row>
    <row r="2" spans="1:10" x14ac:dyDescent="0.15">
      <c r="A2" s="4" t="s">
        <v>459</v>
      </c>
      <c r="B2">
        <f>MAX(H4:H32)</f>
        <v>312</v>
      </c>
      <c r="C2" s="7">
        <f>B2/B34</f>
        <v>1</v>
      </c>
    </row>
    <row r="3" spans="1:10" hidden="1" outlineLevel="1" x14ac:dyDescent="0.15">
      <c r="A3" s="31" t="s">
        <v>449</v>
      </c>
      <c r="B3" s="32" t="s">
        <v>453</v>
      </c>
      <c r="C3" s="31" t="s">
        <v>450</v>
      </c>
      <c r="D3" s="31" t="s">
        <v>451</v>
      </c>
      <c r="E3" s="53" t="s">
        <v>457</v>
      </c>
      <c r="F3" s="32" t="s">
        <v>455</v>
      </c>
      <c r="G3" s="32" t="s">
        <v>464</v>
      </c>
      <c r="H3" s="32" t="s">
        <v>456</v>
      </c>
    </row>
    <row r="4" spans="1:10" hidden="1" outlineLevel="1" x14ac:dyDescent="0.15">
      <c r="A4" s="33">
        <v>1</v>
      </c>
      <c r="B4" s="1">
        <v>2</v>
      </c>
      <c r="C4" s="34" t="s">
        <v>454</v>
      </c>
      <c r="D4" s="5" t="s">
        <v>488</v>
      </c>
      <c r="E4" s="54">
        <f ca="1">IF(D4="","",IF(E4="",NOW(),E4))</f>
        <v>43582.660961226851</v>
      </c>
      <c r="F4" s="1">
        <f>B5-B4</f>
        <v>23</v>
      </c>
      <c r="G4" s="1">
        <f>IF(D4="",,1)</f>
        <v>1</v>
      </c>
      <c r="H4" s="1">
        <f>IF(G4=1,SUMPRODUCT($F$4:$F4,$G$4:$G4), )</f>
        <v>23</v>
      </c>
    </row>
    <row r="5" spans="1:10" hidden="1" outlineLevel="1" x14ac:dyDescent="0.15">
      <c r="A5" s="33">
        <v>2</v>
      </c>
      <c r="B5" s="1">
        <v>25</v>
      </c>
      <c r="C5" s="34" t="s">
        <v>461</v>
      </c>
      <c r="D5" s="5" t="s">
        <v>488</v>
      </c>
      <c r="E5" s="54">
        <f t="shared" ref="E5:E32" ca="1" si="0">IF(D5="","",IF(E5="",NOW(),E5))</f>
        <v>43582.661039236111</v>
      </c>
      <c r="F5" s="1">
        <f t="shared" ref="F5:F32" si="1">B6-B5</f>
        <v>15</v>
      </c>
      <c r="G5" s="1">
        <f t="shared" ref="G5:G32" si="2">IF(D5="",,1)</f>
        <v>1</v>
      </c>
      <c r="H5" s="1">
        <f>IF(G5=1,SUMPRODUCT($F$4:$F5,$G$4:$G5), )</f>
        <v>38</v>
      </c>
    </row>
    <row r="6" spans="1:10" hidden="1" outlineLevel="1" x14ac:dyDescent="0.15">
      <c r="A6" s="33">
        <v>3</v>
      </c>
      <c r="B6" s="1">
        <v>40</v>
      </c>
      <c r="C6" s="34" t="s">
        <v>462</v>
      </c>
      <c r="D6" s="5" t="s">
        <v>488</v>
      </c>
      <c r="E6" s="54">
        <f t="shared" ca="1" si="0"/>
        <v>43582.661039236111</v>
      </c>
      <c r="F6" s="1">
        <f t="shared" si="1"/>
        <v>55</v>
      </c>
      <c r="G6" s="1">
        <f t="shared" si="2"/>
        <v>1</v>
      </c>
      <c r="H6" s="1">
        <f>IF(G6=1,SUMPRODUCT($F$4:$F6,$G$4:$G6), )</f>
        <v>93</v>
      </c>
    </row>
    <row r="7" spans="1:10" hidden="1" outlineLevel="1" x14ac:dyDescent="0.15">
      <c r="A7" s="35" t="s">
        <v>489</v>
      </c>
      <c r="B7" s="1">
        <v>95</v>
      </c>
      <c r="C7" s="34" t="s">
        <v>452</v>
      </c>
      <c r="D7" s="5" t="s">
        <v>489</v>
      </c>
      <c r="E7" s="54">
        <f t="shared" ca="1" si="0"/>
        <v>43582.661101273145</v>
      </c>
      <c r="F7" s="1">
        <f t="shared" si="1"/>
        <v>24</v>
      </c>
      <c r="G7" s="1">
        <f t="shared" si="2"/>
        <v>1</v>
      </c>
      <c r="H7" s="1">
        <f>IF(G7=1,SUMPRODUCT($F$4:$F7,$G$4:$G7), )</f>
        <v>117</v>
      </c>
      <c r="J7" s="9"/>
    </row>
    <row r="8" spans="1:10" hidden="1" outlineLevel="1" x14ac:dyDescent="0.15">
      <c r="A8" s="35" t="s">
        <v>515</v>
      </c>
      <c r="B8" s="1">
        <v>119</v>
      </c>
      <c r="C8" s="34" t="s">
        <v>460</v>
      </c>
      <c r="D8" s="5" t="s">
        <v>490</v>
      </c>
      <c r="E8" s="54">
        <f t="shared" ca="1" si="0"/>
        <v>43582.661143171295</v>
      </c>
      <c r="F8" s="1">
        <f t="shared" si="1"/>
        <v>8</v>
      </c>
      <c r="G8" s="1">
        <f t="shared" si="2"/>
        <v>1</v>
      </c>
      <c r="H8" s="1">
        <f>IF(G8=1,SUMPRODUCT($F$4:$F8,$G$4:$G8), )</f>
        <v>125</v>
      </c>
      <c r="I8" s="1"/>
      <c r="J8" s="1"/>
    </row>
    <row r="9" spans="1:10" hidden="1" outlineLevel="1" x14ac:dyDescent="0.15">
      <c r="A9" s="30" t="s">
        <v>516</v>
      </c>
      <c r="B9">
        <v>127</v>
      </c>
      <c r="C9" s="34" t="s">
        <v>463</v>
      </c>
      <c r="D9" s="5" t="s">
        <v>490</v>
      </c>
      <c r="E9" s="54">
        <f t="shared" ca="1" si="0"/>
        <v>43582.661186805555</v>
      </c>
      <c r="F9" s="1">
        <f t="shared" si="1"/>
        <v>8</v>
      </c>
      <c r="G9" s="1">
        <f t="shared" si="2"/>
        <v>1</v>
      </c>
      <c r="H9" s="1">
        <f>IF(G9=1,SUMPRODUCT($F$4:$F9,$G$4:$G9), )</f>
        <v>133</v>
      </c>
    </row>
    <row r="10" spans="1:10" hidden="1" outlineLevel="1" x14ac:dyDescent="0.15">
      <c r="A10" s="30" t="s">
        <v>517</v>
      </c>
      <c r="B10">
        <v>135</v>
      </c>
      <c r="C10" s="34" t="s">
        <v>465</v>
      </c>
      <c r="D10" s="5" t="s">
        <v>490</v>
      </c>
      <c r="E10" s="54">
        <f t="shared" ca="1" si="0"/>
        <v>43582.661186805555</v>
      </c>
      <c r="F10" s="1">
        <f t="shared" si="1"/>
        <v>7</v>
      </c>
      <c r="G10" s="1">
        <f t="shared" si="2"/>
        <v>1</v>
      </c>
      <c r="H10" s="1">
        <f>IF(G10=1,SUMPRODUCT($F$4:$F10,$G$4:$G10), )</f>
        <v>140</v>
      </c>
    </row>
    <row r="11" spans="1:10" hidden="1" outlineLevel="1" x14ac:dyDescent="0.15">
      <c r="A11" s="30" t="s">
        <v>518</v>
      </c>
      <c r="B11">
        <v>142</v>
      </c>
      <c r="C11" s="34" t="s">
        <v>466</v>
      </c>
      <c r="D11" s="5" t="s">
        <v>491</v>
      </c>
      <c r="E11" s="54">
        <f t="shared" ca="1" si="0"/>
        <v>43582.728613310188</v>
      </c>
      <c r="F11" s="1">
        <f t="shared" si="1"/>
        <v>2</v>
      </c>
      <c r="G11" s="1">
        <f t="shared" si="2"/>
        <v>1</v>
      </c>
      <c r="H11" s="1">
        <f>IF(G11=1,SUMPRODUCT($F$4:$F11,$G$4:$G11), )</f>
        <v>142</v>
      </c>
    </row>
    <row r="12" spans="1:10" hidden="1" outlineLevel="1" x14ac:dyDescent="0.15">
      <c r="A12" s="30" t="s">
        <v>519</v>
      </c>
      <c r="B12">
        <v>144</v>
      </c>
      <c r="C12" s="34" t="s">
        <v>467</v>
      </c>
      <c r="D12" s="5" t="s">
        <v>491</v>
      </c>
      <c r="E12" s="54">
        <f t="shared" ca="1" si="0"/>
        <v>43582.728778935183</v>
      </c>
      <c r="F12" s="1">
        <f t="shared" si="1"/>
        <v>10</v>
      </c>
      <c r="G12" s="1">
        <f t="shared" si="2"/>
        <v>1</v>
      </c>
      <c r="H12" s="1">
        <f>IF(G12=1,SUMPRODUCT($F$4:$F12,$G$4:$G12), )</f>
        <v>152</v>
      </c>
    </row>
    <row r="13" spans="1:10" hidden="1" outlineLevel="1" x14ac:dyDescent="0.15">
      <c r="A13" s="30" t="s">
        <v>520</v>
      </c>
      <c r="B13">
        <v>154</v>
      </c>
      <c r="C13" s="34" t="s">
        <v>468</v>
      </c>
      <c r="D13" s="5" t="s">
        <v>492</v>
      </c>
      <c r="E13" s="54">
        <f t="shared" ca="1" si="0"/>
        <v>43582.72899560185</v>
      </c>
      <c r="F13" s="1">
        <f t="shared" si="1"/>
        <v>8</v>
      </c>
      <c r="G13" s="1">
        <f t="shared" si="2"/>
        <v>1</v>
      </c>
      <c r="H13" s="1">
        <f>IF(G13=1,SUMPRODUCT($F$4:$F13,$G$4:$G13), )</f>
        <v>160</v>
      </c>
    </row>
    <row r="14" spans="1:10" hidden="1" outlineLevel="1" x14ac:dyDescent="0.15">
      <c r="A14" s="30" t="s">
        <v>521</v>
      </c>
      <c r="B14">
        <v>162</v>
      </c>
      <c r="C14" s="34" t="s">
        <v>487</v>
      </c>
      <c r="D14" s="5" t="s">
        <v>492</v>
      </c>
      <c r="E14" s="54">
        <f t="shared" ca="1" si="0"/>
        <v>43583.851964930553</v>
      </c>
      <c r="F14" s="1">
        <f t="shared" si="1"/>
        <v>9</v>
      </c>
      <c r="G14" s="1">
        <f t="shared" si="2"/>
        <v>1</v>
      </c>
      <c r="H14" s="1">
        <f>IF(G14=1,SUMPRODUCT($F$4:$F14,$G$4:$G14), )</f>
        <v>169</v>
      </c>
    </row>
    <row r="15" spans="1:10" hidden="1" outlineLevel="1" x14ac:dyDescent="0.15">
      <c r="A15" s="30" t="s">
        <v>522</v>
      </c>
      <c r="B15">
        <v>171</v>
      </c>
      <c r="C15" s="34" t="s">
        <v>469</v>
      </c>
      <c r="D15" s="5" t="s">
        <v>497</v>
      </c>
      <c r="E15" s="54">
        <f t="shared" ca="1" si="0"/>
        <v>43584.75224976852</v>
      </c>
      <c r="F15" s="1">
        <f t="shared" si="1"/>
        <v>21</v>
      </c>
      <c r="G15" s="1">
        <f t="shared" si="2"/>
        <v>1</v>
      </c>
      <c r="H15" s="1">
        <f>IF(G15=1,SUMPRODUCT($F$4:$F15,$G$4:$G15), )</f>
        <v>190</v>
      </c>
    </row>
    <row r="16" spans="1:10" hidden="1" outlineLevel="1" x14ac:dyDescent="0.15">
      <c r="A16" s="30" t="s">
        <v>498</v>
      </c>
      <c r="B16">
        <v>192</v>
      </c>
      <c r="C16" s="34" t="s">
        <v>470</v>
      </c>
      <c r="D16" s="5" t="s">
        <v>498</v>
      </c>
      <c r="E16" s="54">
        <f t="shared" ca="1" si="0"/>
        <v>43586.746247453702</v>
      </c>
      <c r="F16" s="1">
        <f t="shared" si="1"/>
        <v>12</v>
      </c>
      <c r="G16" s="1">
        <f t="shared" si="2"/>
        <v>1</v>
      </c>
      <c r="H16" s="1">
        <f>IF(G16=1,SUMPRODUCT($F$4:$F16,$G$4:$G16), )</f>
        <v>202</v>
      </c>
    </row>
    <row r="17" spans="1:9" hidden="1" outlineLevel="1" x14ac:dyDescent="0.15">
      <c r="A17" s="30" t="s">
        <v>499</v>
      </c>
      <c r="B17">
        <v>204</v>
      </c>
      <c r="C17" s="34" t="s">
        <v>471</v>
      </c>
      <c r="D17" s="5" t="s">
        <v>526</v>
      </c>
      <c r="E17" s="54">
        <f t="shared" ca="1" si="0"/>
        <v>43587.637524189813</v>
      </c>
      <c r="F17" s="1">
        <f t="shared" si="1"/>
        <v>5</v>
      </c>
      <c r="G17" s="1">
        <f t="shared" si="2"/>
        <v>1</v>
      </c>
      <c r="H17" s="1">
        <f>IF(G17=1,SUMPRODUCT($F$4:$F17,$G$4:$G17), )</f>
        <v>207</v>
      </c>
    </row>
    <row r="18" spans="1:9" hidden="1" outlineLevel="1" x14ac:dyDescent="0.15">
      <c r="A18" s="30" t="s">
        <v>500</v>
      </c>
      <c r="B18">
        <v>209</v>
      </c>
      <c r="C18" s="64" t="s">
        <v>472</v>
      </c>
      <c r="D18" s="6" t="s">
        <v>527</v>
      </c>
      <c r="E18" s="54">
        <f t="shared" ca="1" si="0"/>
        <v>43588.571269560183</v>
      </c>
      <c r="F18" s="1">
        <f t="shared" si="1"/>
        <v>15</v>
      </c>
      <c r="G18" s="1">
        <f t="shared" si="2"/>
        <v>1</v>
      </c>
      <c r="H18" s="1">
        <f>IF(G18=1,SUMPRODUCT($F$4:$F18,$G$4:$G18), )</f>
        <v>222</v>
      </c>
    </row>
    <row r="19" spans="1:9" hidden="1" outlineLevel="1" x14ac:dyDescent="0.15">
      <c r="A19" s="30" t="s">
        <v>501</v>
      </c>
      <c r="B19">
        <v>224</v>
      </c>
      <c r="C19" s="34" t="s">
        <v>473</v>
      </c>
      <c r="D19" s="6" t="s">
        <v>542</v>
      </c>
      <c r="E19" s="54">
        <f t="shared" ca="1" si="0"/>
        <v>43588.486729629629</v>
      </c>
      <c r="F19" s="1">
        <f t="shared" si="1"/>
        <v>5</v>
      </c>
      <c r="G19" s="1">
        <f t="shared" si="2"/>
        <v>1</v>
      </c>
      <c r="H19" s="1">
        <f>IF(G19=1,SUMPRODUCT($F$4:$F19,$G$4:$G19), )</f>
        <v>227</v>
      </c>
    </row>
    <row r="20" spans="1:9" hidden="1" outlineLevel="1" x14ac:dyDescent="0.15">
      <c r="A20" s="30" t="s">
        <v>502</v>
      </c>
      <c r="B20">
        <v>229</v>
      </c>
      <c r="C20" s="34" t="s">
        <v>474</v>
      </c>
      <c r="D20" s="5" t="s">
        <v>603</v>
      </c>
      <c r="E20" s="54">
        <f t="shared" ca="1" si="0"/>
        <v>43597.501517592595</v>
      </c>
      <c r="F20" s="1">
        <f t="shared" si="1"/>
        <v>9</v>
      </c>
      <c r="G20" s="1">
        <f t="shared" si="2"/>
        <v>1</v>
      </c>
      <c r="H20" s="1">
        <f>IF(G20=1,SUMPRODUCT($F$4:$F20,$G$4:$G20), )</f>
        <v>236</v>
      </c>
    </row>
    <row r="21" spans="1:9" hidden="1" outlineLevel="1" x14ac:dyDescent="0.15">
      <c r="A21" s="35" t="s">
        <v>503</v>
      </c>
      <c r="B21" s="1">
        <v>238</v>
      </c>
      <c r="C21" s="34" t="s">
        <v>475</v>
      </c>
      <c r="D21" s="48">
        <v>6</v>
      </c>
      <c r="E21" s="54">
        <f t="shared" ca="1" si="0"/>
        <v>43597.502098032404</v>
      </c>
      <c r="F21" s="1">
        <f t="shared" si="1"/>
        <v>8</v>
      </c>
      <c r="G21" s="1">
        <f t="shared" si="2"/>
        <v>1</v>
      </c>
      <c r="H21" s="1">
        <f>IF(G21=1,SUMPRODUCT($F$4:$F21,$G$4:$G21), )</f>
        <v>244</v>
      </c>
    </row>
    <row r="22" spans="1:9" hidden="1" outlineLevel="1" x14ac:dyDescent="0.15">
      <c r="A22" s="35" t="s">
        <v>504</v>
      </c>
      <c r="B22" s="1">
        <v>246</v>
      </c>
      <c r="C22" s="34" t="s">
        <v>476</v>
      </c>
      <c r="D22" s="48">
        <v>6</v>
      </c>
      <c r="E22" s="54">
        <f t="shared" ca="1" si="0"/>
        <v>43597.502190740743</v>
      </c>
      <c r="F22" s="1">
        <f t="shared" si="1"/>
        <v>19</v>
      </c>
      <c r="G22" s="1">
        <f t="shared" si="2"/>
        <v>1</v>
      </c>
      <c r="H22" s="1">
        <f>IF(G22=1,SUMPRODUCT($F$4:$F22,$G$4:$G22), )</f>
        <v>263</v>
      </c>
    </row>
    <row r="23" spans="1:9" hidden="1" outlineLevel="1" x14ac:dyDescent="0.15">
      <c r="A23" s="35" t="s">
        <v>505</v>
      </c>
      <c r="B23" s="1">
        <v>265</v>
      </c>
      <c r="C23" s="34" t="s">
        <v>477</v>
      </c>
      <c r="D23" s="48">
        <v>6</v>
      </c>
      <c r="E23" s="54">
        <f t="shared" ca="1" si="0"/>
        <v>43597.502190740743</v>
      </c>
      <c r="F23" s="1">
        <f t="shared" si="1"/>
        <v>5</v>
      </c>
      <c r="G23" s="1">
        <f t="shared" si="2"/>
        <v>1</v>
      </c>
      <c r="H23" s="1">
        <f>IF(G23=1,SUMPRODUCT($F$4:$F23,$G$4:$G23), )</f>
        <v>268</v>
      </c>
    </row>
    <row r="24" spans="1:9" hidden="1" outlineLevel="1" x14ac:dyDescent="0.15">
      <c r="A24" s="35" t="s">
        <v>506</v>
      </c>
      <c r="B24" s="1">
        <v>270</v>
      </c>
      <c r="C24" s="34" t="s">
        <v>478</v>
      </c>
      <c r="D24" s="48">
        <v>6</v>
      </c>
      <c r="E24" s="54">
        <f t="shared" ca="1" si="0"/>
        <v>43597.502190740743</v>
      </c>
      <c r="F24" s="1">
        <f t="shared" si="1"/>
        <v>6</v>
      </c>
      <c r="G24" s="1">
        <f t="shared" si="2"/>
        <v>1</v>
      </c>
      <c r="H24" s="1">
        <f>IF(G24=1,SUMPRODUCT($F$4:$F24,$G$4:$G24), )</f>
        <v>274</v>
      </c>
    </row>
    <row r="25" spans="1:9" hidden="1" outlineLevel="1" x14ac:dyDescent="0.15">
      <c r="A25" s="35" t="s">
        <v>507</v>
      </c>
      <c r="B25" s="1">
        <v>276</v>
      </c>
      <c r="C25" s="34" t="s">
        <v>479</v>
      </c>
      <c r="D25" s="48">
        <v>6</v>
      </c>
      <c r="E25" s="54">
        <f t="shared" ca="1" si="0"/>
        <v>43597.502190740743</v>
      </c>
      <c r="F25" s="1">
        <f t="shared" si="1"/>
        <v>4</v>
      </c>
      <c r="G25" s="1">
        <f t="shared" si="2"/>
        <v>1</v>
      </c>
      <c r="H25" s="1">
        <f>IF(G25=1,SUMPRODUCT($F$4:$F25,$G$4:$G25), )</f>
        <v>278</v>
      </c>
    </row>
    <row r="26" spans="1:9" hidden="1" outlineLevel="1" x14ac:dyDescent="0.15">
      <c r="A26" s="35" t="s">
        <v>508</v>
      </c>
      <c r="B26" s="1">
        <v>280</v>
      </c>
      <c r="C26" s="34" t="s">
        <v>480</v>
      </c>
      <c r="D26" s="48">
        <v>6</v>
      </c>
      <c r="E26" s="54">
        <f t="shared" ca="1" si="0"/>
        <v>43597.502190740743</v>
      </c>
      <c r="F26" s="1">
        <f t="shared" si="1"/>
        <v>4</v>
      </c>
      <c r="G26" s="1">
        <f t="shared" si="2"/>
        <v>1</v>
      </c>
      <c r="H26" s="1">
        <f>IF(G26=1,SUMPRODUCT($F$4:$F26,$G$4:$G26), )</f>
        <v>282</v>
      </c>
    </row>
    <row r="27" spans="1:9" hidden="1" outlineLevel="1" x14ac:dyDescent="0.15">
      <c r="A27" s="35" t="s">
        <v>509</v>
      </c>
      <c r="B27" s="1">
        <v>284</v>
      </c>
      <c r="C27" s="34" t="s">
        <v>481</v>
      </c>
      <c r="D27" s="49" t="s">
        <v>604</v>
      </c>
      <c r="E27" s="54">
        <f t="shared" ca="1" si="0"/>
        <v>43597.502190740743</v>
      </c>
      <c r="F27" s="1">
        <f t="shared" si="1"/>
        <v>8</v>
      </c>
      <c r="G27" s="1">
        <f t="shared" si="2"/>
        <v>1</v>
      </c>
      <c r="H27" s="1">
        <f>IF(G27=1,SUMPRODUCT($F$4:$F27,$G$4:$G27), )</f>
        <v>290</v>
      </c>
      <c r="I27">
        <f>SUM(F21:F27)</f>
        <v>54</v>
      </c>
    </row>
    <row r="28" spans="1:9" hidden="1" outlineLevel="1" x14ac:dyDescent="0.15">
      <c r="A28" s="30" t="s">
        <v>510</v>
      </c>
      <c r="B28">
        <v>292</v>
      </c>
      <c r="C28" s="34" t="s">
        <v>482</v>
      </c>
      <c r="D28" s="48">
        <v>7</v>
      </c>
      <c r="E28" s="54">
        <f t="shared" ca="1" si="0"/>
        <v>43597.511497453706</v>
      </c>
      <c r="F28" s="1">
        <f t="shared" si="1"/>
        <v>3</v>
      </c>
      <c r="G28" s="1">
        <f t="shared" si="2"/>
        <v>1</v>
      </c>
      <c r="H28" s="1">
        <f>IF(G28=1,SUMPRODUCT($F$4:$F28,$G$4:$G28), )</f>
        <v>293</v>
      </c>
    </row>
    <row r="29" spans="1:9" hidden="1" outlineLevel="1" x14ac:dyDescent="0.15">
      <c r="A29" s="30" t="s">
        <v>511</v>
      </c>
      <c r="B29">
        <v>295</v>
      </c>
      <c r="C29" s="34" t="s">
        <v>483</v>
      </c>
      <c r="D29" s="48">
        <v>7</v>
      </c>
      <c r="E29" s="54">
        <f t="shared" ca="1" si="0"/>
        <v>43597.511544097222</v>
      </c>
      <c r="F29" s="1">
        <f t="shared" si="1"/>
        <v>0</v>
      </c>
      <c r="G29" s="1">
        <f t="shared" si="2"/>
        <v>1</v>
      </c>
      <c r="H29" s="1">
        <f>IF(G29=1,SUMPRODUCT($F$4:$F29,$G$4:$G29), )</f>
        <v>293</v>
      </c>
    </row>
    <row r="30" spans="1:9" hidden="1" outlineLevel="1" x14ac:dyDescent="0.15">
      <c r="A30" s="30" t="s">
        <v>512</v>
      </c>
      <c r="B30">
        <v>295</v>
      </c>
      <c r="C30" s="34" t="s">
        <v>484</v>
      </c>
      <c r="D30" s="48">
        <v>7</v>
      </c>
      <c r="E30" s="54">
        <f t="shared" ca="1" si="0"/>
        <v>43597.511544097222</v>
      </c>
      <c r="F30" s="1">
        <f t="shared" si="1"/>
        <v>10</v>
      </c>
      <c r="G30" s="1">
        <f t="shared" si="2"/>
        <v>1</v>
      </c>
      <c r="H30" s="1">
        <f>IF(G30=1,SUMPRODUCT($F$4:$F30,$G$4:$G30), )</f>
        <v>303</v>
      </c>
    </row>
    <row r="31" spans="1:9" hidden="1" outlineLevel="1" x14ac:dyDescent="0.15">
      <c r="A31" s="30" t="s">
        <v>513</v>
      </c>
      <c r="B31">
        <v>305</v>
      </c>
      <c r="C31" s="34" t="s">
        <v>485</v>
      </c>
      <c r="D31" s="48">
        <v>7</v>
      </c>
      <c r="E31" s="54">
        <f t="shared" ca="1" si="0"/>
        <v>43597.511544097222</v>
      </c>
      <c r="F31" s="1">
        <f t="shared" si="1"/>
        <v>2</v>
      </c>
      <c r="G31" s="1">
        <f t="shared" si="2"/>
        <v>1</v>
      </c>
      <c r="H31" s="1">
        <f>IF(G31=1,SUMPRODUCT($F$4:$F31,$G$4:$G31), )</f>
        <v>305</v>
      </c>
    </row>
    <row r="32" spans="1:9" hidden="1" outlineLevel="1" x14ac:dyDescent="0.15">
      <c r="A32" s="30" t="s">
        <v>514</v>
      </c>
      <c r="B32">
        <v>307</v>
      </c>
      <c r="C32" s="34" t="s">
        <v>486</v>
      </c>
      <c r="D32" s="48">
        <v>7</v>
      </c>
      <c r="E32" s="54">
        <f t="shared" ca="1" si="0"/>
        <v>43597.511544097222</v>
      </c>
      <c r="F32" s="1">
        <f t="shared" si="1"/>
        <v>7</v>
      </c>
      <c r="G32" s="1">
        <f t="shared" si="2"/>
        <v>1</v>
      </c>
      <c r="H32" s="1">
        <f>IF(G32=1,SUMPRODUCT($F$4:$F32,$G$4:$G32), )</f>
        <v>312</v>
      </c>
    </row>
    <row r="33" spans="1:8" hidden="1" outlineLevel="1" x14ac:dyDescent="0.15">
      <c r="B33">
        <v>314</v>
      </c>
    </row>
    <row r="34" spans="1:8" collapsed="1" x14ac:dyDescent="0.15">
      <c r="A34" s="30" t="s">
        <v>458</v>
      </c>
      <c r="B34">
        <f>B33-B4</f>
        <v>312</v>
      </c>
    </row>
    <row r="36" spans="1:8" x14ac:dyDescent="0.15">
      <c r="A36" s="30" t="s">
        <v>612</v>
      </c>
    </row>
    <row r="37" spans="1:8" x14ac:dyDescent="0.15">
      <c r="A37" s="30" t="s">
        <v>647</v>
      </c>
      <c r="B37">
        <f>MAX(H39:H65)</f>
        <v>348</v>
      </c>
      <c r="C37" s="7">
        <f>B37/B66</f>
        <v>0.73572938689217759</v>
      </c>
    </row>
    <row r="38" spans="1:8" x14ac:dyDescent="0.15">
      <c r="A38" s="31" t="s">
        <v>449</v>
      </c>
      <c r="B38" s="32" t="s">
        <v>630</v>
      </c>
      <c r="C38" s="31" t="s">
        <v>450</v>
      </c>
      <c r="D38" s="31" t="s">
        <v>451</v>
      </c>
      <c r="E38" s="53" t="s">
        <v>457</v>
      </c>
      <c r="F38" s="32" t="s">
        <v>648</v>
      </c>
      <c r="G38" s="32" t="s">
        <v>464</v>
      </c>
      <c r="H38" s="32" t="s">
        <v>649</v>
      </c>
    </row>
    <row r="39" spans="1:8" x14ac:dyDescent="0.15">
      <c r="A39" s="30" t="s">
        <v>627</v>
      </c>
      <c r="B39">
        <v>20</v>
      </c>
      <c r="C39" s="4" t="s">
        <v>645</v>
      </c>
      <c r="D39" s="5" t="s">
        <v>650</v>
      </c>
      <c r="E39" s="54">
        <f ca="1">IF(D39="","",IF(E39="",NOW(),E39))</f>
        <v>43599.892337384263</v>
      </c>
      <c r="F39" s="1">
        <f>B39</f>
        <v>20</v>
      </c>
      <c r="G39" s="1">
        <f>IF(D39="",,1)</f>
        <v>1</v>
      </c>
      <c r="H39" s="1">
        <f>IF(G39=1,SUMPRODUCT($F$39:F39,$G$39:G39),)</f>
        <v>20</v>
      </c>
    </row>
    <row r="40" spans="1:8" x14ac:dyDescent="0.15">
      <c r="A40" s="30" t="s">
        <v>628</v>
      </c>
      <c r="B40">
        <v>14</v>
      </c>
      <c r="C40" s="4" t="s">
        <v>651</v>
      </c>
      <c r="D40" s="5" t="s">
        <v>650</v>
      </c>
      <c r="E40" s="54">
        <f t="shared" ref="E40:E49" ca="1" si="3">IF(D40="","",IF(E40="",NOW(),E40))</f>
        <v>43599.892367245367</v>
      </c>
      <c r="F40" s="1">
        <f t="shared" ref="F40:F65" si="4">B40</f>
        <v>14</v>
      </c>
      <c r="G40" s="1">
        <f t="shared" ref="G40:G65" si="5">IF(D40="",,1)</f>
        <v>1</v>
      </c>
      <c r="H40" s="1">
        <f>IF(G40=1,SUMPRODUCT($F$39:F40,$G$39:G40),)</f>
        <v>34</v>
      </c>
    </row>
    <row r="41" spans="1:8" x14ac:dyDescent="0.15">
      <c r="A41" s="30" t="s">
        <v>629</v>
      </c>
      <c r="B41">
        <v>12</v>
      </c>
      <c r="C41" s="4" t="s">
        <v>652</v>
      </c>
      <c r="D41" s="5" t="s">
        <v>650</v>
      </c>
      <c r="E41" s="52">
        <f t="shared" ca="1" si="3"/>
        <v>43599.892602314816</v>
      </c>
      <c r="F41">
        <f t="shared" si="4"/>
        <v>12</v>
      </c>
      <c r="G41">
        <f t="shared" si="5"/>
        <v>1</v>
      </c>
      <c r="H41" s="1">
        <f>IF(G41=1,SUMPRODUCT($F$39:F41,$G$39:G41),)</f>
        <v>46</v>
      </c>
    </row>
    <row r="42" spans="1:8" x14ac:dyDescent="0.15">
      <c r="A42" s="30" t="s">
        <v>631</v>
      </c>
      <c r="B42">
        <v>19</v>
      </c>
      <c r="C42" s="4" t="s">
        <v>653</v>
      </c>
      <c r="D42" s="5" t="s">
        <v>650</v>
      </c>
      <c r="E42" s="52">
        <f t="shared" ca="1" si="3"/>
        <v>43599.892662847225</v>
      </c>
      <c r="F42">
        <f t="shared" si="4"/>
        <v>19</v>
      </c>
      <c r="G42">
        <f t="shared" si="5"/>
        <v>1</v>
      </c>
      <c r="H42" s="1">
        <f>IF(G42=1,SUMPRODUCT($F$39:F42,$G$39:G42),)</f>
        <v>65</v>
      </c>
    </row>
    <row r="43" spans="1:8" x14ac:dyDescent="0.15">
      <c r="A43" s="30" t="s">
        <v>632</v>
      </c>
      <c r="B43">
        <v>18</v>
      </c>
      <c r="C43" s="4" t="s">
        <v>654</v>
      </c>
      <c r="D43" s="5" t="s">
        <v>650</v>
      </c>
      <c r="E43" s="52">
        <f t="shared" ca="1" si="3"/>
        <v>43599.894028240742</v>
      </c>
      <c r="F43">
        <f t="shared" si="4"/>
        <v>18</v>
      </c>
      <c r="G43">
        <f t="shared" si="5"/>
        <v>1</v>
      </c>
      <c r="H43" s="1">
        <f>IF(G43=1,SUMPRODUCT($F$39:F43,$G$39:G43),)</f>
        <v>83</v>
      </c>
    </row>
    <row r="44" spans="1:8" x14ac:dyDescent="0.15">
      <c r="A44" s="30" t="s">
        <v>633</v>
      </c>
      <c r="B44">
        <v>21</v>
      </c>
      <c r="C44" s="4" t="s">
        <v>655</v>
      </c>
      <c r="D44" s="5" t="s">
        <v>678</v>
      </c>
      <c r="E44" s="52">
        <f t="shared" ca="1" si="3"/>
        <v>43600.459027199075</v>
      </c>
      <c r="F44">
        <f t="shared" si="4"/>
        <v>21</v>
      </c>
      <c r="G44">
        <f t="shared" si="5"/>
        <v>1</v>
      </c>
      <c r="H44" s="1">
        <f>IF(G44=1,SUMPRODUCT($F$39:F44,$G$39:G44),)</f>
        <v>104</v>
      </c>
    </row>
    <row r="45" spans="1:8" x14ac:dyDescent="0.15">
      <c r="A45" s="30" t="s">
        <v>634</v>
      </c>
      <c r="B45">
        <v>15</v>
      </c>
      <c r="C45" s="4" t="s">
        <v>656</v>
      </c>
      <c r="D45" s="5" t="s">
        <v>678</v>
      </c>
      <c r="E45" s="52">
        <f t="shared" ca="1" si="3"/>
        <v>43600.459042129631</v>
      </c>
      <c r="F45">
        <f t="shared" si="4"/>
        <v>15</v>
      </c>
      <c r="G45">
        <f t="shared" si="5"/>
        <v>1</v>
      </c>
      <c r="H45" s="1">
        <f>IF(G45=1,SUMPRODUCT($F$39:F45,$G$39:G45),)</f>
        <v>119</v>
      </c>
    </row>
    <row r="46" spans="1:8" x14ac:dyDescent="0.15">
      <c r="A46" s="30" t="s">
        <v>635</v>
      </c>
      <c r="B46">
        <v>14</v>
      </c>
      <c r="C46" s="4" t="s">
        <v>657</v>
      </c>
      <c r="D46" s="5" t="s">
        <v>678</v>
      </c>
      <c r="E46" s="52">
        <f t="shared" ca="1" si="3"/>
        <v>43600.685378472219</v>
      </c>
      <c r="F46">
        <f t="shared" si="4"/>
        <v>14</v>
      </c>
      <c r="G46">
        <f t="shared" si="5"/>
        <v>1</v>
      </c>
      <c r="H46" s="1">
        <f>IF(G46=1,SUMPRODUCT($F$39:F46,$G$39:G46),)</f>
        <v>133</v>
      </c>
    </row>
    <row r="47" spans="1:8" x14ac:dyDescent="0.15">
      <c r="A47" s="30" t="s">
        <v>636</v>
      </c>
      <c r="B47">
        <v>14</v>
      </c>
      <c r="C47" s="4" t="s">
        <v>658</v>
      </c>
      <c r="D47" s="5" t="s">
        <v>678</v>
      </c>
      <c r="E47" s="52">
        <f t="shared" ca="1" si="3"/>
        <v>43600.68539849537</v>
      </c>
      <c r="F47">
        <f t="shared" si="4"/>
        <v>14</v>
      </c>
      <c r="G47">
        <f t="shared" si="5"/>
        <v>1</v>
      </c>
      <c r="H47" s="1">
        <f>IF(G47=1,SUMPRODUCT($F$39:F47,$G$39:G47),)</f>
        <v>147</v>
      </c>
    </row>
    <row r="48" spans="1:8" x14ac:dyDescent="0.15">
      <c r="A48" s="30" t="s">
        <v>637</v>
      </c>
      <c r="B48">
        <v>17</v>
      </c>
      <c r="C48" s="4" t="s">
        <v>659</v>
      </c>
      <c r="D48" s="5" t="s">
        <v>684</v>
      </c>
      <c r="E48" s="52">
        <f t="shared" ca="1" si="3"/>
        <v>43601.486147337964</v>
      </c>
      <c r="F48">
        <f t="shared" si="4"/>
        <v>17</v>
      </c>
      <c r="G48">
        <f t="shared" si="5"/>
        <v>1</v>
      </c>
      <c r="H48" s="1">
        <f>IF(G48=1,SUMPRODUCT($F$39:F48,$G$39:G48),)</f>
        <v>164</v>
      </c>
    </row>
    <row r="49" spans="1:8" x14ac:dyDescent="0.15">
      <c r="A49" s="30" t="s">
        <v>519</v>
      </c>
      <c r="B49">
        <v>15</v>
      </c>
      <c r="C49" s="4" t="s">
        <v>660</v>
      </c>
      <c r="D49" s="5" t="s">
        <v>684</v>
      </c>
      <c r="E49" s="52">
        <f t="shared" ca="1" si="3"/>
        <v>43601.486147337964</v>
      </c>
      <c r="F49">
        <f t="shared" si="4"/>
        <v>15</v>
      </c>
      <c r="G49">
        <f t="shared" si="5"/>
        <v>1</v>
      </c>
      <c r="H49" s="1">
        <f>IF(G49=1,SUMPRODUCT($F$39:F49,$G$39:G49),)</f>
        <v>179</v>
      </c>
    </row>
    <row r="50" spans="1:8" x14ac:dyDescent="0.15">
      <c r="A50" s="30" t="s">
        <v>520</v>
      </c>
      <c r="B50">
        <v>17</v>
      </c>
      <c r="C50" s="4" t="s">
        <v>661</v>
      </c>
      <c r="D50" s="5" t="s">
        <v>684</v>
      </c>
      <c r="E50" s="52">
        <f ca="1">IF(D50="","",IF(E50="",NOW(),E50))</f>
        <v>43601.486200231484</v>
      </c>
      <c r="F50">
        <f t="shared" si="4"/>
        <v>17</v>
      </c>
      <c r="G50">
        <f t="shared" si="5"/>
        <v>1</v>
      </c>
      <c r="H50" s="1">
        <f>IF(G50=1,SUMPRODUCT($F$39:F50,$G$39:G50),)</f>
        <v>196</v>
      </c>
    </row>
    <row r="51" spans="1:8" x14ac:dyDescent="0.15">
      <c r="A51" s="30" t="s">
        <v>521</v>
      </c>
      <c r="B51">
        <v>9</v>
      </c>
      <c r="C51" s="4" t="s">
        <v>662</v>
      </c>
      <c r="D51" s="5" t="s">
        <v>684</v>
      </c>
      <c r="E51" s="52">
        <f t="shared" ref="E51:E65" ca="1" si="6">IF(D51="","",IF(E51="",NOW(),E51))</f>
        <v>43601.486517824073</v>
      </c>
      <c r="F51">
        <f t="shared" si="4"/>
        <v>9</v>
      </c>
      <c r="G51">
        <f t="shared" si="5"/>
        <v>1</v>
      </c>
      <c r="H51" s="1">
        <f>IF(G51=1,SUMPRODUCT($F$39:F51,$G$39:G51),)</f>
        <v>205</v>
      </c>
    </row>
    <row r="52" spans="1:8" x14ac:dyDescent="0.15">
      <c r="A52" s="30" t="s">
        <v>522</v>
      </c>
      <c r="B52">
        <v>20</v>
      </c>
      <c r="C52" s="4" t="s">
        <v>685</v>
      </c>
      <c r="D52" s="5" t="s">
        <v>1055</v>
      </c>
      <c r="E52" s="52">
        <f t="shared" ca="1" si="6"/>
        <v>43602.804535995368</v>
      </c>
      <c r="F52">
        <f t="shared" si="4"/>
        <v>20</v>
      </c>
      <c r="G52">
        <f t="shared" si="5"/>
        <v>1</v>
      </c>
      <c r="H52" s="1">
        <f>IF(G52=1,SUMPRODUCT($F$39:F52,$G$39:G52),)</f>
        <v>225</v>
      </c>
    </row>
    <row r="53" spans="1:8" x14ac:dyDescent="0.15">
      <c r="A53" s="30" t="s">
        <v>638</v>
      </c>
      <c r="B53">
        <v>28</v>
      </c>
      <c r="C53" s="4" t="s">
        <v>663</v>
      </c>
      <c r="D53" s="5" t="s">
        <v>1055</v>
      </c>
      <c r="E53" s="52">
        <f t="shared" ca="1" si="6"/>
        <v>43602.817499074074</v>
      </c>
      <c r="F53">
        <f t="shared" si="4"/>
        <v>28</v>
      </c>
      <c r="G53">
        <f t="shared" si="5"/>
        <v>1</v>
      </c>
      <c r="H53" s="1">
        <f>IF(G53=1,SUMPRODUCT($F$39:F53,$G$39:G53),)</f>
        <v>253</v>
      </c>
    </row>
    <row r="54" spans="1:8" x14ac:dyDescent="0.15">
      <c r="A54" s="30" t="s">
        <v>500</v>
      </c>
      <c r="B54">
        <v>26</v>
      </c>
      <c r="C54" s="4" t="s">
        <v>664</v>
      </c>
      <c r="D54" s="5" t="s">
        <v>1055</v>
      </c>
      <c r="E54" s="52">
        <f t="shared" ca="1" si="6"/>
        <v>43602.827152430553</v>
      </c>
      <c r="F54">
        <f t="shared" si="4"/>
        <v>26</v>
      </c>
      <c r="G54">
        <f t="shared" si="5"/>
        <v>1</v>
      </c>
      <c r="H54" s="1">
        <f>IF(G54=1,SUMPRODUCT($F$39:F54,$G$39:G54),)</f>
        <v>279</v>
      </c>
    </row>
    <row r="55" spans="1:8" x14ac:dyDescent="0.15">
      <c r="A55" s="30" t="s">
        <v>501</v>
      </c>
      <c r="B55">
        <v>24</v>
      </c>
      <c r="C55" s="4" t="s">
        <v>665</v>
      </c>
      <c r="D55" s="5" t="s">
        <v>1056</v>
      </c>
      <c r="E55" s="52">
        <f t="shared" ca="1" si="6"/>
        <v>43603.578784953701</v>
      </c>
      <c r="F55">
        <f t="shared" si="4"/>
        <v>24</v>
      </c>
      <c r="G55">
        <f t="shared" si="5"/>
        <v>1</v>
      </c>
      <c r="H55" s="1">
        <f>IF(G55=1,SUMPRODUCT($F$39:F55,$G$39:G55),)</f>
        <v>303</v>
      </c>
    </row>
    <row r="56" spans="1:8" x14ac:dyDescent="0.15">
      <c r="A56" s="30" t="s">
        <v>502</v>
      </c>
      <c r="B56">
        <v>27</v>
      </c>
      <c r="C56" s="4" t="s">
        <v>666</v>
      </c>
      <c r="D56" s="5" t="s">
        <v>1056</v>
      </c>
      <c r="E56" s="52">
        <f t="shared" ca="1" si="6"/>
        <v>43603.578831944447</v>
      </c>
      <c r="F56">
        <f t="shared" si="4"/>
        <v>27</v>
      </c>
      <c r="G56">
        <f t="shared" si="5"/>
        <v>1</v>
      </c>
      <c r="H56" s="1">
        <f>IF(G56=1,SUMPRODUCT($F$39:F56,$G$39:G56),)</f>
        <v>330</v>
      </c>
    </row>
    <row r="57" spans="1:8" x14ac:dyDescent="0.15">
      <c r="A57" s="30" t="s">
        <v>639</v>
      </c>
      <c r="B57">
        <v>18</v>
      </c>
      <c r="C57" s="4" t="s">
        <v>667</v>
      </c>
      <c r="D57" s="5" t="s">
        <v>1056</v>
      </c>
      <c r="E57" s="52">
        <f t="shared" ca="1" si="6"/>
        <v>43603.581172569444</v>
      </c>
      <c r="F57">
        <f t="shared" si="4"/>
        <v>18</v>
      </c>
      <c r="G57">
        <f t="shared" si="5"/>
        <v>1</v>
      </c>
      <c r="H57" s="1">
        <f>IF(G57=1,SUMPRODUCT($F$39:F57,$G$39:G57),)</f>
        <v>348</v>
      </c>
    </row>
    <row r="58" spans="1:8" x14ac:dyDescent="0.15">
      <c r="A58" s="30" t="s">
        <v>504</v>
      </c>
      <c r="B58">
        <v>16</v>
      </c>
      <c r="C58" s="4" t="s">
        <v>668</v>
      </c>
      <c r="E58" s="52" t="str">
        <f t="shared" ca="1" si="6"/>
        <v/>
      </c>
      <c r="F58">
        <f t="shared" si="4"/>
        <v>16</v>
      </c>
      <c r="G58">
        <f t="shared" si="5"/>
        <v>0</v>
      </c>
      <c r="H58" s="1">
        <f>IF(G58=1,SUMPRODUCT($F$39:F58,$G$39:G58),)</f>
        <v>0</v>
      </c>
    </row>
    <row r="59" spans="1:8" x14ac:dyDescent="0.15">
      <c r="A59" s="30" t="s">
        <v>505</v>
      </c>
      <c r="B59">
        <v>17</v>
      </c>
      <c r="C59" s="4" t="s">
        <v>669</v>
      </c>
      <c r="E59" s="52" t="str">
        <f t="shared" ca="1" si="6"/>
        <v/>
      </c>
      <c r="F59">
        <f t="shared" si="4"/>
        <v>17</v>
      </c>
      <c r="G59">
        <f t="shared" si="5"/>
        <v>0</v>
      </c>
      <c r="H59" s="1">
        <f>IF(G59=1,SUMPRODUCT($F$39:F59,$G$39:G59),)</f>
        <v>0</v>
      </c>
    </row>
    <row r="60" spans="1:8" x14ac:dyDescent="0.15">
      <c r="A60" s="30" t="s">
        <v>506</v>
      </c>
      <c r="B60">
        <v>14</v>
      </c>
      <c r="C60" s="4" t="s">
        <v>670</v>
      </c>
      <c r="E60" s="52" t="str">
        <f t="shared" ca="1" si="6"/>
        <v/>
      </c>
      <c r="F60">
        <f t="shared" si="4"/>
        <v>14</v>
      </c>
      <c r="G60">
        <f t="shared" si="5"/>
        <v>0</v>
      </c>
      <c r="H60" s="1">
        <f>IF(G60=1,SUMPRODUCT($F$39:F60,$G$39:G60),)</f>
        <v>0</v>
      </c>
    </row>
    <row r="61" spans="1:8" x14ac:dyDescent="0.15">
      <c r="A61" s="30" t="s">
        <v>640</v>
      </c>
      <c r="B61">
        <v>7</v>
      </c>
      <c r="C61" s="4" t="s">
        <v>671</v>
      </c>
      <c r="E61" s="52" t="str">
        <f t="shared" ca="1" si="6"/>
        <v/>
      </c>
      <c r="F61">
        <f t="shared" si="4"/>
        <v>7</v>
      </c>
      <c r="G61">
        <f t="shared" si="5"/>
        <v>0</v>
      </c>
      <c r="H61" s="1">
        <f>IF(G61=1,SUMPRODUCT($F$39:F61,$G$39:G61),)</f>
        <v>0</v>
      </c>
    </row>
    <row r="62" spans="1:8" x14ac:dyDescent="0.15">
      <c r="A62" s="30" t="s">
        <v>641</v>
      </c>
      <c r="B62">
        <v>20</v>
      </c>
      <c r="C62" s="4" t="s">
        <v>672</v>
      </c>
      <c r="E62" s="52" t="str">
        <f t="shared" ca="1" si="6"/>
        <v/>
      </c>
      <c r="F62">
        <f t="shared" si="4"/>
        <v>20</v>
      </c>
      <c r="G62">
        <f t="shared" si="5"/>
        <v>0</v>
      </c>
      <c r="H62" s="1">
        <f>IF(G62=1,SUMPRODUCT($F$39:F62,$G$39:G62),)</f>
        <v>0</v>
      </c>
    </row>
    <row r="63" spans="1:8" x14ac:dyDescent="0.15">
      <c r="A63" s="30" t="s">
        <v>642</v>
      </c>
      <c r="B63">
        <v>12</v>
      </c>
      <c r="C63" s="4" t="s">
        <v>673</v>
      </c>
      <c r="E63" s="52" t="str">
        <f t="shared" ca="1" si="6"/>
        <v/>
      </c>
      <c r="F63">
        <f t="shared" si="4"/>
        <v>12</v>
      </c>
      <c r="G63">
        <f t="shared" si="5"/>
        <v>0</v>
      </c>
      <c r="H63" s="1">
        <f>IF(G63=1,SUMPRODUCT($F$39:F63,$G$39:G63),)</f>
        <v>0</v>
      </c>
    </row>
    <row r="64" spans="1:8" x14ac:dyDescent="0.15">
      <c r="A64" s="30" t="s">
        <v>643</v>
      </c>
      <c r="B64">
        <v>21</v>
      </c>
      <c r="C64" s="4" t="s">
        <v>674</v>
      </c>
      <c r="E64" s="52" t="str">
        <f t="shared" ca="1" si="6"/>
        <v/>
      </c>
      <c r="F64">
        <f t="shared" si="4"/>
        <v>21</v>
      </c>
      <c r="G64">
        <f t="shared" si="5"/>
        <v>0</v>
      </c>
      <c r="H64" s="1">
        <f>IF(G64=1,SUMPRODUCT($F$39:F64,$G$39:G64),)</f>
        <v>0</v>
      </c>
    </row>
    <row r="65" spans="1:9" x14ac:dyDescent="0.15">
      <c r="A65" s="30" t="s">
        <v>644</v>
      </c>
      <c r="B65">
        <v>18</v>
      </c>
      <c r="C65" s="4" t="s">
        <v>670</v>
      </c>
      <c r="E65" s="52" t="str">
        <f t="shared" ca="1" si="6"/>
        <v/>
      </c>
      <c r="F65">
        <f t="shared" si="4"/>
        <v>18</v>
      </c>
      <c r="G65">
        <f t="shared" si="5"/>
        <v>0</v>
      </c>
      <c r="H65" s="1">
        <f>IF(G65=1,SUMPRODUCT($F$39:F65,$G$39:G65),)</f>
        <v>0</v>
      </c>
    </row>
    <row r="66" spans="1:9" x14ac:dyDescent="0.15">
      <c r="A66" s="30" t="s">
        <v>646</v>
      </c>
      <c r="B66" s="4">
        <f>SUM(B39:B65)</f>
        <v>473</v>
      </c>
    </row>
    <row r="68" spans="1:9" x14ac:dyDescent="0.15">
      <c r="A68" s="30" t="s">
        <v>687</v>
      </c>
      <c r="B68" s="4" t="s">
        <v>617</v>
      </c>
      <c r="C68" s="4" t="s">
        <v>618</v>
      </c>
      <c r="D68" s="4" t="s">
        <v>679</v>
      </c>
    </row>
    <row r="69" spans="1:9" x14ac:dyDescent="0.15">
      <c r="A69" s="57" t="s">
        <v>709</v>
      </c>
      <c r="B69" s="9" t="s">
        <v>710</v>
      </c>
      <c r="C69" s="9" t="s">
        <v>716</v>
      </c>
      <c r="D69" s="9" t="s">
        <v>715</v>
      </c>
      <c r="E69" s="58" t="s">
        <v>721</v>
      </c>
      <c r="F69" s="9" t="s">
        <v>726</v>
      </c>
      <c r="G69" s="9" t="s">
        <v>1103</v>
      </c>
      <c r="H69" s="9" t="s">
        <v>1105</v>
      </c>
      <c r="I69" s="4" t="s">
        <v>1516</v>
      </c>
    </row>
    <row r="70" spans="1:9" x14ac:dyDescent="0.15">
      <c r="A70" t="s">
        <v>909</v>
      </c>
      <c r="B70">
        <f>MAX(H72:H179)</f>
        <v>31</v>
      </c>
      <c r="C70" s="7">
        <f>B70/B180</f>
        <v>0.28703703703703703</v>
      </c>
      <c r="E70"/>
    </row>
    <row r="71" spans="1:9" x14ac:dyDescent="0.15">
      <c r="A71" s="31" t="s">
        <v>449</v>
      </c>
      <c r="B71" s="32" t="s">
        <v>799</v>
      </c>
      <c r="C71" s="31" t="s">
        <v>450</v>
      </c>
      <c r="D71" s="31" t="s">
        <v>451</v>
      </c>
      <c r="E71" s="53" t="s">
        <v>457</v>
      </c>
      <c r="F71" s="32" t="s">
        <v>455</v>
      </c>
      <c r="G71" s="32" t="s">
        <v>464</v>
      </c>
      <c r="H71" s="32" t="s">
        <v>456</v>
      </c>
    </row>
    <row r="72" spans="1:9" x14ac:dyDescent="0.15">
      <c r="A72" s="60" t="s">
        <v>801</v>
      </c>
      <c r="B72">
        <v>1</v>
      </c>
      <c r="C72" s="30" t="s">
        <v>688</v>
      </c>
      <c r="D72" s="5" t="s">
        <v>1048</v>
      </c>
      <c r="E72" s="52">
        <f t="shared" ref="E72:E135" ca="1" si="7">IF(D72="","",IF(E72="",NOW(),E72))</f>
        <v>43601.899919560186</v>
      </c>
      <c r="F72">
        <f>B72</f>
        <v>1</v>
      </c>
      <c r="G72">
        <f>IF(D72="",,1)</f>
        <v>1</v>
      </c>
      <c r="H72">
        <f>IF(G72=1,SUMPRODUCT($F$72:F72,$G$72:G72),)</f>
        <v>1</v>
      </c>
    </row>
    <row r="73" spans="1:9" x14ac:dyDescent="0.15">
      <c r="A73" s="60" t="s">
        <v>802</v>
      </c>
      <c r="B73">
        <v>1</v>
      </c>
      <c r="C73" s="30" t="s">
        <v>689</v>
      </c>
      <c r="D73" s="5" t="s">
        <v>1048</v>
      </c>
      <c r="E73" s="52">
        <f t="shared" ca="1" si="7"/>
        <v>43601.899976388886</v>
      </c>
      <c r="F73">
        <f t="shared" ref="F73:F136" si="8">B73</f>
        <v>1</v>
      </c>
      <c r="G73">
        <f t="shared" ref="G73:G136" si="9">IF(D73="",,1)</f>
        <v>1</v>
      </c>
      <c r="H73">
        <f>IF(G73=1,SUMPRODUCT($F$72:F73,$G$72:G73),)</f>
        <v>2</v>
      </c>
    </row>
    <row r="74" spans="1:9" x14ac:dyDescent="0.15">
      <c r="A74" s="60" t="s">
        <v>803</v>
      </c>
      <c r="B74">
        <v>1</v>
      </c>
      <c r="C74" s="30" t="s">
        <v>690</v>
      </c>
      <c r="D74" s="5" t="s">
        <v>1048</v>
      </c>
      <c r="E74" s="52">
        <f t="shared" ca="1" si="7"/>
        <v>43601.899995601852</v>
      </c>
      <c r="F74">
        <f t="shared" si="8"/>
        <v>1</v>
      </c>
      <c r="G74">
        <f t="shared" si="9"/>
        <v>1</v>
      </c>
      <c r="H74">
        <f>IF(G74=1,SUMPRODUCT($F$72:F74,$G$72:G74),)</f>
        <v>3</v>
      </c>
    </row>
    <row r="75" spans="1:9" x14ac:dyDescent="0.15">
      <c r="A75" s="60" t="s">
        <v>804</v>
      </c>
      <c r="B75">
        <v>1</v>
      </c>
      <c r="C75" s="30" t="s">
        <v>691</v>
      </c>
      <c r="D75" s="5" t="s">
        <v>1048</v>
      </c>
      <c r="E75" s="52">
        <f t="shared" ca="1" si="7"/>
        <v>43601.900024768518</v>
      </c>
      <c r="F75">
        <f t="shared" si="8"/>
        <v>1</v>
      </c>
      <c r="G75">
        <f t="shared" si="9"/>
        <v>1</v>
      </c>
      <c r="H75">
        <f>IF(G75=1,SUMPRODUCT($F$72:F75,$G$72:G75),)</f>
        <v>4</v>
      </c>
    </row>
    <row r="76" spans="1:9" x14ac:dyDescent="0.15">
      <c r="A76" s="60" t="s">
        <v>805</v>
      </c>
      <c r="B76">
        <v>1</v>
      </c>
      <c r="C76" s="30" t="s">
        <v>692</v>
      </c>
      <c r="D76" s="5" t="s">
        <v>1048</v>
      </c>
      <c r="E76" s="52">
        <f t="shared" ca="1" si="7"/>
        <v>43601.9000087963</v>
      </c>
      <c r="F76">
        <f t="shared" si="8"/>
        <v>1</v>
      </c>
      <c r="G76">
        <f t="shared" si="9"/>
        <v>1</v>
      </c>
      <c r="H76">
        <f>IF(G76=1,SUMPRODUCT($F$72:F76,$G$72:G76),)</f>
        <v>5</v>
      </c>
    </row>
    <row r="77" spans="1:9" x14ac:dyDescent="0.15">
      <c r="A77" s="60" t="s">
        <v>806</v>
      </c>
      <c r="B77">
        <v>1</v>
      </c>
      <c r="C77" s="30" t="s">
        <v>693</v>
      </c>
      <c r="D77" s="5" t="s">
        <v>1048</v>
      </c>
      <c r="E77" s="52">
        <f t="shared" ca="1" si="7"/>
        <v>43601.90003715278</v>
      </c>
      <c r="F77">
        <f t="shared" si="8"/>
        <v>1</v>
      </c>
      <c r="G77">
        <f t="shared" si="9"/>
        <v>1</v>
      </c>
      <c r="H77">
        <f>IF(G77=1,SUMPRODUCT($F$72:F77,$G$72:G77),)</f>
        <v>6</v>
      </c>
    </row>
    <row r="78" spans="1:9" x14ac:dyDescent="0.15">
      <c r="A78" s="60" t="s">
        <v>807</v>
      </c>
      <c r="B78">
        <v>1</v>
      </c>
      <c r="C78" s="30" t="s">
        <v>694</v>
      </c>
      <c r="D78" s="5" t="s">
        <v>1048</v>
      </c>
      <c r="E78" s="52">
        <f t="shared" ca="1" si="7"/>
        <v>43601.900048495372</v>
      </c>
      <c r="F78">
        <f t="shared" si="8"/>
        <v>1</v>
      </c>
      <c r="G78">
        <f t="shared" si="9"/>
        <v>1</v>
      </c>
      <c r="H78">
        <f>IF(G78=1,SUMPRODUCT($F$72:F78,$G$72:G78),)</f>
        <v>7</v>
      </c>
    </row>
    <row r="79" spans="1:9" x14ac:dyDescent="0.15">
      <c r="A79" s="60" t="s">
        <v>808</v>
      </c>
      <c r="B79">
        <v>1</v>
      </c>
      <c r="C79" s="30" t="s">
        <v>695</v>
      </c>
      <c r="D79" s="5" t="s">
        <v>1048</v>
      </c>
      <c r="E79" s="52">
        <f t="shared" ca="1" si="7"/>
        <v>43601.900065856484</v>
      </c>
      <c r="F79">
        <f t="shared" si="8"/>
        <v>1</v>
      </c>
      <c r="G79">
        <f t="shared" si="9"/>
        <v>1</v>
      </c>
      <c r="H79">
        <f>IF(G79=1,SUMPRODUCT($F$72:F79,$G$72:G79),)</f>
        <v>8</v>
      </c>
    </row>
    <row r="80" spans="1:9" x14ac:dyDescent="0.15">
      <c r="A80" s="60" t="s">
        <v>809</v>
      </c>
      <c r="B80">
        <v>1</v>
      </c>
      <c r="C80" s="30" t="s">
        <v>696</v>
      </c>
      <c r="D80" s="5" t="s">
        <v>1048</v>
      </c>
      <c r="E80" s="52">
        <f t="shared" ca="1" si="7"/>
        <v>43601.900057407409</v>
      </c>
      <c r="F80">
        <f t="shared" si="8"/>
        <v>1</v>
      </c>
      <c r="G80">
        <f t="shared" si="9"/>
        <v>1</v>
      </c>
      <c r="H80">
        <f>IF(G80=1,SUMPRODUCT($F$72:F80,$G$72:G80),)</f>
        <v>9</v>
      </c>
    </row>
    <row r="81" spans="1:8" x14ac:dyDescent="0.15">
      <c r="A81" s="60" t="s">
        <v>810</v>
      </c>
      <c r="B81">
        <v>1</v>
      </c>
      <c r="C81" s="30" t="s">
        <v>697</v>
      </c>
      <c r="D81" s="5" t="s">
        <v>1048</v>
      </c>
      <c r="E81" s="52">
        <f t="shared" ca="1" si="7"/>
        <v>43601.900074652774</v>
      </c>
      <c r="F81">
        <f t="shared" si="8"/>
        <v>1</v>
      </c>
      <c r="G81">
        <f t="shared" si="9"/>
        <v>1</v>
      </c>
      <c r="H81">
        <f>IF(G81=1,SUMPRODUCT($F$72:F81,$G$72:G81),)</f>
        <v>10</v>
      </c>
    </row>
    <row r="82" spans="1:8" x14ac:dyDescent="0.15">
      <c r="A82" s="60" t="s">
        <v>811</v>
      </c>
      <c r="B82">
        <v>1</v>
      </c>
      <c r="C82" s="30" t="s">
        <v>698</v>
      </c>
      <c r="D82" s="5" t="s">
        <v>1048</v>
      </c>
      <c r="E82" s="52">
        <f t="shared" ca="1" si="7"/>
        <v>43601.900110300929</v>
      </c>
      <c r="F82">
        <f t="shared" si="8"/>
        <v>1</v>
      </c>
      <c r="G82">
        <f t="shared" si="9"/>
        <v>1</v>
      </c>
      <c r="H82">
        <f>IF(G82=1,SUMPRODUCT($F$72:F82,$G$72:G82),)</f>
        <v>11</v>
      </c>
    </row>
    <row r="83" spans="1:8" x14ac:dyDescent="0.15">
      <c r="A83" s="60" t="s">
        <v>812</v>
      </c>
      <c r="B83">
        <v>1</v>
      </c>
      <c r="C83" s="30" t="s">
        <v>699</v>
      </c>
      <c r="D83" s="5" t="s">
        <v>1048</v>
      </c>
      <c r="E83" s="52">
        <f t="shared" ca="1" si="7"/>
        <v>43601.900089814815</v>
      </c>
      <c r="F83">
        <f t="shared" si="8"/>
        <v>1</v>
      </c>
      <c r="G83">
        <f t="shared" si="9"/>
        <v>1</v>
      </c>
      <c r="H83">
        <f>IF(G83=1,SUMPRODUCT($F$72:F83,$G$72:G83),)</f>
        <v>12</v>
      </c>
    </row>
    <row r="84" spans="1:8" x14ac:dyDescent="0.15">
      <c r="A84" s="60" t="s">
        <v>813</v>
      </c>
      <c r="B84">
        <v>1</v>
      </c>
      <c r="C84" s="30" t="s">
        <v>700</v>
      </c>
      <c r="D84" s="5" t="s">
        <v>1048</v>
      </c>
      <c r="E84" s="52">
        <f t="shared" ca="1" si="7"/>
        <v>43601.90016921296</v>
      </c>
      <c r="F84">
        <f t="shared" si="8"/>
        <v>1</v>
      </c>
      <c r="G84">
        <f t="shared" si="9"/>
        <v>1</v>
      </c>
      <c r="H84">
        <f>IF(G84=1,SUMPRODUCT($F$72:F84,$G$72:G84),)</f>
        <v>13</v>
      </c>
    </row>
    <row r="85" spans="1:8" x14ac:dyDescent="0.15">
      <c r="A85" s="60" t="s">
        <v>814</v>
      </c>
      <c r="B85">
        <v>1</v>
      </c>
      <c r="C85" s="30" t="s">
        <v>701</v>
      </c>
      <c r="D85" s="5" t="s">
        <v>1065</v>
      </c>
      <c r="E85" s="52">
        <f t="shared" ca="1" si="7"/>
        <v>43603.655576967591</v>
      </c>
      <c r="F85">
        <f t="shared" si="8"/>
        <v>1</v>
      </c>
      <c r="G85">
        <f t="shared" si="9"/>
        <v>1</v>
      </c>
      <c r="H85">
        <f>IF(G85=1,SUMPRODUCT($F$72:F85,$G$72:G85),)</f>
        <v>14</v>
      </c>
    </row>
    <row r="86" spans="1:8" x14ac:dyDescent="0.15">
      <c r="A86" s="60" t="s">
        <v>815</v>
      </c>
      <c r="B86">
        <v>1</v>
      </c>
      <c r="C86" s="30" t="s">
        <v>702</v>
      </c>
      <c r="D86" s="5" t="s">
        <v>1065</v>
      </c>
      <c r="E86" s="52">
        <f t="shared" ca="1" si="7"/>
        <v>43603.655626157408</v>
      </c>
      <c r="F86">
        <f t="shared" si="8"/>
        <v>1</v>
      </c>
      <c r="G86">
        <f t="shared" si="9"/>
        <v>1</v>
      </c>
      <c r="H86">
        <f>IF(G86=1,SUMPRODUCT($F$72:F86,$G$72:G86),)</f>
        <v>15</v>
      </c>
    </row>
    <row r="87" spans="1:8" x14ac:dyDescent="0.15">
      <c r="A87" s="60" t="s">
        <v>816</v>
      </c>
      <c r="B87">
        <v>1</v>
      </c>
      <c r="C87" s="30" t="s">
        <v>703</v>
      </c>
      <c r="D87" s="5" t="s">
        <v>1065</v>
      </c>
      <c r="E87" s="52">
        <f t="shared" ca="1" si="7"/>
        <v>43603.655667592589</v>
      </c>
      <c r="F87">
        <f t="shared" si="8"/>
        <v>1</v>
      </c>
      <c r="G87">
        <f t="shared" si="9"/>
        <v>1</v>
      </c>
      <c r="H87">
        <f>IF(G87=1,SUMPRODUCT($F$72:F87,$G$72:G87),)</f>
        <v>16</v>
      </c>
    </row>
    <row r="88" spans="1:8" x14ac:dyDescent="0.15">
      <c r="A88" s="60" t="s">
        <v>817</v>
      </c>
      <c r="B88">
        <v>1</v>
      </c>
      <c r="C88" s="30" t="s">
        <v>704</v>
      </c>
      <c r="D88" s="5" t="s">
        <v>1065</v>
      </c>
      <c r="E88" s="52">
        <f t="shared" ca="1" si="7"/>
        <v>43603.655701620373</v>
      </c>
      <c r="F88">
        <f t="shared" si="8"/>
        <v>1</v>
      </c>
      <c r="G88">
        <f t="shared" si="9"/>
        <v>1</v>
      </c>
      <c r="H88">
        <f>IF(G88=1,SUMPRODUCT($F$72:F88,$G$72:G88),)</f>
        <v>17</v>
      </c>
    </row>
    <row r="89" spans="1:8" x14ac:dyDescent="0.15">
      <c r="A89" s="60" t="s">
        <v>818</v>
      </c>
      <c r="B89">
        <v>1</v>
      </c>
      <c r="C89" s="30" t="s">
        <v>705</v>
      </c>
      <c r="D89" s="5" t="s">
        <v>1085</v>
      </c>
      <c r="E89" s="52">
        <f t="shared" ca="1" si="7"/>
        <v>43606.940753935189</v>
      </c>
      <c r="F89">
        <f t="shared" si="8"/>
        <v>1</v>
      </c>
      <c r="G89">
        <f t="shared" si="9"/>
        <v>1</v>
      </c>
      <c r="H89">
        <f>IF(G89=1,SUMPRODUCT($F$72:F89,$G$72:G89),)</f>
        <v>18</v>
      </c>
    </row>
    <row r="90" spans="1:8" x14ac:dyDescent="0.15">
      <c r="A90" s="60" t="s">
        <v>819</v>
      </c>
      <c r="B90">
        <v>1</v>
      </c>
      <c r="C90" s="30" t="s">
        <v>706</v>
      </c>
      <c r="D90" s="5" t="s">
        <v>1285</v>
      </c>
      <c r="E90" s="52">
        <f t="shared" ca="1" si="7"/>
        <v>43615.462993287038</v>
      </c>
      <c r="F90">
        <f t="shared" si="8"/>
        <v>1</v>
      </c>
      <c r="G90">
        <f t="shared" si="9"/>
        <v>1</v>
      </c>
      <c r="H90">
        <f>IF(G90=1,SUMPRODUCT($F$72:F90,$G$72:G90),)</f>
        <v>19</v>
      </c>
    </row>
    <row r="91" spans="1:8" x14ac:dyDescent="0.15">
      <c r="A91" s="60" t="s">
        <v>820</v>
      </c>
      <c r="B91">
        <v>1</v>
      </c>
      <c r="C91" s="30" t="s">
        <v>707</v>
      </c>
      <c r="D91" s="5" t="s">
        <v>1285</v>
      </c>
      <c r="E91" s="52">
        <f t="shared" ca="1" si="7"/>
        <v>43615.463037731482</v>
      </c>
      <c r="F91">
        <f t="shared" si="8"/>
        <v>1</v>
      </c>
      <c r="G91">
        <f t="shared" si="9"/>
        <v>1</v>
      </c>
      <c r="H91">
        <f>IF(G91=1,SUMPRODUCT($F$72:F91,$G$72:G91),)</f>
        <v>20</v>
      </c>
    </row>
    <row r="92" spans="1:8" x14ac:dyDescent="0.15">
      <c r="A92" s="60" t="s">
        <v>821</v>
      </c>
      <c r="B92">
        <v>1</v>
      </c>
      <c r="C92" s="30" t="s">
        <v>708</v>
      </c>
      <c r="D92" s="5" t="s">
        <v>1285</v>
      </c>
      <c r="E92" s="52">
        <f t="shared" ca="1" si="7"/>
        <v>43615.580310648147</v>
      </c>
      <c r="F92">
        <f t="shared" si="8"/>
        <v>1</v>
      </c>
      <c r="G92">
        <f t="shared" si="9"/>
        <v>1</v>
      </c>
      <c r="H92">
        <f>IF(G92=1,SUMPRODUCT($F$72:F92,$G$72:G92),)</f>
        <v>21</v>
      </c>
    </row>
    <row r="93" spans="1:8" x14ac:dyDescent="0.15">
      <c r="A93" s="60" t="s">
        <v>822</v>
      </c>
      <c r="B93">
        <v>1</v>
      </c>
      <c r="C93" s="30" t="s">
        <v>711</v>
      </c>
      <c r="D93" s="5" t="s">
        <v>1407</v>
      </c>
      <c r="E93" s="52">
        <f t="shared" ca="1" si="7"/>
        <v>43616.641291087966</v>
      </c>
      <c r="F93">
        <f t="shared" si="8"/>
        <v>1</v>
      </c>
      <c r="G93">
        <f t="shared" si="9"/>
        <v>1</v>
      </c>
      <c r="H93">
        <f>IF(G93=1,SUMPRODUCT($F$72:F93,$G$72:G93),)</f>
        <v>22</v>
      </c>
    </row>
    <row r="94" spans="1:8" x14ac:dyDescent="0.15">
      <c r="A94" s="60" t="s">
        <v>823</v>
      </c>
      <c r="B94">
        <v>1</v>
      </c>
      <c r="C94" s="30" t="s">
        <v>712</v>
      </c>
      <c r="D94" s="5" t="s">
        <v>1407</v>
      </c>
      <c r="E94" s="52">
        <f t="shared" ca="1" si="7"/>
        <v>43616.641374421299</v>
      </c>
      <c r="F94">
        <f t="shared" si="8"/>
        <v>1</v>
      </c>
      <c r="G94">
        <f t="shared" si="9"/>
        <v>1</v>
      </c>
      <c r="H94">
        <f>IF(G94=1,SUMPRODUCT($F$72:F94,$G$72:G94),)</f>
        <v>23</v>
      </c>
    </row>
    <row r="95" spans="1:8" x14ac:dyDescent="0.15">
      <c r="A95" s="60" t="s">
        <v>824</v>
      </c>
      <c r="B95">
        <v>1</v>
      </c>
      <c r="C95" s="30" t="s">
        <v>713</v>
      </c>
      <c r="D95" s="5" t="s">
        <v>1407</v>
      </c>
      <c r="E95" s="52">
        <f t="shared" ca="1" si="7"/>
        <v>43615.46309247685</v>
      </c>
      <c r="F95">
        <f t="shared" si="8"/>
        <v>1</v>
      </c>
      <c r="G95">
        <f t="shared" si="9"/>
        <v>1</v>
      </c>
      <c r="H95">
        <f>IF(G95=1,SUMPRODUCT($F$72:F95,$G$72:G95),)</f>
        <v>24</v>
      </c>
    </row>
    <row r="96" spans="1:8" x14ac:dyDescent="0.15">
      <c r="A96" s="60" t="s">
        <v>825</v>
      </c>
      <c r="B96">
        <v>1</v>
      </c>
      <c r="C96" s="30" t="s">
        <v>714</v>
      </c>
      <c r="D96" s="5" t="s">
        <v>1407</v>
      </c>
      <c r="E96" s="52">
        <f t="shared" ca="1" si="7"/>
        <v>43616.641444791669</v>
      </c>
      <c r="F96">
        <f t="shared" si="8"/>
        <v>1</v>
      </c>
      <c r="G96">
        <f t="shared" si="9"/>
        <v>1</v>
      </c>
      <c r="H96">
        <f>IF(G96=1,SUMPRODUCT($F$72:F96,$G$72:G96),)</f>
        <v>25</v>
      </c>
    </row>
    <row r="97" spans="1:8" x14ac:dyDescent="0.15">
      <c r="A97" s="60" t="s">
        <v>826</v>
      </c>
      <c r="B97">
        <v>1</v>
      </c>
      <c r="C97" s="30" t="s">
        <v>717</v>
      </c>
      <c r="D97" s="5" t="s">
        <v>1407</v>
      </c>
      <c r="E97" s="52">
        <f t="shared" ca="1" si="7"/>
        <v>43616.641626273151</v>
      </c>
      <c r="F97">
        <f t="shared" si="8"/>
        <v>1</v>
      </c>
      <c r="G97">
        <f t="shared" si="9"/>
        <v>1</v>
      </c>
      <c r="H97">
        <f>IF(G97=1,SUMPRODUCT($F$72:F97,$G$72:G97),)</f>
        <v>26</v>
      </c>
    </row>
    <row r="98" spans="1:8" x14ac:dyDescent="0.15">
      <c r="A98" s="60" t="s">
        <v>827</v>
      </c>
      <c r="B98">
        <v>1</v>
      </c>
      <c r="C98" s="30" t="s">
        <v>718</v>
      </c>
      <c r="D98" s="5" t="s">
        <v>1407</v>
      </c>
      <c r="E98" s="52">
        <f t="shared" ca="1" si="7"/>
        <v>43616.641626273151</v>
      </c>
      <c r="F98">
        <f t="shared" si="8"/>
        <v>1</v>
      </c>
      <c r="G98">
        <f t="shared" si="9"/>
        <v>1</v>
      </c>
      <c r="H98">
        <f>IF(G98=1,SUMPRODUCT($F$72:F98,$G$72:G98),)</f>
        <v>27</v>
      </c>
    </row>
    <row r="99" spans="1:8" x14ac:dyDescent="0.15">
      <c r="A99" s="60" t="s">
        <v>828</v>
      </c>
      <c r="B99">
        <v>1</v>
      </c>
      <c r="C99" s="30" t="s">
        <v>719</v>
      </c>
      <c r="D99" s="5" t="s">
        <v>1407</v>
      </c>
      <c r="E99" s="52">
        <f t="shared" ca="1" si="7"/>
        <v>43616.641626273151</v>
      </c>
      <c r="F99">
        <f t="shared" si="8"/>
        <v>1</v>
      </c>
      <c r="G99">
        <f t="shared" si="9"/>
        <v>1</v>
      </c>
      <c r="H99">
        <f>IF(G99=1,SUMPRODUCT($F$72:F99,$G$72:G99),)</f>
        <v>28</v>
      </c>
    </row>
    <row r="100" spans="1:8" x14ac:dyDescent="0.15">
      <c r="A100" s="60" t="s">
        <v>829</v>
      </c>
      <c r="B100">
        <v>1</v>
      </c>
      <c r="C100" s="30" t="s">
        <v>720</v>
      </c>
      <c r="D100" s="5" t="s">
        <v>1407</v>
      </c>
      <c r="E100" s="52">
        <f t="shared" ca="1" si="7"/>
        <v>43616.641626273151</v>
      </c>
      <c r="F100">
        <f t="shared" si="8"/>
        <v>1</v>
      </c>
      <c r="G100">
        <f t="shared" si="9"/>
        <v>1</v>
      </c>
      <c r="H100">
        <f>IF(G100=1,SUMPRODUCT($F$72:F100,$G$72:G100),)</f>
        <v>29</v>
      </c>
    </row>
    <row r="101" spans="1:8" x14ac:dyDescent="0.15">
      <c r="A101" s="60" t="s">
        <v>830</v>
      </c>
      <c r="B101">
        <v>1</v>
      </c>
      <c r="C101" s="30" t="s">
        <v>722</v>
      </c>
      <c r="D101" s="5" t="s">
        <v>1407</v>
      </c>
      <c r="E101" s="52">
        <f t="shared" ca="1" si="7"/>
        <v>43616.641626273151</v>
      </c>
      <c r="F101">
        <f t="shared" si="8"/>
        <v>1</v>
      </c>
      <c r="G101">
        <f t="shared" si="9"/>
        <v>1</v>
      </c>
      <c r="H101">
        <f>IF(G101=1,SUMPRODUCT($F$72:F101,$G$72:G101),)</f>
        <v>30</v>
      </c>
    </row>
    <row r="102" spans="1:8" x14ac:dyDescent="0.15">
      <c r="A102" s="60" t="s">
        <v>831</v>
      </c>
      <c r="B102">
        <v>1</v>
      </c>
      <c r="C102" s="30" t="s">
        <v>723</v>
      </c>
      <c r="D102" s="5" t="s">
        <v>1407</v>
      </c>
      <c r="E102" s="52">
        <f t="shared" ca="1" si="7"/>
        <v>43616.641626273151</v>
      </c>
      <c r="F102">
        <f t="shared" si="8"/>
        <v>1</v>
      </c>
      <c r="G102">
        <f t="shared" si="9"/>
        <v>1</v>
      </c>
      <c r="H102">
        <f>IF(G102=1,SUMPRODUCT($F$72:F102,$G$72:G102),)</f>
        <v>31</v>
      </c>
    </row>
    <row r="103" spans="1:8" x14ac:dyDescent="0.15">
      <c r="A103" s="60" t="s">
        <v>832</v>
      </c>
      <c r="B103">
        <v>1</v>
      </c>
      <c r="C103" s="30" t="s">
        <v>724</v>
      </c>
      <c r="D103" s="5" t="s">
        <v>2783</v>
      </c>
      <c r="E103" s="52">
        <f t="shared" ca="1" si="7"/>
        <v>43616.846422569448</v>
      </c>
      <c r="F103">
        <f t="shared" si="8"/>
        <v>1</v>
      </c>
      <c r="G103">
        <v>0</v>
      </c>
      <c r="H103">
        <f>IF(G103=1,SUMPRODUCT($F$72:F103,$G$72:G103),)</f>
        <v>0</v>
      </c>
    </row>
    <row r="104" spans="1:8" x14ac:dyDescent="0.15">
      <c r="A104" s="60" t="s">
        <v>833</v>
      </c>
      <c r="B104">
        <v>1</v>
      </c>
      <c r="C104" s="30" t="s">
        <v>725</v>
      </c>
      <c r="D104" s="5" t="s">
        <v>2783</v>
      </c>
      <c r="E104" s="52">
        <f t="shared" ca="1" si="7"/>
        <v>43616.846568287037</v>
      </c>
      <c r="F104">
        <f t="shared" si="8"/>
        <v>1</v>
      </c>
      <c r="G104">
        <v>0</v>
      </c>
      <c r="H104">
        <f>IF(G104=1,SUMPRODUCT($F$72:F104,$G$72:G104),)</f>
        <v>0</v>
      </c>
    </row>
    <row r="105" spans="1:8" x14ac:dyDescent="0.15">
      <c r="A105" s="60" t="s">
        <v>834</v>
      </c>
      <c r="B105">
        <v>1</v>
      </c>
      <c r="C105" s="30" t="s">
        <v>727</v>
      </c>
      <c r="E105" s="52" t="str">
        <f t="shared" ca="1" si="7"/>
        <v/>
      </c>
      <c r="F105">
        <f t="shared" si="8"/>
        <v>1</v>
      </c>
      <c r="G105">
        <f t="shared" si="9"/>
        <v>0</v>
      </c>
      <c r="H105">
        <f>IF(G105=1,SUMPRODUCT($F$72:F105,$G$72:G105),)</f>
        <v>0</v>
      </c>
    </row>
    <row r="106" spans="1:8" x14ac:dyDescent="0.15">
      <c r="A106" s="60" t="s">
        <v>835</v>
      </c>
      <c r="B106">
        <v>1</v>
      </c>
      <c r="C106" s="30" t="s">
        <v>728</v>
      </c>
      <c r="E106" s="52" t="str">
        <f t="shared" ca="1" si="7"/>
        <v/>
      </c>
      <c r="F106">
        <f t="shared" si="8"/>
        <v>1</v>
      </c>
      <c r="G106">
        <f t="shared" si="9"/>
        <v>0</v>
      </c>
      <c r="H106">
        <f>IF(G106=1,SUMPRODUCT($F$72:F106,$G$72:G106),)</f>
        <v>0</v>
      </c>
    </row>
    <row r="107" spans="1:8" x14ac:dyDescent="0.15">
      <c r="A107" s="60" t="s">
        <v>836</v>
      </c>
      <c r="B107">
        <v>1</v>
      </c>
      <c r="C107" s="30" t="s">
        <v>729</v>
      </c>
      <c r="E107" s="52" t="str">
        <f t="shared" ca="1" si="7"/>
        <v/>
      </c>
      <c r="F107">
        <f t="shared" si="8"/>
        <v>1</v>
      </c>
      <c r="G107">
        <f t="shared" si="9"/>
        <v>0</v>
      </c>
      <c r="H107">
        <f>IF(G107=1,SUMPRODUCT($F$72:F107,$G$72:G107),)</f>
        <v>0</v>
      </c>
    </row>
    <row r="108" spans="1:8" x14ac:dyDescent="0.15">
      <c r="A108" s="60" t="s">
        <v>837</v>
      </c>
      <c r="B108">
        <v>1</v>
      </c>
      <c r="C108" s="30" t="s">
        <v>730</v>
      </c>
      <c r="E108" s="52" t="str">
        <f t="shared" ca="1" si="7"/>
        <v/>
      </c>
      <c r="F108">
        <f t="shared" si="8"/>
        <v>1</v>
      </c>
      <c r="G108">
        <f t="shared" si="9"/>
        <v>0</v>
      </c>
      <c r="H108">
        <f>IF(G108=1,SUMPRODUCT($F$72:F108,$G$72:G108),)</f>
        <v>0</v>
      </c>
    </row>
    <row r="109" spans="1:8" x14ac:dyDescent="0.15">
      <c r="A109" s="60" t="s">
        <v>838</v>
      </c>
      <c r="B109">
        <v>1</v>
      </c>
      <c r="C109" s="30" t="s">
        <v>731</v>
      </c>
      <c r="E109" s="52" t="str">
        <f t="shared" ca="1" si="7"/>
        <v/>
      </c>
      <c r="F109">
        <f t="shared" si="8"/>
        <v>1</v>
      </c>
      <c r="G109">
        <f t="shared" si="9"/>
        <v>0</v>
      </c>
      <c r="H109">
        <f>IF(G109=1,SUMPRODUCT($F$72:F109,$G$72:G109),)</f>
        <v>0</v>
      </c>
    </row>
    <row r="110" spans="1:8" x14ac:dyDescent="0.15">
      <c r="A110" s="60" t="s">
        <v>839</v>
      </c>
      <c r="B110">
        <v>1</v>
      </c>
      <c r="C110" s="30" t="s">
        <v>732</v>
      </c>
      <c r="E110" s="52" t="str">
        <f t="shared" ca="1" si="7"/>
        <v/>
      </c>
      <c r="F110">
        <f t="shared" si="8"/>
        <v>1</v>
      </c>
      <c r="G110">
        <f t="shared" si="9"/>
        <v>0</v>
      </c>
      <c r="H110">
        <f>IF(G110=1,SUMPRODUCT($F$72:F110,$G$72:G110),)</f>
        <v>0</v>
      </c>
    </row>
    <row r="111" spans="1:8" x14ac:dyDescent="0.15">
      <c r="A111" s="60" t="s">
        <v>840</v>
      </c>
      <c r="B111">
        <v>1</v>
      </c>
      <c r="C111" s="30" t="s">
        <v>733</v>
      </c>
      <c r="E111" s="52" t="str">
        <f t="shared" ca="1" si="7"/>
        <v/>
      </c>
      <c r="F111">
        <f t="shared" si="8"/>
        <v>1</v>
      </c>
      <c r="G111">
        <f t="shared" si="9"/>
        <v>0</v>
      </c>
      <c r="H111">
        <f>IF(G111=1,SUMPRODUCT($F$72:F111,$G$72:G111),)</f>
        <v>0</v>
      </c>
    </row>
    <row r="112" spans="1:8" x14ac:dyDescent="0.15">
      <c r="A112" s="60" t="s">
        <v>841</v>
      </c>
      <c r="B112">
        <v>1</v>
      </c>
      <c r="C112" s="30" t="s">
        <v>734</v>
      </c>
      <c r="E112" s="52" t="str">
        <f t="shared" ca="1" si="7"/>
        <v/>
      </c>
      <c r="F112">
        <f t="shared" si="8"/>
        <v>1</v>
      </c>
      <c r="G112">
        <f t="shared" si="9"/>
        <v>0</v>
      </c>
      <c r="H112">
        <f>IF(G112=1,SUMPRODUCT($F$72:F112,$G$72:G112),)</f>
        <v>0</v>
      </c>
    </row>
    <row r="113" spans="1:8" x14ac:dyDescent="0.15">
      <c r="A113" s="60" t="s">
        <v>842</v>
      </c>
      <c r="B113">
        <v>1</v>
      </c>
      <c r="C113" s="30" t="s">
        <v>735</v>
      </c>
      <c r="E113" s="52" t="str">
        <f t="shared" ca="1" si="7"/>
        <v/>
      </c>
      <c r="F113">
        <f t="shared" si="8"/>
        <v>1</v>
      </c>
      <c r="G113">
        <f t="shared" si="9"/>
        <v>0</v>
      </c>
      <c r="H113">
        <f>IF(G113=1,SUMPRODUCT($F$72:F113,$G$72:G113),)</f>
        <v>0</v>
      </c>
    </row>
    <row r="114" spans="1:8" x14ac:dyDescent="0.15">
      <c r="A114" s="60" t="s">
        <v>843</v>
      </c>
      <c r="B114">
        <v>1</v>
      </c>
      <c r="C114" s="30" t="s">
        <v>736</v>
      </c>
      <c r="E114" s="52" t="str">
        <f t="shared" ca="1" si="7"/>
        <v/>
      </c>
      <c r="F114">
        <f t="shared" si="8"/>
        <v>1</v>
      </c>
      <c r="G114">
        <f t="shared" si="9"/>
        <v>0</v>
      </c>
      <c r="H114">
        <f>IF(G114=1,SUMPRODUCT($F$72:F114,$G$72:G114),)</f>
        <v>0</v>
      </c>
    </row>
    <row r="115" spans="1:8" x14ac:dyDescent="0.15">
      <c r="A115" s="60" t="s">
        <v>844</v>
      </c>
      <c r="B115">
        <v>1</v>
      </c>
      <c r="C115" s="30" t="s">
        <v>737</v>
      </c>
      <c r="E115" s="52" t="str">
        <f t="shared" ca="1" si="7"/>
        <v/>
      </c>
      <c r="F115">
        <f t="shared" si="8"/>
        <v>1</v>
      </c>
      <c r="G115">
        <f t="shared" si="9"/>
        <v>0</v>
      </c>
      <c r="H115">
        <f>IF(G115=1,SUMPRODUCT($F$72:F115,$G$72:G115),)</f>
        <v>0</v>
      </c>
    </row>
    <row r="116" spans="1:8" x14ac:dyDescent="0.15">
      <c r="A116" s="60" t="s">
        <v>845</v>
      </c>
      <c r="B116">
        <v>1</v>
      </c>
      <c r="C116" s="30" t="s">
        <v>738</v>
      </c>
      <c r="E116" s="52" t="str">
        <f t="shared" ca="1" si="7"/>
        <v/>
      </c>
      <c r="F116">
        <f t="shared" si="8"/>
        <v>1</v>
      </c>
      <c r="G116">
        <f t="shared" si="9"/>
        <v>0</v>
      </c>
      <c r="H116">
        <f>IF(G116=1,SUMPRODUCT($F$72:F116,$G$72:G116),)</f>
        <v>0</v>
      </c>
    </row>
    <row r="117" spans="1:8" x14ac:dyDescent="0.15">
      <c r="A117" s="60" t="s">
        <v>846</v>
      </c>
      <c r="B117">
        <v>1</v>
      </c>
      <c r="C117" s="30" t="s">
        <v>739</v>
      </c>
      <c r="E117" s="52" t="str">
        <f t="shared" ca="1" si="7"/>
        <v/>
      </c>
      <c r="F117">
        <f t="shared" si="8"/>
        <v>1</v>
      </c>
      <c r="G117">
        <f t="shared" si="9"/>
        <v>0</v>
      </c>
      <c r="H117">
        <f>IF(G117=1,SUMPRODUCT($F$72:F117,$G$72:G117),)</f>
        <v>0</v>
      </c>
    </row>
    <row r="118" spans="1:8" x14ac:dyDescent="0.15">
      <c r="A118" s="60" t="s">
        <v>847</v>
      </c>
      <c r="B118">
        <v>1</v>
      </c>
      <c r="C118" s="30" t="s">
        <v>740</v>
      </c>
      <c r="E118" s="52" t="str">
        <f t="shared" ca="1" si="7"/>
        <v/>
      </c>
      <c r="F118">
        <f t="shared" si="8"/>
        <v>1</v>
      </c>
      <c r="G118">
        <f t="shared" si="9"/>
        <v>0</v>
      </c>
      <c r="H118">
        <f>IF(G118=1,SUMPRODUCT($F$72:F118,$G$72:G118),)</f>
        <v>0</v>
      </c>
    </row>
    <row r="119" spans="1:8" x14ac:dyDescent="0.15">
      <c r="A119" s="60" t="s">
        <v>848</v>
      </c>
      <c r="B119">
        <v>1</v>
      </c>
      <c r="C119" s="30" t="s">
        <v>741</v>
      </c>
      <c r="E119" s="52" t="str">
        <f t="shared" ca="1" si="7"/>
        <v/>
      </c>
      <c r="F119">
        <f t="shared" si="8"/>
        <v>1</v>
      </c>
      <c r="G119">
        <f t="shared" si="9"/>
        <v>0</v>
      </c>
      <c r="H119">
        <f>IF(G119=1,SUMPRODUCT($F$72:F119,$G$72:G119),)</f>
        <v>0</v>
      </c>
    </row>
    <row r="120" spans="1:8" x14ac:dyDescent="0.15">
      <c r="A120" s="60" t="s">
        <v>849</v>
      </c>
      <c r="B120">
        <v>1</v>
      </c>
      <c r="C120" s="30" t="s">
        <v>742</v>
      </c>
      <c r="E120" s="52" t="str">
        <f t="shared" ca="1" si="7"/>
        <v/>
      </c>
      <c r="F120">
        <f t="shared" si="8"/>
        <v>1</v>
      </c>
      <c r="G120">
        <f t="shared" si="9"/>
        <v>0</v>
      </c>
      <c r="H120">
        <f>IF(G120=1,SUMPRODUCT($F$72:F120,$G$72:G120),)</f>
        <v>0</v>
      </c>
    </row>
    <row r="121" spans="1:8" x14ac:dyDescent="0.15">
      <c r="A121" s="60" t="s">
        <v>850</v>
      </c>
      <c r="B121">
        <v>1</v>
      </c>
      <c r="C121" s="30" t="s">
        <v>743</v>
      </c>
      <c r="E121" s="52" t="str">
        <f t="shared" ca="1" si="7"/>
        <v/>
      </c>
      <c r="F121">
        <f t="shared" si="8"/>
        <v>1</v>
      </c>
      <c r="G121">
        <f t="shared" si="9"/>
        <v>0</v>
      </c>
      <c r="H121">
        <f>IF(G121=1,SUMPRODUCT($F$72:F121,$G$72:G121),)</f>
        <v>0</v>
      </c>
    </row>
    <row r="122" spans="1:8" x14ac:dyDescent="0.15">
      <c r="A122" s="60" t="s">
        <v>851</v>
      </c>
      <c r="B122">
        <v>1</v>
      </c>
      <c r="C122" s="30" t="s">
        <v>701</v>
      </c>
      <c r="E122" s="52" t="str">
        <f t="shared" ca="1" si="7"/>
        <v/>
      </c>
      <c r="F122">
        <f t="shared" si="8"/>
        <v>1</v>
      </c>
      <c r="G122">
        <f t="shared" si="9"/>
        <v>0</v>
      </c>
      <c r="H122">
        <f>IF(G122=1,SUMPRODUCT($F$72:F122,$G$72:G122),)</f>
        <v>0</v>
      </c>
    </row>
    <row r="123" spans="1:8" x14ac:dyDescent="0.15">
      <c r="A123" s="60" t="s">
        <v>852</v>
      </c>
      <c r="B123">
        <v>1</v>
      </c>
      <c r="C123" s="30" t="s">
        <v>744</v>
      </c>
      <c r="E123" s="52" t="str">
        <f t="shared" ca="1" si="7"/>
        <v/>
      </c>
      <c r="F123">
        <f t="shared" si="8"/>
        <v>1</v>
      </c>
      <c r="G123">
        <f t="shared" si="9"/>
        <v>0</v>
      </c>
      <c r="H123">
        <f>IF(G123=1,SUMPRODUCT($F$72:F123,$G$72:G123),)</f>
        <v>0</v>
      </c>
    </row>
    <row r="124" spans="1:8" x14ac:dyDescent="0.15">
      <c r="A124" s="60" t="s">
        <v>853</v>
      </c>
      <c r="B124">
        <v>1</v>
      </c>
      <c r="C124" s="30" t="s">
        <v>745</v>
      </c>
      <c r="E124" s="52" t="str">
        <f t="shared" ca="1" si="7"/>
        <v/>
      </c>
      <c r="F124">
        <f t="shared" si="8"/>
        <v>1</v>
      </c>
      <c r="G124">
        <f t="shared" si="9"/>
        <v>0</v>
      </c>
      <c r="H124">
        <f>IF(G124=1,SUMPRODUCT($F$72:F124,$G$72:G124),)</f>
        <v>0</v>
      </c>
    </row>
    <row r="125" spans="1:8" x14ac:dyDescent="0.15">
      <c r="A125" s="60" t="s">
        <v>854</v>
      </c>
      <c r="B125">
        <v>1</v>
      </c>
      <c r="C125" s="30" t="s">
        <v>746</v>
      </c>
      <c r="E125" s="52" t="str">
        <f t="shared" ca="1" si="7"/>
        <v/>
      </c>
      <c r="F125">
        <f t="shared" si="8"/>
        <v>1</v>
      </c>
      <c r="G125">
        <f t="shared" si="9"/>
        <v>0</v>
      </c>
      <c r="H125">
        <f>IF(G125=1,SUMPRODUCT($F$72:F125,$G$72:G125),)</f>
        <v>0</v>
      </c>
    </row>
    <row r="126" spans="1:8" x14ac:dyDescent="0.15">
      <c r="A126" s="60" t="s">
        <v>855</v>
      </c>
      <c r="B126">
        <v>1</v>
      </c>
      <c r="C126" s="30" t="s">
        <v>747</v>
      </c>
      <c r="E126" s="52" t="str">
        <f t="shared" ca="1" si="7"/>
        <v/>
      </c>
      <c r="F126">
        <f t="shared" si="8"/>
        <v>1</v>
      </c>
      <c r="G126">
        <f t="shared" si="9"/>
        <v>0</v>
      </c>
      <c r="H126">
        <f>IF(G126=1,SUMPRODUCT($F$72:F126,$G$72:G126),)</f>
        <v>0</v>
      </c>
    </row>
    <row r="127" spans="1:8" x14ac:dyDescent="0.15">
      <c r="A127" s="60" t="s">
        <v>856</v>
      </c>
      <c r="B127">
        <v>1</v>
      </c>
      <c r="C127" s="30" t="s">
        <v>748</v>
      </c>
      <c r="E127" s="52" t="str">
        <f t="shared" ca="1" si="7"/>
        <v/>
      </c>
      <c r="F127">
        <f t="shared" si="8"/>
        <v>1</v>
      </c>
      <c r="G127">
        <f t="shared" si="9"/>
        <v>0</v>
      </c>
      <c r="H127">
        <f>IF(G127=1,SUMPRODUCT($F$72:F127,$G$72:G127),)</f>
        <v>0</v>
      </c>
    </row>
    <row r="128" spans="1:8" x14ac:dyDescent="0.15">
      <c r="A128" s="60" t="s">
        <v>857</v>
      </c>
      <c r="B128">
        <v>1</v>
      </c>
      <c r="C128" s="30" t="s">
        <v>749</v>
      </c>
      <c r="E128" s="52" t="str">
        <f t="shared" ca="1" si="7"/>
        <v/>
      </c>
      <c r="F128">
        <f t="shared" si="8"/>
        <v>1</v>
      </c>
      <c r="G128">
        <f t="shared" si="9"/>
        <v>0</v>
      </c>
      <c r="H128">
        <f>IF(G128=1,SUMPRODUCT($F$72:F128,$G$72:G128),)</f>
        <v>0</v>
      </c>
    </row>
    <row r="129" spans="1:8" x14ac:dyDescent="0.15">
      <c r="A129" s="60" t="s">
        <v>858</v>
      </c>
      <c r="B129">
        <v>1</v>
      </c>
      <c r="C129" s="30" t="s">
        <v>750</v>
      </c>
      <c r="E129" s="52" t="str">
        <f t="shared" ca="1" si="7"/>
        <v/>
      </c>
      <c r="F129">
        <f t="shared" si="8"/>
        <v>1</v>
      </c>
      <c r="G129">
        <f t="shared" si="9"/>
        <v>0</v>
      </c>
      <c r="H129">
        <f>IF(G129=1,SUMPRODUCT($F$72:F129,$G$72:G129),)</f>
        <v>0</v>
      </c>
    </row>
    <row r="130" spans="1:8" x14ac:dyDescent="0.15">
      <c r="A130" s="60" t="s">
        <v>859</v>
      </c>
      <c r="B130">
        <v>1</v>
      </c>
      <c r="C130" s="30" t="s">
        <v>751</v>
      </c>
      <c r="E130" s="52" t="str">
        <f t="shared" ca="1" si="7"/>
        <v/>
      </c>
      <c r="F130">
        <f t="shared" si="8"/>
        <v>1</v>
      </c>
      <c r="G130">
        <f t="shared" si="9"/>
        <v>0</v>
      </c>
      <c r="H130">
        <f>IF(G130=1,SUMPRODUCT($F$72:F130,$G$72:G130),)</f>
        <v>0</v>
      </c>
    </row>
    <row r="131" spans="1:8" x14ac:dyDescent="0.15">
      <c r="A131" s="60" t="s">
        <v>860</v>
      </c>
      <c r="B131">
        <v>1</v>
      </c>
      <c r="C131" s="30" t="s">
        <v>752</v>
      </c>
      <c r="E131" s="52" t="str">
        <f t="shared" ca="1" si="7"/>
        <v/>
      </c>
      <c r="F131">
        <f t="shared" si="8"/>
        <v>1</v>
      </c>
      <c r="G131">
        <f t="shared" si="9"/>
        <v>0</v>
      </c>
      <c r="H131">
        <f>IF(G131=1,SUMPRODUCT($F$72:F131,$G$72:G131),)</f>
        <v>0</v>
      </c>
    </row>
    <row r="132" spans="1:8" x14ac:dyDescent="0.15">
      <c r="A132" s="60" t="s">
        <v>861</v>
      </c>
      <c r="B132">
        <v>1</v>
      </c>
      <c r="C132" s="30" t="s">
        <v>753</v>
      </c>
      <c r="E132" s="52" t="str">
        <f t="shared" ca="1" si="7"/>
        <v/>
      </c>
      <c r="F132">
        <f t="shared" si="8"/>
        <v>1</v>
      </c>
      <c r="G132">
        <f t="shared" si="9"/>
        <v>0</v>
      </c>
      <c r="H132">
        <f>IF(G132=1,SUMPRODUCT($F$72:F132,$G$72:G132),)</f>
        <v>0</v>
      </c>
    </row>
    <row r="133" spans="1:8" x14ac:dyDescent="0.15">
      <c r="A133" s="60" t="s">
        <v>862</v>
      </c>
      <c r="B133">
        <v>1</v>
      </c>
      <c r="C133" s="30" t="s">
        <v>754</v>
      </c>
      <c r="E133" s="52" t="str">
        <f t="shared" ca="1" si="7"/>
        <v/>
      </c>
      <c r="F133">
        <f t="shared" si="8"/>
        <v>1</v>
      </c>
      <c r="G133">
        <f t="shared" si="9"/>
        <v>0</v>
      </c>
      <c r="H133">
        <f>IF(G133=1,SUMPRODUCT($F$72:F133,$G$72:G133),)</f>
        <v>0</v>
      </c>
    </row>
    <row r="134" spans="1:8" x14ac:dyDescent="0.15">
      <c r="A134" s="60" t="s">
        <v>863</v>
      </c>
      <c r="B134">
        <v>1</v>
      </c>
      <c r="C134" s="30" t="s">
        <v>755</v>
      </c>
      <c r="E134" s="52" t="str">
        <f t="shared" ca="1" si="7"/>
        <v/>
      </c>
      <c r="F134">
        <f t="shared" si="8"/>
        <v>1</v>
      </c>
      <c r="G134">
        <f t="shared" si="9"/>
        <v>0</v>
      </c>
      <c r="H134">
        <f>IF(G134=1,SUMPRODUCT($F$72:F134,$G$72:G134),)</f>
        <v>0</v>
      </c>
    </row>
    <row r="135" spans="1:8" x14ac:dyDescent="0.15">
      <c r="A135" s="60" t="s">
        <v>864</v>
      </c>
      <c r="B135">
        <v>1</v>
      </c>
      <c r="C135" s="30" t="s">
        <v>756</v>
      </c>
      <c r="E135" s="52" t="str">
        <f t="shared" ca="1" si="7"/>
        <v/>
      </c>
      <c r="F135">
        <f t="shared" si="8"/>
        <v>1</v>
      </c>
      <c r="G135">
        <f t="shared" si="9"/>
        <v>0</v>
      </c>
      <c r="H135">
        <f>IF(G135=1,SUMPRODUCT($F$72:F135,$G$72:G135),)</f>
        <v>0</v>
      </c>
    </row>
    <row r="136" spans="1:8" x14ac:dyDescent="0.15">
      <c r="A136" s="60" t="s">
        <v>865</v>
      </c>
      <c r="B136">
        <v>1</v>
      </c>
      <c r="C136" s="30" t="s">
        <v>757</v>
      </c>
      <c r="E136" s="52" t="str">
        <f t="shared" ref="E136:E179" ca="1" si="10">IF(D136="","",IF(E136="",NOW(),E136))</f>
        <v/>
      </c>
      <c r="F136">
        <f t="shared" si="8"/>
        <v>1</v>
      </c>
      <c r="G136">
        <f t="shared" si="9"/>
        <v>0</v>
      </c>
      <c r="H136">
        <f>IF(G136=1,SUMPRODUCT($F$72:F136,$G$72:G136),)</f>
        <v>0</v>
      </c>
    </row>
    <row r="137" spans="1:8" x14ac:dyDescent="0.15">
      <c r="A137" s="60" t="s">
        <v>866</v>
      </c>
      <c r="B137">
        <v>1</v>
      </c>
      <c r="C137" s="30" t="s">
        <v>758</v>
      </c>
      <c r="E137" s="52" t="str">
        <f t="shared" ca="1" si="10"/>
        <v/>
      </c>
      <c r="F137">
        <f t="shared" ref="F137:F179" si="11">B137</f>
        <v>1</v>
      </c>
      <c r="G137">
        <f t="shared" ref="G137:G179" si="12">IF(D137="",,1)</f>
        <v>0</v>
      </c>
      <c r="H137">
        <f>IF(G137=1,SUMPRODUCT($F$72:F137,$G$72:G137),)</f>
        <v>0</v>
      </c>
    </row>
    <row r="138" spans="1:8" x14ac:dyDescent="0.15">
      <c r="A138" s="60" t="s">
        <v>867</v>
      </c>
      <c r="B138">
        <v>1</v>
      </c>
      <c r="C138" s="30" t="s">
        <v>759</v>
      </c>
      <c r="E138" s="52" t="str">
        <f t="shared" ca="1" si="10"/>
        <v/>
      </c>
      <c r="F138">
        <f t="shared" si="11"/>
        <v>1</v>
      </c>
      <c r="G138">
        <f t="shared" si="12"/>
        <v>0</v>
      </c>
      <c r="H138">
        <f>IF(G138=1,SUMPRODUCT($F$72:F138,$G$72:G138),)</f>
        <v>0</v>
      </c>
    </row>
    <row r="139" spans="1:8" x14ac:dyDescent="0.15">
      <c r="A139" s="60" t="s">
        <v>868</v>
      </c>
      <c r="B139">
        <v>1</v>
      </c>
      <c r="C139" s="30" t="s">
        <v>760</v>
      </c>
      <c r="E139" s="52" t="str">
        <f t="shared" ca="1" si="10"/>
        <v/>
      </c>
      <c r="F139">
        <f t="shared" si="11"/>
        <v>1</v>
      </c>
      <c r="G139">
        <f t="shared" si="12"/>
        <v>0</v>
      </c>
      <c r="H139">
        <f>IF(G139=1,SUMPRODUCT($F$72:F139,$G$72:G139),)</f>
        <v>0</v>
      </c>
    </row>
    <row r="140" spans="1:8" x14ac:dyDescent="0.15">
      <c r="A140" s="60" t="s">
        <v>869</v>
      </c>
      <c r="B140">
        <v>1</v>
      </c>
      <c r="C140" s="30" t="s">
        <v>761</v>
      </c>
      <c r="E140" s="52" t="str">
        <f t="shared" ca="1" si="10"/>
        <v/>
      </c>
      <c r="F140">
        <f t="shared" si="11"/>
        <v>1</v>
      </c>
      <c r="G140">
        <f t="shared" si="12"/>
        <v>0</v>
      </c>
      <c r="H140">
        <f>IF(G140=1,SUMPRODUCT($F$72:F140,$G$72:G140),)</f>
        <v>0</v>
      </c>
    </row>
    <row r="141" spans="1:8" x14ac:dyDescent="0.15">
      <c r="A141" s="60" t="s">
        <v>870</v>
      </c>
      <c r="B141">
        <v>1</v>
      </c>
      <c r="C141" s="30" t="s">
        <v>762</v>
      </c>
      <c r="E141" s="52" t="str">
        <f t="shared" ca="1" si="10"/>
        <v/>
      </c>
      <c r="F141">
        <f t="shared" si="11"/>
        <v>1</v>
      </c>
      <c r="G141">
        <f t="shared" si="12"/>
        <v>0</v>
      </c>
      <c r="H141">
        <f>IF(G141=1,SUMPRODUCT($F$72:F141,$G$72:G141),)</f>
        <v>0</v>
      </c>
    </row>
    <row r="142" spans="1:8" x14ac:dyDescent="0.15">
      <c r="A142" s="60" t="s">
        <v>871</v>
      </c>
      <c r="B142">
        <v>1</v>
      </c>
      <c r="C142" s="30" t="s">
        <v>763</v>
      </c>
      <c r="E142" s="52" t="str">
        <f t="shared" ca="1" si="10"/>
        <v/>
      </c>
      <c r="F142">
        <f t="shared" si="11"/>
        <v>1</v>
      </c>
      <c r="G142">
        <f t="shared" si="12"/>
        <v>0</v>
      </c>
      <c r="H142">
        <f>IF(G142=1,SUMPRODUCT($F$72:F142,$G$72:G142),)</f>
        <v>0</v>
      </c>
    </row>
    <row r="143" spans="1:8" x14ac:dyDescent="0.15">
      <c r="A143" s="60" t="s">
        <v>872</v>
      </c>
      <c r="B143">
        <v>1</v>
      </c>
      <c r="C143" s="30" t="s">
        <v>764</v>
      </c>
      <c r="E143" s="52" t="str">
        <f t="shared" ca="1" si="10"/>
        <v/>
      </c>
      <c r="F143">
        <f t="shared" si="11"/>
        <v>1</v>
      </c>
      <c r="G143">
        <f t="shared" si="12"/>
        <v>0</v>
      </c>
      <c r="H143">
        <f>IF(G143=1,SUMPRODUCT($F$72:F143,$G$72:G143),)</f>
        <v>0</v>
      </c>
    </row>
    <row r="144" spans="1:8" x14ac:dyDescent="0.15">
      <c r="A144" s="60" t="s">
        <v>873</v>
      </c>
      <c r="B144">
        <v>1</v>
      </c>
      <c r="C144" s="30" t="s">
        <v>765</v>
      </c>
      <c r="E144" s="52" t="str">
        <f t="shared" ca="1" si="10"/>
        <v/>
      </c>
      <c r="F144">
        <f t="shared" si="11"/>
        <v>1</v>
      </c>
      <c r="G144">
        <f t="shared" si="12"/>
        <v>0</v>
      </c>
      <c r="H144">
        <f>IF(G144=1,SUMPRODUCT($F$72:F144,$G$72:G144),)</f>
        <v>0</v>
      </c>
    </row>
    <row r="145" spans="1:8" x14ac:dyDescent="0.15">
      <c r="A145" s="60" t="s">
        <v>874</v>
      </c>
      <c r="B145">
        <v>1</v>
      </c>
      <c r="C145" s="30" t="s">
        <v>766</v>
      </c>
      <c r="E145" s="52" t="str">
        <f t="shared" ca="1" si="10"/>
        <v/>
      </c>
      <c r="F145">
        <f t="shared" si="11"/>
        <v>1</v>
      </c>
      <c r="G145">
        <f t="shared" si="12"/>
        <v>0</v>
      </c>
      <c r="H145">
        <f>IF(G145=1,SUMPRODUCT($F$72:F145,$G$72:G145),)</f>
        <v>0</v>
      </c>
    </row>
    <row r="146" spans="1:8" x14ac:dyDescent="0.15">
      <c r="A146" s="60" t="s">
        <v>875</v>
      </c>
      <c r="B146">
        <v>1</v>
      </c>
      <c r="C146" s="30" t="s">
        <v>767</v>
      </c>
      <c r="E146" s="52" t="str">
        <f t="shared" ca="1" si="10"/>
        <v/>
      </c>
      <c r="F146">
        <f t="shared" si="11"/>
        <v>1</v>
      </c>
      <c r="G146">
        <f t="shared" si="12"/>
        <v>0</v>
      </c>
      <c r="H146">
        <f>IF(G146=1,SUMPRODUCT($F$72:F146,$G$72:G146),)</f>
        <v>0</v>
      </c>
    </row>
    <row r="147" spans="1:8" x14ac:dyDescent="0.15">
      <c r="A147" s="60" t="s">
        <v>876</v>
      </c>
      <c r="B147">
        <v>1</v>
      </c>
      <c r="C147" s="30" t="s">
        <v>768</v>
      </c>
      <c r="E147" s="52" t="str">
        <f t="shared" ca="1" si="10"/>
        <v/>
      </c>
      <c r="F147">
        <f t="shared" si="11"/>
        <v>1</v>
      </c>
      <c r="G147">
        <f t="shared" si="12"/>
        <v>0</v>
      </c>
      <c r="H147">
        <f>IF(G147=1,SUMPRODUCT($F$72:F147,$G$72:G147),)</f>
        <v>0</v>
      </c>
    </row>
    <row r="148" spans="1:8" x14ac:dyDescent="0.15">
      <c r="A148" s="60" t="s">
        <v>877</v>
      </c>
      <c r="B148">
        <v>1</v>
      </c>
      <c r="C148" s="30" t="s">
        <v>769</v>
      </c>
      <c r="E148" s="52" t="str">
        <f t="shared" ca="1" si="10"/>
        <v/>
      </c>
      <c r="F148">
        <f t="shared" si="11"/>
        <v>1</v>
      </c>
      <c r="G148">
        <f t="shared" si="12"/>
        <v>0</v>
      </c>
      <c r="H148">
        <f>IF(G148=1,SUMPRODUCT($F$72:F148,$G$72:G148),)</f>
        <v>0</v>
      </c>
    </row>
    <row r="149" spans="1:8" x14ac:dyDescent="0.15">
      <c r="A149" s="60" t="s">
        <v>878</v>
      </c>
      <c r="B149">
        <v>1</v>
      </c>
      <c r="C149" s="30" t="s">
        <v>770</v>
      </c>
      <c r="E149" s="52" t="str">
        <f t="shared" ca="1" si="10"/>
        <v/>
      </c>
      <c r="F149">
        <f t="shared" si="11"/>
        <v>1</v>
      </c>
      <c r="G149">
        <f t="shared" si="12"/>
        <v>0</v>
      </c>
      <c r="H149">
        <f>IF(G149=1,SUMPRODUCT($F$72:F149,$G$72:G149),)</f>
        <v>0</v>
      </c>
    </row>
    <row r="150" spans="1:8" x14ac:dyDescent="0.15">
      <c r="A150" s="60" t="s">
        <v>879</v>
      </c>
      <c r="B150">
        <v>1</v>
      </c>
      <c r="C150" s="30" t="s">
        <v>771</v>
      </c>
      <c r="E150" s="52" t="str">
        <f t="shared" ca="1" si="10"/>
        <v/>
      </c>
      <c r="F150">
        <f t="shared" si="11"/>
        <v>1</v>
      </c>
      <c r="G150">
        <f t="shared" si="12"/>
        <v>0</v>
      </c>
      <c r="H150">
        <f>IF(G150=1,SUMPRODUCT($F$72:F150,$G$72:G150),)</f>
        <v>0</v>
      </c>
    </row>
    <row r="151" spans="1:8" x14ac:dyDescent="0.15">
      <c r="A151" s="60" t="s">
        <v>880</v>
      </c>
      <c r="B151">
        <v>1</v>
      </c>
      <c r="C151" s="30" t="s">
        <v>772</v>
      </c>
      <c r="E151" s="52" t="str">
        <f t="shared" ca="1" si="10"/>
        <v/>
      </c>
      <c r="F151">
        <f t="shared" si="11"/>
        <v>1</v>
      </c>
      <c r="G151">
        <f t="shared" si="12"/>
        <v>0</v>
      </c>
      <c r="H151">
        <f>IF(G151=1,SUMPRODUCT($F$72:F151,$G$72:G151),)</f>
        <v>0</v>
      </c>
    </row>
    <row r="152" spans="1:8" x14ac:dyDescent="0.15">
      <c r="A152" s="60" t="s">
        <v>881</v>
      </c>
      <c r="B152">
        <v>1</v>
      </c>
      <c r="C152" s="30" t="s">
        <v>773</v>
      </c>
      <c r="E152" s="52" t="str">
        <f t="shared" ca="1" si="10"/>
        <v/>
      </c>
      <c r="F152">
        <f t="shared" si="11"/>
        <v>1</v>
      </c>
      <c r="G152">
        <f t="shared" si="12"/>
        <v>0</v>
      </c>
      <c r="H152">
        <f>IF(G152=1,SUMPRODUCT($F$72:F152,$G$72:G152),)</f>
        <v>0</v>
      </c>
    </row>
    <row r="153" spans="1:8" x14ac:dyDescent="0.15">
      <c r="A153" s="60" t="s">
        <v>882</v>
      </c>
      <c r="B153">
        <v>1</v>
      </c>
      <c r="C153" s="30" t="s">
        <v>774</v>
      </c>
      <c r="E153" s="52" t="str">
        <f t="shared" ca="1" si="10"/>
        <v/>
      </c>
      <c r="F153">
        <f t="shared" si="11"/>
        <v>1</v>
      </c>
      <c r="G153">
        <f t="shared" si="12"/>
        <v>0</v>
      </c>
      <c r="H153">
        <f>IF(G153=1,SUMPRODUCT($F$72:F153,$G$72:G153),)</f>
        <v>0</v>
      </c>
    </row>
    <row r="154" spans="1:8" x14ac:dyDescent="0.15">
      <c r="A154" s="60" t="s">
        <v>883</v>
      </c>
      <c r="B154">
        <v>1</v>
      </c>
      <c r="C154" s="30" t="s">
        <v>775</v>
      </c>
      <c r="E154" s="52" t="str">
        <f t="shared" ca="1" si="10"/>
        <v/>
      </c>
      <c r="F154">
        <f t="shared" si="11"/>
        <v>1</v>
      </c>
      <c r="G154">
        <f t="shared" si="12"/>
        <v>0</v>
      </c>
      <c r="H154">
        <f>IF(G154=1,SUMPRODUCT($F$72:F154,$G$72:G154),)</f>
        <v>0</v>
      </c>
    </row>
    <row r="155" spans="1:8" x14ac:dyDescent="0.15">
      <c r="A155" s="60" t="s">
        <v>884</v>
      </c>
      <c r="B155">
        <v>1</v>
      </c>
      <c r="C155" s="30" t="s">
        <v>776</v>
      </c>
      <c r="E155" s="52" t="str">
        <f t="shared" ca="1" si="10"/>
        <v/>
      </c>
      <c r="F155">
        <f t="shared" si="11"/>
        <v>1</v>
      </c>
      <c r="G155">
        <f t="shared" si="12"/>
        <v>0</v>
      </c>
      <c r="H155">
        <f>IF(G155=1,SUMPRODUCT($F$72:F155,$G$72:G155),)</f>
        <v>0</v>
      </c>
    </row>
    <row r="156" spans="1:8" x14ac:dyDescent="0.15">
      <c r="A156" s="60" t="s">
        <v>885</v>
      </c>
      <c r="B156">
        <v>1</v>
      </c>
      <c r="C156" s="30" t="s">
        <v>777</v>
      </c>
      <c r="E156" s="52" t="str">
        <f t="shared" ca="1" si="10"/>
        <v/>
      </c>
      <c r="F156">
        <f t="shared" si="11"/>
        <v>1</v>
      </c>
      <c r="G156">
        <f t="shared" si="12"/>
        <v>0</v>
      </c>
      <c r="H156">
        <f>IF(G156=1,SUMPRODUCT($F$72:F156,$G$72:G156),)</f>
        <v>0</v>
      </c>
    </row>
    <row r="157" spans="1:8" x14ac:dyDescent="0.15">
      <c r="A157" s="60" t="s">
        <v>886</v>
      </c>
      <c r="B157">
        <v>1</v>
      </c>
      <c r="C157" s="30" t="s">
        <v>778</v>
      </c>
      <c r="E157" s="52" t="str">
        <f t="shared" ca="1" si="10"/>
        <v/>
      </c>
      <c r="F157">
        <f t="shared" si="11"/>
        <v>1</v>
      </c>
      <c r="G157">
        <f t="shared" si="12"/>
        <v>0</v>
      </c>
      <c r="H157">
        <f>IF(G157=1,SUMPRODUCT($F$72:F157,$G$72:G157),)</f>
        <v>0</v>
      </c>
    </row>
    <row r="158" spans="1:8" x14ac:dyDescent="0.15">
      <c r="A158" s="60" t="s">
        <v>887</v>
      </c>
      <c r="B158">
        <v>1</v>
      </c>
      <c r="C158" s="30" t="s">
        <v>696</v>
      </c>
      <c r="E158" s="52" t="str">
        <f t="shared" ca="1" si="10"/>
        <v/>
      </c>
      <c r="F158">
        <f t="shared" si="11"/>
        <v>1</v>
      </c>
      <c r="G158">
        <f t="shared" si="12"/>
        <v>0</v>
      </c>
      <c r="H158">
        <f>IF(G158=1,SUMPRODUCT($F$72:F158,$G$72:G158),)</f>
        <v>0</v>
      </c>
    </row>
    <row r="159" spans="1:8" x14ac:dyDescent="0.15">
      <c r="A159" s="60" t="s">
        <v>888</v>
      </c>
      <c r="B159">
        <v>1</v>
      </c>
      <c r="C159" s="30" t="s">
        <v>779</v>
      </c>
      <c r="E159" s="52" t="str">
        <f t="shared" ca="1" si="10"/>
        <v/>
      </c>
      <c r="F159">
        <f t="shared" si="11"/>
        <v>1</v>
      </c>
      <c r="G159">
        <f t="shared" si="12"/>
        <v>0</v>
      </c>
      <c r="H159">
        <f>IF(G159=1,SUMPRODUCT($F$72:F159,$G$72:G159),)</f>
        <v>0</v>
      </c>
    </row>
    <row r="160" spans="1:8" x14ac:dyDescent="0.15">
      <c r="A160" s="60" t="s">
        <v>889</v>
      </c>
      <c r="B160">
        <v>1</v>
      </c>
      <c r="C160" s="30" t="s">
        <v>780</v>
      </c>
      <c r="E160" s="52" t="str">
        <f t="shared" ca="1" si="10"/>
        <v/>
      </c>
      <c r="F160">
        <f t="shared" si="11"/>
        <v>1</v>
      </c>
      <c r="G160">
        <f t="shared" si="12"/>
        <v>0</v>
      </c>
      <c r="H160">
        <f>IF(G160=1,SUMPRODUCT($F$72:F160,$G$72:G160),)</f>
        <v>0</v>
      </c>
    </row>
    <row r="161" spans="1:8" x14ac:dyDescent="0.15">
      <c r="A161" s="60" t="s">
        <v>890</v>
      </c>
      <c r="B161">
        <v>1</v>
      </c>
      <c r="C161" s="30" t="s">
        <v>781</v>
      </c>
      <c r="E161" s="52" t="str">
        <f t="shared" ca="1" si="10"/>
        <v/>
      </c>
      <c r="F161">
        <f t="shared" si="11"/>
        <v>1</v>
      </c>
      <c r="G161">
        <f t="shared" si="12"/>
        <v>0</v>
      </c>
      <c r="H161">
        <f>IF(G161=1,SUMPRODUCT($F$72:F161,$G$72:G161),)</f>
        <v>0</v>
      </c>
    </row>
    <row r="162" spans="1:8" x14ac:dyDescent="0.15">
      <c r="A162" s="60" t="s">
        <v>891</v>
      </c>
      <c r="B162">
        <v>1</v>
      </c>
      <c r="C162" s="30" t="s">
        <v>782</v>
      </c>
      <c r="E162" s="52" t="str">
        <f t="shared" ca="1" si="10"/>
        <v/>
      </c>
      <c r="F162">
        <f t="shared" si="11"/>
        <v>1</v>
      </c>
      <c r="G162">
        <f t="shared" si="12"/>
        <v>0</v>
      </c>
      <c r="H162">
        <f>IF(G162=1,SUMPRODUCT($F$72:F162,$G$72:G162),)</f>
        <v>0</v>
      </c>
    </row>
    <row r="163" spans="1:8" x14ac:dyDescent="0.15">
      <c r="A163" s="60" t="s">
        <v>892</v>
      </c>
      <c r="B163">
        <v>1</v>
      </c>
      <c r="C163" s="30" t="s">
        <v>783</v>
      </c>
      <c r="E163" s="52" t="str">
        <f t="shared" ca="1" si="10"/>
        <v/>
      </c>
      <c r="F163">
        <f t="shared" si="11"/>
        <v>1</v>
      </c>
      <c r="G163">
        <f t="shared" si="12"/>
        <v>0</v>
      </c>
      <c r="H163">
        <f>IF(G163=1,SUMPRODUCT($F$72:F163,$G$72:G163),)</f>
        <v>0</v>
      </c>
    </row>
    <row r="164" spans="1:8" x14ac:dyDescent="0.15">
      <c r="A164" s="60" t="s">
        <v>893</v>
      </c>
      <c r="B164">
        <v>1</v>
      </c>
      <c r="C164" s="30" t="s">
        <v>784</v>
      </c>
      <c r="E164" s="52" t="str">
        <f t="shared" ca="1" si="10"/>
        <v/>
      </c>
      <c r="F164">
        <f t="shared" si="11"/>
        <v>1</v>
      </c>
      <c r="G164">
        <f t="shared" si="12"/>
        <v>0</v>
      </c>
      <c r="H164">
        <f>IF(G164=1,SUMPRODUCT($F$72:F164,$G$72:G164),)</f>
        <v>0</v>
      </c>
    </row>
    <row r="165" spans="1:8" x14ac:dyDescent="0.15">
      <c r="A165" s="60" t="s">
        <v>894</v>
      </c>
      <c r="B165">
        <v>1</v>
      </c>
      <c r="C165" s="30" t="s">
        <v>785</v>
      </c>
      <c r="E165" s="52" t="str">
        <f t="shared" ca="1" si="10"/>
        <v/>
      </c>
      <c r="F165">
        <f t="shared" si="11"/>
        <v>1</v>
      </c>
      <c r="G165">
        <f t="shared" si="12"/>
        <v>0</v>
      </c>
      <c r="H165">
        <f>IF(G165=1,SUMPRODUCT($F$72:F165,$G$72:G165),)</f>
        <v>0</v>
      </c>
    </row>
    <row r="166" spans="1:8" x14ac:dyDescent="0.15">
      <c r="A166" s="60" t="s">
        <v>895</v>
      </c>
      <c r="B166">
        <v>1</v>
      </c>
      <c r="C166" s="30" t="s">
        <v>786</v>
      </c>
      <c r="E166" s="52" t="str">
        <f t="shared" ca="1" si="10"/>
        <v/>
      </c>
      <c r="F166">
        <f t="shared" si="11"/>
        <v>1</v>
      </c>
      <c r="G166">
        <f t="shared" si="12"/>
        <v>0</v>
      </c>
      <c r="H166">
        <f>IF(G166=1,SUMPRODUCT($F$72:F166,$G$72:G166),)</f>
        <v>0</v>
      </c>
    </row>
    <row r="167" spans="1:8" x14ac:dyDescent="0.15">
      <c r="A167" s="60" t="s">
        <v>896</v>
      </c>
      <c r="B167">
        <v>1</v>
      </c>
      <c r="C167" s="30" t="s">
        <v>787</v>
      </c>
      <c r="E167" s="52" t="str">
        <f t="shared" ca="1" si="10"/>
        <v/>
      </c>
      <c r="F167">
        <f t="shared" si="11"/>
        <v>1</v>
      </c>
      <c r="G167">
        <f t="shared" si="12"/>
        <v>0</v>
      </c>
      <c r="H167">
        <f>IF(G167=1,SUMPRODUCT($F$72:F167,$G$72:G167),)</f>
        <v>0</v>
      </c>
    </row>
    <row r="168" spans="1:8" x14ac:dyDescent="0.15">
      <c r="A168" s="60" t="s">
        <v>897</v>
      </c>
      <c r="B168">
        <v>1</v>
      </c>
      <c r="C168" s="30" t="s">
        <v>788</v>
      </c>
      <c r="E168" s="52" t="str">
        <f t="shared" ca="1" si="10"/>
        <v/>
      </c>
      <c r="F168">
        <f t="shared" si="11"/>
        <v>1</v>
      </c>
      <c r="G168">
        <f t="shared" si="12"/>
        <v>0</v>
      </c>
      <c r="H168">
        <f>IF(G168=1,SUMPRODUCT($F$72:F168,$G$72:G168),)</f>
        <v>0</v>
      </c>
    </row>
    <row r="169" spans="1:8" x14ac:dyDescent="0.15">
      <c r="A169" s="60" t="s">
        <v>898</v>
      </c>
      <c r="B169">
        <v>1</v>
      </c>
      <c r="C169" s="30" t="s">
        <v>789</v>
      </c>
      <c r="E169" s="52" t="str">
        <f t="shared" ca="1" si="10"/>
        <v/>
      </c>
      <c r="F169">
        <f t="shared" si="11"/>
        <v>1</v>
      </c>
      <c r="G169">
        <f t="shared" si="12"/>
        <v>0</v>
      </c>
      <c r="H169">
        <f>IF(G169=1,SUMPRODUCT($F$72:F169,$G$72:G169),)</f>
        <v>0</v>
      </c>
    </row>
    <row r="170" spans="1:8" x14ac:dyDescent="0.15">
      <c r="A170" s="60" t="s">
        <v>899</v>
      </c>
      <c r="B170">
        <v>1</v>
      </c>
      <c r="C170" s="30" t="s">
        <v>790</v>
      </c>
      <c r="E170" s="52" t="str">
        <f t="shared" ca="1" si="10"/>
        <v/>
      </c>
      <c r="F170">
        <f t="shared" si="11"/>
        <v>1</v>
      </c>
      <c r="G170">
        <f t="shared" si="12"/>
        <v>0</v>
      </c>
      <c r="H170">
        <f>IF(G170=1,SUMPRODUCT($F$72:F170,$G$72:G170),)</f>
        <v>0</v>
      </c>
    </row>
    <row r="171" spans="1:8" x14ac:dyDescent="0.15">
      <c r="A171" s="60" t="s">
        <v>900</v>
      </c>
      <c r="B171">
        <v>1</v>
      </c>
      <c r="C171" s="30" t="s">
        <v>791</v>
      </c>
      <c r="E171" s="52" t="str">
        <f t="shared" ca="1" si="10"/>
        <v/>
      </c>
      <c r="F171">
        <f t="shared" si="11"/>
        <v>1</v>
      </c>
      <c r="G171">
        <f t="shared" si="12"/>
        <v>0</v>
      </c>
      <c r="H171">
        <f>IF(G171=1,SUMPRODUCT($F$72:F171,$G$72:G171),)</f>
        <v>0</v>
      </c>
    </row>
    <row r="172" spans="1:8" x14ac:dyDescent="0.15">
      <c r="A172" s="60" t="s">
        <v>901</v>
      </c>
      <c r="B172">
        <v>1</v>
      </c>
      <c r="C172" s="30" t="s">
        <v>792</v>
      </c>
      <c r="E172" s="52" t="str">
        <f t="shared" ca="1" si="10"/>
        <v/>
      </c>
      <c r="F172">
        <f t="shared" si="11"/>
        <v>1</v>
      </c>
      <c r="G172">
        <f t="shared" si="12"/>
        <v>0</v>
      </c>
      <c r="H172">
        <f>IF(G172=1,SUMPRODUCT($F$72:F172,$G$72:G172),)</f>
        <v>0</v>
      </c>
    </row>
    <row r="173" spans="1:8" x14ac:dyDescent="0.15">
      <c r="A173" s="60" t="s">
        <v>902</v>
      </c>
      <c r="B173">
        <v>1</v>
      </c>
      <c r="C173" s="30" t="s">
        <v>793</v>
      </c>
      <c r="E173" s="52" t="str">
        <f t="shared" ca="1" si="10"/>
        <v/>
      </c>
      <c r="F173">
        <f t="shared" si="11"/>
        <v>1</v>
      </c>
      <c r="G173">
        <f t="shared" si="12"/>
        <v>0</v>
      </c>
      <c r="H173">
        <f>IF(G173=1,SUMPRODUCT($F$72:F173,$G$72:G173),)</f>
        <v>0</v>
      </c>
    </row>
    <row r="174" spans="1:8" x14ac:dyDescent="0.15">
      <c r="A174" s="60" t="s">
        <v>903</v>
      </c>
      <c r="B174">
        <v>1</v>
      </c>
      <c r="C174" s="30" t="s">
        <v>794</v>
      </c>
      <c r="E174" s="52" t="str">
        <f t="shared" ca="1" si="10"/>
        <v/>
      </c>
      <c r="F174">
        <f t="shared" si="11"/>
        <v>1</v>
      </c>
      <c r="G174">
        <f t="shared" si="12"/>
        <v>0</v>
      </c>
      <c r="H174">
        <f>IF(G174=1,SUMPRODUCT($F$72:F174,$G$72:G174),)</f>
        <v>0</v>
      </c>
    </row>
    <row r="175" spans="1:8" x14ac:dyDescent="0.15">
      <c r="A175" s="60" t="s">
        <v>904</v>
      </c>
      <c r="B175">
        <v>1</v>
      </c>
      <c r="C175" s="30" t="s">
        <v>795</v>
      </c>
      <c r="E175" s="52" t="str">
        <f t="shared" ca="1" si="10"/>
        <v/>
      </c>
      <c r="F175">
        <f t="shared" si="11"/>
        <v>1</v>
      </c>
      <c r="G175">
        <f t="shared" si="12"/>
        <v>0</v>
      </c>
      <c r="H175">
        <f>IF(G175=1,SUMPRODUCT($F$72:F175,$G$72:G175),)</f>
        <v>0</v>
      </c>
    </row>
    <row r="176" spans="1:8" x14ac:dyDescent="0.15">
      <c r="A176" s="60" t="s">
        <v>905</v>
      </c>
      <c r="B176">
        <v>1</v>
      </c>
      <c r="C176" s="30" t="s">
        <v>796</v>
      </c>
      <c r="E176" s="52" t="str">
        <f t="shared" ca="1" si="10"/>
        <v/>
      </c>
      <c r="F176">
        <f t="shared" si="11"/>
        <v>1</v>
      </c>
      <c r="G176">
        <f t="shared" si="12"/>
        <v>0</v>
      </c>
      <c r="H176">
        <f>IF(G176=1,SUMPRODUCT($F$72:F176,$G$72:G176),)</f>
        <v>0</v>
      </c>
    </row>
    <row r="177" spans="1:8" x14ac:dyDescent="0.15">
      <c r="A177" s="60" t="s">
        <v>906</v>
      </c>
      <c r="B177">
        <v>1</v>
      </c>
      <c r="C177" s="30" t="s">
        <v>797</v>
      </c>
      <c r="E177" s="52" t="str">
        <f t="shared" ca="1" si="10"/>
        <v/>
      </c>
      <c r="F177">
        <f t="shared" si="11"/>
        <v>1</v>
      </c>
      <c r="G177">
        <f t="shared" si="12"/>
        <v>0</v>
      </c>
      <c r="H177">
        <f>IF(G177=1,SUMPRODUCT($F$72:F177,$G$72:G177),)</f>
        <v>0</v>
      </c>
    </row>
    <row r="178" spans="1:8" x14ac:dyDescent="0.15">
      <c r="A178" s="60" t="s">
        <v>907</v>
      </c>
      <c r="B178">
        <v>1</v>
      </c>
      <c r="C178" s="30" t="s">
        <v>798</v>
      </c>
      <c r="E178" s="52" t="str">
        <f t="shared" ca="1" si="10"/>
        <v/>
      </c>
      <c r="F178">
        <f t="shared" si="11"/>
        <v>1</v>
      </c>
      <c r="G178">
        <f t="shared" si="12"/>
        <v>0</v>
      </c>
      <c r="H178">
        <f>IF(G178=1,SUMPRODUCT($F$72:F178,$G$72:G178),)</f>
        <v>0</v>
      </c>
    </row>
    <row r="179" spans="1:8" x14ac:dyDescent="0.15">
      <c r="A179" s="60" t="s">
        <v>908</v>
      </c>
      <c r="B179">
        <v>1</v>
      </c>
      <c r="C179" s="30" t="s">
        <v>721</v>
      </c>
      <c r="E179" s="52" t="str">
        <f t="shared" ca="1" si="10"/>
        <v/>
      </c>
      <c r="F179">
        <f t="shared" si="11"/>
        <v>1</v>
      </c>
      <c r="G179">
        <f t="shared" si="12"/>
        <v>0</v>
      </c>
      <c r="H179">
        <f>IF(G179=1,SUMPRODUCT($F$72:F179,$G$72:G179),)</f>
        <v>0</v>
      </c>
    </row>
    <row r="180" spans="1:8" x14ac:dyDescent="0.15">
      <c r="A180" s="60" t="s">
        <v>800</v>
      </c>
      <c r="B180">
        <f>SUM(B72:B179)</f>
        <v>108</v>
      </c>
    </row>
    <row r="182" spans="1:8" x14ac:dyDescent="0.15">
      <c r="A182" s="30" t="s">
        <v>1420</v>
      </c>
    </row>
    <row r="187" spans="1:8" x14ac:dyDescent="0.15">
      <c r="A187" s="30" t="s">
        <v>614</v>
      </c>
    </row>
    <row r="188" spans="1:8" x14ac:dyDescent="0.15">
      <c r="A188" s="31" t="s">
        <v>449</v>
      </c>
      <c r="B188" s="32" t="s">
        <v>799</v>
      </c>
      <c r="C188" s="31" t="s">
        <v>450</v>
      </c>
      <c r="D188" s="31" t="s">
        <v>451</v>
      </c>
      <c r="E188" s="53" t="s">
        <v>457</v>
      </c>
      <c r="F188" s="32" t="s">
        <v>455</v>
      </c>
      <c r="G188" s="32" t="s">
        <v>464</v>
      </c>
      <c r="H188" s="32" t="s">
        <v>456</v>
      </c>
    </row>
    <row r="189" spans="1:8" x14ac:dyDescent="0.15">
      <c r="A189" s="124">
        <v>1</v>
      </c>
      <c r="B189">
        <v>1</v>
      </c>
      <c r="C189" s="4" t="s">
        <v>2784</v>
      </c>
      <c r="D189" s="5" t="s">
        <v>2809</v>
      </c>
      <c r="E189" s="52">
        <f t="shared" ref="E189:E213" ca="1" si="13">IF(D189="","",IF(E189="",NOW(),E189))</f>
        <v>43630.925519791665</v>
      </c>
      <c r="F189">
        <f>B189</f>
        <v>1</v>
      </c>
      <c r="G189">
        <f>IF(D189="",,1)</f>
        <v>1</v>
      </c>
      <c r="H189">
        <f>IF(G189=1,SUMPRODUCT($G$189:G189,$F$189:F189),)</f>
        <v>1</v>
      </c>
    </row>
    <row r="190" spans="1:8" x14ac:dyDescent="0.15">
      <c r="A190" s="124">
        <v>2</v>
      </c>
      <c r="B190">
        <v>1</v>
      </c>
      <c r="C190" s="4" t="s">
        <v>2786</v>
      </c>
      <c r="D190" s="4" t="s">
        <v>3609</v>
      </c>
      <c r="E190" s="52">
        <f t="shared" ca="1" si="13"/>
        <v>43633.945052546296</v>
      </c>
      <c r="F190">
        <f t="shared" ref="F190:F213" si="14">B190</f>
        <v>1</v>
      </c>
      <c r="G190">
        <f t="shared" ref="G190:G213" si="15">IF(D190="",,1)</f>
        <v>1</v>
      </c>
      <c r="H190">
        <f>IF(G190=1,SUMPRODUCT($G$189:G190,$F$189:F190),)</f>
        <v>2</v>
      </c>
    </row>
    <row r="191" spans="1:8" x14ac:dyDescent="0.15">
      <c r="A191" s="124">
        <v>3</v>
      </c>
      <c r="B191">
        <v>1</v>
      </c>
      <c r="C191" s="4" t="s">
        <v>2785</v>
      </c>
      <c r="D191" s="4" t="s">
        <v>3609</v>
      </c>
      <c r="E191" s="52">
        <f t="shared" ca="1" si="13"/>
        <v>43633.945108564818</v>
      </c>
      <c r="F191">
        <f t="shared" si="14"/>
        <v>1</v>
      </c>
      <c r="G191">
        <f t="shared" si="15"/>
        <v>1</v>
      </c>
      <c r="H191">
        <f>IF(G191=1,SUMPRODUCT($G$189:G191,$F$189:F191),)</f>
        <v>3</v>
      </c>
    </row>
    <row r="192" spans="1:8" x14ac:dyDescent="0.15">
      <c r="A192" s="124">
        <v>4</v>
      </c>
      <c r="B192">
        <v>1</v>
      </c>
      <c r="C192" s="4" t="s">
        <v>2787</v>
      </c>
      <c r="D192" s="4" t="s">
        <v>3609</v>
      </c>
      <c r="E192" s="52">
        <f t="shared" ca="1" si="13"/>
        <v>43633.945144907404</v>
      </c>
      <c r="F192">
        <f t="shared" si="14"/>
        <v>1</v>
      </c>
      <c r="G192">
        <f t="shared" si="15"/>
        <v>1</v>
      </c>
      <c r="H192">
        <f>IF(G192=1,SUMPRODUCT($G$189:G192,$F$189:F192),)</f>
        <v>4</v>
      </c>
    </row>
    <row r="193" spans="1:8" x14ac:dyDescent="0.15">
      <c r="A193" s="124">
        <v>5</v>
      </c>
      <c r="B193">
        <v>1</v>
      </c>
      <c r="C193" s="4" t="s">
        <v>2788</v>
      </c>
      <c r="D193" s="4" t="s">
        <v>3609</v>
      </c>
      <c r="E193" s="52">
        <f t="shared" ca="1" si="13"/>
        <v>43633.945176157409</v>
      </c>
      <c r="F193">
        <f t="shared" si="14"/>
        <v>1</v>
      </c>
      <c r="G193">
        <f t="shared" si="15"/>
        <v>1</v>
      </c>
      <c r="H193">
        <f>IF(G193=1,SUMPRODUCT($G$189:G193,$F$189:F193),)</f>
        <v>5</v>
      </c>
    </row>
    <row r="194" spans="1:8" x14ac:dyDescent="0.15">
      <c r="A194" s="124">
        <v>6</v>
      </c>
      <c r="B194">
        <v>1</v>
      </c>
      <c r="C194" s="4" t="s">
        <v>2789</v>
      </c>
      <c r="D194" s="4" t="s">
        <v>3609</v>
      </c>
      <c r="E194" s="52">
        <f t="shared" ca="1" si="13"/>
        <v>43633.94520347222</v>
      </c>
      <c r="F194">
        <f t="shared" si="14"/>
        <v>1</v>
      </c>
      <c r="G194">
        <f t="shared" si="15"/>
        <v>1</v>
      </c>
      <c r="H194">
        <f>IF(G194=1,SUMPRODUCT($G$189:G194,$F$189:F194),)</f>
        <v>6</v>
      </c>
    </row>
    <row r="195" spans="1:8" x14ac:dyDescent="0.15">
      <c r="A195" s="124">
        <v>7</v>
      </c>
      <c r="B195">
        <v>1</v>
      </c>
      <c r="C195" s="4" t="s">
        <v>2790</v>
      </c>
      <c r="D195" s="4" t="s">
        <v>3657</v>
      </c>
      <c r="E195" s="52">
        <f t="shared" ca="1" si="13"/>
        <v>43634.925553703702</v>
      </c>
      <c r="F195">
        <f t="shared" si="14"/>
        <v>1</v>
      </c>
      <c r="G195">
        <f t="shared" si="15"/>
        <v>1</v>
      </c>
      <c r="H195">
        <f>IF(G195=1,SUMPRODUCT($G$189:G195,$F$189:F195),)</f>
        <v>7</v>
      </c>
    </row>
    <row r="196" spans="1:8" x14ac:dyDescent="0.15">
      <c r="A196" s="124">
        <v>8</v>
      </c>
      <c r="B196">
        <v>2</v>
      </c>
      <c r="C196" s="4" t="s">
        <v>2791</v>
      </c>
      <c r="D196" s="4" t="s">
        <v>3657</v>
      </c>
      <c r="E196" s="52">
        <f t="shared" ca="1" si="13"/>
        <v>43634.925586805555</v>
      </c>
      <c r="F196">
        <f t="shared" si="14"/>
        <v>2</v>
      </c>
      <c r="G196">
        <f t="shared" si="15"/>
        <v>1</v>
      </c>
      <c r="H196">
        <f>IF(G196=1,SUMPRODUCT($G$189:G196,$F$189:F196),)</f>
        <v>9</v>
      </c>
    </row>
    <row r="197" spans="1:8" x14ac:dyDescent="0.15">
      <c r="A197" s="124">
        <v>9</v>
      </c>
      <c r="B197">
        <v>2</v>
      </c>
      <c r="C197" s="4" t="s">
        <v>2792</v>
      </c>
      <c r="D197" s="4" t="s">
        <v>3657</v>
      </c>
      <c r="E197" s="52">
        <f t="shared" ca="1" si="13"/>
        <v>43634.925611226849</v>
      </c>
      <c r="F197">
        <f t="shared" si="14"/>
        <v>2</v>
      </c>
      <c r="G197">
        <f t="shared" si="15"/>
        <v>1</v>
      </c>
      <c r="H197">
        <f>IF(G197=1,SUMPRODUCT($G$189:G197,$F$189:F197),)</f>
        <v>11</v>
      </c>
    </row>
    <row r="198" spans="1:8" x14ac:dyDescent="0.15">
      <c r="A198" s="124">
        <v>10</v>
      </c>
      <c r="B198">
        <v>2</v>
      </c>
      <c r="C198" s="4" t="s">
        <v>2793</v>
      </c>
      <c r="D198" s="4" t="s">
        <v>3657</v>
      </c>
      <c r="E198" s="52">
        <f t="shared" ca="1" si="13"/>
        <v>43634.925650810183</v>
      </c>
      <c r="F198">
        <f t="shared" si="14"/>
        <v>2</v>
      </c>
      <c r="G198">
        <f t="shared" si="15"/>
        <v>1</v>
      </c>
      <c r="H198">
        <f>IF(G198=1,SUMPRODUCT($G$189:G198,$F$189:F198),)</f>
        <v>13</v>
      </c>
    </row>
    <row r="199" spans="1:8" x14ac:dyDescent="0.15">
      <c r="A199" s="124">
        <v>11</v>
      </c>
      <c r="B199">
        <v>2</v>
      </c>
      <c r="C199" s="4" t="s">
        <v>2794</v>
      </c>
      <c r="D199" s="4" t="s">
        <v>3657</v>
      </c>
      <c r="E199" s="52">
        <f t="shared" ca="1" si="13"/>
        <v>43634.925669560187</v>
      </c>
      <c r="F199">
        <f t="shared" si="14"/>
        <v>2</v>
      </c>
      <c r="G199">
        <f t="shared" si="15"/>
        <v>1</v>
      </c>
      <c r="H199">
        <f>IF(G199=1,SUMPRODUCT($G$189:G199,$F$189:F199),)</f>
        <v>15</v>
      </c>
    </row>
    <row r="200" spans="1:8" x14ac:dyDescent="0.15">
      <c r="A200" s="124">
        <v>12</v>
      </c>
      <c r="B200">
        <v>1</v>
      </c>
      <c r="C200" s="4" t="s">
        <v>2795</v>
      </c>
      <c r="D200" s="4" t="s">
        <v>3657</v>
      </c>
      <c r="E200" s="52">
        <f t="shared" ca="1" si="13"/>
        <v>43634.925693287034</v>
      </c>
      <c r="F200">
        <f t="shared" si="14"/>
        <v>1</v>
      </c>
      <c r="G200">
        <f t="shared" si="15"/>
        <v>1</v>
      </c>
      <c r="H200">
        <f>IF(G200=1,SUMPRODUCT($G$189:G200,$F$189:F200),)</f>
        <v>16</v>
      </c>
    </row>
    <row r="201" spans="1:8" x14ac:dyDescent="0.15">
      <c r="A201" s="124">
        <v>13</v>
      </c>
      <c r="B201">
        <v>1</v>
      </c>
      <c r="C201" s="4" t="s">
        <v>2796</v>
      </c>
      <c r="D201" s="4" t="s">
        <v>3657</v>
      </c>
      <c r="E201" s="52">
        <f t="shared" ca="1" si="13"/>
        <v>43634.925714351855</v>
      </c>
      <c r="F201">
        <f t="shared" si="14"/>
        <v>1</v>
      </c>
      <c r="G201">
        <f t="shared" si="15"/>
        <v>1</v>
      </c>
      <c r="H201">
        <f>IF(G201=1,SUMPRODUCT($G$189:G201,$F$189:F201),)</f>
        <v>17</v>
      </c>
    </row>
    <row r="202" spans="1:8" x14ac:dyDescent="0.15">
      <c r="A202" s="124">
        <v>14</v>
      </c>
      <c r="B202">
        <v>1</v>
      </c>
      <c r="C202" s="4" t="s">
        <v>2797</v>
      </c>
      <c r="D202" s="4" t="s">
        <v>3657</v>
      </c>
      <c r="E202" s="52">
        <f t="shared" ca="1" si="13"/>
        <v>43634.92574363426</v>
      </c>
      <c r="F202">
        <f t="shared" si="14"/>
        <v>1</v>
      </c>
      <c r="G202">
        <f t="shared" si="15"/>
        <v>1</v>
      </c>
      <c r="H202">
        <f>IF(G202=1,SUMPRODUCT($G$189:G202,$F$189:F202),)</f>
        <v>18</v>
      </c>
    </row>
    <row r="203" spans="1:8" x14ac:dyDescent="0.15">
      <c r="A203" s="124">
        <v>15</v>
      </c>
      <c r="B203">
        <v>1</v>
      </c>
      <c r="C203" s="4" t="s">
        <v>2798</v>
      </c>
      <c r="D203" s="4" t="s">
        <v>3658</v>
      </c>
      <c r="E203" s="52">
        <f t="shared" ca="1" si="13"/>
        <v>43638.771426736108</v>
      </c>
      <c r="F203">
        <f t="shared" si="14"/>
        <v>1</v>
      </c>
      <c r="G203">
        <f t="shared" si="15"/>
        <v>1</v>
      </c>
      <c r="H203">
        <f>IF(G203=1,SUMPRODUCT($G$189:G203,$F$189:F203),)</f>
        <v>19</v>
      </c>
    </row>
    <row r="204" spans="1:8" x14ac:dyDescent="0.15">
      <c r="A204" s="124">
        <v>16</v>
      </c>
      <c r="B204">
        <v>5</v>
      </c>
      <c r="C204" s="4" t="s">
        <v>2799</v>
      </c>
      <c r="D204" s="4" t="s">
        <v>3658</v>
      </c>
      <c r="E204" s="52">
        <f t="shared" ca="1" si="13"/>
        <v>43638.771515046297</v>
      </c>
      <c r="F204">
        <f t="shared" si="14"/>
        <v>5</v>
      </c>
      <c r="G204">
        <f t="shared" si="15"/>
        <v>1</v>
      </c>
      <c r="H204">
        <f>IF(G204=1,SUMPRODUCT($G$189:G204,$F$189:F204),)</f>
        <v>24</v>
      </c>
    </row>
    <row r="205" spans="1:8" x14ac:dyDescent="0.15">
      <c r="A205" s="124">
        <v>17</v>
      </c>
      <c r="B205">
        <v>5</v>
      </c>
      <c r="C205" s="4" t="s">
        <v>2800</v>
      </c>
      <c r="D205" s="4" t="s">
        <v>3658</v>
      </c>
      <c r="E205" s="52">
        <f t="shared" ca="1" si="13"/>
        <v>43638.771539814814</v>
      </c>
      <c r="F205">
        <f t="shared" si="14"/>
        <v>5</v>
      </c>
      <c r="G205">
        <f t="shared" si="15"/>
        <v>1</v>
      </c>
      <c r="H205">
        <f>IF(G205=1,SUMPRODUCT($G$189:G205,$F$189:F205),)</f>
        <v>29</v>
      </c>
    </row>
    <row r="206" spans="1:8" x14ac:dyDescent="0.15">
      <c r="A206" s="124">
        <v>18</v>
      </c>
      <c r="B206">
        <v>10</v>
      </c>
      <c r="C206" s="4" t="s">
        <v>2801</v>
      </c>
      <c r="D206" s="4" t="s">
        <v>3658</v>
      </c>
      <c r="E206" s="52">
        <f t="shared" ca="1" si="13"/>
        <v>43638.771584259259</v>
      </c>
      <c r="F206">
        <f t="shared" si="14"/>
        <v>10</v>
      </c>
      <c r="G206">
        <f t="shared" si="15"/>
        <v>1</v>
      </c>
      <c r="H206">
        <f>IF(G206=1,SUMPRODUCT($G$189:G206,$F$189:F206),)</f>
        <v>39</v>
      </c>
    </row>
    <row r="207" spans="1:8" x14ac:dyDescent="0.15">
      <c r="A207" s="124">
        <v>19</v>
      </c>
      <c r="B207">
        <v>1</v>
      </c>
      <c r="C207" s="4" t="s">
        <v>2802</v>
      </c>
      <c r="D207" s="4" t="s">
        <v>3658</v>
      </c>
      <c r="E207" s="52">
        <f t="shared" ca="1" si="13"/>
        <v>43638.771584259259</v>
      </c>
      <c r="F207">
        <f t="shared" si="14"/>
        <v>1</v>
      </c>
      <c r="G207">
        <f t="shared" si="15"/>
        <v>1</v>
      </c>
      <c r="H207">
        <f>IF(G207=1,SUMPRODUCT($G$189:G207,$F$189:F207),)</f>
        <v>40</v>
      </c>
    </row>
    <row r="208" spans="1:8" x14ac:dyDescent="0.15">
      <c r="A208" s="124">
        <v>20</v>
      </c>
      <c r="B208">
        <v>1</v>
      </c>
      <c r="C208" s="4" t="s">
        <v>2803</v>
      </c>
      <c r="D208" s="4" t="s">
        <v>3658</v>
      </c>
      <c r="E208" s="52">
        <f t="shared" ca="1" si="13"/>
        <v>43638.771584259259</v>
      </c>
      <c r="F208">
        <f t="shared" si="14"/>
        <v>1</v>
      </c>
      <c r="G208">
        <f t="shared" si="15"/>
        <v>1</v>
      </c>
      <c r="H208">
        <f>IF(G208=1,SUMPRODUCT($G$189:G208,$F$189:F208),)</f>
        <v>41</v>
      </c>
    </row>
    <row r="209" spans="1:8" x14ac:dyDescent="0.15">
      <c r="A209" s="124">
        <v>21</v>
      </c>
      <c r="B209">
        <v>1</v>
      </c>
      <c r="C209" s="4" t="s">
        <v>2804</v>
      </c>
      <c r="D209" s="4" t="s">
        <v>3658</v>
      </c>
      <c r="E209" s="52">
        <f t="shared" ca="1" si="13"/>
        <v>43638.771584259259</v>
      </c>
      <c r="F209">
        <f t="shared" si="14"/>
        <v>1</v>
      </c>
      <c r="G209">
        <f t="shared" si="15"/>
        <v>1</v>
      </c>
      <c r="H209">
        <f>IF(G209=1,SUMPRODUCT($G$189:G209,$F$189:F209),)</f>
        <v>42</v>
      </c>
    </row>
    <row r="210" spans="1:8" x14ac:dyDescent="0.15">
      <c r="A210" s="124">
        <v>22</v>
      </c>
      <c r="B210">
        <v>1</v>
      </c>
      <c r="C210" s="4" t="s">
        <v>2805</v>
      </c>
      <c r="D210" s="4" t="s">
        <v>3658</v>
      </c>
      <c r="E210" s="52">
        <f t="shared" ca="1" si="13"/>
        <v>43638.771584259259</v>
      </c>
      <c r="F210">
        <f t="shared" si="14"/>
        <v>1</v>
      </c>
      <c r="G210">
        <f t="shared" si="15"/>
        <v>1</v>
      </c>
      <c r="H210">
        <f>IF(G210=1,SUMPRODUCT($G$189:G210,$F$189:F210),)</f>
        <v>43</v>
      </c>
    </row>
    <row r="211" spans="1:8" x14ac:dyDescent="0.15">
      <c r="A211" s="124">
        <v>23</v>
      </c>
      <c r="B211">
        <v>1</v>
      </c>
      <c r="C211" s="4" t="s">
        <v>2806</v>
      </c>
      <c r="D211" s="4" t="s">
        <v>3658</v>
      </c>
      <c r="E211" s="52">
        <f t="shared" ca="1" si="13"/>
        <v>43638.771584259259</v>
      </c>
      <c r="F211">
        <f t="shared" si="14"/>
        <v>1</v>
      </c>
      <c r="G211">
        <f t="shared" si="15"/>
        <v>1</v>
      </c>
      <c r="H211">
        <f>IF(G211=1,SUMPRODUCT($G$189:G211,$F$189:F211),)</f>
        <v>44</v>
      </c>
    </row>
    <row r="212" spans="1:8" x14ac:dyDescent="0.15">
      <c r="A212" s="124">
        <v>24</v>
      </c>
      <c r="B212">
        <v>1</v>
      </c>
      <c r="C212" s="4" t="s">
        <v>2807</v>
      </c>
      <c r="D212" s="4" t="s">
        <v>3658</v>
      </c>
      <c r="E212" s="52">
        <f t="shared" ca="1" si="13"/>
        <v>43638.771584259259</v>
      </c>
      <c r="F212">
        <f t="shared" si="14"/>
        <v>1</v>
      </c>
      <c r="G212">
        <f t="shared" si="15"/>
        <v>1</v>
      </c>
      <c r="H212">
        <f>IF(G212=1,SUMPRODUCT($G$189:G212,$F$189:F212),)</f>
        <v>45</v>
      </c>
    </row>
    <row r="213" spans="1:8" x14ac:dyDescent="0.15">
      <c r="A213" s="124">
        <v>25</v>
      </c>
      <c r="B213">
        <v>1</v>
      </c>
      <c r="C213" s="4" t="s">
        <v>2808</v>
      </c>
      <c r="D213" s="4" t="s">
        <v>3658</v>
      </c>
      <c r="E213" s="52">
        <f t="shared" ca="1" si="13"/>
        <v>43638.771584259259</v>
      </c>
      <c r="F213">
        <f t="shared" si="14"/>
        <v>1</v>
      </c>
      <c r="G213">
        <f t="shared" si="15"/>
        <v>1</v>
      </c>
      <c r="H213">
        <f>IF(G213=1,SUMPRODUCT($G$189:G213,$F$189:F213),)</f>
        <v>46</v>
      </c>
    </row>
    <row r="214" spans="1:8" x14ac:dyDescent="0.15">
      <c r="A214" s="122"/>
    </row>
    <row r="215" spans="1:8" x14ac:dyDescent="0.15">
      <c r="A215" s="122"/>
    </row>
    <row r="216" spans="1:8" x14ac:dyDescent="0.15">
      <c r="A216" s="122"/>
    </row>
    <row r="217" spans="1:8" x14ac:dyDescent="0.15">
      <c r="A217" s="122"/>
    </row>
    <row r="218" spans="1:8" x14ac:dyDescent="0.15">
      <c r="A218" s="122"/>
    </row>
    <row r="219" spans="1:8" x14ac:dyDescent="0.15">
      <c r="A219" s="122"/>
    </row>
    <row r="220" spans="1:8" x14ac:dyDescent="0.15">
      <c r="A220" s="122"/>
    </row>
    <row r="221" spans="1:8" x14ac:dyDescent="0.15">
      <c r="A221" s="122"/>
    </row>
    <row r="222" spans="1:8" x14ac:dyDescent="0.15">
      <c r="A222" s="122"/>
    </row>
    <row r="223" spans="1:8" x14ac:dyDescent="0.15">
      <c r="A223" s="122"/>
    </row>
    <row r="224" spans="1:8" x14ac:dyDescent="0.15">
      <c r="A224" s="122"/>
    </row>
    <row r="225" spans="1:1" x14ac:dyDescent="0.15">
      <c r="A225" s="122"/>
    </row>
    <row r="226" spans="1:1" x14ac:dyDescent="0.15">
      <c r="A226" s="122"/>
    </row>
    <row r="227" spans="1:1" x14ac:dyDescent="0.15">
      <c r="A227" s="122"/>
    </row>
    <row r="228" spans="1:1" x14ac:dyDescent="0.15">
      <c r="A228" s="122"/>
    </row>
    <row r="229" spans="1:1" x14ac:dyDescent="0.15">
      <c r="A229" s="122"/>
    </row>
    <row r="230" spans="1:1" x14ac:dyDescent="0.15">
      <c r="A230" s="122"/>
    </row>
    <row r="231" spans="1:1" x14ac:dyDescent="0.15">
      <c r="A231" s="122"/>
    </row>
    <row r="232" spans="1:1" x14ac:dyDescent="0.15">
      <c r="A232" s="122"/>
    </row>
    <row r="233" spans="1:1" x14ac:dyDescent="0.15">
      <c r="A233" s="122"/>
    </row>
    <row r="234" spans="1:1" x14ac:dyDescent="0.15">
      <c r="A234" s="122"/>
    </row>
    <row r="235" spans="1:1" x14ac:dyDescent="0.15">
      <c r="A235" s="122"/>
    </row>
    <row r="236" spans="1:1" x14ac:dyDescent="0.15">
      <c r="A236" s="122"/>
    </row>
    <row r="237" spans="1:1" x14ac:dyDescent="0.15">
      <c r="A237" s="122"/>
    </row>
    <row r="238" spans="1:1" x14ac:dyDescent="0.15">
      <c r="A238" s="122"/>
    </row>
    <row r="239" spans="1:1" x14ac:dyDescent="0.15">
      <c r="A239" s="122"/>
    </row>
    <row r="240" spans="1:1" x14ac:dyDescent="0.15">
      <c r="A240" s="122"/>
    </row>
    <row r="241" spans="1:1" x14ac:dyDescent="0.15">
      <c r="A241" s="122"/>
    </row>
    <row r="242" spans="1:1" x14ac:dyDescent="0.15">
      <c r="A242" s="122"/>
    </row>
    <row r="243" spans="1:1" x14ac:dyDescent="0.15">
      <c r="A243" s="123"/>
    </row>
    <row r="244" spans="1:1" x14ac:dyDescent="0.15">
      <c r="A244" s="123"/>
    </row>
    <row r="245" spans="1:1" x14ac:dyDescent="0.15">
      <c r="A245" s="123"/>
    </row>
    <row r="246" spans="1:1" x14ac:dyDescent="0.15">
      <c r="A246" s="123"/>
    </row>
    <row r="247" spans="1:1" x14ac:dyDescent="0.15">
      <c r="A247" s="123"/>
    </row>
    <row r="248" spans="1:1" x14ac:dyDescent="0.15">
      <c r="A248" s="122" t="s">
        <v>623</v>
      </c>
    </row>
    <row r="252" spans="1:1" x14ac:dyDescent="0.15">
      <c r="A252" s="30" t="s">
        <v>1418</v>
      </c>
    </row>
    <row r="254" spans="1:1" x14ac:dyDescent="0.15">
      <c r="A254" s="118" t="s">
        <v>624</v>
      </c>
    </row>
    <row r="257" spans="1:10" x14ac:dyDescent="0.15">
      <c r="A257" s="30" t="s">
        <v>1419</v>
      </c>
    </row>
    <row r="258" spans="1:10" x14ac:dyDescent="0.15">
      <c r="C258" t="s">
        <v>1209</v>
      </c>
      <c r="J258" s="4"/>
    </row>
    <row r="259" spans="1:10" x14ac:dyDescent="0.15">
      <c r="C259" t="s">
        <v>1210</v>
      </c>
    </row>
    <row r="260" spans="1:10" x14ac:dyDescent="0.15">
      <c r="C260" t="s">
        <v>1211</v>
      </c>
    </row>
    <row r="261" spans="1:10" x14ac:dyDescent="0.15">
      <c r="C261" t="s">
        <v>1212</v>
      </c>
    </row>
    <row r="262" spans="1:10" x14ac:dyDescent="0.15">
      <c r="C262" t="s">
        <v>1213</v>
      </c>
    </row>
    <row r="263" spans="1:10" x14ac:dyDescent="0.15">
      <c r="C263" t="s">
        <v>1214</v>
      </c>
    </row>
    <row r="264" spans="1:10" x14ac:dyDescent="0.15">
      <c r="C264" t="s">
        <v>1215</v>
      </c>
    </row>
    <row r="265" spans="1:10" x14ac:dyDescent="0.15">
      <c r="C265" t="s">
        <v>1216</v>
      </c>
    </row>
    <row r="266" spans="1:10" x14ac:dyDescent="0.15">
      <c r="C266" t="s">
        <v>1217</v>
      </c>
    </row>
    <row r="267" spans="1:10" x14ac:dyDescent="0.15">
      <c r="C267" t="s">
        <v>1218</v>
      </c>
    </row>
    <row r="268" spans="1:10" x14ac:dyDescent="0.15">
      <c r="C268" t="s">
        <v>1219</v>
      </c>
    </row>
    <row r="269" spans="1:10" x14ac:dyDescent="0.15">
      <c r="C269" t="s">
        <v>1220</v>
      </c>
    </row>
    <row r="270" spans="1:10" x14ac:dyDescent="0.15">
      <c r="C270" t="s">
        <v>1221</v>
      </c>
    </row>
    <row r="271" spans="1:10" x14ac:dyDescent="0.15">
      <c r="C271" t="s">
        <v>1222</v>
      </c>
    </row>
    <row r="272" spans="1:10" x14ac:dyDescent="0.15">
      <c r="C272" t="s">
        <v>1223</v>
      </c>
    </row>
    <row r="273" spans="3:3" x14ac:dyDescent="0.15">
      <c r="C273" t="s">
        <v>1224</v>
      </c>
    </row>
    <row r="274" spans="3:3" x14ac:dyDescent="0.15">
      <c r="C274" t="s">
        <v>1225</v>
      </c>
    </row>
    <row r="275" spans="3:3" x14ac:dyDescent="0.15">
      <c r="C275" t="s">
        <v>1226</v>
      </c>
    </row>
    <row r="276" spans="3:3" x14ac:dyDescent="0.15">
      <c r="C276" t="s">
        <v>1227</v>
      </c>
    </row>
    <row r="277" spans="3:3" x14ac:dyDescent="0.15">
      <c r="C277" t="s">
        <v>1228</v>
      </c>
    </row>
    <row r="278" spans="3:3" x14ac:dyDescent="0.15">
      <c r="C278" t="s">
        <v>1229</v>
      </c>
    </row>
    <row r="279" spans="3:3" x14ac:dyDescent="0.15">
      <c r="C279" t="s">
        <v>1230</v>
      </c>
    </row>
    <row r="280" spans="3:3" x14ac:dyDescent="0.15">
      <c r="C280" t="s">
        <v>1231</v>
      </c>
    </row>
    <row r="281" spans="3:3" x14ac:dyDescent="0.15">
      <c r="C281" t="s">
        <v>1232</v>
      </c>
    </row>
    <row r="282" spans="3:3" x14ac:dyDescent="0.15">
      <c r="C282" s="4" t="s">
        <v>1238</v>
      </c>
    </row>
    <row r="283" spans="3:3" x14ac:dyDescent="0.15">
      <c r="C283" t="s">
        <v>1233</v>
      </c>
    </row>
    <row r="284" spans="3:3" x14ac:dyDescent="0.15">
      <c r="C284" t="s">
        <v>1234</v>
      </c>
    </row>
    <row r="285" spans="3:3" x14ac:dyDescent="0.15">
      <c r="C285" t="s">
        <v>1235</v>
      </c>
    </row>
    <row r="286" spans="3:3" x14ac:dyDescent="0.15">
      <c r="C286" t="s">
        <v>1236</v>
      </c>
    </row>
    <row r="287" spans="3:3" x14ac:dyDescent="0.15">
      <c r="C287" t="s">
        <v>1237</v>
      </c>
    </row>
  </sheetData>
  <phoneticPr fontId="1" type="noConversion"/>
  <hyperlinks>
    <hyperlink ref="A69" r:id="rId1" xr:uid="{6AAD731D-2810-41B4-8705-E486A68EF62C}"/>
    <hyperlink ref="B69" r:id="rId2" xr:uid="{51AA1C58-B0EC-48AE-A79B-0370745161F4}"/>
    <hyperlink ref="E69" r:id="rId3" xr:uid="{CAE76C97-9879-4E55-9158-01FA4D6F38E4}"/>
    <hyperlink ref="C69" r:id="rId4" xr:uid="{1F445E9E-BC78-41A2-A8E2-B08456F847CA}"/>
    <hyperlink ref="D69" r:id="rId5" xr:uid="{8BC1D3CE-61AD-4FB2-8484-4B071225FA7D}"/>
    <hyperlink ref="F69" r:id="rId6" xr:uid="{4B305706-D3A6-4EA0-8D95-6F5BD56A3229}"/>
    <hyperlink ref="G69" r:id="rId7" xr:uid="{97A5AA9B-9DF9-4670-B92F-1AEFAE3163AE}"/>
    <hyperlink ref="H69" r:id="rId8" xr:uid="{C8AA5393-42C3-49CE-A99A-EA4A3799A8A6}"/>
  </hyperlinks>
  <pageMargins left="0.7" right="0.7" top="0.75" bottom="0.75" header="0.3" footer="0.3"/>
  <pageSetup paperSize="9" orientation="portrait" r:id="rId9"/>
  <ignoredErrors>
    <ignoredError sqref="A104:C104 A72:A103 A105:A180 E104:F104 H104:XFD104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348"/>
  <sheetViews>
    <sheetView topLeftCell="A402" zoomScaleNormal="100" workbookViewId="0">
      <selection activeCell="E99" sqref="E99"/>
    </sheetView>
  </sheetViews>
  <sheetFormatPr defaultRowHeight="13.5" outlineLevelRow="1" x14ac:dyDescent="0.15"/>
  <cols>
    <col min="1" max="2" width="7.125" bestFit="1" customWidth="1"/>
    <col min="3" max="3" width="16.5" style="18" bestFit="1" customWidth="1"/>
    <col min="4" max="4" width="12.25" style="25" bestFit="1" customWidth="1"/>
    <col min="5" max="5" width="38" bestFit="1" customWidth="1"/>
    <col min="6" max="6" width="5.25" style="20" bestFit="1" customWidth="1"/>
    <col min="7" max="7" width="17.25" bestFit="1" customWidth="1"/>
    <col min="8" max="8" width="7.125" style="20" hidden="1" customWidth="1"/>
    <col min="9" max="9" width="9" style="20" bestFit="1" customWidth="1"/>
    <col min="10" max="10" width="5.25" bestFit="1" customWidth="1"/>
  </cols>
  <sheetData>
    <row r="1" spans="1:9" x14ac:dyDescent="0.15">
      <c r="A1" t="s">
        <v>17</v>
      </c>
      <c r="B1" t="s">
        <v>18</v>
      </c>
      <c r="C1" s="1" t="s">
        <v>19</v>
      </c>
      <c r="D1" t="s">
        <v>20</v>
      </c>
      <c r="E1" t="s">
        <v>21</v>
      </c>
      <c r="F1" s="4" t="s">
        <v>22</v>
      </c>
      <c r="G1" t="s">
        <v>23</v>
      </c>
      <c r="H1" s="20" t="s">
        <v>24</v>
      </c>
      <c r="I1" s="4" t="s">
        <v>398</v>
      </c>
    </row>
    <row r="2" spans="1:9" x14ac:dyDescent="0.15">
      <c r="A2" s="1">
        <f>52</f>
        <v>52</v>
      </c>
      <c r="B2">
        <v>51</v>
      </c>
      <c r="C2" s="1">
        <v>47</v>
      </c>
      <c r="D2" s="1">
        <v>35</v>
      </c>
      <c r="E2" s="1">
        <v>51</v>
      </c>
      <c r="F2">
        <v>24</v>
      </c>
      <c r="G2" s="1">
        <v>16</v>
      </c>
      <c r="H2" s="62">
        <v>34</v>
      </c>
      <c r="I2">
        <f>SUM(A2:H2)</f>
        <v>310</v>
      </c>
    </row>
    <row r="3" spans="1:9" x14ac:dyDescent="0.15">
      <c r="A3" s="4"/>
      <c r="C3" s="4"/>
      <c r="D3" s="4"/>
      <c r="F3"/>
      <c r="I3"/>
    </row>
    <row r="4" spans="1:9" x14ac:dyDescent="0.15">
      <c r="C4" s="22" t="s">
        <v>357</v>
      </c>
      <c r="D4" s="24">
        <f ca="1">SUM(D8,D64,D119,D157,D212,D240,D260,D299)</f>
        <v>4730</v>
      </c>
      <c r="E4" s="7">
        <f ca="1">D4/D5</f>
        <v>0.25393246362806676</v>
      </c>
      <c r="F4"/>
      <c r="I4"/>
    </row>
    <row r="5" spans="1:9" x14ac:dyDescent="0.15">
      <c r="C5" s="17" t="s">
        <v>397</v>
      </c>
      <c r="D5" s="24">
        <f>SUM(D62,D117,D155,D210,D238,D258,D297,D348)</f>
        <v>18627</v>
      </c>
      <c r="F5"/>
      <c r="I5"/>
    </row>
    <row r="6" spans="1:9" x14ac:dyDescent="0.15">
      <c r="D6" s="24"/>
      <c r="F6"/>
      <c r="I6"/>
    </row>
    <row r="7" spans="1:9" x14ac:dyDescent="0.15">
      <c r="D7" s="24"/>
      <c r="F7"/>
      <c r="I7"/>
    </row>
    <row r="8" spans="1:9" x14ac:dyDescent="0.15">
      <c r="A8" s="4" t="s">
        <v>355</v>
      </c>
      <c r="B8" s="4" t="s">
        <v>356</v>
      </c>
      <c r="C8" s="17" t="s">
        <v>348</v>
      </c>
      <c r="D8" s="25">
        <f ca="1">MAX(I10:I61)</f>
        <v>2841</v>
      </c>
      <c r="E8" s="36">
        <f ca="1">D8/D62</f>
        <v>1</v>
      </c>
      <c r="F8"/>
      <c r="I8"/>
    </row>
    <row r="9" spans="1:9" outlineLevel="1" x14ac:dyDescent="0.15">
      <c r="C9" s="17" t="s">
        <v>151</v>
      </c>
      <c r="D9" s="22" t="s">
        <v>396</v>
      </c>
      <c r="E9" s="4" t="s">
        <v>152</v>
      </c>
      <c r="F9" s="4" t="s">
        <v>180</v>
      </c>
      <c r="G9" s="4" t="s">
        <v>135</v>
      </c>
      <c r="H9" s="63"/>
      <c r="I9" s="4" t="s">
        <v>349</v>
      </c>
    </row>
    <row r="10" spans="1:9" outlineLevel="1" x14ac:dyDescent="0.15">
      <c r="C10" s="56">
        <v>1</v>
      </c>
      <c r="D10" s="25">
        <v>47</v>
      </c>
      <c r="E10" s="34" t="s">
        <v>360</v>
      </c>
      <c r="F10" s="1">
        <f>D10</f>
        <v>47</v>
      </c>
      <c r="G10" s="21">
        <f t="shared" ref="G10:G41" ca="1" si="0">IF(F10="","",IF(G10="",NOW(),G10))</f>
        <v>43578.58784375</v>
      </c>
      <c r="H10" s="62"/>
      <c r="I10">
        <f ca="1">SUM($D$10:D10)*IF(G10="",0,1)</f>
        <v>47</v>
      </c>
    </row>
    <row r="11" spans="1:9" outlineLevel="1" x14ac:dyDescent="0.15">
      <c r="C11" s="56">
        <v>2</v>
      </c>
      <c r="D11" s="25">
        <v>53</v>
      </c>
      <c r="E11" s="34" t="s">
        <v>361</v>
      </c>
      <c r="F11" s="1">
        <f t="shared" ref="F11:F61" si="1">D11</f>
        <v>53</v>
      </c>
      <c r="G11" s="21">
        <f t="shared" ca="1" si="0"/>
        <v>43578.588459722225</v>
      </c>
      <c r="H11" s="62"/>
      <c r="I11">
        <f ca="1">SUM($D$10:D11)*IF(G11="",0,1)</f>
        <v>100</v>
      </c>
    </row>
    <row r="12" spans="1:9" outlineLevel="1" x14ac:dyDescent="0.15">
      <c r="C12" s="56">
        <v>3</v>
      </c>
      <c r="D12" s="25">
        <v>55</v>
      </c>
      <c r="E12" s="34" t="s">
        <v>362</v>
      </c>
      <c r="F12" s="1">
        <f t="shared" si="1"/>
        <v>55</v>
      </c>
      <c r="G12" s="21">
        <f t="shared" ca="1" si="0"/>
        <v>43578.588459722225</v>
      </c>
      <c r="H12" s="62"/>
      <c r="I12">
        <f ca="1">SUM($D$10:D12)*IF(G12="",0,1)</f>
        <v>155</v>
      </c>
    </row>
    <row r="13" spans="1:9" outlineLevel="1" x14ac:dyDescent="0.15">
      <c r="C13" s="56">
        <v>4</v>
      </c>
      <c r="D13" s="25">
        <v>70</v>
      </c>
      <c r="E13" s="34" t="s">
        <v>363</v>
      </c>
      <c r="F13" s="1">
        <f t="shared" si="1"/>
        <v>70</v>
      </c>
      <c r="G13" s="21">
        <f t="shared" ca="1" si="0"/>
        <v>43578.588459722225</v>
      </c>
      <c r="H13" s="62"/>
      <c r="I13">
        <f ca="1">SUM($D$10:D13)*IF(G13="",0,1)</f>
        <v>225</v>
      </c>
    </row>
    <row r="14" spans="1:9" outlineLevel="1" x14ac:dyDescent="0.15">
      <c r="C14" s="56">
        <v>5</v>
      </c>
      <c r="D14" s="25">
        <v>43</v>
      </c>
      <c r="E14" s="34" t="s">
        <v>364</v>
      </c>
      <c r="F14" s="1">
        <f t="shared" si="1"/>
        <v>43</v>
      </c>
      <c r="G14" s="21">
        <f t="shared" ca="1" si="0"/>
        <v>43578.588459722225</v>
      </c>
      <c r="H14" s="62"/>
      <c r="I14">
        <f ca="1">SUM($D$10:D14)*IF(G14="",0,1)</f>
        <v>268</v>
      </c>
    </row>
    <row r="15" spans="1:9" outlineLevel="1" x14ac:dyDescent="0.15">
      <c r="C15" s="56">
        <v>6</v>
      </c>
      <c r="D15" s="25">
        <v>48</v>
      </c>
      <c r="E15" s="34" t="s">
        <v>366</v>
      </c>
      <c r="F15" s="1">
        <f t="shared" si="1"/>
        <v>48</v>
      </c>
      <c r="G15" s="21">
        <f t="shared" ca="1" si="0"/>
        <v>43578.588459722225</v>
      </c>
      <c r="H15" s="62"/>
      <c r="I15">
        <f ca="1">SUM($D$10:D15)*IF(G15="",0,1)</f>
        <v>316</v>
      </c>
    </row>
    <row r="16" spans="1:9" outlineLevel="1" x14ac:dyDescent="0.15">
      <c r="C16" s="56">
        <v>7</v>
      </c>
      <c r="D16" s="25">
        <v>67</v>
      </c>
      <c r="E16" s="34" t="s">
        <v>365</v>
      </c>
      <c r="F16" s="1">
        <f t="shared" si="1"/>
        <v>67</v>
      </c>
      <c r="G16" s="21">
        <f t="shared" ca="1" si="0"/>
        <v>43578.588459722225</v>
      </c>
      <c r="H16" s="62"/>
      <c r="I16">
        <f ca="1">SUM($D$10:D16)*IF(G16="",0,1)</f>
        <v>383</v>
      </c>
    </row>
    <row r="17" spans="3:9" outlineLevel="1" x14ac:dyDescent="0.15">
      <c r="C17" s="56">
        <v>8</v>
      </c>
      <c r="D17" s="25">
        <v>43</v>
      </c>
      <c r="E17" s="34" t="s">
        <v>367</v>
      </c>
      <c r="F17" s="1">
        <f t="shared" si="1"/>
        <v>43</v>
      </c>
      <c r="G17" s="21">
        <f t="shared" ca="1" si="0"/>
        <v>43578.588459722225</v>
      </c>
      <c r="H17" s="62"/>
      <c r="I17">
        <f ca="1">SUM($D$10:D17)*IF(G17="",0,1)</f>
        <v>426</v>
      </c>
    </row>
    <row r="18" spans="3:9" outlineLevel="1" x14ac:dyDescent="0.15">
      <c r="C18" s="56">
        <v>9</v>
      </c>
      <c r="D18" s="25">
        <v>47</v>
      </c>
      <c r="E18" s="34" t="s">
        <v>367</v>
      </c>
      <c r="F18" s="1">
        <f t="shared" si="1"/>
        <v>47</v>
      </c>
      <c r="G18" s="21">
        <f t="shared" ca="1" si="0"/>
        <v>43578.588459722225</v>
      </c>
      <c r="H18" s="62"/>
      <c r="I18">
        <f ca="1">SUM($D$10:D18)*IF(G18="",0,1)</f>
        <v>473</v>
      </c>
    </row>
    <row r="19" spans="3:9" outlineLevel="1" x14ac:dyDescent="0.15">
      <c r="C19" s="56">
        <v>10</v>
      </c>
      <c r="D19" s="25">
        <v>60</v>
      </c>
      <c r="E19" s="34" t="s">
        <v>368</v>
      </c>
      <c r="F19" s="1">
        <f t="shared" si="1"/>
        <v>60</v>
      </c>
      <c r="G19" s="21">
        <f t="shared" ca="1" si="0"/>
        <v>43578.588459722225</v>
      </c>
      <c r="H19" s="62"/>
      <c r="I19">
        <f ca="1">SUM($D$10:D19)*IF(G19="",0,1)</f>
        <v>533</v>
      </c>
    </row>
    <row r="20" spans="3:9" outlineLevel="1" x14ac:dyDescent="0.15">
      <c r="C20" s="56">
        <v>11</v>
      </c>
      <c r="D20" s="25">
        <v>64</v>
      </c>
      <c r="E20" s="34" t="s">
        <v>369</v>
      </c>
      <c r="F20" s="1">
        <f t="shared" si="1"/>
        <v>64</v>
      </c>
      <c r="G20" s="21">
        <f t="shared" ca="1" si="0"/>
        <v>43578.588459722225</v>
      </c>
      <c r="H20" s="62"/>
      <c r="I20">
        <f ca="1">SUM($D$10:D20)*IF(G20="",0,1)</f>
        <v>597</v>
      </c>
    </row>
    <row r="21" spans="3:9" outlineLevel="1" x14ac:dyDescent="0.15">
      <c r="C21" s="56">
        <v>12</v>
      </c>
      <c r="D21" s="25">
        <v>90</v>
      </c>
      <c r="E21" s="34" t="s">
        <v>370</v>
      </c>
      <c r="F21" s="1">
        <f t="shared" si="1"/>
        <v>90</v>
      </c>
      <c r="G21" s="21">
        <f t="shared" ca="1" si="0"/>
        <v>43578.588459722225</v>
      </c>
      <c r="H21" s="62"/>
      <c r="I21">
        <f ca="1">SUM($D$10:D21)*IF(G21="",0,1)</f>
        <v>687</v>
      </c>
    </row>
    <row r="22" spans="3:9" outlineLevel="1" x14ac:dyDescent="0.15">
      <c r="C22" s="56">
        <v>13</v>
      </c>
      <c r="D22" s="25">
        <v>45</v>
      </c>
      <c r="E22" s="34" t="s">
        <v>371</v>
      </c>
      <c r="F22" s="1">
        <f t="shared" si="1"/>
        <v>45</v>
      </c>
      <c r="G22" s="21">
        <f t="shared" ca="1" si="0"/>
        <v>43578.588459722225</v>
      </c>
      <c r="H22" s="62"/>
      <c r="I22">
        <f ca="1">SUM($D$10:D22)*IF(G22="",0,1)</f>
        <v>732</v>
      </c>
    </row>
    <row r="23" spans="3:9" outlineLevel="1" x14ac:dyDescent="0.15">
      <c r="C23" s="56">
        <v>14</v>
      </c>
      <c r="D23" s="25">
        <v>50</v>
      </c>
      <c r="E23" s="34" t="s">
        <v>372</v>
      </c>
      <c r="F23" s="1">
        <f t="shared" si="1"/>
        <v>50</v>
      </c>
      <c r="G23" s="21">
        <f t="shared" ca="1" si="0"/>
        <v>43578.588459722225</v>
      </c>
      <c r="H23" s="62"/>
      <c r="I23">
        <f ca="1">SUM($D$10:D23)*IF(G23="",0,1)</f>
        <v>782</v>
      </c>
    </row>
    <row r="24" spans="3:9" outlineLevel="1" x14ac:dyDescent="0.15">
      <c r="C24" s="56">
        <v>15</v>
      </c>
      <c r="D24" s="25">
        <v>44</v>
      </c>
      <c r="E24" s="34" t="s">
        <v>373</v>
      </c>
      <c r="F24" s="1">
        <f t="shared" si="1"/>
        <v>44</v>
      </c>
      <c r="G24" s="21">
        <f t="shared" ca="1" si="0"/>
        <v>43578.588459722225</v>
      </c>
      <c r="H24" s="62"/>
      <c r="I24">
        <f ca="1">SUM($D$10:D24)*IF(G24="",0,1)</f>
        <v>826</v>
      </c>
    </row>
    <row r="25" spans="3:9" outlineLevel="1" x14ac:dyDescent="0.15">
      <c r="C25" s="56">
        <v>16</v>
      </c>
      <c r="D25" s="25">
        <v>53</v>
      </c>
      <c r="E25" s="34" t="s">
        <v>373</v>
      </c>
      <c r="F25" s="1">
        <f t="shared" si="1"/>
        <v>53</v>
      </c>
      <c r="G25" s="21">
        <f t="shared" ca="1" si="0"/>
        <v>43578.588459722225</v>
      </c>
      <c r="H25" s="62"/>
      <c r="I25">
        <f ca="1">SUM($D$10:D25)*IF(G25="",0,1)</f>
        <v>879</v>
      </c>
    </row>
    <row r="26" spans="3:9" outlineLevel="1" x14ac:dyDescent="0.15">
      <c r="C26" s="56">
        <v>17</v>
      </c>
      <c r="D26" s="25">
        <v>29</v>
      </c>
      <c r="E26" s="34" t="s">
        <v>373</v>
      </c>
      <c r="F26" s="1">
        <f t="shared" si="1"/>
        <v>29</v>
      </c>
      <c r="G26" s="21">
        <f t="shared" ca="1" si="0"/>
        <v>43578.588459722225</v>
      </c>
      <c r="H26" s="62"/>
      <c r="I26">
        <f ca="1">SUM($D$10:D26)*IF(G26="",0,1)</f>
        <v>908</v>
      </c>
    </row>
    <row r="27" spans="3:9" outlineLevel="1" x14ac:dyDescent="0.15">
      <c r="C27" s="56">
        <v>18</v>
      </c>
      <c r="D27" s="25">
        <v>84</v>
      </c>
      <c r="E27" s="34" t="s">
        <v>374</v>
      </c>
      <c r="F27" s="1">
        <f t="shared" si="1"/>
        <v>84</v>
      </c>
      <c r="G27" s="21">
        <f t="shared" ca="1" si="0"/>
        <v>43578.588459722225</v>
      </c>
      <c r="H27" s="62"/>
      <c r="I27">
        <f ca="1">SUM($D$10:D27)*IF(G27="",0,1)</f>
        <v>992</v>
      </c>
    </row>
    <row r="28" spans="3:9" outlineLevel="1" x14ac:dyDescent="0.15">
      <c r="C28" s="56">
        <v>19</v>
      </c>
      <c r="D28" s="25">
        <v>54</v>
      </c>
      <c r="E28" s="34" t="s">
        <v>374</v>
      </c>
      <c r="F28" s="1">
        <f t="shared" si="1"/>
        <v>54</v>
      </c>
      <c r="G28" s="21">
        <f t="shared" ca="1" si="0"/>
        <v>43578.588459722225</v>
      </c>
      <c r="H28" s="62"/>
      <c r="I28">
        <f ca="1">SUM($D$10:D28)*IF(G28="",0,1)</f>
        <v>1046</v>
      </c>
    </row>
    <row r="29" spans="3:9" outlineLevel="1" x14ac:dyDescent="0.15">
      <c r="C29" s="56">
        <v>20</v>
      </c>
      <c r="D29" s="25">
        <v>40</v>
      </c>
      <c r="E29" s="34" t="s">
        <v>374</v>
      </c>
      <c r="F29" s="1">
        <f t="shared" si="1"/>
        <v>40</v>
      </c>
      <c r="G29" s="21">
        <f t="shared" ca="1" si="0"/>
        <v>43578.588459722225</v>
      </c>
      <c r="H29" s="62"/>
      <c r="I29">
        <f ca="1">SUM($D$10:D29)*IF(G29="",0,1)</f>
        <v>1086</v>
      </c>
    </row>
    <row r="30" spans="3:9" outlineLevel="1" x14ac:dyDescent="0.15">
      <c r="C30" s="56">
        <v>21</v>
      </c>
      <c r="D30" s="25">
        <v>52</v>
      </c>
      <c r="E30" s="34" t="s">
        <v>374</v>
      </c>
      <c r="F30" s="1">
        <f t="shared" si="1"/>
        <v>52</v>
      </c>
      <c r="G30" s="21">
        <f t="shared" ca="1" si="0"/>
        <v>43578.588459722225</v>
      </c>
      <c r="H30" s="62"/>
      <c r="I30">
        <f ca="1">SUM($D$10:D30)*IF(G30="",0,1)</f>
        <v>1138</v>
      </c>
    </row>
    <row r="31" spans="3:9" outlineLevel="1" x14ac:dyDescent="0.15">
      <c r="C31" s="56">
        <v>22</v>
      </c>
      <c r="D31" s="25">
        <v>57</v>
      </c>
      <c r="E31" s="34" t="s">
        <v>374</v>
      </c>
      <c r="F31" s="1">
        <f t="shared" si="1"/>
        <v>57</v>
      </c>
      <c r="G31" s="21">
        <f t="shared" ca="1" si="0"/>
        <v>43578.588459722225</v>
      </c>
      <c r="H31" s="62"/>
      <c r="I31">
        <f ca="1">SUM($D$10:D31)*IF(G31="",0,1)</f>
        <v>1195</v>
      </c>
    </row>
    <row r="32" spans="3:9" outlineLevel="1" x14ac:dyDescent="0.15">
      <c r="C32" s="56">
        <v>23</v>
      </c>
      <c r="D32" s="25">
        <v>49</v>
      </c>
      <c r="E32" s="34" t="s">
        <v>375</v>
      </c>
      <c r="F32" s="1">
        <f t="shared" si="1"/>
        <v>49</v>
      </c>
      <c r="G32" s="21">
        <f t="shared" ca="1" si="0"/>
        <v>43578.588459722225</v>
      </c>
      <c r="H32" s="62"/>
      <c r="I32">
        <f ca="1">SUM($D$10:D32)*IF(G32="",0,1)</f>
        <v>1244</v>
      </c>
    </row>
    <row r="33" spans="3:9" outlineLevel="1" x14ac:dyDescent="0.15">
      <c r="C33" s="56">
        <v>24</v>
      </c>
      <c r="D33" s="25">
        <v>53</v>
      </c>
      <c r="E33" s="34" t="s">
        <v>377</v>
      </c>
      <c r="F33" s="1">
        <f t="shared" si="1"/>
        <v>53</v>
      </c>
      <c r="G33" s="21">
        <f t="shared" ca="1" si="0"/>
        <v>43578.588459722225</v>
      </c>
      <c r="H33" s="62"/>
      <c r="I33">
        <f ca="1">SUM($D$10:D33)*IF(G33="",0,1)</f>
        <v>1297</v>
      </c>
    </row>
    <row r="34" spans="3:9" outlineLevel="1" x14ac:dyDescent="0.15">
      <c r="C34" s="56">
        <v>25</v>
      </c>
      <c r="D34" s="25">
        <v>43</v>
      </c>
      <c r="E34" s="34" t="s">
        <v>376</v>
      </c>
      <c r="F34" s="1">
        <f t="shared" si="1"/>
        <v>43</v>
      </c>
      <c r="G34" s="21">
        <f t="shared" ca="1" si="0"/>
        <v>43578.588459722225</v>
      </c>
      <c r="H34" s="62"/>
      <c r="I34">
        <f ca="1">SUM($D$10:D34)*IF(G34="",0,1)</f>
        <v>1340</v>
      </c>
    </row>
    <row r="35" spans="3:9" outlineLevel="1" x14ac:dyDescent="0.15">
      <c r="C35" s="56">
        <v>26</v>
      </c>
      <c r="D35" s="25">
        <v>59</v>
      </c>
      <c r="E35" s="34" t="s">
        <v>378</v>
      </c>
      <c r="F35" s="1">
        <f t="shared" si="1"/>
        <v>59</v>
      </c>
      <c r="G35" s="21">
        <f t="shared" ca="1" si="0"/>
        <v>43578.588459722225</v>
      </c>
      <c r="H35" s="62"/>
      <c r="I35">
        <f ca="1">SUM($D$10:D35)*IF(G35="",0,1)</f>
        <v>1399</v>
      </c>
    </row>
    <row r="36" spans="3:9" outlineLevel="1" x14ac:dyDescent="0.15">
      <c r="C36" s="56">
        <v>27</v>
      </c>
      <c r="D36" s="25">
        <v>45</v>
      </c>
      <c r="E36" s="34" t="s">
        <v>379</v>
      </c>
      <c r="F36" s="1">
        <f t="shared" si="1"/>
        <v>45</v>
      </c>
      <c r="G36" s="21">
        <f t="shared" ca="1" si="0"/>
        <v>43578.588459722225</v>
      </c>
      <c r="H36" s="62"/>
      <c r="I36">
        <f ca="1">SUM($D$10:D36)*IF(G36="",0,1)</f>
        <v>1444</v>
      </c>
    </row>
    <row r="37" spans="3:9" outlineLevel="1" x14ac:dyDescent="0.15">
      <c r="C37" s="56">
        <v>28</v>
      </c>
      <c r="D37" s="25">
        <v>50</v>
      </c>
      <c r="E37" s="34" t="s">
        <v>380</v>
      </c>
      <c r="F37" s="1">
        <f t="shared" si="1"/>
        <v>50</v>
      </c>
      <c r="G37" s="21">
        <f t="shared" ca="1" si="0"/>
        <v>43578.588459722225</v>
      </c>
      <c r="H37" s="62"/>
      <c r="I37">
        <f ca="1">SUM($D$10:D37)*IF(G37="",0,1)</f>
        <v>1494</v>
      </c>
    </row>
    <row r="38" spans="3:9" outlineLevel="1" x14ac:dyDescent="0.15">
      <c r="C38" s="56">
        <v>29</v>
      </c>
      <c r="D38" s="25">
        <v>55</v>
      </c>
      <c r="E38" s="34" t="s">
        <v>381</v>
      </c>
      <c r="F38" s="1">
        <f t="shared" si="1"/>
        <v>55</v>
      </c>
      <c r="G38" s="21">
        <f t="shared" ca="1" si="0"/>
        <v>43578.588459722225</v>
      </c>
      <c r="H38" s="62"/>
      <c r="I38">
        <f ca="1">SUM($D$10:D38)*IF(G38="",0,1)</f>
        <v>1549</v>
      </c>
    </row>
    <row r="39" spans="3:9" outlineLevel="1" x14ac:dyDescent="0.15">
      <c r="C39" s="56">
        <v>30</v>
      </c>
      <c r="D39" s="25">
        <v>68</v>
      </c>
      <c r="E39" s="34" t="s">
        <v>381</v>
      </c>
      <c r="F39" s="1">
        <f t="shared" si="1"/>
        <v>68</v>
      </c>
      <c r="G39" s="21">
        <f t="shared" ca="1" si="0"/>
        <v>43578.588459722225</v>
      </c>
      <c r="H39" s="62"/>
      <c r="I39">
        <f ca="1">SUM($D$10:D39)*IF(G39="",0,1)</f>
        <v>1617</v>
      </c>
    </row>
    <row r="40" spans="3:9" outlineLevel="1" x14ac:dyDescent="0.15">
      <c r="C40" s="56">
        <v>31</v>
      </c>
      <c r="D40" s="25">
        <v>48</v>
      </c>
      <c r="E40" s="34" t="s">
        <v>382</v>
      </c>
      <c r="F40" s="1">
        <f t="shared" si="1"/>
        <v>48</v>
      </c>
      <c r="G40" s="21">
        <f t="shared" ca="1" si="0"/>
        <v>43578.588459722225</v>
      </c>
      <c r="H40" s="62"/>
      <c r="I40">
        <f ca="1">SUM($D$10:D40)*IF(G40="",0,1)</f>
        <v>1665</v>
      </c>
    </row>
    <row r="41" spans="3:9" outlineLevel="1" x14ac:dyDescent="0.15">
      <c r="C41" s="56">
        <v>32</v>
      </c>
      <c r="D41" s="25">
        <v>39</v>
      </c>
      <c r="E41" s="34" t="s">
        <v>383</v>
      </c>
      <c r="F41" s="1">
        <f t="shared" si="1"/>
        <v>39</v>
      </c>
      <c r="G41" s="21">
        <f t="shared" ca="1" si="0"/>
        <v>43578.588459722225</v>
      </c>
      <c r="H41" s="62"/>
      <c r="I41">
        <f ca="1">SUM($D$10:D41)*IF(G41="",0,1)</f>
        <v>1704</v>
      </c>
    </row>
    <row r="42" spans="3:9" outlineLevel="1" x14ac:dyDescent="0.15">
      <c r="C42" s="56">
        <v>33</v>
      </c>
      <c r="D42" s="25">
        <v>59</v>
      </c>
      <c r="E42" s="34" t="s">
        <v>383</v>
      </c>
      <c r="F42" s="1">
        <f t="shared" si="1"/>
        <v>59</v>
      </c>
      <c r="G42" s="21">
        <f t="shared" ref="G42:G61" ca="1" si="2">IF(F42="","",IF(G42="",NOW(),G42))</f>
        <v>43578.588459722225</v>
      </c>
      <c r="H42" s="62"/>
      <c r="I42">
        <f ca="1">SUM($D$10:D42)*IF(G42="",0,1)</f>
        <v>1763</v>
      </c>
    </row>
    <row r="43" spans="3:9" outlineLevel="1" x14ac:dyDescent="0.15">
      <c r="C43" s="56">
        <v>34</v>
      </c>
      <c r="D43" s="25">
        <v>53</v>
      </c>
      <c r="E43" s="34" t="s">
        <v>383</v>
      </c>
      <c r="F43" s="1">
        <f t="shared" si="1"/>
        <v>53</v>
      </c>
      <c r="G43" s="21">
        <f t="shared" ca="1" si="2"/>
        <v>43578.588459722225</v>
      </c>
      <c r="H43" s="62"/>
      <c r="I43">
        <f ca="1">SUM($D$10:D43)*IF(G43="",0,1)</f>
        <v>1816</v>
      </c>
    </row>
    <row r="44" spans="3:9" outlineLevel="1" x14ac:dyDescent="0.15">
      <c r="C44" s="56">
        <v>35</v>
      </c>
      <c r="D44" s="25">
        <v>45</v>
      </c>
      <c r="E44" s="34" t="s">
        <v>383</v>
      </c>
      <c r="F44" s="1">
        <f t="shared" si="1"/>
        <v>45</v>
      </c>
      <c r="G44" s="21">
        <f t="shared" ca="1" si="2"/>
        <v>43578.588459722225</v>
      </c>
      <c r="H44" s="62"/>
      <c r="I44">
        <f ca="1">SUM($D$10:D44)*IF(G44="",0,1)</f>
        <v>1861</v>
      </c>
    </row>
    <row r="45" spans="3:9" outlineLevel="1" x14ac:dyDescent="0.15">
      <c r="C45" s="56">
        <v>36</v>
      </c>
      <c r="D45" s="25">
        <v>65</v>
      </c>
      <c r="E45" s="34" t="s">
        <v>383</v>
      </c>
      <c r="F45" s="1">
        <f t="shared" si="1"/>
        <v>65</v>
      </c>
      <c r="G45" s="21">
        <f t="shared" ca="1" si="2"/>
        <v>43578.588459722225</v>
      </c>
      <c r="H45" s="62"/>
      <c r="I45">
        <f ca="1">SUM($D$10:D45)*IF(G45="",0,1)</f>
        <v>1926</v>
      </c>
    </row>
    <row r="46" spans="3:9" outlineLevel="1" x14ac:dyDescent="0.15">
      <c r="C46" s="56">
        <v>37</v>
      </c>
      <c r="D46" s="25">
        <v>90</v>
      </c>
      <c r="E46" s="34" t="s">
        <v>383</v>
      </c>
      <c r="F46" s="1">
        <f t="shared" si="1"/>
        <v>90</v>
      </c>
      <c r="G46" s="21">
        <f t="shared" ca="1" si="2"/>
        <v>43578.588459722225</v>
      </c>
      <c r="H46" s="62"/>
      <c r="I46">
        <f ca="1">SUM($D$10:D46)*IF(G46="",0,1)</f>
        <v>2016</v>
      </c>
    </row>
    <row r="47" spans="3:9" outlineLevel="1" x14ac:dyDescent="0.15">
      <c r="C47" s="56">
        <v>38</v>
      </c>
      <c r="D47" s="25">
        <v>72</v>
      </c>
      <c r="E47" s="34" t="s">
        <v>383</v>
      </c>
      <c r="F47" s="1">
        <f t="shared" si="1"/>
        <v>72</v>
      </c>
      <c r="G47" s="21">
        <f t="shared" ca="1" si="2"/>
        <v>43578.588459722225</v>
      </c>
      <c r="H47" s="62"/>
      <c r="I47">
        <f ca="1">SUM($D$10:D47)*IF(G47="",0,1)</f>
        <v>2088</v>
      </c>
    </row>
    <row r="48" spans="3:9" outlineLevel="1" x14ac:dyDescent="0.15">
      <c r="C48" s="56">
        <v>39</v>
      </c>
      <c r="D48" s="25">
        <v>60</v>
      </c>
      <c r="E48" s="34" t="s">
        <v>383</v>
      </c>
      <c r="F48" s="1">
        <f t="shared" si="1"/>
        <v>60</v>
      </c>
      <c r="G48" s="21">
        <f t="shared" ca="1" si="2"/>
        <v>43578.588459722225</v>
      </c>
      <c r="H48" s="62"/>
      <c r="I48">
        <f ca="1">SUM($D$10:D48)*IF(G48="",0,1)</f>
        <v>2148</v>
      </c>
    </row>
    <row r="49" spans="1:9" outlineLevel="1" x14ac:dyDescent="0.15">
      <c r="C49" s="56">
        <v>40</v>
      </c>
      <c r="D49" s="25">
        <v>30</v>
      </c>
      <c r="E49" s="34" t="s">
        <v>383</v>
      </c>
      <c r="F49" s="1">
        <f t="shared" si="1"/>
        <v>30</v>
      </c>
      <c r="G49" s="21">
        <f t="shared" ca="1" si="2"/>
        <v>43578.588459722225</v>
      </c>
      <c r="H49" s="62"/>
      <c r="I49">
        <f ca="1">SUM($D$10:D49)*IF(G49="",0,1)</f>
        <v>2178</v>
      </c>
    </row>
    <row r="50" spans="1:9" outlineLevel="1" x14ac:dyDescent="0.15">
      <c r="C50" s="56">
        <v>41</v>
      </c>
      <c r="D50" s="25">
        <v>56</v>
      </c>
      <c r="E50" s="34" t="s">
        <v>384</v>
      </c>
      <c r="F50" s="1">
        <f t="shared" si="1"/>
        <v>56</v>
      </c>
      <c r="G50" s="21">
        <f t="shared" ca="1" si="2"/>
        <v>43578.588459722225</v>
      </c>
      <c r="H50" s="62"/>
      <c r="I50">
        <f ca="1">SUM($D$10:D50)*IF(G50="",0,1)</f>
        <v>2234</v>
      </c>
    </row>
    <row r="51" spans="1:9" outlineLevel="1" x14ac:dyDescent="0.15">
      <c r="C51" s="56">
        <v>42</v>
      </c>
      <c r="D51" s="25">
        <v>56</v>
      </c>
      <c r="E51" s="34" t="s">
        <v>385</v>
      </c>
      <c r="F51" s="1">
        <f t="shared" si="1"/>
        <v>56</v>
      </c>
      <c r="G51" s="21">
        <f t="shared" ca="1" si="2"/>
        <v>43578.588459722225</v>
      </c>
      <c r="H51" s="62"/>
      <c r="I51">
        <f ca="1">SUM($D$10:D51)*IF(G51="",0,1)</f>
        <v>2290</v>
      </c>
    </row>
    <row r="52" spans="1:9" outlineLevel="1" x14ac:dyDescent="0.15">
      <c r="C52" s="56">
        <v>43</v>
      </c>
      <c r="D52" s="25">
        <v>49</v>
      </c>
      <c r="E52" s="34" t="s">
        <v>386</v>
      </c>
      <c r="F52" s="1">
        <f t="shared" si="1"/>
        <v>49</v>
      </c>
      <c r="G52" s="21">
        <f t="shared" ca="1" si="2"/>
        <v>43578.588459722225</v>
      </c>
      <c r="H52" s="62"/>
      <c r="I52">
        <f ca="1">SUM($D$10:D52)*IF(G52="",0,1)</f>
        <v>2339</v>
      </c>
    </row>
    <row r="53" spans="1:9" outlineLevel="1" x14ac:dyDescent="0.15">
      <c r="C53" s="56">
        <v>44</v>
      </c>
      <c r="D53" s="25">
        <v>46</v>
      </c>
      <c r="E53" s="34" t="s">
        <v>387</v>
      </c>
      <c r="F53" s="1">
        <f t="shared" si="1"/>
        <v>46</v>
      </c>
      <c r="G53" s="21">
        <f t="shared" ca="1" si="2"/>
        <v>43578.588459722225</v>
      </c>
      <c r="H53" s="62"/>
      <c r="I53">
        <f ca="1">SUM($D$10:D53)*IF(G53="",0,1)</f>
        <v>2385</v>
      </c>
    </row>
    <row r="54" spans="1:9" outlineLevel="1" x14ac:dyDescent="0.15">
      <c r="C54" s="56">
        <v>45</v>
      </c>
      <c r="D54" s="25">
        <v>48</v>
      </c>
      <c r="E54" s="34" t="s">
        <v>388</v>
      </c>
      <c r="F54" s="1">
        <f t="shared" si="1"/>
        <v>48</v>
      </c>
      <c r="G54" s="21">
        <f t="shared" ca="1" si="2"/>
        <v>43578.588459722225</v>
      </c>
      <c r="H54" s="62"/>
      <c r="I54">
        <f ca="1">SUM($D$10:D54)*IF(G54="",0,1)</f>
        <v>2433</v>
      </c>
    </row>
    <row r="55" spans="1:9" outlineLevel="1" x14ac:dyDescent="0.15">
      <c r="C55" s="56">
        <v>46</v>
      </c>
      <c r="D55" s="25">
        <v>50</v>
      </c>
      <c r="E55" s="34" t="s">
        <v>390</v>
      </c>
      <c r="F55" s="1">
        <f t="shared" si="1"/>
        <v>50</v>
      </c>
      <c r="G55" s="21">
        <f t="shared" ca="1" si="2"/>
        <v>43578.588459722225</v>
      </c>
      <c r="H55" s="62"/>
      <c r="I55">
        <f ca="1">SUM($D$10:D55)*IF(G55="",0,1)</f>
        <v>2483</v>
      </c>
    </row>
    <row r="56" spans="1:9" outlineLevel="1" x14ac:dyDescent="0.15">
      <c r="C56" s="56">
        <v>47</v>
      </c>
      <c r="D56" s="25">
        <v>58</v>
      </c>
      <c r="E56" s="34" t="s">
        <v>389</v>
      </c>
      <c r="F56" s="1">
        <f t="shared" si="1"/>
        <v>58</v>
      </c>
      <c r="G56" s="21">
        <f t="shared" ca="1" si="2"/>
        <v>43578.588459722225</v>
      </c>
      <c r="H56" s="62"/>
      <c r="I56">
        <f ca="1">SUM($D$10:D56)*IF(G56="",0,1)</f>
        <v>2541</v>
      </c>
    </row>
    <row r="57" spans="1:9" outlineLevel="1" x14ac:dyDescent="0.15">
      <c r="C57" s="56">
        <v>48</v>
      </c>
      <c r="D57" s="25">
        <v>53</v>
      </c>
      <c r="E57" s="34" t="s">
        <v>391</v>
      </c>
      <c r="F57" s="1">
        <f t="shared" si="1"/>
        <v>53</v>
      </c>
      <c r="G57" s="21">
        <f t="shared" ca="1" si="2"/>
        <v>43578.588459722225</v>
      </c>
      <c r="H57" s="62"/>
      <c r="I57">
        <f ca="1">SUM($D$10:D57)*IF(G57="",0,1)</f>
        <v>2594</v>
      </c>
    </row>
    <row r="58" spans="1:9" outlineLevel="1" x14ac:dyDescent="0.15">
      <c r="C58" s="56">
        <v>49</v>
      </c>
      <c r="D58" s="25">
        <v>55</v>
      </c>
      <c r="E58" s="34" t="s">
        <v>392</v>
      </c>
      <c r="F58" s="1">
        <f t="shared" si="1"/>
        <v>55</v>
      </c>
      <c r="G58" s="21">
        <f t="shared" ca="1" si="2"/>
        <v>43578.588459722225</v>
      </c>
      <c r="H58" s="62"/>
      <c r="I58">
        <f ca="1">SUM($D$10:D58)*IF(G58="",0,1)</f>
        <v>2649</v>
      </c>
    </row>
    <row r="59" spans="1:9" outlineLevel="1" x14ac:dyDescent="0.15">
      <c r="C59" s="56">
        <v>50</v>
      </c>
      <c r="D59" s="25">
        <v>53</v>
      </c>
      <c r="E59" s="34" t="s">
        <v>393</v>
      </c>
      <c r="F59" s="1">
        <f t="shared" si="1"/>
        <v>53</v>
      </c>
      <c r="G59" s="21">
        <f t="shared" ca="1" si="2"/>
        <v>43578.588459722225</v>
      </c>
      <c r="H59" s="62"/>
      <c r="I59">
        <f ca="1">SUM($D$10:D59)*IF(G59="",0,1)</f>
        <v>2702</v>
      </c>
    </row>
    <row r="60" spans="1:9" outlineLevel="1" x14ac:dyDescent="0.15">
      <c r="C60" s="56">
        <v>51</v>
      </c>
      <c r="D60" s="25">
        <v>63</v>
      </c>
      <c r="E60" s="34" t="s">
        <v>394</v>
      </c>
      <c r="F60" s="1">
        <f t="shared" si="1"/>
        <v>63</v>
      </c>
      <c r="G60" s="21">
        <f t="shared" ca="1" si="2"/>
        <v>43578.588459722225</v>
      </c>
      <c r="H60" s="62"/>
      <c r="I60">
        <f ca="1">SUM($D$10:D60)*IF(G60="",0,1)</f>
        <v>2765</v>
      </c>
    </row>
    <row r="61" spans="1:9" outlineLevel="1" x14ac:dyDescent="0.15">
      <c r="C61" s="56">
        <v>52</v>
      </c>
      <c r="D61" s="25">
        <v>76</v>
      </c>
      <c r="E61" s="34" t="s">
        <v>395</v>
      </c>
      <c r="F61" s="1">
        <f t="shared" si="1"/>
        <v>76</v>
      </c>
      <c r="G61" s="21">
        <f t="shared" ca="1" si="2"/>
        <v>43578.588459722225</v>
      </c>
      <c r="H61" s="62"/>
      <c r="I61">
        <f ca="1">SUM($D$10:D61)*IF(G61="",0,1)</f>
        <v>2841</v>
      </c>
    </row>
    <row r="62" spans="1:9" x14ac:dyDescent="0.15">
      <c r="C62" s="18" t="s">
        <v>358</v>
      </c>
      <c r="D62" s="24">
        <f>SUM(D10:D61)</f>
        <v>2841</v>
      </c>
      <c r="E62" s="10">
        <f>D62/C61</f>
        <v>54.634615384615387</v>
      </c>
      <c r="F62"/>
      <c r="I62"/>
    </row>
    <row r="63" spans="1:9" x14ac:dyDescent="0.15">
      <c r="D63" s="24"/>
      <c r="F63"/>
      <c r="I63"/>
    </row>
    <row r="64" spans="1:9" x14ac:dyDescent="0.15">
      <c r="A64" t="s">
        <v>133</v>
      </c>
      <c r="B64" t="s">
        <v>134</v>
      </c>
      <c r="C64" s="17" t="s">
        <v>348</v>
      </c>
      <c r="D64" s="25">
        <f>LARGE($I$66:$I$116,1)</f>
        <v>1889</v>
      </c>
      <c r="E64" s="23">
        <f>D64/$D$117</f>
        <v>0.60603144048764834</v>
      </c>
      <c r="F64"/>
      <c r="G64" s="1"/>
      <c r="I64"/>
    </row>
    <row r="65" spans="3:12" outlineLevel="1" x14ac:dyDescent="0.15">
      <c r="C65" s="17" t="s">
        <v>151</v>
      </c>
      <c r="D65" s="22" t="s">
        <v>396</v>
      </c>
      <c r="E65" s="4" t="s">
        <v>152</v>
      </c>
      <c r="F65" s="4" t="s">
        <v>180</v>
      </c>
      <c r="G65" s="4" t="s">
        <v>135</v>
      </c>
      <c r="H65" s="63" t="s">
        <v>1104</v>
      </c>
      <c r="I65" s="4" t="s">
        <v>349</v>
      </c>
      <c r="J65" s="19"/>
      <c r="K65" s="4"/>
    </row>
    <row r="66" spans="3:12" outlineLevel="1" x14ac:dyDescent="0.15">
      <c r="C66" s="56">
        <v>1</v>
      </c>
      <c r="D66" s="25">
        <v>90</v>
      </c>
      <c r="E66" s="34" t="s">
        <v>136</v>
      </c>
      <c r="F66" s="62">
        <f>D66</f>
        <v>90</v>
      </c>
      <c r="G66" s="21">
        <f ca="1">IF(F66="","",IF(G66="",NOW(),G66))</f>
        <v>43577.922743287039</v>
      </c>
      <c r="H66" s="62">
        <f>IF(ISBLANK(F66),,F66/D66)</f>
        <v>1</v>
      </c>
      <c r="I66" s="20">
        <f>IF(H66&lt;&gt;0,SUMPRODUCT($D$66:D66,$H$66:H66),)</f>
        <v>90</v>
      </c>
      <c r="K66" s="4"/>
      <c r="L66" s="4"/>
    </row>
    <row r="67" spans="3:12" outlineLevel="1" x14ac:dyDescent="0.15">
      <c r="C67" s="56">
        <v>2</v>
      </c>
      <c r="D67" s="25">
        <v>74</v>
      </c>
      <c r="E67" s="34" t="s">
        <v>137</v>
      </c>
      <c r="F67" s="62">
        <f t="shared" ref="F67:F89" si="3">D67</f>
        <v>74</v>
      </c>
      <c r="G67" s="21">
        <f t="shared" ref="G67:G83" ca="1" si="4">IF(F67="","",IF(G67="",NOW(),G67))</f>
        <v>43577.922935069444</v>
      </c>
      <c r="H67" s="62">
        <f t="shared" ref="H67:H116" si="5">IF(ISBLANK(F67),,F67/D67)</f>
        <v>1</v>
      </c>
      <c r="I67" s="20">
        <f>IF(H67&lt;&gt;0,SUMPRODUCT($D$66:D67,$H$66:H67),)</f>
        <v>164</v>
      </c>
      <c r="K67" s="4"/>
      <c r="L67" s="4"/>
    </row>
    <row r="68" spans="3:12" outlineLevel="1" x14ac:dyDescent="0.15">
      <c r="C68" s="56">
        <v>3</v>
      </c>
      <c r="D68" s="25">
        <v>70</v>
      </c>
      <c r="E68" s="34" t="s">
        <v>138</v>
      </c>
      <c r="F68" s="62">
        <f t="shared" si="3"/>
        <v>70</v>
      </c>
      <c r="G68" s="21">
        <f t="shared" ca="1" si="4"/>
        <v>43577.9231693287</v>
      </c>
      <c r="H68" s="62">
        <f t="shared" si="5"/>
        <v>1</v>
      </c>
      <c r="I68" s="20">
        <f>IF(H68&lt;&gt;0,SUMPRODUCT($D$66:D68,$H$66:H68),)</f>
        <v>234</v>
      </c>
    </row>
    <row r="69" spans="3:12" outlineLevel="1" x14ac:dyDescent="0.15">
      <c r="C69" s="56">
        <v>4</v>
      </c>
      <c r="D69" s="25">
        <v>41</v>
      </c>
      <c r="E69" s="34" t="s">
        <v>139</v>
      </c>
      <c r="F69" s="62">
        <f t="shared" si="3"/>
        <v>41</v>
      </c>
      <c r="G69" s="21">
        <f t="shared" ca="1" si="4"/>
        <v>43577.92319710648</v>
      </c>
      <c r="H69" s="62">
        <f t="shared" si="5"/>
        <v>1</v>
      </c>
      <c r="I69" s="20">
        <f>IF(H69&lt;&gt;0,SUMPRODUCT($D$66:D69,$H$66:H69),)</f>
        <v>275</v>
      </c>
    </row>
    <row r="70" spans="3:12" outlineLevel="1" x14ac:dyDescent="0.15">
      <c r="C70" s="56">
        <v>5</v>
      </c>
      <c r="D70" s="25">
        <v>78</v>
      </c>
      <c r="E70" s="34" t="s">
        <v>140</v>
      </c>
      <c r="F70" s="62">
        <f t="shared" si="3"/>
        <v>78</v>
      </c>
      <c r="G70" s="21">
        <f t="shared" ca="1" si="4"/>
        <v>43577.92320902778</v>
      </c>
      <c r="H70" s="62">
        <f t="shared" si="5"/>
        <v>1</v>
      </c>
      <c r="I70" s="20">
        <f>IF(H70&lt;&gt;0,SUMPRODUCT($D$66:D70,$H$66:H70),)</f>
        <v>353</v>
      </c>
    </row>
    <row r="71" spans="3:12" outlineLevel="1" x14ac:dyDescent="0.15">
      <c r="C71" s="56">
        <v>6</v>
      </c>
      <c r="D71" s="25">
        <v>71</v>
      </c>
      <c r="E71" s="34" t="s">
        <v>139</v>
      </c>
      <c r="F71" s="62">
        <f t="shared" si="3"/>
        <v>71</v>
      </c>
      <c r="G71" s="21">
        <f t="shared" ca="1" si="4"/>
        <v>43578.515765509263</v>
      </c>
      <c r="H71" s="62">
        <f t="shared" si="5"/>
        <v>1</v>
      </c>
      <c r="I71" s="20">
        <f>IF(H71&lt;&gt;0,SUMPRODUCT($D$66:D71,$H$66:H71),)</f>
        <v>424</v>
      </c>
    </row>
    <row r="72" spans="3:12" outlineLevel="1" x14ac:dyDescent="0.15">
      <c r="C72" s="56">
        <v>7</v>
      </c>
      <c r="D72" s="25">
        <v>53</v>
      </c>
      <c r="E72" s="34" t="s">
        <v>139</v>
      </c>
      <c r="F72" s="62">
        <f t="shared" si="3"/>
        <v>53</v>
      </c>
      <c r="G72" s="21">
        <f t="shared" ca="1" si="4"/>
        <v>43578.69855671296</v>
      </c>
      <c r="H72" s="62">
        <f t="shared" si="5"/>
        <v>1</v>
      </c>
      <c r="I72" s="20">
        <f>IF(H72&lt;&gt;0,SUMPRODUCT($D$66:D72,$H$66:H72),)</f>
        <v>477</v>
      </c>
    </row>
    <row r="73" spans="3:12" outlineLevel="1" x14ac:dyDescent="0.15">
      <c r="C73" s="56">
        <v>8</v>
      </c>
      <c r="D73" s="25">
        <v>45</v>
      </c>
      <c r="E73" s="34" t="s">
        <v>141</v>
      </c>
      <c r="F73" s="62">
        <f t="shared" si="3"/>
        <v>45</v>
      </c>
      <c r="G73" s="21">
        <f t="shared" ca="1" si="4"/>
        <v>43579.696508449073</v>
      </c>
      <c r="H73" s="62">
        <f t="shared" si="5"/>
        <v>1</v>
      </c>
      <c r="I73" s="20">
        <f>IF(H73&lt;&gt;0,SUMPRODUCT($D$66:D73,$H$66:H73),)</f>
        <v>522</v>
      </c>
    </row>
    <row r="74" spans="3:12" outlineLevel="1" x14ac:dyDescent="0.15">
      <c r="C74" s="56">
        <v>9</v>
      </c>
      <c r="D74" s="25">
        <v>48</v>
      </c>
      <c r="E74" s="34" t="s">
        <v>142</v>
      </c>
      <c r="F74" s="62">
        <f t="shared" si="3"/>
        <v>48</v>
      </c>
      <c r="G74" s="21">
        <f t="shared" ca="1" si="4"/>
        <v>43579.696666898148</v>
      </c>
      <c r="H74" s="62">
        <f t="shared" si="5"/>
        <v>1</v>
      </c>
      <c r="I74" s="20">
        <f>IF(H74&lt;&gt;0,SUMPRODUCT($D$66:D74,$H$66:H74),)</f>
        <v>570</v>
      </c>
    </row>
    <row r="75" spans="3:12" outlineLevel="1" x14ac:dyDescent="0.15">
      <c r="C75" s="56">
        <v>10</v>
      </c>
      <c r="D75" s="25">
        <v>47</v>
      </c>
      <c r="E75" s="34" t="s">
        <v>141</v>
      </c>
      <c r="F75" s="62">
        <f t="shared" si="3"/>
        <v>47</v>
      </c>
      <c r="G75" s="21">
        <f t="shared" ca="1" si="4"/>
        <v>43584.754103935185</v>
      </c>
      <c r="H75" s="62">
        <f t="shared" si="5"/>
        <v>1</v>
      </c>
      <c r="I75" s="20">
        <f>IF(H75&lt;&gt;0,SUMPRODUCT($D$66:D75,$H$66:H75),)</f>
        <v>617</v>
      </c>
    </row>
    <row r="76" spans="3:12" outlineLevel="1" x14ac:dyDescent="0.15">
      <c r="C76" s="56">
        <v>11</v>
      </c>
      <c r="D76" s="25">
        <v>81</v>
      </c>
      <c r="E76" s="34" t="s">
        <v>143</v>
      </c>
      <c r="F76" s="62">
        <f t="shared" si="3"/>
        <v>81</v>
      </c>
      <c r="G76" s="21">
        <f t="shared" ca="1" si="4"/>
        <v>43584.903417939815</v>
      </c>
      <c r="H76" s="62">
        <f t="shared" si="5"/>
        <v>1</v>
      </c>
      <c r="I76" s="20">
        <f>IF(H76&lt;&gt;0,SUMPRODUCT($D$66:D76,$H$66:H76),)</f>
        <v>698</v>
      </c>
    </row>
    <row r="77" spans="3:12" outlineLevel="1" x14ac:dyDescent="0.15">
      <c r="C77" s="56">
        <v>12</v>
      </c>
      <c r="D77" s="25">
        <v>71</v>
      </c>
      <c r="E77" s="34" t="s">
        <v>143</v>
      </c>
      <c r="F77" s="62">
        <f t="shared" si="3"/>
        <v>71</v>
      </c>
      <c r="G77" s="21">
        <f t="shared" ca="1" si="4"/>
        <v>43587.447572569443</v>
      </c>
      <c r="H77" s="62">
        <f t="shared" si="5"/>
        <v>1</v>
      </c>
      <c r="I77" s="20">
        <f>IF(H77&lt;&gt;0,SUMPRODUCT($D$66:D77,$H$66:H77),)</f>
        <v>769</v>
      </c>
    </row>
    <row r="78" spans="3:12" outlineLevel="1" x14ac:dyDescent="0.15">
      <c r="C78" s="56">
        <v>13</v>
      </c>
      <c r="D78" s="25">
        <v>81</v>
      </c>
      <c r="E78" s="34" t="s">
        <v>144</v>
      </c>
      <c r="F78" s="62">
        <f t="shared" si="3"/>
        <v>81</v>
      </c>
      <c r="G78" s="21">
        <f t="shared" ca="1" si="4"/>
        <v>43587.636966435188</v>
      </c>
      <c r="H78" s="62">
        <f t="shared" si="5"/>
        <v>1</v>
      </c>
      <c r="I78" s="20">
        <f>IF(H78&lt;&gt;0,SUMPRODUCT($D$66:D78,$H$66:H78),)</f>
        <v>850</v>
      </c>
    </row>
    <row r="79" spans="3:12" outlineLevel="1" x14ac:dyDescent="0.15">
      <c r="C79" s="56">
        <v>14</v>
      </c>
      <c r="D79" s="25">
        <v>85</v>
      </c>
      <c r="E79" s="34" t="s">
        <v>145</v>
      </c>
      <c r="F79" s="62">
        <f t="shared" si="3"/>
        <v>85</v>
      </c>
      <c r="G79" s="21">
        <f t="shared" ca="1" si="4"/>
        <v>43592.874744097222</v>
      </c>
      <c r="H79" s="62">
        <f t="shared" si="5"/>
        <v>1</v>
      </c>
      <c r="I79" s="20">
        <f>IF(H79&lt;&gt;0,SUMPRODUCT($D$66:D79,$H$66:H79),)</f>
        <v>935</v>
      </c>
    </row>
    <row r="80" spans="3:12" outlineLevel="1" x14ac:dyDescent="0.15">
      <c r="C80" s="56">
        <v>15</v>
      </c>
      <c r="D80" s="25">
        <v>79</v>
      </c>
      <c r="E80" s="34" t="s">
        <v>146</v>
      </c>
      <c r="F80" s="62">
        <f t="shared" si="3"/>
        <v>79</v>
      </c>
      <c r="G80" s="21">
        <f t="shared" ca="1" si="4"/>
        <v>43592.874790277776</v>
      </c>
      <c r="H80" s="62">
        <f t="shared" si="5"/>
        <v>1</v>
      </c>
      <c r="I80" s="20">
        <f>IF(H80&lt;&gt;0,SUMPRODUCT($D$66:D80,$H$66:H80),)</f>
        <v>1014</v>
      </c>
    </row>
    <row r="81" spans="3:9" outlineLevel="1" x14ac:dyDescent="0.15">
      <c r="C81" s="56">
        <v>16</v>
      </c>
      <c r="D81" s="25">
        <v>64</v>
      </c>
      <c r="E81" s="34" t="s">
        <v>147</v>
      </c>
      <c r="F81" s="62">
        <f t="shared" si="3"/>
        <v>64</v>
      </c>
      <c r="G81" s="21">
        <f t="shared" ca="1" si="4"/>
        <v>43598.428025000001</v>
      </c>
      <c r="H81" s="62">
        <f t="shared" si="5"/>
        <v>1</v>
      </c>
      <c r="I81" s="20">
        <f>IF(H81&lt;&gt;0,SUMPRODUCT($D$66:D81,$H$66:H81),)</f>
        <v>1078</v>
      </c>
    </row>
    <row r="82" spans="3:9" outlineLevel="1" x14ac:dyDescent="0.15">
      <c r="C82" s="56">
        <v>17</v>
      </c>
      <c r="D82" s="25">
        <v>57</v>
      </c>
      <c r="E82" s="34" t="s">
        <v>148</v>
      </c>
      <c r="F82" s="62">
        <f t="shared" si="3"/>
        <v>57</v>
      </c>
      <c r="G82" s="21">
        <f t="shared" ca="1" si="4"/>
        <v>43598.428045486115</v>
      </c>
      <c r="H82" s="62">
        <f t="shared" si="5"/>
        <v>1</v>
      </c>
      <c r="I82" s="20">
        <f>IF(H82&lt;&gt;0,SUMPRODUCT($D$66:D82,$H$66:H82),)</f>
        <v>1135</v>
      </c>
    </row>
    <row r="83" spans="3:9" outlineLevel="1" x14ac:dyDescent="0.15">
      <c r="C83" s="56">
        <v>18</v>
      </c>
      <c r="D83" s="25">
        <v>57</v>
      </c>
      <c r="E83" s="34" t="s">
        <v>147</v>
      </c>
      <c r="F83" s="62">
        <f t="shared" si="3"/>
        <v>57</v>
      </c>
      <c r="G83" s="21">
        <f t="shared" ca="1" si="4"/>
        <v>43598.428045486115</v>
      </c>
      <c r="H83" s="62">
        <f t="shared" si="5"/>
        <v>1</v>
      </c>
      <c r="I83" s="20">
        <f>IF(H83&lt;&gt;0,SUMPRODUCT($D$66:D83,$H$66:H83),)</f>
        <v>1192</v>
      </c>
    </row>
    <row r="84" spans="3:9" outlineLevel="1" x14ac:dyDescent="0.15">
      <c r="C84" s="56">
        <v>19</v>
      </c>
      <c r="D84" s="25">
        <v>56</v>
      </c>
      <c r="E84" s="34" t="s">
        <v>149</v>
      </c>
      <c r="F84" s="62">
        <f t="shared" si="3"/>
        <v>56</v>
      </c>
      <c r="G84" s="21">
        <f t="shared" ref="G84:G146" ca="1" si="6">IF(F84="","",IF(G84="",NOW(),G84))</f>
        <v>43601.485273495367</v>
      </c>
      <c r="H84" s="62">
        <f t="shared" si="5"/>
        <v>1</v>
      </c>
      <c r="I84" s="20">
        <f>IF(H84&lt;&gt;0,SUMPRODUCT($D$66:D84,$H$66:H84),)</f>
        <v>1248</v>
      </c>
    </row>
    <row r="85" spans="3:9" outlineLevel="1" x14ac:dyDescent="0.15">
      <c r="C85" s="18">
        <v>20</v>
      </c>
      <c r="D85" s="25">
        <v>40</v>
      </c>
      <c r="E85" s="4" t="s">
        <v>149</v>
      </c>
      <c r="F85" s="62">
        <f t="shared" si="3"/>
        <v>40</v>
      </c>
      <c r="G85" s="21">
        <f t="shared" ca="1" si="6"/>
        <v>43601.710362152779</v>
      </c>
      <c r="H85" s="62">
        <f t="shared" si="5"/>
        <v>1</v>
      </c>
      <c r="I85" s="20">
        <f>IF(H85&lt;&gt;0,SUMPRODUCT($D$66:D85,$H$66:H85),)</f>
        <v>1288</v>
      </c>
    </row>
    <row r="86" spans="3:9" outlineLevel="1" x14ac:dyDescent="0.15">
      <c r="C86" s="18">
        <v>21</v>
      </c>
      <c r="D86" s="25">
        <v>40</v>
      </c>
      <c r="E86" s="4" t="s">
        <v>150</v>
      </c>
      <c r="F86" s="62">
        <f t="shared" si="3"/>
        <v>40</v>
      </c>
      <c r="G86" s="21">
        <f t="shared" ca="1" si="6"/>
        <v>43601.710376388888</v>
      </c>
      <c r="H86" s="62">
        <f t="shared" si="5"/>
        <v>1</v>
      </c>
      <c r="I86" s="20">
        <f>IF(H86&lt;&gt;0,SUMPRODUCT($D$66:D86,$H$66:H86),)</f>
        <v>1328</v>
      </c>
    </row>
    <row r="87" spans="3:9" outlineLevel="1" x14ac:dyDescent="0.15">
      <c r="C87" s="18">
        <v>22</v>
      </c>
      <c r="D87" s="25">
        <v>73</v>
      </c>
      <c r="E87" s="4" t="s">
        <v>153</v>
      </c>
      <c r="F87" s="62">
        <f t="shared" si="3"/>
        <v>73</v>
      </c>
      <c r="G87" s="21">
        <f t="shared" ca="1" si="6"/>
        <v>43602.804184953704</v>
      </c>
      <c r="H87" s="62">
        <f t="shared" si="5"/>
        <v>1</v>
      </c>
      <c r="I87" s="20">
        <f>IF(H87&lt;&gt;0,SUMPRODUCT($D$66:D87,$H$66:H87),)</f>
        <v>1401</v>
      </c>
    </row>
    <row r="88" spans="3:9" outlineLevel="1" x14ac:dyDescent="0.15">
      <c r="C88" s="18">
        <v>23</v>
      </c>
      <c r="D88" s="25">
        <v>38</v>
      </c>
      <c r="E88" s="4" t="s">
        <v>154</v>
      </c>
      <c r="F88" s="62">
        <f t="shared" si="3"/>
        <v>38</v>
      </c>
      <c r="G88" s="21">
        <f t="shared" ca="1" si="6"/>
        <v>43603.496678009258</v>
      </c>
      <c r="H88" s="62">
        <f t="shared" si="5"/>
        <v>1</v>
      </c>
      <c r="I88" s="20">
        <f>IF(H88&lt;&gt;0,SUMPRODUCT($D$66:D88,$H$66:H88),)</f>
        <v>1439</v>
      </c>
    </row>
    <row r="89" spans="3:9" outlineLevel="1" x14ac:dyDescent="0.15">
      <c r="C89" s="18">
        <v>24</v>
      </c>
      <c r="D89" s="25">
        <v>90</v>
      </c>
      <c r="E89" s="4" t="s">
        <v>155</v>
      </c>
      <c r="F89" s="62">
        <f t="shared" si="3"/>
        <v>90</v>
      </c>
      <c r="G89" s="21">
        <f t="shared" ca="1" si="6"/>
        <v>43608.933177199076</v>
      </c>
      <c r="H89" s="62">
        <f t="shared" si="5"/>
        <v>1</v>
      </c>
      <c r="I89" s="20">
        <f>IF(H89&lt;&gt;0,SUMPRODUCT($D$66:D89,$H$66:H89),)</f>
        <v>1529</v>
      </c>
    </row>
    <row r="90" spans="3:9" outlineLevel="1" x14ac:dyDescent="0.15">
      <c r="C90" s="18">
        <v>25</v>
      </c>
      <c r="D90" s="25">
        <v>81</v>
      </c>
      <c r="E90" s="4" t="s">
        <v>156</v>
      </c>
      <c r="F90" s="20">
        <f>D90</f>
        <v>81</v>
      </c>
      <c r="G90" s="21">
        <f t="shared" ca="1" si="6"/>
        <v>43614.918508680559</v>
      </c>
      <c r="H90" s="62">
        <f t="shared" si="5"/>
        <v>1</v>
      </c>
      <c r="I90" s="20">
        <f>IF(H90&lt;&gt;0,SUMPRODUCT($D$66:D90,$H$66:H90),)</f>
        <v>1610</v>
      </c>
    </row>
    <row r="91" spans="3:9" outlineLevel="1" x14ac:dyDescent="0.15">
      <c r="C91" s="18">
        <v>26</v>
      </c>
      <c r="D91" s="25">
        <v>71</v>
      </c>
      <c r="E91" s="4" t="s">
        <v>157</v>
      </c>
      <c r="F91" s="20">
        <f>D91</f>
        <v>71</v>
      </c>
      <c r="G91" s="21">
        <f t="shared" ca="1" si="6"/>
        <v>43615.952400115741</v>
      </c>
      <c r="H91" s="62">
        <f t="shared" si="5"/>
        <v>1</v>
      </c>
      <c r="I91" s="20">
        <f>IF(H91&lt;&gt;0,SUMPRODUCT($D$66:D91,$H$66:H91),)</f>
        <v>1681</v>
      </c>
    </row>
    <row r="92" spans="3:9" outlineLevel="1" x14ac:dyDescent="0.15">
      <c r="C92" s="18">
        <v>27</v>
      </c>
      <c r="D92" s="25">
        <v>46</v>
      </c>
      <c r="E92" s="4" t="s">
        <v>158</v>
      </c>
      <c r="F92" s="20">
        <v>46</v>
      </c>
      <c r="G92" s="21">
        <f t="shared" ca="1" si="6"/>
        <v>43616.961023032411</v>
      </c>
      <c r="H92" s="62">
        <f t="shared" si="5"/>
        <v>1</v>
      </c>
      <c r="I92" s="20">
        <f>IF(H92&lt;&gt;0,SUMPRODUCT($D$66:D92,$H$66:H92),)</f>
        <v>1727</v>
      </c>
    </row>
    <row r="93" spans="3:9" outlineLevel="1" x14ac:dyDescent="0.15">
      <c r="C93" s="18">
        <v>28</v>
      </c>
      <c r="D93" s="25">
        <v>65</v>
      </c>
      <c r="E93" s="4" t="s">
        <v>159</v>
      </c>
      <c r="F93" s="20">
        <f>D93</f>
        <v>65</v>
      </c>
      <c r="G93" s="21">
        <f t="shared" ca="1" si="6"/>
        <v>43632.784031597221</v>
      </c>
      <c r="H93" s="62">
        <f t="shared" si="5"/>
        <v>1</v>
      </c>
      <c r="I93" s="20">
        <f>IF(H93&lt;&gt;0,SUMPRODUCT($D$66:D93,$H$66:H93),)</f>
        <v>1792</v>
      </c>
    </row>
    <row r="94" spans="3:9" outlineLevel="1" x14ac:dyDescent="0.15">
      <c r="C94" s="18">
        <v>29</v>
      </c>
      <c r="D94" s="25">
        <v>47</v>
      </c>
      <c r="E94" s="4" t="s">
        <v>160</v>
      </c>
      <c r="F94" s="20">
        <f>D94</f>
        <v>47</v>
      </c>
      <c r="G94" s="21">
        <f t="shared" ca="1" si="6"/>
        <v>43638.770740046297</v>
      </c>
      <c r="H94" s="62">
        <f t="shared" si="5"/>
        <v>1</v>
      </c>
      <c r="I94" s="20">
        <f>IF(H94&lt;&gt;0,SUMPRODUCT($D$66:D94,$H$66:H94),)</f>
        <v>1839</v>
      </c>
    </row>
    <row r="95" spans="3:9" outlineLevel="1" x14ac:dyDescent="0.15">
      <c r="C95" s="18">
        <v>30</v>
      </c>
      <c r="D95" s="25">
        <v>52</v>
      </c>
      <c r="E95" s="4" t="s">
        <v>161</v>
      </c>
      <c r="G95" s="21" t="str">
        <f t="shared" ca="1" si="6"/>
        <v/>
      </c>
      <c r="H95" s="62">
        <f t="shared" si="5"/>
        <v>0</v>
      </c>
      <c r="I95" s="20">
        <f>IF(H95&lt;&gt;0,SUMPRODUCT($D$66:D95,$H$66:H95),)</f>
        <v>0</v>
      </c>
    </row>
    <row r="96" spans="3:9" outlineLevel="1" x14ac:dyDescent="0.15">
      <c r="C96" s="18">
        <v>31</v>
      </c>
      <c r="D96" s="25">
        <v>59</v>
      </c>
      <c r="E96" s="4" t="s">
        <v>162</v>
      </c>
      <c r="G96" s="21" t="str">
        <f t="shared" ca="1" si="6"/>
        <v/>
      </c>
      <c r="H96" s="62">
        <f t="shared" si="5"/>
        <v>0</v>
      </c>
      <c r="I96" s="20">
        <f>IF(H96&lt;&gt;0,SUMPRODUCT($D$66:D96,$H$66:H96),)</f>
        <v>0</v>
      </c>
    </row>
    <row r="97" spans="3:9" outlineLevel="1" x14ac:dyDescent="0.15">
      <c r="C97" s="18">
        <v>32</v>
      </c>
      <c r="D97" s="25">
        <v>40</v>
      </c>
      <c r="E97" s="4" t="s">
        <v>163</v>
      </c>
      <c r="G97" s="21" t="str">
        <f t="shared" ca="1" si="6"/>
        <v/>
      </c>
      <c r="H97" s="62">
        <f t="shared" si="5"/>
        <v>0</v>
      </c>
      <c r="I97" s="20">
        <f>IF(H97&lt;&gt;0,SUMPRODUCT($D$66:D97,$H$66:H97),)</f>
        <v>0</v>
      </c>
    </row>
    <row r="98" spans="3:9" outlineLevel="1" x14ac:dyDescent="0.15">
      <c r="C98" s="18">
        <v>33</v>
      </c>
      <c r="D98" s="25">
        <v>60</v>
      </c>
      <c r="E98" s="4" t="s">
        <v>164</v>
      </c>
      <c r="G98" s="21" t="str">
        <f t="shared" ca="1" si="6"/>
        <v/>
      </c>
      <c r="H98" s="62">
        <f t="shared" si="5"/>
        <v>0</v>
      </c>
      <c r="I98" s="20">
        <f>IF(H98&lt;&gt;0,SUMPRODUCT($D$66:D98,$H$66:H98),)</f>
        <v>0</v>
      </c>
    </row>
    <row r="99" spans="3:9" outlineLevel="1" x14ac:dyDescent="0.15">
      <c r="C99" s="18">
        <v>34</v>
      </c>
      <c r="D99" s="25">
        <v>47</v>
      </c>
      <c r="E99" s="4" t="s">
        <v>165</v>
      </c>
      <c r="G99" s="21" t="str">
        <f t="shared" ca="1" si="6"/>
        <v/>
      </c>
      <c r="H99" s="62">
        <f t="shared" si="5"/>
        <v>0</v>
      </c>
      <c r="I99" s="20">
        <f>IF(H99&lt;&gt;0,SUMPRODUCT($D$66:D99,$H$66:H99),)</f>
        <v>0</v>
      </c>
    </row>
    <row r="100" spans="3:9" outlineLevel="1" x14ac:dyDescent="0.15">
      <c r="C100" s="18">
        <v>35</v>
      </c>
      <c r="D100" s="25">
        <v>83</v>
      </c>
      <c r="E100" s="4" t="s">
        <v>166</v>
      </c>
      <c r="G100" s="21" t="str">
        <f t="shared" ca="1" si="6"/>
        <v/>
      </c>
      <c r="H100" s="62">
        <f t="shared" si="5"/>
        <v>0</v>
      </c>
      <c r="I100" s="20">
        <f>IF(H100&lt;&gt;0,SUMPRODUCT($D$66:D100,$H$66:H100),)</f>
        <v>0</v>
      </c>
    </row>
    <row r="101" spans="3:9" outlineLevel="1" x14ac:dyDescent="0.15">
      <c r="C101" s="18">
        <v>36</v>
      </c>
      <c r="D101" s="25">
        <v>72</v>
      </c>
      <c r="E101" s="4" t="s">
        <v>167</v>
      </c>
      <c r="G101" s="21" t="str">
        <f t="shared" ca="1" si="6"/>
        <v/>
      </c>
      <c r="H101" s="62">
        <f t="shared" si="5"/>
        <v>0</v>
      </c>
      <c r="I101" s="20">
        <f>IF(H101&lt;&gt;0,SUMPRODUCT($D$66:D101,$H$66:H101),)</f>
        <v>0</v>
      </c>
    </row>
    <row r="102" spans="3:9" outlineLevel="1" x14ac:dyDescent="0.15">
      <c r="C102" s="18">
        <v>37</v>
      </c>
      <c r="D102" s="25">
        <v>50</v>
      </c>
      <c r="E102" s="4" t="s">
        <v>168</v>
      </c>
      <c r="G102" s="21" t="str">
        <f t="shared" ca="1" si="6"/>
        <v/>
      </c>
      <c r="H102" s="62">
        <f t="shared" si="5"/>
        <v>0</v>
      </c>
      <c r="I102" s="20">
        <f>IF(H102&lt;&gt;0,SUMPRODUCT($D$66:D102,$H$66:H102),)</f>
        <v>0</v>
      </c>
    </row>
    <row r="103" spans="3:9" outlineLevel="1" x14ac:dyDescent="0.15">
      <c r="C103" s="18">
        <v>38</v>
      </c>
      <c r="D103" s="25">
        <v>45</v>
      </c>
      <c r="E103" s="4" t="s">
        <v>169</v>
      </c>
      <c r="G103" s="21" t="str">
        <f t="shared" ca="1" si="6"/>
        <v/>
      </c>
      <c r="H103" s="62">
        <f t="shared" si="5"/>
        <v>0</v>
      </c>
      <c r="I103" s="20">
        <f>IF(H103&lt;&gt;0,SUMPRODUCT($D$66:D103,$H$66:H103),)</f>
        <v>0</v>
      </c>
    </row>
    <row r="104" spans="3:9" outlineLevel="1" x14ac:dyDescent="0.15">
      <c r="C104" s="18">
        <v>39</v>
      </c>
      <c r="D104" s="25">
        <v>73</v>
      </c>
      <c r="E104" s="4" t="s">
        <v>170</v>
      </c>
      <c r="G104" s="21" t="str">
        <f t="shared" ca="1" si="6"/>
        <v/>
      </c>
      <c r="H104" s="62">
        <f t="shared" si="5"/>
        <v>0</v>
      </c>
      <c r="I104" s="20">
        <f>IF(H104&lt;&gt;0,SUMPRODUCT($D$66:D104,$H$66:H104),)</f>
        <v>0</v>
      </c>
    </row>
    <row r="105" spans="3:9" outlineLevel="1" x14ac:dyDescent="0.15">
      <c r="C105" s="18">
        <v>40</v>
      </c>
      <c r="D105" s="25">
        <v>31</v>
      </c>
      <c r="E105" s="4" t="s">
        <v>171</v>
      </c>
      <c r="G105" s="21" t="str">
        <f t="shared" ca="1" si="6"/>
        <v/>
      </c>
      <c r="H105" s="62">
        <f t="shared" si="5"/>
        <v>0</v>
      </c>
      <c r="I105" s="20">
        <f>IF(H105&lt;&gt;0,SUMPRODUCT($D$66:D105,$H$66:H105),)</f>
        <v>0</v>
      </c>
    </row>
    <row r="106" spans="3:9" outlineLevel="1" x14ac:dyDescent="0.15">
      <c r="C106" s="18">
        <v>41</v>
      </c>
      <c r="D106" s="25">
        <v>80</v>
      </c>
      <c r="E106" s="4" t="s">
        <v>172</v>
      </c>
      <c r="G106" s="21" t="str">
        <f t="shared" ca="1" si="6"/>
        <v/>
      </c>
      <c r="H106" s="62">
        <f t="shared" si="5"/>
        <v>0</v>
      </c>
      <c r="I106" s="20">
        <f>IF(H106&lt;&gt;0,SUMPRODUCT($D$66:D106,$H$66:H106),)</f>
        <v>0</v>
      </c>
    </row>
    <row r="107" spans="3:9" outlineLevel="1" x14ac:dyDescent="0.15">
      <c r="C107" s="18">
        <v>42</v>
      </c>
      <c r="D107" s="25">
        <v>57</v>
      </c>
      <c r="E107" s="4" t="s">
        <v>173</v>
      </c>
      <c r="G107" s="21" t="str">
        <f t="shared" ca="1" si="6"/>
        <v/>
      </c>
      <c r="H107" s="62">
        <f t="shared" si="5"/>
        <v>0</v>
      </c>
      <c r="I107" s="20">
        <f>IF(H107&lt;&gt;0,SUMPRODUCT($D$66:D107,$H$66:H107),)</f>
        <v>0</v>
      </c>
    </row>
    <row r="108" spans="3:9" outlineLevel="1" x14ac:dyDescent="0.15">
      <c r="C108" s="18">
        <v>43</v>
      </c>
      <c r="D108" s="25">
        <v>56</v>
      </c>
      <c r="E108" s="4" t="s">
        <v>174</v>
      </c>
      <c r="G108" s="21" t="str">
        <f t="shared" ca="1" si="6"/>
        <v/>
      </c>
      <c r="H108" s="62">
        <f t="shared" si="5"/>
        <v>0</v>
      </c>
      <c r="I108" s="20">
        <f>IF(H108&lt;&gt;0,SUMPRODUCT($D$66:D108,$H$66:H108),)</f>
        <v>0</v>
      </c>
    </row>
    <row r="109" spans="3:9" outlineLevel="1" x14ac:dyDescent="0.15">
      <c r="C109" s="18">
        <v>44</v>
      </c>
      <c r="D109" s="25">
        <v>77</v>
      </c>
      <c r="E109" s="4" t="s">
        <v>175</v>
      </c>
      <c r="F109" s="20">
        <v>50</v>
      </c>
      <c r="G109" s="21">
        <f t="shared" ca="1" si="6"/>
        <v>43632.701471643515</v>
      </c>
      <c r="H109" s="62">
        <f t="shared" si="5"/>
        <v>0.64935064935064934</v>
      </c>
      <c r="I109" s="20">
        <f>IF(H109&lt;&gt;0,SUMPRODUCT($D$66:D109,$H$66:H109),)</f>
        <v>1889</v>
      </c>
    </row>
    <row r="110" spans="3:9" outlineLevel="1" x14ac:dyDescent="0.15">
      <c r="C110" s="18">
        <v>45</v>
      </c>
      <c r="D110" s="25">
        <v>64</v>
      </c>
      <c r="E110" s="4" t="s">
        <v>176</v>
      </c>
      <c r="G110" s="21" t="str">
        <f t="shared" ca="1" si="6"/>
        <v/>
      </c>
      <c r="H110" s="62">
        <f t="shared" si="5"/>
        <v>0</v>
      </c>
      <c r="I110" s="20">
        <f>IF(H110&lt;&gt;0,SUMPRODUCT($D$66:D110,$H$66:H110),)</f>
        <v>0</v>
      </c>
    </row>
    <row r="111" spans="3:9" outlineLevel="1" x14ac:dyDescent="0.15">
      <c r="C111" s="18">
        <v>46</v>
      </c>
      <c r="D111" s="25">
        <v>56</v>
      </c>
      <c r="E111" s="4" t="s">
        <v>176</v>
      </c>
      <c r="G111" s="21" t="str">
        <f t="shared" ca="1" si="6"/>
        <v/>
      </c>
      <c r="H111" s="62">
        <f t="shared" si="5"/>
        <v>0</v>
      </c>
      <c r="I111" s="20">
        <f>IF(H111&lt;&gt;0,SUMPRODUCT($D$66:D111,$H$66:H111),)</f>
        <v>0</v>
      </c>
    </row>
    <row r="112" spans="3:9" outlineLevel="1" x14ac:dyDescent="0.15">
      <c r="C112" s="18">
        <v>47</v>
      </c>
      <c r="D112" s="25">
        <v>44</v>
      </c>
      <c r="E112" s="4" t="s">
        <v>176</v>
      </c>
      <c r="G112" s="21" t="str">
        <f t="shared" ca="1" si="6"/>
        <v/>
      </c>
      <c r="H112" s="62">
        <f t="shared" si="5"/>
        <v>0</v>
      </c>
      <c r="I112" s="20">
        <f>IF(H112&lt;&gt;0,SUMPRODUCT($D$66:D112,$H$66:H112),)</f>
        <v>0</v>
      </c>
    </row>
    <row r="113" spans="1:9" outlineLevel="1" x14ac:dyDescent="0.15">
      <c r="C113" s="18">
        <v>48</v>
      </c>
      <c r="D113" s="25">
        <v>47</v>
      </c>
      <c r="E113" s="4" t="s">
        <v>176</v>
      </c>
      <c r="G113" s="21" t="str">
        <f t="shared" ca="1" si="6"/>
        <v/>
      </c>
      <c r="H113" s="62">
        <f t="shared" si="5"/>
        <v>0</v>
      </c>
      <c r="I113" s="20">
        <f>IF(H113&lt;&gt;0,SUMPRODUCT($D$66:D113,$H$66:H113),)</f>
        <v>0</v>
      </c>
    </row>
    <row r="114" spans="1:9" outlineLevel="1" x14ac:dyDescent="0.15">
      <c r="C114" s="18">
        <v>49</v>
      </c>
      <c r="D114" s="25">
        <v>65</v>
      </c>
      <c r="E114" s="4" t="s">
        <v>177</v>
      </c>
      <c r="G114" s="21" t="str">
        <f t="shared" ca="1" si="6"/>
        <v/>
      </c>
      <c r="H114" s="62">
        <f t="shared" si="5"/>
        <v>0</v>
      </c>
      <c r="I114" s="20">
        <f>IF(H114&lt;&gt;0,SUMPRODUCT($D$66:D114,$H$66:H114),)</f>
        <v>0</v>
      </c>
    </row>
    <row r="115" spans="1:9" outlineLevel="1" x14ac:dyDescent="0.15">
      <c r="C115" s="18">
        <v>50</v>
      </c>
      <c r="D115" s="25">
        <v>77</v>
      </c>
      <c r="E115" s="4" t="s">
        <v>178</v>
      </c>
      <c r="G115" s="21" t="str">
        <f t="shared" ca="1" si="6"/>
        <v/>
      </c>
      <c r="H115" s="62">
        <f t="shared" si="5"/>
        <v>0</v>
      </c>
      <c r="I115" s="20">
        <f>IF(H115&lt;&gt;0,SUMPRODUCT($D$66:D115,$H$66:H115),)</f>
        <v>0</v>
      </c>
    </row>
    <row r="116" spans="1:9" outlineLevel="1" x14ac:dyDescent="0.15">
      <c r="C116" s="18">
        <v>51</v>
      </c>
      <c r="D116" s="25">
        <v>43</v>
      </c>
      <c r="E116" s="4" t="s">
        <v>179</v>
      </c>
      <c r="G116" s="21" t="str">
        <f t="shared" ca="1" si="6"/>
        <v/>
      </c>
      <c r="H116" s="62">
        <f t="shared" si="5"/>
        <v>0</v>
      </c>
      <c r="I116" s="20">
        <f>IF(H116&lt;&gt;0,SUMPRODUCT($D$66:D116,$H$66:H116),)</f>
        <v>0</v>
      </c>
    </row>
    <row r="117" spans="1:9" x14ac:dyDescent="0.15">
      <c r="C117" s="17" t="s">
        <v>359</v>
      </c>
      <c r="D117" s="25">
        <f>SUM(D66:D116)</f>
        <v>3117</v>
      </c>
      <c r="E117" s="10">
        <f>D117/C116</f>
        <v>61.117647058823529</v>
      </c>
      <c r="G117" s="21" t="str">
        <f t="shared" ca="1" si="6"/>
        <v/>
      </c>
      <c r="H117" s="62"/>
    </row>
    <row r="118" spans="1:9" x14ac:dyDescent="0.15">
      <c r="C118" s="17"/>
      <c r="G118" s="21" t="str">
        <f t="shared" ca="1" si="6"/>
        <v/>
      </c>
      <c r="H118" s="62"/>
    </row>
    <row r="119" spans="1:9" x14ac:dyDescent="0.15">
      <c r="A119" s="4" t="s">
        <v>181</v>
      </c>
      <c r="B119" s="4" t="s">
        <v>182</v>
      </c>
      <c r="C119" s="17" t="s">
        <v>348</v>
      </c>
      <c r="D119" s="25">
        <f ca="1">MAX(I121:I154)</f>
        <v>0</v>
      </c>
      <c r="E119" s="7">
        <f ca="1">D119/D155</f>
        <v>0</v>
      </c>
      <c r="G119" s="21" t="str">
        <f t="shared" ca="1" si="6"/>
        <v/>
      </c>
      <c r="H119" s="62"/>
    </row>
    <row r="120" spans="1:9" hidden="1" outlineLevel="1" x14ac:dyDescent="0.15">
      <c r="A120" s="4"/>
      <c r="B120" s="4"/>
      <c r="C120" s="17" t="s">
        <v>151</v>
      </c>
      <c r="D120" s="22" t="s">
        <v>396</v>
      </c>
      <c r="E120" s="4" t="s">
        <v>152</v>
      </c>
      <c r="F120" s="4" t="s">
        <v>180</v>
      </c>
      <c r="G120" s="4" t="s">
        <v>135</v>
      </c>
      <c r="H120" s="62"/>
      <c r="I120" s="4" t="s">
        <v>349</v>
      </c>
    </row>
    <row r="121" spans="1:9" hidden="1" outlineLevel="1" x14ac:dyDescent="0.15">
      <c r="C121" s="18">
        <v>1</v>
      </c>
      <c r="D121" s="25">
        <v>41</v>
      </c>
      <c r="E121" s="4" t="s">
        <v>183</v>
      </c>
      <c r="G121" s="21" t="str">
        <f t="shared" ca="1" si="6"/>
        <v/>
      </c>
      <c r="H121" s="62"/>
      <c r="I121" s="20">
        <f ca="1">SUM($D$121:D121)*IF(G121="",0,1)</f>
        <v>0</v>
      </c>
    </row>
    <row r="122" spans="1:9" hidden="1" outlineLevel="1" x14ac:dyDescent="0.15">
      <c r="C122" s="18">
        <v>2</v>
      </c>
      <c r="D122" s="25">
        <v>64</v>
      </c>
      <c r="E122" s="4" t="s">
        <v>184</v>
      </c>
      <c r="G122" s="21" t="str">
        <f t="shared" ca="1" si="6"/>
        <v/>
      </c>
      <c r="H122" s="62"/>
      <c r="I122" s="20">
        <f ca="1">SUM($D$121:D122)*IF(G122="",0,1)</f>
        <v>0</v>
      </c>
    </row>
    <row r="123" spans="1:9" hidden="1" outlineLevel="1" x14ac:dyDescent="0.15">
      <c r="C123" s="18">
        <v>3</v>
      </c>
      <c r="D123" s="25">
        <v>57</v>
      </c>
      <c r="E123" s="4" t="s">
        <v>185</v>
      </c>
      <c r="G123" s="21" t="str">
        <f t="shared" ca="1" si="6"/>
        <v/>
      </c>
      <c r="H123" s="62"/>
      <c r="I123" s="20">
        <f ca="1">SUM($D$121:D123)*IF(G123="",0,1)</f>
        <v>0</v>
      </c>
    </row>
    <row r="124" spans="1:9" hidden="1" outlineLevel="1" x14ac:dyDescent="0.15">
      <c r="C124" s="18">
        <v>4</v>
      </c>
      <c r="D124" s="25">
        <v>35</v>
      </c>
      <c r="E124" s="4" t="s">
        <v>186</v>
      </c>
      <c r="G124" s="21" t="str">
        <f t="shared" ca="1" si="6"/>
        <v/>
      </c>
      <c r="H124" s="62"/>
      <c r="I124" s="20">
        <f ca="1">SUM($D$121:D124)*IF(G124="",0,1)</f>
        <v>0</v>
      </c>
    </row>
    <row r="125" spans="1:9" hidden="1" outlineLevel="1" x14ac:dyDescent="0.15">
      <c r="C125" s="18">
        <v>5</v>
      </c>
      <c r="D125" s="25">
        <v>67</v>
      </c>
      <c r="E125" s="4" t="s">
        <v>187</v>
      </c>
      <c r="G125" s="21" t="str">
        <f t="shared" ca="1" si="6"/>
        <v/>
      </c>
      <c r="H125" s="62"/>
      <c r="I125" s="20">
        <f ca="1">SUM($D$121:D125)*IF(G125="",0,1)</f>
        <v>0</v>
      </c>
    </row>
    <row r="126" spans="1:9" hidden="1" outlineLevel="1" x14ac:dyDescent="0.15">
      <c r="C126" s="18">
        <v>6</v>
      </c>
      <c r="D126" s="25">
        <v>49</v>
      </c>
      <c r="E126" s="4" t="s">
        <v>187</v>
      </c>
      <c r="G126" s="21" t="str">
        <f t="shared" ca="1" si="6"/>
        <v/>
      </c>
      <c r="H126" s="62"/>
      <c r="I126" s="20">
        <f ca="1">SUM($D$121:D126)*IF(G126="",0,1)</f>
        <v>0</v>
      </c>
    </row>
    <row r="127" spans="1:9" hidden="1" outlineLevel="1" x14ac:dyDescent="0.15">
      <c r="C127" s="18">
        <v>7</v>
      </c>
      <c r="D127" s="25">
        <v>59</v>
      </c>
      <c r="E127" s="4" t="s">
        <v>188</v>
      </c>
      <c r="G127" s="21" t="str">
        <f t="shared" ca="1" si="6"/>
        <v/>
      </c>
      <c r="H127" s="62"/>
      <c r="I127" s="20">
        <f ca="1">SUM($D$121:D127)*IF(G127="",0,1)</f>
        <v>0</v>
      </c>
    </row>
    <row r="128" spans="1:9" hidden="1" outlineLevel="1" x14ac:dyDescent="0.15">
      <c r="C128" s="18">
        <v>8</v>
      </c>
      <c r="D128" s="25">
        <v>31</v>
      </c>
      <c r="E128" s="4" t="s">
        <v>189</v>
      </c>
      <c r="G128" s="21" t="str">
        <f t="shared" ca="1" si="6"/>
        <v/>
      </c>
      <c r="H128" s="62"/>
      <c r="I128" s="20">
        <f ca="1">SUM($D$121:D128)*IF(G128="",0,1)</f>
        <v>0</v>
      </c>
    </row>
    <row r="129" spans="3:9" hidden="1" outlineLevel="1" x14ac:dyDescent="0.15">
      <c r="C129" s="18">
        <v>9</v>
      </c>
      <c r="D129" s="25">
        <v>98</v>
      </c>
      <c r="E129" s="4" t="s">
        <v>190</v>
      </c>
      <c r="G129" s="21" t="str">
        <f t="shared" ca="1" si="6"/>
        <v/>
      </c>
      <c r="H129" s="62"/>
      <c r="I129" s="20">
        <f ca="1">SUM($D$121:D129)*IF(G129="",0,1)</f>
        <v>0</v>
      </c>
    </row>
    <row r="130" spans="3:9" hidden="1" outlineLevel="1" x14ac:dyDescent="0.15">
      <c r="C130" s="18">
        <v>10</v>
      </c>
      <c r="D130" s="25">
        <v>89</v>
      </c>
      <c r="E130" s="4" t="s">
        <v>191</v>
      </c>
      <c r="G130" s="21" t="str">
        <f t="shared" ca="1" si="6"/>
        <v/>
      </c>
      <c r="H130" s="62"/>
      <c r="I130" s="20">
        <f ca="1">SUM($D$121:D130)*IF(G130="",0,1)</f>
        <v>0</v>
      </c>
    </row>
    <row r="131" spans="3:9" hidden="1" outlineLevel="1" x14ac:dyDescent="0.15">
      <c r="C131" s="18">
        <v>11</v>
      </c>
      <c r="D131" s="25">
        <v>29</v>
      </c>
      <c r="E131" s="4" t="s">
        <v>192</v>
      </c>
      <c r="G131" s="21" t="str">
        <f t="shared" ca="1" si="6"/>
        <v/>
      </c>
      <c r="H131" s="62"/>
      <c r="I131" s="20">
        <f ca="1">SUM($D$121:D131)*IF(G131="",0,1)</f>
        <v>0</v>
      </c>
    </row>
    <row r="132" spans="3:9" hidden="1" outlineLevel="1" x14ac:dyDescent="0.15">
      <c r="C132" s="18">
        <v>12</v>
      </c>
      <c r="D132" s="25">
        <v>60</v>
      </c>
      <c r="E132" s="4" t="s">
        <v>193</v>
      </c>
      <c r="G132" s="21" t="str">
        <f t="shared" ca="1" si="6"/>
        <v/>
      </c>
      <c r="H132" s="62"/>
      <c r="I132" s="20">
        <f ca="1">SUM($D$121:D132)*IF(G132="",0,1)</f>
        <v>0</v>
      </c>
    </row>
    <row r="133" spans="3:9" hidden="1" outlineLevel="1" x14ac:dyDescent="0.15">
      <c r="C133" s="18">
        <v>13</v>
      </c>
      <c r="D133" s="25">
        <v>91</v>
      </c>
      <c r="E133" s="4" t="s">
        <v>193</v>
      </c>
      <c r="G133" s="21" t="str">
        <f t="shared" ca="1" si="6"/>
        <v/>
      </c>
      <c r="H133" s="62"/>
      <c r="I133" s="20">
        <f ca="1">SUM($D$121:D133)*IF(G133="",0,1)</f>
        <v>0</v>
      </c>
    </row>
    <row r="134" spans="3:9" hidden="1" outlineLevel="1" x14ac:dyDescent="0.15">
      <c r="C134" s="18">
        <v>14</v>
      </c>
      <c r="D134" s="25">
        <v>55</v>
      </c>
      <c r="E134" s="4" t="s">
        <v>194</v>
      </c>
      <c r="G134" s="21" t="str">
        <f t="shared" ca="1" si="6"/>
        <v/>
      </c>
      <c r="H134" s="62"/>
      <c r="I134" s="20">
        <f ca="1">SUM($D$121:D134)*IF(G134="",0,1)</f>
        <v>0</v>
      </c>
    </row>
    <row r="135" spans="3:9" hidden="1" outlineLevel="1" x14ac:dyDescent="0.15">
      <c r="C135" s="18">
        <v>15</v>
      </c>
      <c r="D135" s="25">
        <v>52</v>
      </c>
      <c r="E135" s="4" t="s">
        <v>194</v>
      </c>
      <c r="G135" s="21" t="str">
        <f t="shared" ca="1" si="6"/>
        <v/>
      </c>
      <c r="H135" s="62"/>
      <c r="I135" s="20">
        <f ca="1">SUM($D$121:D135)*IF(G135="",0,1)</f>
        <v>0</v>
      </c>
    </row>
    <row r="136" spans="3:9" hidden="1" outlineLevel="1" x14ac:dyDescent="0.15">
      <c r="C136" s="18">
        <v>16</v>
      </c>
      <c r="D136" s="25">
        <v>56</v>
      </c>
      <c r="E136" s="4" t="s">
        <v>195</v>
      </c>
      <c r="G136" s="21" t="str">
        <f t="shared" ca="1" si="6"/>
        <v/>
      </c>
      <c r="H136" s="62"/>
      <c r="I136" s="20">
        <f ca="1">SUM($D$121:D136)*IF(G136="",0,1)</f>
        <v>0</v>
      </c>
    </row>
    <row r="137" spans="3:9" hidden="1" outlineLevel="1" x14ac:dyDescent="0.15">
      <c r="C137" s="18">
        <v>17</v>
      </c>
      <c r="D137" s="25">
        <v>70</v>
      </c>
      <c r="E137" s="4" t="s">
        <v>196</v>
      </c>
      <c r="G137" s="21" t="str">
        <f t="shared" ca="1" si="6"/>
        <v/>
      </c>
      <c r="H137" s="62"/>
      <c r="I137" s="20">
        <f ca="1">SUM($D$121:D137)*IF(G137="",0,1)</f>
        <v>0</v>
      </c>
    </row>
    <row r="138" spans="3:9" hidden="1" outlineLevel="1" x14ac:dyDescent="0.15">
      <c r="C138" s="18">
        <v>18</v>
      </c>
      <c r="D138" s="25">
        <v>75</v>
      </c>
      <c r="E138" s="4" t="s">
        <v>198</v>
      </c>
      <c r="G138" s="21" t="str">
        <f t="shared" ca="1" si="6"/>
        <v/>
      </c>
      <c r="H138" s="62"/>
      <c r="I138" s="20">
        <f ca="1">SUM($D$121:D138)*IF(G138="",0,1)</f>
        <v>0</v>
      </c>
    </row>
    <row r="139" spans="3:9" hidden="1" outlineLevel="1" x14ac:dyDescent="0.15">
      <c r="C139" s="18">
        <v>19</v>
      </c>
      <c r="D139" s="25">
        <v>53</v>
      </c>
      <c r="E139" s="4" t="s">
        <v>197</v>
      </c>
      <c r="G139" s="21" t="str">
        <f t="shared" ca="1" si="6"/>
        <v/>
      </c>
      <c r="H139" s="62"/>
      <c r="I139" s="20">
        <f ca="1">SUM($D$121:D139)*IF(G139="",0,1)</f>
        <v>0</v>
      </c>
    </row>
    <row r="140" spans="3:9" hidden="1" outlineLevel="1" x14ac:dyDescent="0.15">
      <c r="C140" s="18">
        <v>20</v>
      </c>
      <c r="D140" s="25">
        <v>77</v>
      </c>
      <c r="E140" s="4" t="s">
        <v>197</v>
      </c>
      <c r="G140" s="21" t="str">
        <f t="shared" ca="1" si="6"/>
        <v/>
      </c>
      <c r="H140" s="62"/>
      <c r="I140" s="20">
        <f ca="1">SUM($D$121:D140)*IF(G140="",0,1)</f>
        <v>0</v>
      </c>
    </row>
    <row r="141" spans="3:9" hidden="1" outlineLevel="1" x14ac:dyDescent="0.15">
      <c r="C141" s="18">
        <v>21</v>
      </c>
      <c r="D141" s="25">
        <v>63</v>
      </c>
      <c r="E141" s="4" t="s">
        <v>197</v>
      </c>
      <c r="G141" s="21" t="str">
        <f t="shared" ca="1" si="6"/>
        <v/>
      </c>
      <c r="H141" s="62"/>
      <c r="I141" s="20">
        <f ca="1">SUM($D$121:D141)*IF(G141="",0,1)</f>
        <v>0</v>
      </c>
    </row>
    <row r="142" spans="3:9" hidden="1" outlineLevel="1" x14ac:dyDescent="0.15">
      <c r="C142" s="18">
        <v>22</v>
      </c>
      <c r="D142" s="25">
        <v>65</v>
      </c>
      <c r="E142" s="4" t="s">
        <v>200</v>
      </c>
      <c r="G142" s="21" t="str">
        <f t="shared" ca="1" si="6"/>
        <v/>
      </c>
      <c r="H142" s="62"/>
      <c r="I142" s="20">
        <f ca="1">SUM($D$121:D142)*IF(G142="",0,1)</f>
        <v>0</v>
      </c>
    </row>
    <row r="143" spans="3:9" hidden="1" outlineLevel="1" x14ac:dyDescent="0.15">
      <c r="C143" s="18">
        <v>23</v>
      </c>
      <c r="D143" s="25">
        <v>78</v>
      </c>
      <c r="E143" s="4" t="s">
        <v>199</v>
      </c>
      <c r="G143" s="21" t="str">
        <f t="shared" ca="1" si="6"/>
        <v/>
      </c>
      <c r="H143" s="62"/>
      <c r="I143" s="20">
        <f ca="1">SUM($D$121:D143)*IF(G143="",0,1)</f>
        <v>0</v>
      </c>
    </row>
    <row r="144" spans="3:9" hidden="1" outlineLevel="1" x14ac:dyDescent="0.15">
      <c r="C144" s="18">
        <v>24</v>
      </c>
      <c r="D144" s="25">
        <v>40</v>
      </c>
      <c r="E144" s="4" t="s">
        <v>201</v>
      </c>
      <c r="G144" s="21" t="str">
        <f t="shared" ca="1" si="6"/>
        <v/>
      </c>
      <c r="H144" s="62"/>
      <c r="I144" s="20">
        <f ca="1">SUM($D$121:D144)*IF(G144="",0,1)</f>
        <v>0</v>
      </c>
    </row>
    <row r="145" spans="1:9" hidden="1" outlineLevel="1" x14ac:dyDescent="0.15">
      <c r="C145" s="18">
        <v>25</v>
      </c>
      <c r="D145" s="25">
        <v>81</v>
      </c>
      <c r="E145" s="4" t="s">
        <v>202</v>
      </c>
      <c r="G145" s="21" t="str">
        <f t="shared" ca="1" si="6"/>
        <v/>
      </c>
      <c r="H145" s="62"/>
      <c r="I145" s="20">
        <f ca="1">SUM($D$121:D145)*IF(G145="",0,1)</f>
        <v>0</v>
      </c>
    </row>
    <row r="146" spans="1:9" hidden="1" outlineLevel="1" x14ac:dyDescent="0.15">
      <c r="C146" s="18">
        <v>26</v>
      </c>
      <c r="D146" s="25">
        <v>97</v>
      </c>
      <c r="E146" s="4" t="s">
        <v>203</v>
      </c>
      <c r="G146" s="21" t="str">
        <f t="shared" ca="1" si="6"/>
        <v/>
      </c>
      <c r="H146" s="62"/>
      <c r="I146" s="20">
        <f ca="1">SUM($D$121:D146)*IF(G146="",0,1)</f>
        <v>0</v>
      </c>
    </row>
    <row r="147" spans="1:9" hidden="1" outlineLevel="1" x14ac:dyDescent="0.15">
      <c r="C147" s="18">
        <v>27</v>
      </c>
      <c r="D147" s="25">
        <v>42</v>
      </c>
      <c r="E147" s="4" t="s">
        <v>204</v>
      </c>
      <c r="G147" s="21" t="str">
        <f t="shared" ref="G147:G211" ca="1" si="7">IF(F147="","",IF(G147="",NOW(),G147))</f>
        <v/>
      </c>
      <c r="H147" s="62"/>
      <c r="I147" s="20">
        <f ca="1">SUM($D$121:D147)*IF(G147="",0,1)</f>
        <v>0</v>
      </c>
    </row>
    <row r="148" spans="1:9" hidden="1" outlineLevel="1" x14ac:dyDescent="0.15">
      <c r="C148" s="18">
        <v>28</v>
      </c>
      <c r="D148" s="25">
        <v>64</v>
      </c>
      <c r="E148" s="4" t="s">
        <v>205</v>
      </c>
      <c r="G148" s="21" t="str">
        <f t="shared" ca="1" si="7"/>
        <v/>
      </c>
      <c r="H148" s="62"/>
      <c r="I148" s="20">
        <f ca="1">SUM($D$121:D148)*IF(G148="",0,1)</f>
        <v>0</v>
      </c>
    </row>
    <row r="149" spans="1:9" hidden="1" outlineLevel="1" x14ac:dyDescent="0.15">
      <c r="C149" s="18">
        <v>29</v>
      </c>
      <c r="D149" s="25">
        <v>72</v>
      </c>
      <c r="E149" s="4" t="s">
        <v>205</v>
      </c>
      <c r="G149" s="21" t="str">
        <f t="shared" ca="1" si="7"/>
        <v/>
      </c>
      <c r="H149" s="62"/>
      <c r="I149" s="20">
        <f ca="1">SUM($D$121:D149)*IF(G149="",0,1)</f>
        <v>0</v>
      </c>
    </row>
    <row r="150" spans="1:9" hidden="1" outlineLevel="1" x14ac:dyDescent="0.15">
      <c r="C150" s="18">
        <v>30</v>
      </c>
      <c r="D150" s="25">
        <v>54</v>
      </c>
      <c r="E150" s="4" t="s">
        <v>206</v>
      </c>
      <c r="G150" s="21" t="str">
        <f t="shared" ca="1" si="7"/>
        <v/>
      </c>
      <c r="H150" s="62"/>
      <c r="I150" s="20">
        <f ca="1">SUM($D$121:D150)*IF(G150="",0,1)</f>
        <v>0</v>
      </c>
    </row>
    <row r="151" spans="1:9" hidden="1" outlineLevel="1" x14ac:dyDescent="0.15">
      <c r="C151" s="18">
        <v>31</v>
      </c>
      <c r="D151" s="25">
        <v>58</v>
      </c>
      <c r="E151" s="4" t="s">
        <v>207</v>
      </c>
      <c r="G151" s="21" t="str">
        <f t="shared" ca="1" si="7"/>
        <v/>
      </c>
      <c r="H151" s="62"/>
      <c r="I151" s="20">
        <f ca="1">SUM($D$121:D151)*IF(G151="",0,1)</f>
        <v>0</v>
      </c>
    </row>
    <row r="152" spans="1:9" hidden="1" outlineLevel="1" x14ac:dyDescent="0.15">
      <c r="C152" s="18">
        <v>32</v>
      </c>
      <c r="D152" s="25">
        <v>96</v>
      </c>
      <c r="E152" s="4" t="s">
        <v>208</v>
      </c>
      <c r="G152" s="21" t="str">
        <f t="shared" ca="1" si="7"/>
        <v/>
      </c>
      <c r="H152" s="62"/>
      <c r="I152" s="20">
        <f ca="1">SUM($D$121:D152)*IF(G152="",0,1)</f>
        <v>0</v>
      </c>
    </row>
    <row r="153" spans="1:9" hidden="1" outlineLevel="1" x14ac:dyDescent="0.15">
      <c r="C153" s="18">
        <v>33</v>
      </c>
      <c r="D153" s="25">
        <v>40</v>
      </c>
      <c r="E153" s="4" t="s">
        <v>209</v>
      </c>
      <c r="G153" s="21" t="str">
        <f t="shared" ca="1" si="7"/>
        <v/>
      </c>
      <c r="H153" s="62"/>
      <c r="I153" s="20">
        <f ca="1">SUM($D$121:D153)*IF(G153="",0,1)</f>
        <v>0</v>
      </c>
    </row>
    <row r="154" spans="1:9" hidden="1" outlineLevel="1" x14ac:dyDescent="0.15">
      <c r="C154" s="18">
        <v>34</v>
      </c>
      <c r="D154" s="25">
        <v>63</v>
      </c>
      <c r="E154" s="4" t="s">
        <v>210</v>
      </c>
      <c r="G154" s="21" t="str">
        <f t="shared" ca="1" si="7"/>
        <v/>
      </c>
      <c r="H154" s="62"/>
      <c r="I154" s="20">
        <f ca="1">SUM($D$121:D154)*IF(G154="",0,1)</f>
        <v>0</v>
      </c>
    </row>
    <row r="155" spans="1:9" collapsed="1" x14ac:dyDescent="0.15">
      <c r="C155" s="17" t="s">
        <v>359</v>
      </c>
      <c r="D155" s="25">
        <f>SUM(D121:D154)</f>
        <v>2121</v>
      </c>
      <c r="E155" s="10">
        <f>D155/C154</f>
        <v>62.382352941176471</v>
      </c>
      <c r="G155" s="21" t="str">
        <f t="shared" ca="1" si="7"/>
        <v/>
      </c>
      <c r="H155" s="62"/>
    </row>
    <row r="156" spans="1:9" x14ac:dyDescent="0.15">
      <c r="G156" s="21" t="str">
        <f t="shared" ca="1" si="7"/>
        <v/>
      </c>
      <c r="H156" s="62"/>
    </row>
    <row r="157" spans="1:9" x14ac:dyDescent="0.15">
      <c r="A157" s="4" t="s">
        <v>211</v>
      </c>
      <c r="B157" s="4" t="s">
        <v>212</v>
      </c>
      <c r="C157" s="17" t="s">
        <v>348</v>
      </c>
      <c r="D157" s="25">
        <f ca="1">MAX(I159:I209)</f>
        <v>0</v>
      </c>
      <c r="E157" s="7">
        <f ca="1">D157/D210</f>
        <v>0</v>
      </c>
      <c r="G157" s="21" t="str">
        <f t="shared" ca="1" si="7"/>
        <v/>
      </c>
      <c r="H157" s="62"/>
    </row>
    <row r="158" spans="1:9" hidden="1" outlineLevel="1" x14ac:dyDescent="0.15">
      <c r="A158" s="4"/>
      <c r="B158" s="4"/>
      <c r="C158" s="17" t="s">
        <v>151</v>
      </c>
      <c r="D158" s="22" t="s">
        <v>396</v>
      </c>
      <c r="E158" s="4" t="s">
        <v>152</v>
      </c>
      <c r="F158" s="4" t="s">
        <v>180</v>
      </c>
      <c r="G158" s="4" t="s">
        <v>135</v>
      </c>
      <c r="H158" s="62"/>
      <c r="I158" s="4" t="s">
        <v>349</v>
      </c>
    </row>
    <row r="159" spans="1:9" hidden="1" outlineLevel="1" x14ac:dyDescent="0.15">
      <c r="C159" s="18">
        <v>1</v>
      </c>
      <c r="D159" s="25">
        <v>53</v>
      </c>
      <c r="E159" s="4" t="s">
        <v>213</v>
      </c>
      <c r="G159" s="21" t="str">
        <f t="shared" ca="1" si="7"/>
        <v/>
      </c>
      <c r="H159" s="62"/>
      <c r="I159" s="20">
        <f ca="1">SUM($D$159:D159)*IF(G159="",0,1)</f>
        <v>0</v>
      </c>
    </row>
    <row r="160" spans="1:9" hidden="1" outlineLevel="1" x14ac:dyDescent="0.15">
      <c r="C160" s="18">
        <v>2</v>
      </c>
      <c r="D160" s="25">
        <v>44</v>
      </c>
      <c r="E160" s="4" t="s">
        <v>214</v>
      </c>
      <c r="G160" s="21" t="str">
        <f t="shared" ca="1" si="7"/>
        <v/>
      </c>
      <c r="H160" s="62"/>
      <c r="I160" s="20">
        <f ca="1">SUM($D$159:D160)*IF(G160="",0,1)</f>
        <v>0</v>
      </c>
    </row>
    <row r="161" spans="3:9" hidden="1" outlineLevel="1" x14ac:dyDescent="0.15">
      <c r="C161" s="18">
        <v>3</v>
      </c>
      <c r="D161" s="25">
        <v>53</v>
      </c>
      <c r="E161" s="4" t="s">
        <v>214</v>
      </c>
      <c r="G161" s="21" t="str">
        <f t="shared" ca="1" si="7"/>
        <v/>
      </c>
      <c r="H161" s="62"/>
      <c r="I161" s="20">
        <f ca="1">SUM($D$159:D161)*IF(G161="",0,1)</f>
        <v>0</v>
      </c>
    </row>
    <row r="162" spans="3:9" hidden="1" outlineLevel="1" x14ac:dyDescent="0.15">
      <c r="C162" s="18">
        <v>4</v>
      </c>
      <c r="D162" s="25">
        <v>44</v>
      </c>
      <c r="E162" s="4" t="s">
        <v>215</v>
      </c>
      <c r="G162" s="21" t="str">
        <f t="shared" ca="1" si="7"/>
        <v/>
      </c>
      <c r="H162" s="62"/>
      <c r="I162" s="20">
        <f ca="1">SUM($D$159:D162)*IF(G162="",0,1)</f>
        <v>0</v>
      </c>
    </row>
    <row r="163" spans="3:9" hidden="1" outlineLevel="1" x14ac:dyDescent="0.15">
      <c r="C163" s="18">
        <v>5</v>
      </c>
      <c r="D163" s="25">
        <v>63</v>
      </c>
      <c r="E163" s="4" t="s">
        <v>216</v>
      </c>
      <c r="G163" s="21" t="str">
        <f t="shared" ca="1" si="7"/>
        <v/>
      </c>
      <c r="H163" s="62"/>
      <c r="I163" s="20">
        <f ca="1">SUM($D$159:D163)*IF(G163="",0,1)</f>
        <v>0</v>
      </c>
    </row>
    <row r="164" spans="3:9" hidden="1" outlineLevel="1" x14ac:dyDescent="0.15">
      <c r="C164" s="18">
        <v>6</v>
      </c>
      <c r="D164" s="25">
        <v>65</v>
      </c>
      <c r="E164" s="4" t="s">
        <v>216</v>
      </c>
      <c r="G164" s="21" t="str">
        <f t="shared" ca="1" si="7"/>
        <v/>
      </c>
      <c r="H164" s="62"/>
      <c r="I164" s="20">
        <f ca="1">SUM($D$159:D164)*IF(G164="",0,1)</f>
        <v>0</v>
      </c>
    </row>
    <row r="165" spans="3:9" hidden="1" outlineLevel="1" x14ac:dyDescent="0.15">
      <c r="C165" s="18">
        <v>7</v>
      </c>
      <c r="D165" s="25">
        <v>64</v>
      </c>
      <c r="E165" s="4" t="s">
        <v>217</v>
      </c>
      <c r="G165" s="21" t="str">
        <f t="shared" ca="1" si="7"/>
        <v/>
      </c>
      <c r="H165" s="62"/>
      <c r="I165" s="20">
        <f ca="1">SUM($D$159:D165)*IF(G165="",0,1)</f>
        <v>0</v>
      </c>
    </row>
    <row r="166" spans="3:9" hidden="1" outlineLevel="1" x14ac:dyDescent="0.15">
      <c r="C166" s="18">
        <v>8</v>
      </c>
      <c r="D166" s="25">
        <v>61</v>
      </c>
      <c r="E166" s="4" t="s">
        <v>217</v>
      </c>
      <c r="G166" s="21" t="str">
        <f t="shared" ca="1" si="7"/>
        <v/>
      </c>
      <c r="H166" s="62"/>
      <c r="I166" s="20">
        <f ca="1">SUM($D$159:D166)*IF(G166="",0,1)</f>
        <v>0</v>
      </c>
    </row>
    <row r="167" spans="3:9" hidden="1" outlineLevel="1" x14ac:dyDescent="0.15">
      <c r="C167" s="18">
        <v>9</v>
      </c>
      <c r="D167" s="25">
        <v>71</v>
      </c>
      <c r="E167" s="4" t="s">
        <v>218</v>
      </c>
      <c r="G167" s="21" t="str">
        <f t="shared" ca="1" si="7"/>
        <v/>
      </c>
      <c r="H167" s="62"/>
      <c r="I167" s="20">
        <f ca="1">SUM($D$159:D167)*IF(G167="",0,1)</f>
        <v>0</v>
      </c>
    </row>
    <row r="168" spans="3:9" hidden="1" outlineLevel="1" x14ac:dyDescent="0.15">
      <c r="C168" s="18">
        <v>10</v>
      </c>
      <c r="D168" s="25">
        <v>91</v>
      </c>
      <c r="E168" s="4" t="s">
        <v>219</v>
      </c>
      <c r="G168" s="21" t="str">
        <f t="shared" ca="1" si="7"/>
        <v/>
      </c>
      <c r="H168" s="62"/>
      <c r="I168" s="20">
        <f ca="1">SUM($D$159:D168)*IF(G168="",0,1)</f>
        <v>0</v>
      </c>
    </row>
    <row r="169" spans="3:9" hidden="1" outlineLevel="1" x14ac:dyDescent="0.15">
      <c r="C169" s="18">
        <v>11</v>
      </c>
      <c r="D169" s="25">
        <v>46</v>
      </c>
      <c r="E169" s="4" t="s">
        <v>220</v>
      </c>
      <c r="G169" s="21" t="str">
        <f t="shared" ca="1" si="7"/>
        <v/>
      </c>
      <c r="H169" s="62"/>
      <c r="I169" s="20">
        <f ca="1">SUM($D$159:D169)*IF(G169="",0,1)</f>
        <v>0</v>
      </c>
    </row>
    <row r="170" spans="3:9" hidden="1" outlineLevel="1" x14ac:dyDescent="0.15">
      <c r="C170" s="18">
        <v>12</v>
      </c>
      <c r="D170" s="25">
        <v>95</v>
      </c>
      <c r="E170" s="4" t="s">
        <v>221</v>
      </c>
      <c r="G170" s="21" t="str">
        <f t="shared" ca="1" si="7"/>
        <v/>
      </c>
      <c r="H170" s="62"/>
      <c r="I170" s="20">
        <f ca="1">SUM($D$159:D170)*IF(G170="",0,1)</f>
        <v>0</v>
      </c>
    </row>
    <row r="171" spans="3:9" hidden="1" outlineLevel="1" x14ac:dyDescent="0.15">
      <c r="C171" s="18">
        <v>13</v>
      </c>
      <c r="D171" s="25">
        <v>76</v>
      </c>
      <c r="E171" s="4" t="s">
        <v>221</v>
      </c>
      <c r="G171" s="21" t="str">
        <f t="shared" ca="1" si="7"/>
        <v/>
      </c>
      <c r="H171" s="62"/>
      <c r="I171" s="20">
        <f ca="1">SUM($D$159:D171)*IF(G171="",0,1)</f>
        <v>0</v>
      </c>
    </row>
    <row r="172" spans="3:9" hidden="1" outlineLevel="1" x14ac:dyDescent="0.15">
      <c r="C172" s="18">
        <v>14</v>
      </c>
      <c r="D172" s="25">
        <v>66</v>
      </c>
      <c r="E172" s="4" t="s">
        <v>222</v>
      </c>
      <c r="G172" s="21" t="str">
        <f t="shared" ca="1" si="7"/>
        <v/>
      </c>
      <c r="H172" s="62"/>
      <c r="I172" s="20">
        <f ca="1">SUM($D$159:D172)*IF(G172="",0,1)</f>
        <v>0</v>
      </c>
    </row>
    <row r="173" spans="3:9" hidden="1" outlineLevel="1" x14ac:dyDescent="0.15">
      <c r="C173" s="18">
        <v>15</v>
      </c>
      <c r="D173" s="25">
        <v>42</v>
      </c>
      <c r="E173" s="4" t="s">
        <v>223</v>
      </c>
      <c r="G173" s="21" t="str">
        <f t="shared" ca="1" si="7"/>
        <v/>
      </c>
      <c r="H173" s="62"/>
      <c r="I173" s="20">
        <f ca="1">SUM($D$159:D173)*IF(G173="",0,1)</f>
        <v>0</v>
      </c>
    </row>
    <row r="174" spans="3:9" hidden="1" outlineLevel="1" x14ac:dyDescent="0.15">
      <c r="C174" s="18">
        <v>16</v>
      </c>
      <c r="D174" s="25">
        <v>76</v>
      </c>
      <c r="E174" s="4" t="s">
        <v>224</v>
      </c>
      <c r="G174" s="21" t="str">
        <f t="shared" ca="1" si="7"/>
        <v/>
      </c>
      <c r="H174" s="62"/>
      <c r="I174" s="20">
        <f ca="1">SUM($D$159:D174)*IF(G174="",0,1)</f>
        <v>0</v>
      </c>
    </row>
    <row r="175" spans="3:9" hidden="1" outlineLevel="1" x14ac:dyDescent="0.15">
      <c r="C175" s="18">
        <v>17</v>
      </c>
      <c r="D175" s="25">
        <v>96</v>
      </c>
      <c r="E175" s="4" t="s">
        <v>223</v>
      </c>
      <c r="G175" s="21" t="str">
        <f t="shared" ca="1" si="7"/>
        <v/>
      </c>
      <c r="H175" s="62"/>
      <c r="I175" s="20">
        <f ca="1">SUM($D$159:D175)*IF(G175="",0,1)</f>
        <v>0</v>
      </c>
    </row>
    <row r="176" spans="3:9" hidden="1" outlineLevel="1" x14ac:dyDescent="0.15">
      <c r="C176" s="18">
        <v>18</v>
      </c>
      <c r="D176" s="25">
        <v>72</v>
      </c>
      <c r="E176" s="4" t="s">
        <v>224</v>
      </c>
      <c r="G176" s="21" t="str">
        <f t="shared" ca="1" si="7"/>
        <v/>
      </c>
      <c r="H176" s="62"/>
      <c r="I176" s="20">
        <f ca="1">SUM($D$159:D176)*IF(G176="",0,1)</f>
        <v>0</v>
      </c>
    </row>
    <row r="177" spans="3:9" hidden="1" outlineLevel="1" x14ac:dyDescent="0.15">
      <c r="C177" s="18">
        <v>19</v>
      </c>
      <c r="D177" s="25">
        <v>66</v>
      </c>
      <c r="E177" s="4" t="s">
        <v>223</v>
      </c>
      <c r="G177" s="21" t="str">
        <f t="shared" ca="1" si="7"/>
        <v/>
      </c>
      <c r="H177" s="62"/>
      <c r="I177" s="20">
        <f ca="1">SUM($D$159:D177)*IF(G177="",0,1)</f>
        <v>0</v>
      </c>
    </row>
    <row r="178" spans="3:9" hidden="1" outlineLevel="1" x14ac:dyDescent="0.15">
      <c r="C178" s="18">
        <v>20</v>
      </c>
      <c r="D178" s="25">
        <v>69</v>
      </c>
      <c r="E178" s="4" t="s">
        <v>223</v>
      </c>
      <c r="G178" s="21" t="str">
        <f t="shared" ca="1" si="7"/>
        <v/>
      </c>
      <c r="H178" s="62"/>
      <c r="I178" s="20">
        <f ca="1">SUM($D$159:D178)*IF(G178="",0,1)</f>
        <v>0</v>
      </c>
    </row>
    <row r="179" spans="3:9" hidden="1" outlineLevel="1" x14ac:dyDescent="0.15">
      <c r="C179" s="18">
        <v>21</v>
      </c>
      <c r="D179" s="25">
        <v>44</v>
      </c>
      <c r="E179" s="4" t="s">
        <v>225</v>
      </c>
      <c r="G179" s="21" t="str">
        <f t="shared" ca="1" si="7"/>
        <v/>
      </c>
      <c r="H179" s="62"/>
      <c r="I179" s="20">
        <f ca="1">SUM($D$159:D179)*IF(G179="",0,1)</f>
        <v>0</v>
      </c>
    </row>
    <row r="180" spans="3:9" hidden="1" outlineLevel="1" x14ac:dyDescent="0.15">
      <c r="C180" s="18">
        <v>22</v>
      </c>
      <c r="D180" s="25">
        <v>61</v>
      </c>
      <c r="E180" s="4" t="s">
        <v>225</v>
      </c>
      <c r="G180" s="21" t="str">
        <f t="shared" ca="1" si="7"/>
        <v/>
      </c>
      <c r="H180" s="62"/>
      <c r="I180" s="20">
        <f ca="1">SUM($D$159:D180)*IF(G180="",0,1)</f>
        <v>0</v>
      </c>
    </row>
    <row r="181" spans="3:9" hidden="1" outlineLevel="1" x14ac:dyDescent="0.15">
      <c r="C181" s="18">
        <v>23</v>
      </c>
      <c r="D181" s="25">
        <v>52</v>
      </c>
      <c r="E181" s="4" t="s">
        <v>225</v>
      </c>
      <c r="G181" s="21" t="str">
        <f t="shared" ca="1" si="7"/>
        <v/>
      </c>
      <c r="H181" s="62"/>
      <c r="I181" s="20">
        <f ca="1">SUM($D$159:D181)*IF(G181="",0,1)</f>
        <v>0</v>
      </c>
    </row>
    <row r="182" spans="3:9" hidden="1" outlineLevel="1" x14ac:dyDescent="0.15">
      <c r="C182" s="18">
        <v>24</v>
      </c>
      <c r="D182" s="25">
        <v>41</v>
      </c>
      <c r="E182" s="4" t="s">
        <v>226</v>
      </c>
      <c r="G182" s="21" t="str">
        <f t="shared" ca="1" si="7"/>
        <v/>
      </c>
      <c r="H182" s="62"/>
      <c r="I182" s="20">
        <f ca="1">SUM($D$159:D182)*IF(G182="",0,1)</f>
        <v>0</v>
      </c>
    </row>
    <row r="183" spans="3:9" hidden="1" outlineLevel="1" x14ac:dyDescent="0.15">
      <c r="C183" s="18">
        <v>25</v>
      </c>
      <c r="D183" s="25">
        <v>91</v>
      </c>
      <c r="E183" s="4" t="s">
        <v>227</v>
      </c>
      <c r="G183" s="21" t="str">
        <f t="shared" ca="1" si="7"/>
        <v/>
      </c>
      <c r="H183" s="62"/>
      <c r="I183" s="20">
        <f ca="1">SUM($D$159:D183)*IF(G183="",0,1)</f>
        <v>0</v>
      </c>
    </row>
    <row r="184" spans="3:9" hidden="1" outlineLevel="1" x14ac:dyDescent="0.15">
      <c r="C184" s="18">
        <v>26</v>
      </c>
      <c r="D184" s="25">
        <v>43</v>
      </c>
      <c r="E184" s="4" t="s">
        <v>228</v>
      </c>
      <c r="G184" s="21" t="str">
        <f t="shared" ca="1" si="7"/>
        <v/>
      </c>
      <c r="H184" s="62"/>
      <c r="I184" s="20">
        <f ca="1">SUM($D$159:D184)*IF(G184="",0,1)</f>
        <v>0</v>
      </c>
    </row>
    <row r="185" spans="3:9" hidden="1" outlineLevel="1" x14ac:dyDescent="0.15">
      <c r="C185" s="18">
        <v>27</v>
      </c>
      <c r="D185" s="25">
        <v>54</v>
      </c>
      <c r="E185" s="4" t="s">
        <v>229</v>
      </c>
      <c r="G185" s="21" t="str">
        <f t="shared" ca="1" si="7"/>
        <v/>
      </c>
      <c r="H185" s="62"/>
      <c r="I185" s="20">
        <f ca="1">SUM($D$159:D185)*IF(G185="",0,1)</f>
        <v>0</v>
      </c>
    </row>
    <row r="186" spans="3:9" hidden="1" outlineLevel="1" x14ac:dyDescent="0.15">
      <c r="C186" s="18">
        <v>28</v>
      </c>
      <c r="D186" s="25">
        <v>51</v>
      </c>
      <c r="E186" s="4" t="s">
        <v>230</v>
      </c>
      <c r="G186" s="21" t="str">
        <f t="shared" ca="1" si="7"/>
        <v/>
      </c>
      <c r="H186" s="62"/>
      <c r="I186" s="20">
        <f ca="1">SUM($D$159:D186)*IF(G186="",0,1)</f>
        <v>0</v>
      </c>
    </row>
    <row r="187" spans="3:9" hidden="1" outlineLevel="1" x14ac:dyDescent="0.15">
      <c r="C187" s="18">
        <v>29</v>
      </c>
      <c r="D187" s="25">
        <v>49</v>
      </c>
      <c r="E187" s="4" t="s">
        <v>230</v>
      </c>
      <c r="G187" s="21" t="str">
        <f t="shared" ca="1" si="7"/>
        <v/>
      </c>
      <c r="H187" s="62"/>
      <c r="I187" s="20">
        <f ca="1">SUM($D$159:D187)*IF(G187="",0,1)</f>
        <v>0</v>
      </c>
    </row>
    <row r="188" spans="3:9" hidden="1" outlineLevel="1" x14ac:dyDescent="0.15">
      <c r="C188" s="18">
        <v>30</v>
      </c>
      <c r="D188" s="25">
        <v>75</v>
      </c>
      <c r="E188" s="4" t="s">
        <v>230</v>
      </c>
      <c r="G188" s="21" t="str">
        <f t="shared" ca="1" si="7"/>
        <v/>
      </c>
      <c r="H188" s="62"/>
      <c r="I188" s="20">
        <f ca="1">SUM($D$159:D188)*IF(G188="",0,1)</f>
        <v>0</v>
      </c>
    </row>
    <row r="189" spans="3:9" hidden="1" outlineLevel="1" x14ac:dyDescent="0.15">
      <c r="C189" s="18">
        <v>31</v>
      </c>
      <c r="D189" s="25">
        <v>39</v>
      </c>
      <c r="E189" s="4" t="s">
        <v>230</v>
      </c>
      <c r="G189" s="21" t="str">
        <f t="shared" ca="1" si="7"/>
        <v/>
      </c>
      <c r="H189" s="62"/>
      <c r="I189" s="20">
        <f ca="1">SUM($D$159:D189)*IF(G189="",0,1)</f>
        <v>0</v>
      </c>
    </row>
    <row r="190" spans="3:9" hidden="1" outlineLevel="1" x14ac:dyDescent="0.15">
      <c r="C190" s="18">
        <v>32</v>
      </c>
      <c r="D190" s="25">
        <v>56</v>
      </c>
      <c r="E190" s="4" t="s">
        <v>231</v>
      </c>
      <c r="G190" s="21" t="str">
        <f t="shared" ca="1" si="7"/>
        <v/>
      </c>
      <c r="H190" s="62"/>
      <c r="I190" s="20">
        <f ca="1">SUM($D$159:D190)*IF(G190="",0,1)</f>
        <v>0</v>
      </c>
    </row>
    <row r="191" spans="3:9" hidden="1" outlineLevel="1" x14ac:dyDescent="0.15">
      <c r="C191" s="18">
        <v>33</v>
      </c>
      <c r="D191" s="25">
        <v>40</v>
      </c>
      <c r="E191" s="4" t="s">
        <v>231</v>
      </c>
      <c r="G191" s="21" t="str">
        <f t="shared" ca="1" si="7"/>
        <v/>
      </c>
      <c r="H191" s="62"/>
      <c r="I191" s="20">
        <f ca="1">SUM($D$159:D191)*IF(G191="",0,1)</f>
        <v>0</v>
      </c>
    </row>
    <row r="192" spans="3:9" hidden="1" outlineLevel="1" x14ac:dyDescent="0.15">
      <c r="C192" s="18">
        <v>34</v>
      </c>
      <c r="D192" s="25">
        <v>33</v>
      </c>
      <c r="E192" s="4" t="s">
        <v>232</v>
      </c>
      <c r="G192" s="21" t="str">
        <f t="shared" ca="1" si="7"/>
        <v/>
      </c>
      <c r="H192" s="62"/>
      <c r="I192" s="20">
        <f ca="1">SUM($D$159:D192)*IF(G192="",0,1)</f>
        <v>0</v>
      </c>
    </row>
    <row r="193" spans="3:9" hidden="1" outlineLevel="1" x14ac:dyDescent="0.15">
      <c r="C193" s="18">
        <v>35</v>
      </c>
      <c r="D193" s="25">
        <v>60</v>
      </c>
      <c r="E193" s="4" t="s">
        <v>232</v>
      </c>
      <c r="G193" s="21" t="str">
        <f t="shared" ca="1" si="7"/>
        <v/>
      </c>
      <c r="H193" s="62"/>
      <c r="I193" s="20">
        <f ca="1">SUM($D$159:D193)*IF(G193="",0,1)</f>
        <v>0</v>
      </c>
    </row>
    <row r="194" spans="3:9" hidden="1" outlineLevel="1" x14ac:dyDescent="0.15">
      <c r="C194" s="18">
        <v>36</v>
      </c>
      <c r="D194" s="25">
        <v>49</v>
      </c>
      <c r="E194" s="4" t="s">
        <v>232</v>
      </c>
      <c r="G194" s="21" t="str">
        <f t="shared" ca="1" si="7"/>
        <v/>
      </c>
      <c r="H194" s="62"/>
      <c r="I194" s="20">
        <f ca="1">SUM($D$159:D194)*IF(G194="",0,1)</f>
        <v>0</v>
      </c>
    </row>
    <row r="195" spans="3:9" hidden="1" outlineLevel="1" x14ac:dyDescent="0.15">
      <c r="C195" s="18">
        <v>37</v>
      </c>
      <c r="D195" s="25">
        <v>65</v>
      </c>
      <c r="E195" s="4" t="s">
        <v>235</v>
      </c>
      <c r="G195" s="21" t="str">
        <f t="shared" ca="1" si="7"/>
        <v/>
      </c>
      <c r="H195" s="62"/>
      <c r="I195" s="20">
        <f ca="1">SUM($D$159:D195)*IF(G195="",0,1)</f>
        <v>0</v>
      </c>
    </row>
    <row r="196" spans="3:9" hidden="1" outlineLevel="1" x14ac:dyDescent="0.15">
      <c r="C196" s="18">
        <v>38</v>
      </c>
      <c r="D196" s="25">
        <v>52</v>
      </c>
      <c r="E196" s="4" t="s">
        <v>235</v>
      </c>
      <c r="G196" s="21" t="str">
        <f t="shared" ca="1" si="7"/>
        <v/>
      </c>
      <c r="H196" s="62"/>
      <c r="I196" s="20">
        <f ca="1">SUM($D$159:D196)*IF(G196="",0,1)</f>
        <v>0</v>
      </c>
    </row>
    <row r="197" spans="3:9" hidden="1" outlineLevel="1" x14ac:dyDescent="0.15">
      <c r="C197" s="18">
        <v>39</v>
      </c>
      <c r="D197" s="25">
        <v>64</v>
      </c>
      <c r="E197" s="4" t="s">
        <v>235</v>
      </c>
      <c r="G197" s="21" t="str">
        <f t="shared" ca="1" si="7"/>
        <v/>
      </c>
      <c r="H197" s="62"/>
      <c r="I197" s="20">
        <f ca="1">SUM($D$159:D197)*IF(G197="",0,1)</f>
        <v>0</v>
      </c>
    </row>
    <row r="198" spans="3:9" hidden="1" outlineLevel="1" x14ac:dyDescent="0.15">
      <c r="C198" s="18">
        <v>40</v>
      </c>
      <c r="D198" s="25">
        <v>67</v>
      </c>
      <c r="E198" s="4" t="s">
        <v>235</v>
      </c>
      <c r="G198" s="21" t="str">
        <f t="shared" ca="1" si="7"/>
        <v/>
      </c>
      <c r="H198" s="62"/>
      <c r="I198" s="20">
        <f ca="1">SUM($D$159:D198)*IF(G198="",0,1)</f>
        <v>0</v>
      </c>
    </row>
    <row r="199" spans="3:9" hidden="1" outlineLevel="1" x14ac:dyDescent="0.15">
      <c r="C199" s="18">
        <v>41</v>
      </c>
      <c r="D199" s="25">
        <v>93</v>
      </c>
      <c r="E199" s="4" t="s">
        <v>235</v>
      </c>
      <c r="G199" s="21" t="str">
        <f t="shared" ca="1" si="7"/>
        <v/>
      </c>
      <c r="H199" s="62"/>
      <c r="I199" s="20">
        <f ca="1">SUM($D$159:D199)*IF(G199="",0,1)</f>
        <v>0</v>
      </c>
    </row>
    <row r="200" spans="3:9" hidden="1" outlineLevel="1" x14ac:dyDescent="0.15">
      <c r="C200" s="18">
        <v>42</v>
      </c>
      <c r="D200" s="25">
        <v>89</v>
      </c>
      <c r="E200" s="4" t="s">
        <v>236</v>
      </c>
      <c r="G200" s="21" t="str">
        <f t="shared" ca="1" si="7"/>
        <v/>
      </c>
      <c r="H200" s="62"/>
      <c r="I200" s="20">
        <f ca="1">SUM($D$159:D200)*IF(G200="",0,1)</f>
        <v>0</v>
      </c>
    </row>
    <row r="201" spans="3:9" hidden="1" outlineLevel="1" x14ac:dyDescent="0.15">
      <c r="C201" s="18">
        <v>43</v>
      </c>
      <c r="D201" s="25">
        <v>99</v>
      </c>
      <c r="E201" s="4" t="s">
        <v>236</v>
      </c>
      <c r="G201" s="21" t="str">
        <f t="shared" ca="1" si="7"/>
        <v/>
      </c>
      <c r="H201" s="62"/>
      <c r="I201" s="20">
        <f ca="1">SUM($D$159:D201)*IF(G201="",0,1)</f>
        <v>0</v>
      </c>
    </row>
    <row r="202" spans="3:9" hidden="1" outlineLevel="1" x14ac:dyDescent="0.15">
      <c r="C202" s="18">
        <v>44</v>
      </c>
      <c r="D202" s="25">
        <v>83</v>
      </c>
      <c r="E202" s="4" t="s">
        <v>233</v>
      </c>
      <c r="G202" s="21" t="str">
        <f t="shared" ca="1" si="7"/>
        <v/>
      </c>
      <c r="H202" s="62"/>
      <c r="I202" s="20">
        <f ca="1">SUM($D$159:D202)*IF(G202="",0,1)</f>
        <v>0</v>
      </c>
    </row>
    <row r="203" spans="3:9" hidden="1" outlineLevel="1" x14ac:dyDescent="0.15">
      <c r="C203" s="18">
        <v>45</v>
      </c>
      <c r="D203" s="25">
        <v>63</v>
      </c>
      <c r="E203" s="4" t="s">
        <v>234</v>
      </c>
      <c r="G203" s="21" t="str">
        <f t="shared" ca="1" si="7"/>
        <v/>
      </c>
      <c r="H203" s="62"/>
      <c r="I203" s="20">
        <f ca="1">SUM($D$159:D203)*IF(G203="",0,1)</f>
        <v>0</v>
      </c>
    </row>
    <row r="204" spans="3:9" hidden="1" outlineLevel="1" x14ac:dyDescent="0.15">
      <c r="C204" s="18">
        <v>46</v>
      </c>
      <c r="D204" s="25">
        <v>54</v>
      </c>
      <c r="E204" s="4" t="s">
        <v>234</v>
      </c>
      <c r="G204" s="21" t="str">
        <f t="shared" ca="1" si="7"/>
        <v/>
      </c>
      <c r="H204" s="62"/>
      <c r="I204" s="20">
        <f ca="1">SUM($D$159:D204)*IF(G204="",0,1)</f>
        <v>0</v>
      </c>
    </row>
    <row r="205" spans="3:9" hidden="1" outlineLevel="1" x14ac:dyDescent="0.15">
      <c r="C205" s="18">
        <v>47</v>
      </c>
      <c r="D205" s="25">
        <v>48</v>
      </c>
      <c r="E205" s="4" t="s">
        <v>237</v>
      </c>
      <c r="G205" s="21" t="str">
        <f t="shared" ca="1" si="7"/>
        <v/>
      </c>
      <c r="H205" s="62"/>
      <c r="I205" s="20">
        <f ca="1">SUM($D$159:D205)*IF(G205="",0,1)</f>
        <v>0</v>
      </c>
    </row>
    <row r="206" spans="3:9" hidden="1" outlineLevel="1" x14ac:dyDescent="0.15">
      <c r="C206" s="18">
        <v>48</v>
      </c>
      <c r="D206" s="25">
        <v>46</v>
      </c>
      <c r="E206" s="4" t="s">
        <v>237</v>
      </c>
      <c r="G206" s="21" t="str">
        <f t="shared" ca="1" si="7"/>
        <v/>
      </c>
      <c r="H206" s="62"/>
      <c r="I206" s="20">
        <f ca="1">SUM($D$159:D206)*IF(G206="",0,1)</f>
        <v>0</v>
      </c>
    </row>
    <row r="207" spans="3:9" hidden="1" outlineLevel="1" x14ac:dyDescent="0.15">
      <c r="C207" s="18">
        <v>49</v>
      </c>
      <c r="D207" s="25">
        <v>76</v>
      </c>
      <c r="E207" s="4" t="s">
        <v>238</v>
      </c>
      <c r="G207" s="21" t="str">
        <f t="shared" ca="1" si="7"/>
        <v/>
      </c>
      <c r="H207" s="62"/>
      <c r="I207" s="20">
        <f ca="1">SUM($D$159:D207)*IF(G207="",0,1)</f>
        <v>0</v>
      </c>
    </row>
    <row r="208" spans="3:9" hidden="1" outlineLevel="1" x14ac:dyDescent="0.15">
      <c r="C208" s="18">
        <v>50</v>
      </c>
      <c r="D208" s="25">
        <v>56</v>
      </c>
      <c r="E208" s="4" t="s">
        <v>239</v>
      </c>
      <c r="G208" s="21" t="str">
        <f t="shared" ca="1" si="7"/>
        <v/>
      </c>
      <c r="H208" s="62"/>
      <c r="I208" s="20">
        <f ca="1">SUM($D$159:D208)*IF(G208="",0,1)</f>
        <v>0</v>
      </c>
    </row>
    <row r="209" spans="1:9" hidden="1" outlineLevel="1" x14ac:dyDescent="0.15">
      <c r="C209" s="18">
        <v>51</v>
      </c>
      <c r="D209" s="25">
        <v>77</v>
      </c>
      <c r="E209" s="4" t="s">
        <v>240</v>
      </c>
      <c r="G209" s="21" t="str">
        <f t="shared" ca="1" si="7"/>
        <v/>
      </c>
      <c r="H209" s="62"/>
      <c r="I209" s="20">
        <f ca="1">SUM($D$159:D209)*IF(G209="",0,1)</f>
        <v>0</v>
      </c>
    </row>
    <row r="210" spans="1:9" collapsed="1" x14ac:dyDescent="0.15">
      <c r="C210" s="17" t="s">
        <v>359</v>
      </c>
      <c r="D210" s="25">
        <f>SUM(D159:D209)</f>
        <v>3183</v>
      </c>
      <c r="E210" s="10">
        <f>D210/C209</f>
        <v>62.411764705882355</v>
      </c>
      <c r="G210" s="21" t="str">
        <f t="shared" ca="1" si="7"/>
        <v/>
      </c>
      <c r="H210" s="62"/>
    </row>
    <row r="211" spans="1:9" x14ac:dyDescent="0.15">
      <c r="G211" s="21" t="str">
        <f t="shared" ca="1" si="7"/>
        <v/>
      </c>
      <c r="H211" s="62"/>
    </row>
    <row r="212" spans="1:9" x14ac:dyDescent="0.15">
      <c r="A212" s="4" t="s">
        <v>241</v>
      </c>
      <c r="B212" s="4" t="s">
        <v>242</v>
      </c>
      <c r="C212" s="17" t="s">
        <v>348</v>
      </c>
      <c r="D212" s="25">
        <f ca="1">MAX(I214:I237)</f>
        <v>0</v>
      </c>
      <c r="E212" s="13">
        <f ca="1">D212/D238</f>
        <v>0</v>
      </c>
      <c r="G212" s="21" t="str">
        <f t="shared" ref="G212:G278" ca="1" si="8">IF(F212="","",IF(G212="",NOW(),G212))</f>
        <v/>
      </c>
      <c r="H212" s="62"/>
    </row>
    <row r="213" spans="1:9" hidden="1" outlineLevel="1" x14ac:dyDescent="0.15">
      <c r="A213" s="4"/>
      <c r="B213" s="4"/>
      <c r="C213" s="17" t="s">
        <v>151</v>
      </c>
      <c r="D213" s="22" t="s">
        <v>396</v>
      </c>
      <c r="E213" s="4" t="s">
        <v>152</v>
      </c>
      <c r="F213" s="4" t="s">
        <v>180</v>
      </c>
      <c r="G213" s="4" t="s">
        <v>135</v>
      </c>
      <c r="H213" s="62"/>
      <c r="I213" s="4" t="s">
        <v>349</v>
      </c>
    </row>
    <row r="214" spans="1:9" hidden="1" outlineLevel="1" x14ac:dyDescent="0.15">
      <c r="C214" s="18">
        <v>1</v>
      </c>
      <c r="D214" s="25">
        <v>69</v>
      </c>
      <c r="E214" s="4" t="s">
        <v>243</v>
      </c>
      <c r="G214" s="21" t="str">
        <f t="shared" ca="1" si="8"/>
        <v/>
      </c>
      <c r="H214" s="62"/>
      <c r="I214" s="20">
        <f ca="1">SUM($D$214:D214)*IF(G214="",0,1)</f>
        <v>0</v>
      </c>
    </row>
    <row r="215" spans="1:9" hidden="1" outlineLevel="1" x14ac:dyDescent="0.15">
      <c r="C215" s="18">
        <v>2</v>
      </c>
      <c r="D215" s="25">
        <v>59</v>
      </c>
      <c r="E215" s="4" t="s">
        <v>244</v>
      </c>
      <c r="G215" s="21" t="str">
        <f t="shared" ca="1" si="8"/>
        <v/>
      </c>
      <c r="H215" s="62"/>
      <c r="I215" s="20">
        <f ca="1">SUM($D$214:D215)*IF(G215="",0,1)</f>
        <v>0</v>
      </c>
    </row>
    <row r="216" spans="1:9" hidden="1" outlineLevel="1" x14ac:dyDescent="0.15">
      <c r="C216" s="18">
        <v>3</v>
      </c>
      <c r="D216" s="25">
        <v>74</v>
      </c>
      <c r="E216" s="4" t="s">
        <v>245</v>
      </c>
      <c r="G216" s="21" t="str">
        <f t="shared" ca="1" si="8"/>
        <v/>
      </c>
      <c r="H216" s="62"/>
      <c r="I216" s="20">
        <f ca="1">SUM($D$214:D216)*IF(G216="",0,1)</f>
        <v>0</v>
      </c>
    </row>
    <row r="217" spans="1:9" hidden="1" outlineLevel="1" x14ac:dyDescent="0.15">
      <c r="C217" s="18">
        <v>4</v>
      </c>
      <c r="D217" s="25">
        <v>57</v>
      </c>
      <c r="E217" s="4" t="s">
        <v>246</v>
      </c>
      <c r="G217" s="21" t="str">
        <f t="shared" ca="1" si="8"/>
        <v/>
      </c>
      <c r="H217" s="62"/>
      <c r="I217" s="20">
        <f ca="1">SUM($D$214:D217)*IF(G217="",0,1)</f>
        <v>0</v>
      </c>
    </row>
    <row r="218" spans="1:9" hidden="1" outlineLevel="1" x14ac:dyDescent="0.15">
      <c r="C218" s="18">
        <v>5</v>
      </c>
      <c r="D218" s="25">
        <v>77</v>
      </c>
      <c r="E218" s="4" t="s">
        <v>247</v>
      </c>
      <c r="G218" s="21" t="str">
        <f t="shared" ca="1" si="8"/>
        <v/>
      </c>
      <c r="H218" s="62"/>
      <c r="I218" s="20">
        <f ca="1">SUM($D$214:D218)*IF(G218="",0,1)</f>
        <v>0</v>
      </c>
    </row>
    <row r="219" spans="1:9" hidden="1" outlineLevel="1" x14ac:dyDescent="0.15">
      <c r="C219" s="18">
        <v>6</v>
      </c>
      <c r="D219" s="25">
        <v>45</v>
      </c>
      <c r="E219" s="4" t="s">
        <v>248</v>
      </c>
      <c r="G219" s="21" t="str">
        <f t="shared" ca="1" si="8"/>
        <v/>
      </c>
      <c r="H219" s="62"/>
      <c r="I219" s="20">
        <f ca="1">SUM($D$214:D219)*IF(G219="",0,1)</f>
        <v>0</v>
      </c>
    </row>
    <row r="220" spans="1:9" hidden="1" outlineLevel="1" x14ac:dyDescent="0.15">
      <c r="C220" s="18">
        <v>7</v>
      </c>
      <c r="D220" s="25">
        <v>65</v>
      </c>
      <c r="E220" s="4" t="s">
        <v>249</v>
      </c>
      <c r="G220" s="21" t="str">
        <f t="shared" ca="1" si="8"/>
        <v/>
      </c>
      <c r="H220" s="62"/>
      <c r="I220" s="20">
        <f ca="1">SUM($D$214:D220)*IF(G220="",0,1)</f>
        <v>0</v>
      </c>
    </row>
    <row r="221" spans="1:9" hidden="1" outlineLevel="1" x14ac:dyDescent="0.15">
      <c r="C221" s="18">
        <v>8</v>
      </c>
      <c r="D221" s="25">
        <v>42</v>
      </c>
      <c r="E221" s="4" t="s">
        <v>250</v>
      </c>
      <c r="G221" s="21" t="str">
        <f t="shared" ca="1" si="8"/>
        <v/>
      </c>
      <c r="H221" s="62"/>
      <c r="I221" s="20">
        <f ca="1">SUM($D$214:D221)*IF(G221="",0,1)</f>
        <v>0</v>
      </c>
    </row>
    <row r="222" spans="1:9" hidden="1" outlineLevel="1" x14ac:dyDescent="0.15">
      <c r="C222" s="18">
        <v>9</v>
      </c>
      <c r="D222" s="25">
        <v>56</v>
      </c>
      <c r="E222" s="4" t="s">
        <v>250</v>
      </c>
      <c r="G222" s="21" t="str">
        <f t="shared" ca="1" si="8"/>
        <v/>
      </c>
      <c r="H222" s="62"/>
      <c r="I222" s="20">
        <f ca="1">SUM($D$214:D222)*IF(G222="",0,1)</f>
        <v>0</v>
      </c>
    </row>
    <row r="223" spans="1:9" hidden="1" outlineLevel="1" x14ac:dyDescent="0.15">
      <c r="C223" s="18">
        <v>10</v>
      </c>
      <c r="D223" s="25">
        <v>27</v>
      </c>
      <c r="E223" s="4" t="s">
        <v>251</v>
      </c>
      <c r="G223" s="21" t="str">
        <f t="shared" ca="1" si="8"/>
        <v/>
      </c>
      <c r="H223" s="62"/>
      <c r="I223" s="20">
        <f ca="1">SUM($D$214:D223)*IF(G223="",0,1)</f>
        <v>0</v>
      </c>
    </row>
    <row r="224" spans="1:9" hidden="1" outlineLevel="1" x14ac:dyDescent="0.15">
      <c r="C224" s="18">
        <v>11</v>
      </c>
      <c r="D224" s="25">
        <v>14</v>
      </c>
      <c r="E224" s="4" t="s">
        <v>251</v>
      </c>
      <c r="G224" s="21" t="str">
        <f t="shared" ca="1" si="8"/>
        <v/>
      </c>
      <c r="H224" s="62"/>
      <c r="I224" s="20">
        <f ca="1">SUM($D$214:D224)*IF(G224="",0,1)</f>
        <v>0</v>
      </c>
    </row>
    <row r="225" spans="1:9" hidden="1" outlineLevel="1" x14ac:dyDescent="0.15">
      <c r="C225" s="18">
        <v>12</v>
      </c>
      <c r="D225" s="25">
        <v>64</v>
      </c>
      <c r="E225" s="4" t="s">
        <v>252</v>
      </c>
      <c r="G225" s="21" t="str">
        <f t="shared" ca="1" si="8"/>
        <v/>
      </c>
      <c r="H225" s="62"/>
      <c r="I225" s="20">
        <f ca="1">SUM($D$214:D225)*IF(G225="",0,1)</f>
        <v>0</v>
      </c>
    </row>
    <row r="226" spans="1:9" hidden="1" outlineLevel="1" x14ac:dyDescent="0.15">
      <c r="C226" s="18">
        <v>13</v>
      </c>
      <c r="D226" s="25">
        <v>23</v>
      </c>
      <c r="E226" s="4" t="s">
        <v>253</v>
      </c>
      <c r="G226" s="21" t="str">
        <f t="shared" ca="1" si="8"/>
        <v/>
      </c>
      <c r="H226" s="62"/>
      <c r="I226" s="20">
        <f ca="1">SUM($D$214:D226)*IF(G226="",0,1)</f>
        <v>0</v>
      </c>
    </row>
    <row r="227" spans="1:9" hidden="1" outlineLevel="1" x14ac:dyDescent="0.15">
      <c r="C227" s="18">
        <v>14</v>
      </c>
      <c r="D227" s="25">
        <v>50</v>
      </c>
      <c r="E227" s="4" t="s">
        <v>254</v>
      </c>
      <c r="G227" s="21" t="str">
        <f t="shared" ca="1" si="8"/>
        <v/>
      </c>
      <c r="H227" s="62"/>
      <c r="I227" s="20">
        <f ca="1">SUM($D$214:D227)*IF(G227="",0,1)</f>
        <v>0</v>
      </c>
    </row>
    <row r="228" spans="1:9" hidden="1" outlineLevel="1" x14ac:dyDescent="0.15">
      <c r="C228" s="18">
        <v>15</v>
      </c>
      <c r="D228" s="25">
        <v>75</v>
      </c>
      <c r="E228" s="4" t="s">
        <v>255</v>
      </c>
      <c r="G228" s="21" t="str">
        <f t="shared" ca="1" si="8"/>
        <v/>
      </c>
      <c r="H228" s="62"/>
      <c r="I228" s="20">
        <f ca="1">SUM($D$214:D228)*IF(G228="",0,1)</f>
        <v>0</v>
      </c>
    </row>
    <row r="229" spans="1:9" hidden="1" outlineLevel="1" x14ac:dyDescent="0.15">
      <c r="C229" s="18">
        <v>16</v>
      </c>
      <c r="D229" s="25">
        <v>55</v>
      </c>
      <c r="E229" s="4" t="s">
        <v>255</v>
      </c>
      <c r="G229" s="21" t="str">
        <f t="shared" ca="1" si="8"/>
        <v/>
      </c>
      <c r="H229" s="62"/>
      <c r="I229" s="20">
        <f ca="1">SUM($D$214:D229)*IF(G229="",0,1)</f>
        <v>0</v>
      </c>
    </row>
    <row r="230" spans="1:9" hidden="1" outlineLevel="1" x14ac:dyDescent="0.15">
      <c r="C230" s="18">
        <v>17</v>
      </c>
      <c r="D230" s="25">
        <v>35</v>
      </c>
      <c r="E230" s="4" t="s">
        <v>256</v>
      </c>
      <c r="G230" s="21" t="str">
        <f t="shared" ca="1" si="8"/>
        <v/>
      </c>
      <c r="H230" s="62"/>
      <c r="I230" s="20">
        <f ca="1">SUM($D$214:D230)*IF(G230="",0,1)</f>
        <v>0</v>
      </c>
    </row>
    <row r="231" spans="1:9" hidden="1" outlineLevel="1" x14ac:dyDescent="0.15">
      <c r="C231" s="18">
        <v>18</v>
      </c>
      <c r="D231" s="25">
        <v>46</v>
      </c>
      <c r="E231" s="4" t="s">
        <v>257</v>
      </c>
      <c r="G231" s="21" t="str">
        <f t="shared" ca="1" si="8"/>
        <v/>
      </c>
      <c r="H231" s="62"/>
      <c r="I231" s="20">
        <f ca="1">SUM($D$214:D231)*IF(G231="",0,1)</f>
        <v>0</v>
      </c>
    </row>
    <row r="232" spans="1:9" hidden="1" outlineLevel="1" x14ac:dyDescent="0.15">
      <c r="C232" s="18">
        <v>19</v>
      </c>
      <c r="D232" s="25">
        <v>60</v>
      </c>
      <c r="E232" s="4" t="s">
        <v>236</v>
      </c>
      <c r="G232" s="21" t="str">
        <f t="shared" ca="1" si="8"/>
        <v/>
      </c>
      <c r="H232" s="62"/>
      <c r="I232" s="20">
        <f ca="1">SUM($D$214:D232)*IF(G232="",0,1)</f>
        <v>0</v>
      </c>
    </row>
    <row r="233" spans="1:9" hidden="1" outlineLevel="1" x14ac:dyDescent="0.15">
      <c r="C233" s="18">
        <v>20</v>
      </c>
      <c r="D233" s="25">
        <v>60</v>
      </c>
      <c r="E233" s="4" t="s">
        <v>234</v>
      </c>
      <c r="G233" s="21" t="str">
        <f t="shared" ca="1" si="8"/>
        <v/>
      </c>
      <c r="H233" s="62"/>
      <c r="I233" s="20">
        <f ca="1">SUM($D$214:D233)*IF(G233="",0,1)</f>
        <v>0</v>
      </c>
    </row>
    <row r="234" spans="1:9" hidden="1" outlineLevel="1" x14ac:dyDescent="0.15">
      <c r="C234" s="18">
        <v>21</v>
      </c>
      <c r="D234" s="25">
        <v>60</v>
      </c>
      <c r="E234" s="4" t="s">
        <v>258</v>
      </c>
      <c r="G234" s="21" t="str">
        <f t="shared" ca="1" si="8"/>
        <v/>
      </c>
      <c r="H234" s="62"/>
      <c r="I234" s="20">
        <f ca="1">SUM($D$214:D234)*IF(G234="",0,1)</f>
        <v>0</v>
      </c>
    </row>
    <row r="235" spans="1:9" hidden="1" outlineLevel="1" x14ac:dyDescent="0.15">
      <c r="C235" s="18">
        <v>22</v>
      </c>
      <c r="D235" s="25">
        <v>48</v>
      </c>
      <c r="E235" s="4" t="s">
        <v>259</v>
      </c>
      <c r="G235" s="21" t="str">
        <f t="shared" ca="1" si="8"/>
        <v/>
      </c>
      <c r="H235" s="62"/>
      <c r="I235" s="20">
        <f ca="1">SUM($D$214:D235)*IF(G235="",0,1)</f>
        <v>0</v>
      </c>
    </row>
    <row r="236" spans="1:9" hidden="1" outlineLevel="1" x14ac:dyDescent="0.15">
      <c r="C236" s="18">
        <v>23</v>
      </c>
      <c r="D236" s="25">
        <v>54</v>
      </c>
      <c r="E236" s="4" t="s">
        <v>260</v>
      </c>
      <c r="G236" s="21" t="str">
        <f t="shared" ca="1" si="8"/>
        <v/>
      </c>
      <c r="H236" s="62"/>
      <c r="I236" s="20">
        <f ca="1">SUM($D$214:D236)*IF(G236="",0,1)</f>
        <v>0</v>
      </c>
    </row>
    <row r="237" spans="1:9" hidden="1" outlineLevel="1" x14ac:dyDescent="0.15">
      <c r="C237" s="18">
        <v>24</v>
      </c>
      <c r="D237" s="25">
        <v>64</v>
      </c>
      <c r="E237" s="4" t="s">
        <v>261</v>
      </c>
      <c r="G237" s="21" t="str">
        <f t="shared" ca="1" si="8"/>
        <v/>
      </c>
      <c r="H237" s="62"/>
      <c r="I237" s="20">
        <f ca="1">SUM($D$214:D237)*IF(G237="",0,1)</f>
        <v>0</v>
      </c>
    </row>
    <row r="238" spans="1:9" collapsed="1" x14ac:dyDescent="0.15">
      <c r="C238" s="17" t="s">
        <v>359</v>
      </c>
      <c r="D238" s="25">
        <f>SUM(D214:D237)</f>
        <v>1279</v>
      </c>
      <c r="E238" s="10">
        <f>D238/C237</f>
        <v>53.291666666666664</v>
      </c>
      <c r="G238" s="21" t="str">
        <f t="shared" ca="1" si="8"/>
        <v/>
      </c>
      <c r="H238" s="62"/>
    </row>
    <row r="239" spans="1:9" x14ac:dyDescent="0.15">
      <c r="G239" s="21" t="str">
        <f t="shared" ca="1" si="8"/>
        <v/>
      </c>
      <c r="H239" s="62"/>
    </row>
    <row r="240" spans="1:9" x14ac:dyDescent="0.15">
      <c r="A240" s="4" t="s">
        <v>262</v>
      </c>
      <c r="B240" t="s">
        <v>263</v>
      </c>
      <c r="C240" s="17" t="s">
        <v>348</v>
      </c>
      <c r="D240" s="25">
        <f ca="1">MAX(I242:I257)</f>
        <v>0</v>
      </c>
      <c r="E240" s="7">
        <f ca="1">D240/D258</f>
        <v>0</v>
      </c>
      <c r="G240" s="21" t="str">
        <f t="shared" ca="1" si="8"/>
        <v/>
      </c>
      <c r="H240" s="62"/>
    </row>
    <row r="241" spans="1:9" hidden="1" outlineLevel="1" x14ac:dyDescent="0.15">
      <c r="A241" s="4"/>
      <c r="C241" s="17" t="s">
        <v>151</v>
      </c>
      <c r="D241" s="22" t="s">
        <v>396</v>
      </c>
      <c r="E241" s="4" t="s">
        <v>152</v>
      </c>
      <c r="F241" s="4" t="s">
        <v>180</v>
      </c>
      <c r="G241" s="4" t="s">
        <v>135</v>
      </c>
      <c r="H241" s="62"/>
      <c r="I241" s="4" t="s">
        <v>349</v>
      </c>
    </row>
    <row r="242" spans="1:9" hidden="1" outlineLevel="1" x14ac:dyDescent="0.15">
      <c r="C242" s="18">
        <v>1</v>
      </c>
      <c r="D242" s="25">
        <v>82</v>
      </c>
      <c r="E242" s="4" t="s">
        <v>264</v>
      </c>
      <c r="G242" s="21" t="str">
        <f t="shared" ca="1" si="8"/>
        <v/>
      </c>
      <c r="H242" s="62"/>
      <c r="I242" s="20">
        <f ca="1">SUM($D$242:D242)*IF(G242="",0,1)</f>
        <v>0</v>
      </c>
    </row>
    <row r="243" spans="1:9" hidden="1" outlineLevel="1" x14ac:dyDescent="0.15">
      <c r="C243" s="18">
        <v>2</v>
      </c>
      <c r="D243" s="25">
        <v>72</v>
      </c>
      <c r="E243" s="4" t="s">
        <v>265</v>
      </c>
      <c r="G243" s="21" t="str">
        <f t="shared" ca="1" si="8"/>
        <v/>
      </c>
      <c r="H243" s="62"/>
      <c r="I243" s="20">
        <f ca="1">SUM($D$242:D243)*IF(G243="",0,1)</f>
        <v>0</v>
      </c>
    </row>
    <row r="244" spans="1:9" hidden="1" outlineLevel="1" x14ac:dyDescent="0.15">
      <c r="C244" s="18">
        <v>3</v>
      </c>
      <c r="D244" s="25">
        <v>78</v>
      </c>
      <c r="E244" s="4" t="s">
        <v>266</v>
      </c>
      <c r="G244" s="21" t="str">
        <f t="shared" ca="1" si="8"/>
        <v/>
      </c>
      <c r="H244" s="62"/>
      <c r="I244" s="20">
        <f ca="1">SUM($D$242:D244)*IF(G244="",0,1)</f>
        <v>0</v>
      </c>
    </row>
    <row r="245" spans="1:9" hidden="1" outlineLevel="1" x14ac:dyDescent="0.15">
      <c r="C245" s="18">
        <v>4</v>
      </c>
      <c r="D245" s="25">
        <v>76</v>
      </c>
      <c r="E245" s="4" t="s">
        <v>267</v>
      </c>
      <c r="G245" s="21" t="str">
        <f t="shared" ca="1" si="8"/>
        <v/>
      </c>
      <c r="H245" s="62"/>
      <c r="I245" s="20">
        <f ca="1">SUM($D$242:D245)*IF(G245="",0,1)</f>
        <v>0</v>
      </c>
    </row>
    <row r="246" spans="1:9" hidden="1" outlineLevel="1" x14ac:dyDescent="0.15">
      <c r="C246" s="18">
        <v>5</v>
      </c>
      <c r="D246" s="25">
        <v>73</v>
      </c>
      <c r="E246" s="4" t="s">
        <v>268</v>
      </c>
      <c r="G246" s="21" t="str">
        <f t="shared" ca="1" si="8"/>
        <v/>
      </c>
      <c r="H246" s="62"/>
      <c r="I246" s="20">
        <f ca="1">SUM($D$242:D246)*IF(G246="",0,1)</f>
        <v>0</v>
      </c>
    </row>
    <row r="247" spans="1:9" hidden="1" outlineLevel="1" x14ac:dyDescent="0.15">
      <c r="C247" s="18">
        <v>6</v>
      </c>
      <c r="D247" s="25">
        <v>81</v>
      </c>
      <c r="E247" s="4" t="s">
        <v>269</v>
      </c>
      <c r="G247" s="21" t="str">
        <f t="shared" ca="1" si="8"/>
        <v/>
      </c>
      <c r="H247" s="62"/>
      <c r="I247" s="20">
        <f ca="1">SUM($D$242:D247)*IF(G247="",0,1)</f>
        <v>0</v>
      </c>
    </row>
    <row r="248" spans="1:9" hidden="1" outlineLevel="1" x14ac:dyDescent="0.15">
      <c r="C248" s="18">
        <v>7</v>
      </c>
      <c r="D248" s="25">
        <v>84</v>
      </c>
      <c r="E248" s="4" t="s">
        <v>270</v>
      </c>
      <c r="G248" s="21" t="str">
        <f t="shared" ca="1" si="8"/>
        <v/>
      </c>
      <c r="H248" s="62"/>
      <c r="I248" s="20">
        <f ca="1">SUM($D$242:D248)*IF(G248="",0,1)</f>
        <v>0</v>
      </c>
    </row>
    <row r="249" spans="1:9" hidden="1" outlineLevel="1" x14ac:dyDescent="0.15">
      <c r="C249" s="18">
        <v>8</v>
      </c>
      <c r="D249" s="25">
        <v>62</v>
      </c>
      <c r="E249" s="4" t="s">
        <v>272</v>
      </c>
      <c r="G249" s="21" t="str">
        <f t="shared" ca="1" si="8"/>
        <v/>
      </c>
      <c r="H249" s="62"/>
      <c r="I249" s="20">
        <f ca="1">SUM($D$242:D249)*IF(G249="",0,1)</f>
        <v>0</v>
      </c>
    </row>
    <row r="250" spans="1:9" hidden="1" outlineLevel="1" x14ac:dyDescent="0.15">
      <c r="C250" s="18">
        <v>9</v>
      </c>
      <c r="D250" s="25">
        <v>77</v>
      </c>
      <c r="E250" s="4" t="s">
        <v>271</v>
      </c>
      <c r="G250" s="21" t="str">
        <f t="shared" ca="1" si="8"/>
        <v/>
      </c>
      <c r="H250" s="62"/>
      <c r="I250" s="20">
        <f ca="1">SUM($D$242:D250)*IF(G250="",0,1)</f>
        <v>0</v>
      </c>
    </row>
    <row r="251" spans="1:9" hidden="1" outlineLevel="1" x14ac:dyDescent="0.15">
      <c r="C251" s="18">
        <v>10</v>
      </c>
      <c r="D251" s="25">
        <v>69</v>
      </c>
      <c r="E251" s="4" t="s">
        <v>273</v>
      </c>
      <c r="G251" s="21" t="str">
        <f t="shared" ca="1" si="8"/>
        <v/>
      </c>
      <c r="H251" s="62"/>
      <c r="I251" s="20">
        <f ca="1">SUM($D$242:D251)*IF(G251="",0,1)</f>
        <v>0</v>
      </c>
    </row>
    <row r="252" spans="1:9" hidden="1" outlineLevel="1" x14ac:dyDescent="0.15">
      <c r="C252" s="18">
        <v>11</v>
      </c>
      <c r="D252" s="25">
        <v>80</v>
      </c>
      <c r="E252" s="4" t="s">
        <v>274</v>
      </c>
      <c r="G252" s="21" t="str">
        <f t="shared" ca="1" si="8"/>
        <v/>
      </c>
      <c r="H252" s="62"/>
      <c r="I252" s="20">
        <f ca="1">SUM($D$242:D252)*IF(G252="",0,1)</f>
        <v>0</v>
      </c>
    </row>
    <row r="253" spans="1:9" hidden="1" outlineLevel="1" x14ac:dyDescent="0.15">
      <c r="C253" s="18">
        <v>12</v>
      </c>
      <c r="D253" s="25">
        <v>67</v>
      </c>
      <c r="E253" s="4" t="s">
        <v>275</v>
      </c>
      <c r="G253" s="21" t="str">
        <f t="shared" ca="1" si="8"/>
        <v/>
      </c>
      <c r="H253" s="62"/>
      <c r="I253" s="20">
        <f ca="1">SUM($D$242:D253)*IF(G253="",0,1)</f>
        <v>0</v>
      </c>
    </row>
    <row r="254" spans="1:9" hidden="1" outlineLevel="1" x14ac:dyDescent="0.15">
      <c r="C254" s="18">
        <v>13</v>
      </c>
      <c r="D254" s="25">
        <v>73</v>
      </c>
      <c r="E254" s="4" t="s">
        <v>276</v>
      </c>
      <c r="G254" s="21" t="str">
        <f t="shared" ca="1" si="8"/>
        <v/>
      </c>
      <c r="H254" s="62"/>
      <c r="I254" s="20">
        <f ca="1">SUM($D$242:D254)*IF(G254="",0,1)</f>
        <v>0</v>
      </c>
    </row>
    <row r="255" spans="1:9" hidden="1" outlineLevel="1" x14ac:dyDescent="0.15">
      <c r="C255" s="18">
        <v>14</v>
      </c>
      <c r="D255" s="25">
        <v>76</v>
      </c>
      <c r="E255" s="4" t="s">
        <v>277</v>
      </c>
      <c r="G255" s="21" t="str">
        <f t="shared" ca="1" si="8"/>
        <v/>
      </c>
      <c r="H255" s="62"/>
      <c r="I255" s="20">
        <f ca="1">SUM($D$242:D255)*IF(G255="",0,1)</f>
        <v>0</v>
      </c>
    </row>
    <row r="256" spans="1:9" hidden="1" outlineLevel="1" x14ac:dyDescent="0.15">
      <c r="C256" s="18">
        <v>15</v>
      </c>
      <c r="D256" s="25">
        <v>68</v>
      </c>
      <c r="E256" s="4" t="s">
        <v>278</v>
      </c>
      <c r="G256" s="21" t="str">
        <f t="shared" ca="1" si="8"/>
        <v/>
      </c>
      <c r="H256" s="62"/>
      <c r="I256" s="20">
        <f ca="1">SUM($D$242:D256)*IF(G256="",0,1)</f>
        <v>0</v>
      </c>
    </row>
    <row r="257" spans="1:9" hidden="1" outlineLevel="1" x14ac:dyDescent="0.15">
      <c r="C257" s="18">
        <v>16</v>
      </c>
      <c r="D257" s="25">
        <v>78</v>
      </c>
      <c r="E257" s="4" t="s">
        <v>279</v>
      </c>
      <c r="G257" s="21" t="str">
        <f t="shared" ca="1" si="8"/>
        <v/>
      </c>
      <c r="H257" s="62"/>
      <c r="I257" s="20">
        <f ca="1">SUM($D$242:D257)*IF(G257="",0,1)</f>
        <v>0</v>
      </c>
    </row>
    <row r="258" spans="1:9" collapsed="1" x14ac:dyDescent="0.15">
      <c r="C258" s="17" t="s">
        <v>359</v>
      </c>
      <c r="D258" s="25">
        <f>SUM(D242:D257)</f>
        <v>1196</v>
      </c>
      <c r="E258">
        <f>D258/C257</f>
        <v>74.75</v>
      </c>
      <c r="G258" s="21" t="str">
        <f t="shared" ca="1" si="8"/>
        <v/>
      </c>
      <c r="H258" s="62"/>
    </row>
    <row r="259" spans="1:9" x14ac:dyDescent="0.15">
      <c r="C259" s="17"/>
      <c r="G259" s="21" t="str">
        <f t="shared" ca="1" si="8"/>
        <v/>
      </c>
      <c r="H259" s="62"/>
    </row>
    <row r="260" spans="1:9" x14ac:dyDescent="0.15">
      <c r="A260" s="4" t="s">
        <v>280</v>
      </c>
      <c r="B260" s="4" t="s">
        <v>281</v>
      </c>
      <c r="C260" s="17" t="s">
        <v>348</v>
      </c>
      <c r="D260" s="25">
        <f ca="1">MAX(I262:I296)</f>
        <v>0</v>
      </c>
      <c r="E260" s="7">
        <f ca="1">D260/D297</f>
        <v>0</v>
      </c>
      <c r="G260" s="21" t="str">
        <f t="shared" ca="1" si="8"/>
        <v/>
      </c>
      <c r="H260" s="62"/>
    </row>
    <row r="261" spans="1:9" hidden="1" outlineLevel="1" x14ac:dyDescent="0.15">
      <c r="A261" s="4"/>
      <c r="B261" s="4"/>
      <c r="C261" s="17" t="s">
        <v>151</v>
      </c>
      <c r="D261" s="22" t="s">
        <v>396</v>
      </c>
      <c r="E261" s="4" t="s">
        <v>152</v>
      </c>
      <c r="F261" s="4" t="s">
        <v>180</v>
      </c>
      <c r="G261" s="4" t="s">
        <v>135</v>
      </c>
      <c r="H261" s="62" t="e">
        <f t="shared" ref="H261:H296" si="9">IF(ISBLANK(F261),,F261/D261)</f>
        <v>#VALUE!</v>
      </c>
      <c r="I261" s="4" t="s">
        <v>349</v>
      </c>
    </row>
    <row r="262" spans="1:9" hidden="1" outlineLevel="1" x14ac:dyDescent="0.15">
      <c r="C262" s="18">
        <v>1</v>
      </c>
      <c r="D262" s="25">
        <v>67</v>
      </c>
      <c r="E262" s="4" t="s">
        <v>282</v>
      </c>
      <c r="G262" s="21" t="str">
        <f t="shared" ca="1" si="8"/>
        <v/>
      </c>
      <c r="H262" s="62">
        <f t="shared" si="9"/>
        <v>0</v>
      </c>
      <c r="I262" s="20">
        <f ca="1">SUM($D$262:D262)*IF(G262="",0,1)</f>
        <v>0</v>
      </c>
    </row>
    <row r="263" spans="1:9" hidden="1" outlineLevel="1" x14ac:dyDescent="0.15">
      <c r="C263" s="18">
        <v>2</v>
      </c>
      <c r="D263" s="25">
        <v>44</v>
      </c>
      <c r="E263" s="4" t="s">
        <v>283</v>
      </c>
      <c r="G263" s="21" t="str">
        <f t="shared" ca="1" si="8"/>
        <v/>
      </c>
      <c r="H263" s="62">
        <f t="shared" si="9"/>
        <v>0</v>
      </c>
      <c r="I263" s="20">
        <f ca="1">SUM($D$262:D263)*IF(G263="",0,1)</f>
        <v>0</v>
      </c>
    </row>
    <row r="264" spans="1:9" hidden="1" outlineLevel="1" x14ac:dyDescent="0.15">
      <c r="C264" s="18">
        <v>3</v>
      </c>
      <c r="D264" s="25">
        <v>67</v>
      </c>
      <c r="E264" s="4" t="s">
        <v>284</v>
      </c>
      <c r="G264" s="21" t="str">
        <f t="shared" ca="1" si="8"/>
        <v/>
      </c>
      <c r="H264" s="62">
        <f t="shared" si="9"/>
        <v>0</v>
      </c>
      <c r="I264" s="20">
        <f ca="1">SUM($D$262:D264)*IF(G264="",0,1)</f>
        <v>0</v>
      </c>
    </row>
    <row r="265" spans="1:9" hidden="1" outlineLevel="1" x14ac:dyDescent="0.15">
      <c r="C265" s="18">
        <v>4</v>
      </c>
      <c r="D265" s="25">
        <v>64</v>
      </c>
      <c r="E265" s="4" t="s">
        <v>286</v>
      </c>
      <c r="G265" s="21" t="str">
        <f t="shared" ca="1" si="8"/>
        <v/>
      </c>
      <c r="H265" s="62">
        <f t="shared" si="9"/>
        <v>0</v>
      </c>
      <c r="I265" s="20">
        <f ca="1">SUM($D$262:D265)*IF(G265="",0,1)</f>
        <v>0</v>
      </c>
    </row>
    <row r="266" spans="1:9" hidden="1" outlineLevel="1" x14ac:dyDescent="0.15">
      <c r="C266" s="18">
        <v>5</v>
      </c>
      <c r="D266" s="25">
        <v>67</v>
      </c>
      <c r="E266" s="4" t="s">
        <v>285</v>
      </c>
      <c r="G266" s="21" t="str">
        <f t="shared" ca="1" si="8"/>
        <v/>
      </c>
      <c r="H266" s="62">
        <f t="shared" si="9"/>
        <v>0</v>
      </c>
      <c r="I266" s="20">
        <f ca="1">SUM($D$262:D266)*IF(G266="",0,1)</f>
        <v>0</v>
      </c>
    </row>
    <row r="267" spans="1:9" hidden="1" outlineLevel="1" x14ac:dyDescent="0.15">
      <c r="C267" s="18">
        <v>6</v>
      </c>
      <c r="D267" s="25">
        <v>77</v>
      </c>
      <c r="E267" s="4" t="s">
        <v>287</v>
      </c>
      <c r="G267" s="21" t="str">
        <f t="shared" ca="1" si="8"/>
        <v/>
      </c>
      <c r="H267" s="62">
        <f t="shared" si="9"/>
        <v>0</v>
      </c>
      <c r="I267" s="20">
        <f ca="1">SUM($D$262:D267)*IF(G267="",0,1)</f>
        <v>0</v>
      </c>
    </row>
    <row r="268" spans="1:9" hidden="1" outlineLevel="1" x14ac:dyDescent="0.15">
      <c r="C268" s="18">
        <v>7</v>
      </c>
      <c r="D268" s="25">
        <v>76</v>
      </c>
      <c r="E268" s="4" t="s">
        <v>288</v>
      </c>
      <c r="G268" s="21" t="str">
        <f t="shared" ca="1" si="8"/>
        <v/>
      </c>
      <c r="H268" s="62">
        <f t="shared" si="9"/>
        <v>0</v>
      </c>
      <c r="I268" s="20">
        <f ca="1">SUM($D$262:D268)*IF(G268="",0,1)</f>
        <v>0</v>
      </c>
    </row>
    <row r="269" spans="1:9" hidden="1" outlineLevel="1" x14ac:dyDescent="0.15">
      <c r="C269" s="18">
        <v>8</v>
      </c>
      <c r="D269" s="25">
        <v>55</v>
      </c>
      <c r="E269" s="4" t="s">
        <v>289</v>
      </c>
      <c r="G269" s="21" t="str">
        <f t="shared" ca="1" si="8"/>
        <v/>
      </c>
      <c r="H269" s="62">
        <f t="shared" si="9"/>
        <v>0</v>
      </c>
      <c r="I269" s="20">
        <f ca="1">SUM($D$262:D269)*IF(G269="",0,1)</f>
        <v>0</v>
      </c>
    </row>
    <row r="270" spans="1:9" hidden="1" outlineLevel="1" x14ac:dyDescent="0.15">
      <c r="C270" s="18">
        <v>9</v>
      </c>
      <c r="D270" s="25">
        <v>69</v>
      </c>
      <c r="E270" s="4" t="s">
        <v>290</v>
      </c>
      <c r="G270" s="21" t="str">
        <f t="shared" ca="1" si="8"/>
        <v/>
      </c>
      <c r="H270" s="62">
        <f t="shared" si="9"/>
        <v>0</v>
      </c>
      <c r="I270" s="20">
        <f ca="1">SUM($D$262:D270)*IF(G270="",0,1)</f>
        <v>0</v>
      </c>
    </row>
    <row r="271" spans="1:9" hidden="1" outlineLevel="1" x14ac:dyDescent="0.15">
      <c r="C271" s="18">
        <v>10</v>
      </c>
      <c r="D271" s="25">
        <v>67</v>
      </c>
      <c r="E271" s="4" t="s">
        <v>291</v>
      </c>
      <c r="G271" s="21" t="str">
        <f t="shared" ca="1" si="8"/>
        <v/>
      </c>
      <c r="H271" s="62">
        <f t="shared" si="9"/>
        <v>0</v>
      </c>
      <c r="I271" s="20">
        <f ca="1">SUM($D$262:D271)*IF(G271="",0,1)</f>
        <v>0</v>
      </c>
    </row>
    <row r="272" spans="1:9" hidden="1" outlineLevel="1" x14ac:dyDescent="0.15">
      <c r="C272" s="18">
        <v>11</v>
      </c>
      <c r="D272" s="25">
        <v>90</v>
      </c>
      <c r="E272" s="4" t="s">
        <v>292</v>
      </c>
      <c r="G272" s="21" t="str">
        <f t="shared" ca="1" si="8"/>
        <v/>
      </c>
      <c r="H272" s="62">
        <f t="shared" si="9"/>
        <v>0</v>
      </c>
      <c r="I272" s="20">
        <f ca="1">SUM($D$262:D272)*IF(G272="",0,1)</f>
        <v>0</v>
      </c>
    </row>
    <row r="273" spans="3:9" hidden="1" outlineLevel="1" x14ac:dyDescent="0.15">
      <c r="C273" s="18">
        <v>12</v>
      </c>
      <c r="D273" s="25">
        <v>70</v>
      </c>
      <c r="E273" s="4" t="s">
        <v>293</v>
      </c>
      <c r="G273" s="21" t="str">
        <f t="shared" ca="1" si="8"/>
        <v/>
      </c>
      <c r="H273" s="62">
        <f t="shared" si="9"/>
        <v>0</v>
      </c>
      <c r="I273" s="20">
        <f ca="1">SUM($D$262:D273)*IF(G273="",0,1)</f>
        <v>0</v>
      </c>
    </row>
    <row r="274" spans="3:9" hidden="1" outlineLevel="1" x14ac:dyDescent="0.15">
      <c r="C274" s="18">
        <v>13</v>
      </c>
      <c r="D274" s="25">
        <v>52</v>
      </c>
      <c r="E274" s="4" t="s">
        <v>294</v>
      </c>
      <c r="G274" s="21" t="str">
        <f t="shared" ca="1" si="8"/>
        <v/>
      </c>
      <c r="H274" s="62">
        <f t="shared" si="9"/>
        <v>0</v>
      </c>
      <c r="I274" s="20">
        <f ca="1">SUM($D$262:D274)*IF(G274="",0,1)</f>
        <v>0</v>
      </c>
    </row>
    <row r="275" spans="3:9" hidden="1" outlineLevel="1" x14ac:dyDescent="0.15">
      <c r="C275" s="18">
        <v>14</v>
      </c>
      <c r="D275" s="25">
        <v>46</v>
      </c>
      <c r="E275" s="4" t="s">
        <v>295</v>
      </c>
      <c r="G275" s="21" t="str">
        <f t="shared" ca="1" si="8"/>
        <v/>
      </c>
      <c r="H275" s="62">
        <f t="shared" si="9"/>
        <v>0</v>
      </c>
      <c r="I275" s="20">
        <f ca="1">SUM($D$262:D275)*IF(G275="",0,1)</f>
        <v>0</v>
      </c>
    </row>
    <row r="276" spans="3:9" hidden="1" outlineLevel="1" x14ac:dyDescent="0.15">
      <c r="C276" s="18">
        <v>15</v>
      </c>
      <c r="D276" s="25">
        <v>55</v>
      </c>
      <c r="E276" s="4" t="s">
        <v>296</v>
      </c>
      <c r="G276" s="21" t="str">
        <f t="shared" ca="1" si="8"/>
        <v/>
      </c>
      <c r="H276" s="62">
        <f t="shared" si="9"/>
        <v>0</v>
      </c>
      <c r="I276" s="20">
        <f ca="1">SUM($D$262:D276)*IF(G276="",0,1)</f>
        <v>0</v>
      </c>
    </row>
    <row r="277" spans="3:9" hidden="1" outlineLevel="1" x14ac:dyDescent="0.15">
      <c r="C277" s="18">
        <v>16</v>
      </c>
      <c r="D277" s="25">
        <v>31</v>
      </c>
      <c r="E277" s="4" t="s">
        <v>297</v>
      </c>
      <c r="G277" s="21" t="str">
        <f t="shared" ca="1" si="8"/>
        <v/>
      </c>
      <c r="H277" s="62">
        <f t="shared" si="9"/>
        <v>0</v>
      </c>
      <c r="I277" s="20">
        <f ca="1">SUM($D$262:D277)*IF(G277="",0,1)</f>
        <v>0</v>
      </c>
    </row>
    <row r="278" spans="3:9" hidden="1" outlineLevel="1" x14ac:dyDescent="0.15">
      <c r="C278" s="18">
        <v>17</v>
      </c>
      <c r="D278" s="25">
        <v>41</v>
      </c>
      <c r="E278" s="4" t="s">
        <v>298</v>
      </c>
      <c r="G278" s="21" t="str">
        <f t="shared" ca="1" si="8"/>
        <v/>
      </c>
      <c r="H278" s="62">
        <f t="shared" si="9"/>
        <v>0</v>
      </c>
      <c r="I278" s="20">
        <f ca="1">SUM($D$262:D278)*IF(G278="",0,1)</f>
        <v>0</v>
      </c>
    </row>
    <row r="279" spans="3:9" hidden="1" outlineLevel="1" x14ac:dyDescent="0.15">
      <c r="C279" s="18">
        <v>18</v>
      </c>
      <c r="D279" s="25">
        <v>63</v>
      </c>
      <c r="E279" s="4" t="s">
        <v>299</v>
      </c>
      <c r="G279" s="21" t="str">
        <f t="shared" ref="G279:G343" ca="1" si="10">IF(F279="","",IF(G279="",NOW(),G279))</f>
        <v/>
      </c>
      <c r="H279" s="62">
        <f t="shared" si="9"/>
        <v>0</v>
      </c>
      <c r="I279" s="20">
        <f ca="1">SUM($D$262:D279)*IF(G279="",0,1)</f>
        <v>0</v>
      </c>
    </row>
    <row r="280" spans="3:9" hidden="1" outlineLevel="1" x14ac:dyDescent="0.15">
      <c r="C280" s="18">
        <v>19</v>
      </c>
      <c r="D280" s="25">
        <v>48</v>
      </c>
      <c r="E280" s="4" t="s">
        <v>300</v>
      </c>
      <c r="G280" s="21" t="str">
        <f t="shared" ca="1" si="10"/>
        <v/>
      </c>
      <c r="H280" s="62">
        <f t="shared" si="9"/>
        <v>0</v>
      </c>
      <c r="I280" s="20">
        <f ca="1">SUM($D$262:D280)*IF(G280="",0,1)</f>
        <v>0</v>
      </c>
    </row>
    <row r="281" spans="3:9" hidden="1" outlineLevel="1" x14ac:dyDescent="0.15">
      <c r="C281" s="18">
        <v>20</v>
      </c>
      <c r="D281" s="25">
        <v>36</v>
      </c>
      <c r="E281" s="4" t="s">
        <v>301</v>
      </c>
      <c r="G281" s="21" t="str">
        <f t="shared" ca="1" si="10"/>
        <v/>
      </c>
      <c r="H281" s="62">
        <f t="shared" si="9"/>
        <v>0</v>
      </c>
      <c r="I281" s="20">
        <f ca="1">SUM($D$262:D281)*IF(G281="",0,1)</f>
        <v>0</v>
      </c>
    </row>
    <row r="282" spans="3:9" hidden="1" outlineLevel="1" x14ac:dyDescent="0.15">
      <c r="C282" s="18">
        <v>21</v>
      </c>
      <c r="D282" s="25">
        <v>75</v>
      </c>
      <c r="E282" s="4" t="s">
        <v>302</v>
      </c>
      <c r="G282" s="21" t="str">
        <f t="shared" ca="1" si="10"/>
        <v/>
      </c>
      <c r="H282" s="62">
        <f t="shared" si="9"/>
        <v>0</v>
      </c>
      <c r="I282" s="20">
        <f ca="1">SUM($D$262:D282)*IF(G282="",0,1)</f>
        <v>0</v>
      </c>
    </row>
    <row r="283" spans="3:9" hidden="1" outlineLevel="1" x14ac:dyDescent="0.15">
      <c r="C283" s="18">
        <v>22</v>
      </c>
      <c r="D283" s="25">
        <v>33</v>
      </c>
      <c r="E283" s="4" t="s">
        <v>304</v>
      </c>
      <c r="G283" s="21" t="str">
        <f t="shared" ca="1" si="10"/>
        <v/>
      </c>
      <c r="H283" s="62">
        <f t="shared" si="9"/>
        <v>0</v>
      </c>
      <c r="I283" s="20">
        <f ca="1">SUM($D$262:D283)*IF(G283="",0,1)</f>
        <v>0</v>
      </c>
    </row>
    <row r="284" spans="3:9" hidden="1" outlineLevel="1" x14ac:dyDescent="0.15">
      <c r="C284" s="18">
        <v>23</v>
      </c>
      <c r="D284" s="25">
        <v>61</v>
      </c>
      <c r="E284" s="4" t="s">
        <v>303</v>
      </c>
      <c r="G284" s="21" t="str">
        <f t="shared" ca="1" si="10"/>
        <v/>
      </c>
      <c r="H284" s="62">
        <f t="shared" si="9"/>
        <v>0</v>
      </c>
      <c r="I284" s="20">
        <f ca="1">SUM($D$262:D284)*IF(G284="",0,1)</f>
        <v>0</v>
      </c>
    </row>
    <row r="285" spans="3:9" hidden="1" outlineLevel="1" x14ac:dyDescent="0.15">
      <c r="C285" s="18">
        <v>24</v>
      </c>
      <c r="D285" s="25">
        <v>57</v>
      </c>
      <c r="E285" s="4" t="s">
        <v>305</v>
      </c>
      <c r="G285" s="21" t="str">
        <f t="shared" ca="1" si="10"/>
        <v/>
      </c>
      <c r="H285" s="62">
        <f t="shared" si="9"/>
        <v>0</v>
      </c>
      <c r="I285" s="20">
        <f ca="1">SUM($D$262:D285)*IF(G285="",0,1)</f>
        <v>0</v>
      </c>
    </row>
    <row r="286" spans="3:9" hidden="1" outlineLevel="1" x14ac:dyDescent="0.15">
      <c r="C286" s="18">
        <v>25</v>
      </c>
      <c r="D286" s="25">
        <v>58</v>
      </c>
      <c r="E286" s="4" t="s">
        <v>306</v>
      </c>
      <c r="G286" s="21" t="str">
        <f t="shared" ca="1" si="10"/>
        <v/>
      </c>
      <c r="H286" s="62">
        <f t="shared" si="9"/>
        <v>0</v>
      </c>
      <c r="I286" s="20">
        <f ca="1">SUM($D$262:D286)*IF(G286="",0,1)</f>
        <v>0</v>
      </c>
    </row>
    <row r="287" spans="3:9" hidden="1" outlineLevel="1" x14ac:dyDescent="0.15">
      <c r="C287" s="18">
        <v>26</v>
      </c>
      <c r="D287" s="25">
        <v>39</v>
      </c>
      <c r="E287" s="4" t="s">
        <v>307</v>
      </c>
      <c r="G287" s="21" t="str">
        <f t="shared" ca="1" si="10"/>
        <v/>
      </c>
      <c r="H287" s="62">
        <f t="shared" si="9"/>
        <v>0</v>
      </c>
      <c r="I287" s="20">
        <f ca="1">SUM($D$262:D287)*IF(G287="",0,1)</f>
        <v>0</v>
      </c>
    </row>
    <row r="288" spans="3:9" hidden="1" outlineLevel="1" x14ac:dyDescent="0.15">
      <c r="C288" s="18">
        <v>27</v>
      </c>
      <c r="D288" s="25">
        <v>48</v>
      </c>
      <c r="E288" s="4" t="s">
        <v>308</v>
      </c>
      <c r="G288" s="21" t="str">
        <f t="shared" ca="1" si="10"/>
        <v/>
      </c>
      <c r="H288" s="62">
        <f t="shared" si="9"/>
        <v>0</v>
      </c>
      <c r="I288" s="20">
        <f ca="1">SUM($D$262:D288)*IF(G288="",0,1)</f>
        <v>0</v>
      </c>
    </row>
    <row r="289" spans="1:9" hidden="1" outlineLevel="1" x14ac:dyDescent="0.15">
      <c r="C289" s="18">
        <v>28</v>
      </c>
      <c r="D289" s="25">
        <v>53</v>
      </c>
      <c r="E289" s="4" t="s">
        <v>309</v>
      </c>
      <c r="G289" s="21" t="str">
        <f t="shared" ca="1" si="10"/>
        <v/>
      </c>
      <c r="H289" s="62">
        <f t="shared" si="9"/>
        <v>0</v>
      </c>
      <c r="I289" s="20">
        <f ca="1">SUM($D$262:D289)*IF(G289="",0,1)</f>
        <v>0</v>
      </c>
    </row>
    <row r="290" spans="1:9" hidden="1" outlineLevel="1" x14ac:dyDescent="0.15">
      <c r="C290" s="18">
        <v>29</v>
      </c>
      <c r="D290" s="25">
        <v>44</v>
      </c>
      <c r="E290" s="4" t="s">
        <v>310</v>
      </c>
      <c r="G290" s="21" t="str">
        <f t="shared" ca="1" si="10"/>
        <v/>
      </c>
      <c r="H290" s="62">
        <f t="shared" si="9"/>
        <v>0</v>
      </c>
      <c r="I290" s="20">
        <f ca="1">SUM($D$262:D290)*IF(G290="",0,1)</f>
        <v>0</v>
      </c>
    </row>
    <row r="291" spans="1:9" hidden="1" outlineLevel="1" x14ac:dyDescent="0.15">
      <c r="C291" s="18">
        <v>30</v>
      </c>
      <c r="D291" s="25">
        <v>26</v>
      </c>
      <c r="E291" s="4" t="s">
        <v>311</v>
      </c>
      <c r="G291" s="21" t="str">
        <f t="shared" ca="1" si="10"/>
        <v/>
      </c>
      <c r="H291" s="62">
        <f t="shared" si="9"/>
        <v>0</v>
      </c>
      <c r="I291" s="20">
        <f ca="1">SUM($D$262:D291)*IF(G291="",0,1)</f>
        <v>0</v>
      </c>
    </row>
    <row r="292" spans="1:9" hidden="1" outlineLevel="1" x14ac:dyDescent="0.15">
      <c r="C292" s="18">
        <v>31</v>
      </c>
      <c r="D292" s="25">
        <v>31</v>
      </c>
      <c r="E292" s="4" t="s">
        <v>312</v>
      </c>
      <c r="G292" s="21" t="str">
        <f t="shared" ca="1" si="10"/>
        <v/>
      </c>
      <c r="H292" s="62">
        <f t="shared" si="9"/>
        <v>0</v>
      </c>
      <c r="I292" s="20">
        <f ca="1">SUM($D$262:D292)*IF(G292="",0,1)</f>
        <v>0</v>
      </c>
    </row>
    <row r="293" spans="1:9" hidden="1" outlineLevel="1" x14ac:dyDescent="0.15">
      <c r="C293" s="18">
        <v>32</v>
      </c>
      <c r="D293" s="25">
        <v>60</v>
      </c>
      <c r="E293" s="4" t="s">
        <v>313</v>
      </c>
      <c r="G293" s="21" t="str">
        <f t="shared" ca="1" si="10"/>
        <v/>
      </c>
      <c r="H293" s="62">
        <f t="shared" si="9"/>
        <v>0</v>
      </c>
      <c r="I293" s="20">
        <f ca="1">SUM($D$262:D293)*IF(G293="",0,1)</f>
        <v>0</v>
      </c>
    </row>
    <row r="294" spans="1:9" hidden="1" outlineLevel="1" x14ac:dyDescent="0.15">
      <c r="C294" s="18">
        <v>33</v>
      </c>
      <c r="D294" s="25">
        <v>92</v>
      </c>
      <c r="E294" s="4" t="s">
        <v>314</v>
      </c>
      <c r="G294" s="21" t="str">
        <f t="shared" ca="1" si="10"/>
        <v/>
      </c>
      <c r="H294" s="62">
        <f t="shared" si="9"/>
        <v>0</v>
      </c>
      <c r="I294" s="20">
        <f ca="1">SUM($D$262:D294)*IF(G294="",0,1)</f>
        <v>0</v>
      </c>
    </row>
    <row r="295" spans="1:9" hidden="1" outlineLevel="1" x14ac:dyDescent="0.15">
      <c r="C295" s="18">
        <v>34</v>
      </c>
      <c r="D295" s="25">
        <v>85</v>
      </c>
      <c r="E295" s="4" t="s">
        <v>315</v>
      </c>
      <c r="G295" s="21" t="str">
        <f t="shared" ca="1" si="10"/>
        <v/>
      </c>
      <c r="H295" s="62">
        <f t="shared" si="9"/>
        <v>0</v>
      </c>
      <c r="I295" s="20">
        <f ca="1">SUM($D$262:D295)*IF(G295="",0,1)</f>
        <v>0</v>
      </c>
    </row>
    <row r="296" spans="1:9" hidden="1" outlineLevel="1" x14ac:dyDescent="0.15">
      <c r="C296" s="18">
        <v>35</v>
      </c>
      <c r="D296" s="25">
        <v>62</v>
      </c>
      <c r="E296" s="4" t="s">
        <v>316</v>
      </c>
      <c r="G296" s="21" t="str">
        <f t="shared" ca="1" si="10"/>
        <v/>
      </c>
      <c r="H296" s="62">
        <f t="shared" si="9"/>
        <v>0</v>
      </c>
      <c r="I296" s="20">
        <f ca="1">SUM($D$262:D296)*IF(G296="",0,1)</f>
        <v>0</v>
      </c>
    </row>
    <row r="297" spans="1:9" collapsed="1" x14ac:dyDescent="0.15">
      <c r="C297" s="17" t="s">
        <v>359</v>
      </c>
      <c r="D297" s="25">
        <f>SUM(D262:D296)</f>
        <v>2009</v>
      </c>
      <c r="E297">
        <f>D297/C296</f>
        <v>57.4</v>
      </c>
      <c r="G297" s="21" t="str">
        <f t="shared" ca="1" si="10"/>
        <v/>
      </c>
      <c r="H297" s="62"/>
    </row>
    <row r="298" spans="1:9" x14ac:dyDescent="0.15">
      <c r="G298" s="21"/>
      <c r="H298" s="62"/>
    </row>
    <row r="299" spans="1:9" x14ac:dyDescent="0.15">
      <c r="A299" s="4" t="s">
        <v>317</v>
      </c>
      <c r="B299" s="4" t="s">
        <v>318</v>
      </c>
      <c r="C299" s="17" t="s">
        <v>348</v>
      </c>
      <c r="D299" s="25">
        <f ca="1">MAX(I301:I347)</f>
        <v>0</v>
      </c>
      <c r="E299" s="7">
        <f ca="1">D299/D348</f>
        <v>0</v>
      </c>
      <c r="G299" s="21"/>
      <c r="H299" s="62"/>
    </row>
    <row r="300" spans="1:9" hidden="1" outlineLevel="1" x14ac:dyDescent="0.15">
      <c r="A300" s="4"/>
      <c r="B300" s="4"/>
      <c r="C300" s="17" t="s">
        <v>151</v>
      </c>
      <c r="D300" s="22" t="s">
        <v>396</v>
      </c>
      <c r="E300" s="4" t="s">
        <v>152</v>
      </c>
      <c r="F300" s="4" t="s">
        <v>180</v>
      </c>
      <c r="G300" s="4" t="s">
        <v>135</v>
      </c>
      <c r="H300" s="63"/>
      <c r="I300" s="4" t="s">
        <v>349</v>
      </c>
    </row>
    <row r="301" spans="1:9" hidden="1" outlineLevel="1" x14ac:dyDescent="0.15">
      <c r="C301" s="18">
        <v>1</v>
      </c>
      <c r="D301" s="25">
        <v>83</v>
      </c>
      <c r="E301" s="4" t="s">
        <v>319</v>
      </c>
      <c r="G301" s="21" t="str">
        <f t="shared" ca="1" si="10"/>
        <v/>
      </c>
      <c r="H301" s="62"/>
      <c r="I301" s="20">
        <f ca="1">SUM($D$301:D301)*IF(G301="",0,1)</f>
        <v>0</v>
      </c>
    </row>
    <row r="302" spans="1:9" hidden="1" outlineLevel="1" x14ac:dyDescent="0.15">
      <c r="C302" s="18">
        <v>2</v>
      </c>
      <c r="D302" s="25">
        <v>52</v>
      </c>
      <c r="E302" s="4" t="s">
        <v>319</v>
      </c>
      <c r="G302" s="21" t="str">
        <f t="shared" ca="1" si="10"/>
        <v/>
      </c>
      <c r="H302" s="62"/>
      <c r="I302" s="20">
        <f ca="1">SUM($D$301:D302)*IF(G302="",0,1)</f>
        <v>0</v>
      </c>
    </row>
    <row r="303" spans="1:9" hidden="1" outlineLevel="1" x14ac:dyDescent="0.15">
      <c r="C303" s="18">
        <v>3</v>
      </c>
      <c r="D303" s="25">
        <v>18</v>
      </c>
      <c r="E303" s="4" t="s">
        <v>320</v>
      </c>
      <c r="G303" s="21" t="str">
        <f t="shared" ca="1" si="10"/>
        <v/>
      </c>
      <c r="H303" s="62"/>
      <c r="I303" s="20">
        <f ca="1">SUM($D$301:D303)*IF(G303="",0,1)</f>
        <v>0</v>
      </c>
    </row>
    <row r="304" spans="1:9" hidden="1" outlineLevel="1" x14ac:dyDescent="0.15">
      <c r="C304" s="18">
        <v>4</v>
      </c>
      <c r="D304" s="25">
        <v>87</v>
      </c>
      <c r="E304" s="4" t="s">
        <v>320</v>
      </c>
      <c r="G304" s="21" t="str">
        <f t="shared" ca="1" si="10"/>
        <v/>
      </c>
      <c r="H304" s="62"/>
      <c r="I304" s="20">
        <f ca="1">SUM($D$301:D304)*IF(G304="",0,1)</f>
        <v>0</v>
      </c>
    </row>
    <row r="305" spans="3:9" hidden="1" outlineLevel="1" x14ac:dyDescent="0.15">
      <c r="C305" s="18">
        <v>5</v>
      </c>
      <c r="D305" s="25">
        <v>92</v>
      </c>
      <c r="E305" s="4" t="s">
        <v>320</v>
      </c>
      <c r="G305" s="21" t="str">
        <f t="shared" ca="1" si="10"/>
        <v/>
      </c>
      <c r="H305" s="62"/>
      <c r="I305" s="20">
        <f ca="1">SUM($D$301:D305)*IF(G305="",0,1)</f>
        <v>0</v>
      </c>
    </row>
    <row r="306" spans="3:9" hidden="1" outlineLevel="1" x14ac:dyDescent="0.15">
      <c r="C306" s="18">
        <v>6</v>
      </c>
      <c r="D306" s="25">
        <v>80</v>
      </c>
      <c r="E306" s="4" t="s">
        <v>321</v>
      </c>
      <c r="G306" s="21" t="str">
        <f t="shared" ca="1" si="10"/>
        <v/>
      </c>
      <c r="H306" s="62"/>
      <c r="I306" s="20">
        <f ca="1">SUM($D$301:D306)*IF(G306="",0,1)</f>
        <v>0</v>
      </c>
    </row>
    <row r="307" spans="3:9" hidden="1" outlineLevel="1" x14ac:dyDescent="0.15">
      <c r="C307" s="18">
        <v>7</v>
      </c>
      <c r="D307" s="25">
        <v>84</v>
      </c>
      <c r="E307" s="4" t="s">
        <v>321</v>
      </c>
      <c r="G307" s="21" t="str">
        <f t="shared" ca="1" si="10"/>
        <v/>
      </c>
      <c r="H307" s="62"/>
      <c r="I307" s="20">
        <f ca="1">SUM($D$301:D307)*IF(G307="",0,1)</f>
        <v>0</v>
      </c>
    </row>
    <row r="308" spans="3:9" hidden="1" outlineLevel="1" x14ac:dyDescent="0.15">
      <c r="C308" s="18">
        <v>8</v>
      </c>
      <c r="D308" s="25">
        <v>55</v>
      </c>
      <c r="E308" s="4" t="s">
        <v>321</v>
      </c>
      <c r="G308" s="21" t="str">
        <f t="shared" ca="1" si="10"/>
        <v/>
      </c>
      <c r="H308" s="62"/>
      <c r="I308" s="20">
        <f ca="1">SUM($D$301:D308)*IF(G308="",0,1)</f>
        <v>0</v>
      </c>
    </row>
    <row r="309" spans="3:9" hidden="1" outlineLevel="1" x14ac:dyDescent="0.15">
      <c r="C309" s="18">
        <v>9</v>
      </c>
      <c r="D309" s="25">
        <v>37</v>
      </c>
      <c r="E309" s="4" t="s">
        <v>322</v>
      </c>
      <c r="G309" s="21" t="str">
        <f t="shared" ca="1" si="10"/>
        <v/>
      </c>
      <c r="H309" s="62"/>
      <c r="I309" s="20">
        <f ca="1">SUM($D$301:D309)*IF(G309="",0,1)</f>
        <v>0</v>
      </c>
    </row>
    <row r="310" spans="3:9" hidden="1" outlineLevel="1" x14ac:dyDescent="0.15">
      <c r="C310" s="18">
        <v>10</v>
      </c>
      <c r="D310" s="25">
        <v>58</v>
      </c>
      <c r="E310" s="4" t="s">
        <v>322</v>
      </c>
      <c r="G310" s="21" t="str">
        <f t="shared" ca="1" si="10"/>
        <v/>
      </c>
      <c r="H310" s="62"/>
      <c r="I310" s="20">
        <f ca="1">SUM($D$301:D310)*IF(G310="",0,1)</f>
        <v>0</v>
      </c>
    </row>
    <row r="311" spans="3:9" hidden="1" outlineLevel="1" x14ac:dyDescent="0.15">
      <c r="C311" s="18">
        <v>11</v>
      </c>
      <c r="D311" s="25">
        <v>42</v>
      </c>
      <c r="E311" s="4" t="s">
        <v>323</v>
      </c>
      <c r="G311" s="21" t="str">
        <f t="shared" ca="1" si="10"/>
        <v/>
      </c>
      <c r="H311" s="62"/>
      <c r="I311" s="20">
        <f ca="1">SUM($D$301:D311)*IF(G311="",0,1)</f>
        <v>0</v>
      </c>
    </row>
    <row r="312" spans="3:9" hidden="1" outlineLevel="1" x14ac:dyDescent="0.15">
      <c r="C312" s="18">
        <v>12</v>
      </c>
      <c r="D312" s="25">
        <v>79</v>
      </c>
      <c r="E312" s="4" t="s">
        <v>324</v>
      </c>
      <c r="G312" s="21" t="str">
        <f t="shared" ca="1" si="10"/>
        <v/>
      </c>
      <c r="H312" s="62"/>
      <c r="I312" s="20">
        <f ca="1">SUM($D$301:D312)*IF(G312="",0,1)</f>
        <v>0</v>
      </c>
    </row>
    <row r="313" spans="3:9" hidden="1" outlineLevel="1" x14ac:dyDescent="0.15">
      <c r="C313" s="18">
        <v>13</v>
      </c>
      <c r="D313" s="25">
        <v>90</v>
      </c>
      <c r="E313" s="4" t="s">
        <v>324</v>
      </c>
      <c r="G313" s="21" t="str">
        <f t="shared" ca="1" si="10"/>
        <v/>
      </c>
      <c r="H313" s="62"/>
      <c r="I313" s="20">
        <f ca="1">SUM($D$301:D313)*IF(G313="",0,1)</f>
        <v>0</v>
      </c>
    </row>
    <row r="314" spans="3:9" hidden="1" outlineLevel="1" x14ac:dyDescent="0.15">
      <c r="C314" s="18">
        <v>14</v>
      </c>
      <c r="D314" s="25">
        <v>89</v>
      </c>
      <c r="E314" s="4" t="s">
        <v>324</v>
      </c>
      <c r="G314" s="21" t="str">
        <f t="shared" ca="1" si="10"/>
        <v/>
      </c>
      <c r="H314" s="62"/>
      <c r="I314" s="20">
        <f ca="1">SUM($D$301:D314)*IF(G314="",0,1)</f>
        <v>0</v>
      </c>
    </row>
    <row r="315" spans="3:9" hidden="1" outlineLevel="1" x14ac:dyDescent="0.15">
      <c r="C315" s="18">
        <v>15</v>
      </c>
      <c r="D315" s="25">
        <v>32</v>
      </c>
      <c r="E315" s="4" t="s">
        <v>325</v>
      </c>
      <c r="G315" s="21" t="str">
        <f t="shared" ca="1" si="10"/>
        <v/>
      </c>
      <c r="H315" s="62"/>
      <c r="I315" s="20">
        <f ca="1">SUM($D$301:D315)*IF(G315="",0,1)</f>
        <v>0</v>
      </c>
    </row>
    <row r="316" spans="3:9" hidden="1" outlineLevel="1" x14ac:dyDescent="0.15">
      <c r="C316" s="18">
        <v>16</v>
      </c>
      <c r="D316" s="25">
        <v>46</v>
      </c>
      <c r="E316" s="4" t="s">
        <v>326</v>
      </c>
      <c r="G316" s="21" t="str">
        <f t="shared" ca="1" si="10"/>
        <v/>
      </c>
      <c r="H316" s="62"/>
      <c r="I316" s="20">
        <f ca="1">SUM($D$301:D316)*IF(G316="",0,1)</f>
        <v>0</v>
      </c>
    </row>
    <row r="317" spans="3:9" hidden="1" outlineLevel="1" x14ac:dyDescent="0.15">
      <c r="C317" s="18">
        <v>17</v>
      </c>
      <c r="D317" s="25">
        <v>95</v>
      </c>
      <c r="E317" s="4" t="s">
        <v>326</v>
      </c>
      <c r="G317" s="21" t="str">
        <f t="shared" ca="1" si="10"/>
        <v/>
      </c>
      <c r="H317" s="62"/>
      <c r="I317" s="20">
        <f ca="1">SUM($D$301:D317)*IF(G317="",0,1)</f>
        <v>0</v>
      </c>
    </row>
    <row r="318" spans="3:9" hidden="1" outlineLevel="1" x14ac:dyDescent="0.15">
      <c r="C318" s="18">
        <v>18</v>
      </c>
      <c r="D318" s="25">
        <v>67</v>
      </c>
      <c r="E318" s="4" t="s">
        <v>326</v>
      </c>
      <c r="G318" s="21" t="str">
        <f t="shared" ca="1" si="10"/>
        <v/>
      </c>
      <c r="H318" s="62"/>
      <c r="I318" s="20">
        <f ca="1">SUM($D$301:D318)*IF(G318="",0,1)</f>
        <v>0</v>
      </c>
    </row>
    <row r="319" spans="3:9" hidden="1" outlineLevel="1" x14ac:dyDescent="0.15">
      <c r="C319" s="18">
        <v>19</v>
      </c>
      <c r="D319" s="25">
        <v>38</v>
      </c>
      <c r="E319" s="4" t="s">
        <v>327</v>
      </c>
      <c r="G319" s="21" t="str">
        <f t="shared" ca="1" si="10"/>
        <v/>
      </c>
      <c r="H319" s="62"/>
      <c r="I319" s="20">
        <f ca="1">SUM($D$301:D319)*IF(G319="",0,1)</f>
        <v>0</v>
      </c>
    </row>
    <row r="320" spans="3:9" hidden="1" outlineLevel="1" x14ac:dyDescent="0.15">
      <c r="C320" s="18">
        <v>20</v>
      </c>
      <c r="D320" s="25">
        <v>56</v>
      </c>
      <c r="E320" s="4" t="s">
        <v>328</v>
      </c>
      <c r="G320" s="21" t="str">
        <f t="shared" ca="1" si="10"/>
        <v/>
      </c>
      <c r="H320" s="62"/>
      <c r="I320" s="20">
        <f ca="1">SUM($D$301:D320)*IF(G320="",0,1)</f>
        <v>0</v>
      </c>
    </row>
    <row r="321" spans="3:9" hidden="1" outlineLevel="1" x14ac:dyDescent="0.15">
      <c r="C321" s="18">
        <v>21</v>
      </c>
      <c r="D321" s="25">
        <v>84</v>
      </c>
      <c r="E321" s="4" t="s">
        <v>328</v>
      </c>
      <c r="G321" s="21" t="str">
        <f t="shared" ca="1" si="10"/>
        <v/>
      </c>
      <c r="H321" s="62"/>
      <c r="I321" s="20">
        <f ca="1">SUM($D$301:D321)*IF(G321="",0,1)</f>
        <v>0</v>
      </c>
    </row>
    <row r="322" spans="3:9" hidden="1" outlineLevel="1" x14ac:dyDescent="0.15">
      <c r="C322" s="18">
        <v>22</v>
      </c>
      <c r="D322" s="25">
        <v>84</v>
      </c>
      <c r="E322" s="4" t="s">
        <v>329</v>
      </c>
      <c r="G322" s="21" t="str">
        <f t="shared" ca="1" si="10"/>
        <v/>
      </c>
      <c r="H322" s="62"/>
      <c r="I322" s="20">
        <f ca="1">SUM($D$301:D322)*IF(G322="",0,1)</f>
        <v>0</v>
      </c>
    </row>
    <row r="323" spans="3:9" hidden="1" outlineLevel="1" x14ac:dyDescent="0.15">
      <c r="C323" s="18">
        <v>23</v>
      </c>
      <c r="D323" s="25">
        <v>38</v>
      </c>
      <c r="E323" s="4" t="s">
        <v>330</v>
      </c>
      <c r="G323" s="21" t="str">
        <f t="shared" ca="1" si="10"/>
        <v/>
      </c>
      <c r="H323" s="62"/>
      <c r="I323" s="20">
        <f ca="1">SUM($D$301:D323)*IF(G323="",0,1)</f>
        <v>0</v>
      </c>
    </row>
    <row r="324" spans="3:9" hidden="1" outlineLevel="1" x14ac:dyDescent="0.15">
      <c r="C324" s="18">
        <v>24</v>
      </c>
      <c r="D324" s="25">
        <v>51</v>
      </c>
      <c r="E324" s="4" t="s">
        <v>331</v>
      </c>
      <c r="G324" s="21" t="str">
        <f t="shared" ca="1" si="10"/>
        <v/>
      </c>
      <c r="H324" s="62"/>
      <c r="I324" s="20">
        <f ca="1">SUM($D$301:D324)*IF(G324="",0,1)</f>
        <v>0</v>
      </c>
    </row>
    <row r="325" spans="3:9" hidden="1" outlineLevel="1" x14ac:dyDescent="0.15">
      <c r="C325" s="18">
        <v>25</v>
      </c>
      <c r="D325" s="25">
        <v>46</v>
      </c>
      <c r="E325" s="4" t="s">
        <v>331</v>
      </c>
      <c r="G325" s="21" t="str">
        <f t="shared" ca="1" si="10"/>
        <v/>
      </c>
      <c r="H325" s="62"/>
      <c r="I325" s="20">
        <f ca="1">SUM($D$301:D325)*IF(G325="",0,1)</f>
        <v>0</v>
      </c>
    </row>
    <row r="326" spans="3:9" hidden="1" outlineLevel="1" x14ac:dyDescent="0.15">
      <c r="C326" s="18">
        <v>26</v>
      </c>
      <c r="D326" s="25">
        <v>52</v>
      </c>
      <c r="E326" s="4" t="s">
        <v>331</v>
      </c>
      <c r="G326" s="21" t="str">
        <f t="shared" ca="1" si="10"/>
        <v/>
      </c>
      <c r="H326" s="62"/>
      <c r="I326" s="20">
        <f ca="1">SUM($D$301:D326)*IF(G326="",0,1)</f>
        <v>0</v>
      </c>
    </row>
    <row r="327" spans="3:9" hidden="1" outlineLevel="1" x14ac:dyDescent="0.15">
      <c r="C327" s="18">
        <v>27</v>
      </c>
      <c r="D327" s="25">
        <v>46</v>
      </c>
      <c r="E327" s="4" t="s">
        <v>331</v>
      </c>
      <c r="G327" s="21" t="str">
        <f t="shared" ca="1" si="10"/>
        <v/>
      </c>
      <c r="H327" s="62"/>
      <c r="I327" s="20">
        <f ca="1">SUM($D$301:D327)*IF(G327="",0,1)</f>
        <v>0</v>
      </c>
    </row>
    <row r="328" spans="3:9" hidden="1" outlineLevel="1" x14ac:dyDescent="0.15">
      <c r="C328" s="18">
        <v>28</v>
      </c>
      <c r="D328" s="25">
        <v>23</v>
      </c>
      <c r="E328" s="4" t="s">
        <v>332</v>
      </c>
      <c r="G328" s="21" t="str">
        <f t="shared" ca="1" si="10"/>
        <v/>
      </c>
      <c r="H328" s="62"/>
      <c r="I328" s="20">
        <f ca="1">SUM($D$301:D328)*IF(G328="",0,1)</f>
        <v>0</v>
      </c>
    </row>
    <row r="329" spans="3:9" hidden="1" outlineLevel="1" x14ac:dyDescent="0.15">
      <c r="C329" s="18">
        <v>29</v>
      </c>
      <c r="D329" s="25">
        <v>68</v>
      </c>
      <c r="E329" s="4" t="s">
        <v>333</v>
      </c>
      <c r="G329" s="21" t="str">
        <f t="shared" ca="1" si="10"/>
        <v/>
      </c>
      <c r="H329" s="62"/>
      <c r="I329" s="20">
        <f ca="1">SUM($D$301:D329)*IF(G329="",0,1)</f>
        <v>0</v>
      </c>
    </row>
    <row r="330" spans="3:9" hidden="1" outlineLevel="1" x14ac:dyDescent="0.15">
      <c r="C330" s="18">
        <v>30</v>
      </c>
      <c r="D330" s="25">
        <v>43</v>
      </c>
      <c r="E330" s="4" t="s">
        <v>334</v>
      </c>
      <c r="G330" s="21" t="str">
        <f t="shared" ca="1" si="10"/>
        <v/>
      </c>
      <c r="H330" s="62"/>
      <c r="I330" s="20">
        <f ca="1">SUM($D$301:D330)*IF(G330="",0,1)</f>
        <v>0</v>
      </c>
    </row>
    <row r="331" spans="3:9" hidden="1" outlineLevel="1" x14ac:dyDescent="0.15">
      <c r="C331" s="18">
        <v>31</v>
      </c>
      <c r="D331" s="25">
        <v>79</v>
      </c>
      <c r="E331" s="4" t="s">
        <v>335</v>
      </c>
      <c r="G331" s="21" t="str">
        <f t="shared" ca="1" si="10"/>
        <v/>
      </c>
      <c r="H331" s="62"/>
      <c r="I331" s="20">
        <f ca="1">SUM($D$301:D331)*IF(G331="",0,1)</f>
        <v>0</v>
      </c>
    </row>
    <row r="332" spans="3:9" hidden="1" outlineLevel="1" x14ac:dyDescent="0.15">
      <c r="C332" s="18">
        <v>32</v>
      </c>
      <c r="D332" s="25">
        <v>39</v>
      </c>
      <c r="E332" s="4" t="s">
        <v>336</v>
      </c>
      <c r="G332" s="21" t="str">
        <f t="shared" ca="1" si="10"/>
        <v/>
      </c>
      <c r="H332" s="62"/>
      <c r="I332" s="20">
        <f ca="1">SUM($D$301:D332)*IF(G332="",0,1)</f>
        <v>0</v>
      </c>
    </row>
    <row r="333" spans="3:9" hidden="1" outlineLevel="1" x14ac:dyDescent="0.15">
      <c r="C333" s="18">
        <v>33</v>
      </c>
      <c r="D333" s="25">
        <v>38</v>
      </c>
      <c r="E333" s="4" t="s">
        <v>337</v>
      </c>
      <c r="G333" s="21" t="str">
        <f t="shared" ca="1" si="10"/>
        <v/>
      </c>
      <c r="H333" s="62"/>
      <c r="I333" s="20">
        <f ca="1">SUM($D$301:D333)*IF(G333="",0,1)</f>
        <v>0</v>
      </c>
    </row>
    <row r="334" spans="3:9" hidden="1" outlineLevel="1" x14ac:dyDescent="0.15">
      <c r="C334" s="18">
        <v>34</v>
      </c>
      <c r="D334" s="25">
        <v>53</v>
      </c>
      <c r="E334" s="4" t="s">
        <v>338</v>
      </c>
      <c r="G334" s="21" t="str">
        <f t="shared" ca="1" si="10"/>
        <v/>
      </c>
      <c r="H334" s="62"/>
      <c r="I334" s="20">
        <f ca="1">SUM($D$301:D334)*IF(G334="",0,1)</f>
        <v>0</v>
      </c>
    </row>
    <row r="335" spans="3:9" hidden="1" outlineLevel="1" x14ac:dyDescent="0.15">
      <c r="C335" s="18">
        <v>35</v>
      </c>
      <c r="D335" s="25">
        <v>60</v>
      </c>
      <c r="E335" s="4" t="s">
        <v>338</v>
      </c>
      <c r="G335" s="21" t="str">
        <f t="shared" ca="1" si="10"/>
        <v/>
      </c>
      <c r="H335" s="62"/>
      <c r="I335" s="20">
        <f ca="1">SUM($D$301:D335)*IF(G335="",0,1)</f>
        <v>0</v>
      </c>
    </row>
    <row r="336" spans="3:9" hidden="1" outlineLevel="1" x14ac:dyDescent="0.15">
      <c r="C336" s="18">
        <v>36</v>
      </c>
      <c r="D336" s="25">
        <v>57</v>
      </c>
      <c r="E336" s="4" t="s">
        <v>339</v>
      </c>
      <c r="G336" s="21" t="str">
        <f t="shared" ca="1" si="10"/>
        <v/>
      </c>
      <c r="H336" s="62"/>
      <c r="I336" s="20">
        <f ca="1">SUM($D$301:D336)*IF(G336="",0,1)</f>
        <v>0</v>
      </c>
    </row>
    <row r="337" spans="3:9" hidden="1" outlineLevel="1" x14ac:dyDescent="0.15">
      <c r="C337" s="18">
        <v>37</v>
      </c>
      <c r="D337" s="25">
        <v>81</v>
      </c>
      <c r="E337" s="4" t="s">
        <v>340</v>
      </c>
      <c r="G337" s="21" t="str">
        <f t="shared" ca="1" si="10"/>
        <v/>
      </c>
      <c r="H337" s="62"/>
      <c r="I337" s="20">
        <f ca="1">SUM($D$301:D337)*IF(G337="",0,1)</f>
        <v>0</v>
      </c>
    </row>
    <row r="338" spans="3:9" hidden="1" outlineLevel="1" x14ac:dyDescent="0.15">
      <c r="C338" s="18">
        <v>38</v>
      </c>
      <c r="D338" s="25">
        <v>76</v>
      </c>
      <c r="E338" s="4" t="s">
        <v>341</v>
      </c>
      <c r="G338" s="21" t="str">
        <f t="shared" ca="1" si="10"/>
        <v/>
      </c>
      <c r="H338" s="62"/>
      <c r="I338" s="20">
        <f ca="1">SUM($D$301:D338)*IF(G338="",0,1)</f>
        <v>0</v>
      </c>
    </row>
    <row r="339" spans="3:9" hidden="1" outlineLevel="1" x14ac:dyDescent="0.15">
      <c r="C339" s="18">
        <v>39</v>
      </c>
      <c r="D339" s="25">
        <v>61</v>
      </c>
      <c r="E339" s="4" t="s">
        <v>342</v>
      </c>
      <c r="G339" s="21" t="str">
        <f t="shared" ca="1" si="10"/>
        <v/>
      </c>
      <c r="H339" s="62"/>
      <c r="I339" s="20">
        <f ca="1">SUM($D$301:D339)*IF(G339="",0,1)</f>
        <v>0</v>
      </c>
    </row>
    <row r="340" spans="3:9" hidden="1" outlineLevel="1" x14ac:dyDescent="0.15">
      <c r="C340" s="18">
        <v>40</v>
      </c>
      <c r="D340" s="25">
        <v>80</v>
      </c>
      <c r="E340" s="4" t="s">
        <v>343</v>
      </c>
      <c r="G340" s="21" t="str">
        <f t="shared" ca="1" si="10"/>
        <v/>
      </c>
      <c r="H340" s="62"/>
      <c r="I340" s="20">
        <f ca="1">SUM($D$301:D340)*IF(G340="",0,1)</f>
        <v>0</v>
      </c>
    </row>
    <row r="341" spans="3:9" hidden="1" outlineLevel="1" x14ac:dyDescent="0.15">
      <c r="C341" s="18">
        <v>41</v>
      </c>
      <c r="D341" s="25">
        <v>51</v>
      </c>
      <c r="E341" s="4" t="s">
        <v>344</v>
      </c>
      <c r="G341" s="21" t="str">
        <f t="shared" ca="1" si="10"/>
        <v/>
      </c>
      <c r="H341" s="62"/>
      <c r="I341" s="20">
        <f ca="1">SUM($D$301:D341)*IF(G341="",0,1)</f>
        <v>0</v>
      </c>
    </row>
    <row r="342" spans="3:9" hidden="1" outlineLevel="1" x14ac:dyDescent="0.15">
      <c r="C342" s="18">
        <v>42</v>
      </c>
      <c r="D342" s="25">
        <v>85</v>
      </c>
      <c r="E342" s="4" t="s">
        <v>345</v>
      </c>
      <c r="G342" s="21" t="str">
        <f t="shared" ca="1" si="10"/>
        <v/>
      </c>
      <c r="H342" s="62"/>
      <c r="I342" s="20">
        <f ca="1">SUM($D$301:D342)*IF(G342="",0,1)</f>
        <v>0</v>
      </c>
    </row>
    <row r="343" spans="3:9" hidden="1" outlineLevel="1" x14ac:dyDescent="0.15">
      <c r="C343" s="18">
        <v>43</v>
      </c>
      <c r="D343" s="25">
        <v>42</v>
      </c>
      <c r="E343" s="4" t="s">
        <v>345</v>
      </c>
      <c r="G343" s="21" t="str">
        <f t="shared" ca="1" si="10"/>
        <v/>
      </c>
      <c r="H343" s="62"/>
      <c r="I343" s="20">
        <f ca="1">SUM($D$301:D343)*IF(G343="",0,1)</f>
        <v>0</v>
      </c>
    </row>
    <row r="344" spans="3:9" hidden="1" outlineLevel="1" x14ac:dyDescent="0.15">
      <c r="C344" s="18">
        <v>44</v>
      </c>
      <c r="D344" s="25">
        <v>93</v>
      </c>
      <c r="E344" s="4" t="s">
        <v>345</v>
      </c>
      <c r="G344" s="21" t="str">
        <f ca="1">IF(F344="","",IF(G344="",NOW(),G344))</f>
        <v/>
      </c>
      <c r="H344" s="62"/>
      <c r="I344" s="20">
        <f ca="1">SUM($D$301:D344)*IF(G344="",0,1)</f>
        <v>0</v>
      </c>
    </row>
    <row r="345" spans="3:9" hidden="1" outlineLevel="1" x14ac:dyDescent="0.15">
      <c r="C345" s="18">
        <v>45</v>
      </c>
      <c r="D345" s="25">
        <v>74</v>
      </c>
      <c r="E345" s="4" t="s">
        <v>346</v>
      </c>
      <c r="G345" s="21" t="str">
        <f ca="1">IF(F345="","",IF(G345="",NOW(),G345))</f>
        <v/>
      </c>
      <c r="H345" s="62"/>
      <c r="I345" s="20">
        <f ca="1">SUM($D$301:D345)*IF(G345="",0,1)</f>
        <v>0</v>
      </c>
    </row>
    <row r="346" spans="3:9" hidden="1" outlineLevel="1" x14ac:dyDescent="0.15">
      <c r="C346" s="18">
        <v>46</v>
      </c>
      <c r="D346" s="25">
        <v>40</v>
      </c>
      <c r="E346" s="4" t="s">
        <v>346</v>
      </c>
      <c r="G346" s="21" t="str">
        <f ca="1">IF(F346="","",IF(G346="",NOW(),G346))</f>
        <v/>
      </c>
      <c r="H346" s="62"/>
      <c r="I346" s="20">
        <f ca="1">SUM($D$301:D346)*IF(G346="",0,1)</f>
        <v>0</v>
      </c>
    </row>
    <row r="347" spans="3:9" hidden="1" outlineLevel="1" x14ac:dyDescent="0.15">
      <c r="C347" s="18">
        <v>47</v>
      </c>
      <c r="D347" s="25">
        <v>57</v>
      </c>
      <c r="E347" s="4" t="s">
        <v>347</v>
      </c>
      <c r="G347" s="21" t="str">
        <f ca="1">IF(F347="","",IF(G347="",NOW(),G347))</f>
        <v/>
      </c>
      <c r="H347" s="62"/>
      <c r="I347" s="20">
        <f ca="1">SUM($D$301:D347)*IF(G347="",0,1)</f>
        <v>0</v>
      </c>
    </row>
    <row r="348" spans="3:9" collapsed="1" x14ac:dyDescent="0.15">
      <c r="C348" s="17" t="s">
        <v>359</v>
      </c>
      <c r="D348" s="25">
        <f>SUM(D301:D347)</f>
        <v>2881</v>
      </c>
      <c r="E348" s="10">
        <f>D348/C347</f>
        <v>61.297872340425535</v>
      </c>
    </row>
  </sheetData>
  <phoneticPr fontId="7" type="noConversion"/>
  <conditionalFormatting sqref="F66">
    <cfRule type="colorScale" priority="315">
      <colorScale>
        <cfvo type="num" val="0"/>
        <cfvo type="num" val="$D$66/2"/>
        <cfvo type="num" val="$D$66"/>
        <color rgb="FFE57FC8"/>
        <color rgb="FFEDFF47"/>
        <color rgb="FF00B050"/>
      </colorScale>
    </cfRule>
  </conditionalFormatting>
  <conditionalFormatting sqref="F67">
    <cfRule type="colorScale" priority="314">
      <colorScale>
        <cfvo type="num" val="0"/>
        <cfvo type="num" val="$D$67/2"/>
        <cfvo type="num" val="$D$67"/>
        <color rgb="FFE57FC8"/>
        <color rgb="FFEDFF47"/>
        <color rgb="FF00B050"/>
      </colorScale>
    </cfRule>
  </conditionalFormatting>
  <conditionalFormatting sqref="F68">
    <cfRule type="colorScale" priority="313">
      <colorScale>
        <cfvo type="num" val="0"/>
        <cfvo type="num" val="$D$68/2"/>
        <cfvo type="num" val="$D$68"/>
        <color rgb="FFE57FC8"/>
        <color rgb="FFEDFF47"/>
        <color rgb="FF00B050"/>
      </colorScale>
    </cfRule>
  </conditionalFormatting>
  <conditionalFormatting sqref="F69">
    <cfRule type="colorScale" priority="312">
      <colorScale>
        <cfvo type="num" val="0"/>
        <cfvo type="num" val="$D$69/2"/>
        <cfvo type="num" val="$D$69"/>
        <color rgb="FFE57FC8"/>
        <color rgb="FFEDFF47"/>
        <color rgb="FF00B050"/>
      </colorScale>
    </cfRule>
  </conditionalFormatting>
  <conditionalFormatting sqref="F70">
    <cfRule type="colorScale" priority="311">
      <colorScale>
        <cfvo type="num" val="0"/>
        <cfvo type="num" val="$D$70/2"/>
        <cfvo type="num" val="$D$70"/>
        <color rgb="FFE57FC8"/>
        <color rgb="FFEDFF47"/>
        <color rgb="FF00B050"/>
      </colorScale>
    </cfRule>
  </conditionalFormatting>
  <conditionalFormatting sqref="F71">
    <cfRule type="colorScale" priority="310">
      <colorScale>
        <cfvo type="num" val="0"/>
        <cfvo type="num" val="$D$71/2"/>
        <cfvo type="num" val="$D$71"/>
        <color rgb="FFE57FC8"/>
        <color rgb="FFEDFF47"/>
        <color rgb="FF00B050"/>
      </colorScale>
    </cfRule>
  </conditionalFormatting>
  <conditionalFormatting sqref="F72">
    <cfRule type="colorScale" priority="309">
      <colorScale>
        <cfvo type="num" val="0"/>
        <cfvo type="num" val="$D$72/2"/>
        <cfvo type="num" val="$D$72"/>
        <color rgb="FFE57FC8"/>
        <color rgb="FFEDFF47"/>
        <color rgb="FF00B050"/>
      </colorScale>
    </cfRule>
  </conditionalFormatting>
  <conditionalFormatting sqref="F73">
    <cfRule type="colorScale" priority="308">
      <colorScale>
        <cfvo type="num" val="0"/>
        <cfvo type="num" val="$D$73/2"/>
        <cfvo type="num" val="$D$73"/>
        <color rgb="FFE57FC8"/>
        <color rgb="FFEDFF47"/>
        <color rgb="FF00B050"/>
      </colorScale>
    </cfRule>
  </conditionalFormatting>
  <conditionalFormatting sqref="F74">
    <cfRule type="colorScale" priority="307">
      <colorScale>
        <cfvo type="num" val="0"/>
        <cfvo type="num" val="$D$74/2"/>
        <cfvo type="num" val="$D$74"/>
        <color rgb="FFE57FC8"/>
        <color rgb="FFEDFF47"/>
        <color rgb="FF00B050"/>
      </colorScale>
    </cfRule>
  </conditionalFormatting>
  <conditionalFormatting sqref="F75">
    <cfRule type="colorScale" priority="306">
      <colorScale>
        <cfvo type="num" val="0"/>
        <cfvo type="num" val="$D$75/2"/>
        <cfvo type="num" val="$D$75"/>
        <color rgb="FFE57FC8"/>
        <color rgb="FFEDFF47"/>
        <color rgb="FF00B050"/>
      </colorScale>
    </cfRule>
  </conditionalFormatting>
  <conditionalFormatting sqref="F76">
    <cfRule type="colorScale" priority="305">
      <colorScale>
        <cfvo type="num" val="0"/>
        <cfvo type="num" val="$D$76/2"/>
        <cfvo type="num" val="$D$76"/>
        <color rgb="FFE57FC8"/>
        <color rgb="FFEDFF47"/>
        <color rgb="FF00B050"/>
      </colorScale>
    </cfRule>
  </conditionalFormatting>
  <conditionalFormatting sqref="F77">
    <cfRule type="colorScale" priority="304">
      <colorScale>
        <cfvo type="num" val="0"/>
        <cfvo type="num" val="$D$77/2"/>
        <cfvo type="num" val="$D$77"/>
        <color rgb="FFE57FC8"/>
        <color rgb="FFEDFF47"/>
        <color rgb="FF00B050"/>
      </colorScale>
    </cfRule>
  </conditionalFormatting>
  <conditionalFormatting sqref="F78">
    <cfRule type="colorScale" priority="303">
      <colorScale>
        <cfvo type="num" val="0"/>
        <cfvo type="num" val="$D$78/2"/>
        <cfvo type="num" val="$D$78"/>
        <color rgb="FFE57FC8"/>
        <color rgb="FFEDFF47"/>
        <color rgb="FF00B050"/>
      </colorScale>
    </cfRule>
  </conditionalFormatting>
  <conditionalFormatting sqref="F79">
    <cfRule type="colorScale" priority="302">
      <colorScale>
        <cfvo type="num" val="0"/>
        <cfvo type="num" val="$D$79/2"/>
        <cfvo type="num" val="$D$79"/>
        <color rgb="FFE57FC8"/>
        <color rgb="FFEDFF47"/>
        <color rgb="FF00B050"/>
      </colorScale>
    </cfRule>
  </conditionalFormatting>
  <conditionalFormatting sqref="F80">
    <cfRule type="colorScale" priority="301">
      <colorScale>
        <cfvo type="num" val="0"/>
        <cfvo type="num" val="$D$80/2"/>
        <cfvo type="num" val="$D$80"/>
        <color rgb="FFE57FC8"/>
        <color rgb="FFEDFF47"/>
        <color rgb="FF00B050"/>
      </colorScale>
    </cfRule>
  </conditionalFormatting>
  <conditionalFormatting sqref="F81">
    <cfRule type="colorScale" priority="300">
      <colorScale>
        <cfvo type="num" val="0"/>
        <cfvo type="num" val="$D$81/2"/>
        <cfvo type="num" val="$D$81"/>
        <color rgb="FFE57FC8"/>
        <color rgb="FFEDFF47"/>
        <color rgb="FF00B050"/>
      </colorScale>
    </cfRule>
  </conditionalFormatting>
  <conditionalFormatting sqref="F82">
    <cfRule type="colorScale" priority="299">
      <colorScale>
        <cfvo type="num" val="0"/>
        <cfvo type="num" val="$D$82/2"/>
        <cfvo type="num" val="$D$82"/>
        <color rgb="FFE57FC8"/>
        <color rgb="FFEDFF47"/>
        <color rgb="FF00B050"/>
      </colorScale>
    </cfRule>
  </conditionalFormatting>
  <conditionalFormatting sqref="F83">
    <cfRule type="colorScale" priority="298">
      <colorScale>
        <cfvo type="num" val="0"/>
        <cfvo type="num" val="$D$83/2"/>
        <cfvo type="num" val="$D$83"/>
        <color rgb="FFE57FC8"/>
        <color rgb="FFEDFF47"/>
        <color rgb="FF00B050"/>
      </colorScale>
    </cfRule>
  </conditionalFormatting>
  <conditionalFormatting sqref="F84">
    <cfRule type="colorScale" priority="297">
      <colorScale>
        <cfvo type="num" val="0"/>
        <cfvo type="num" val="$D$84/2"/>
        <cfvo type="num" val="$D$84"/>
        <color rgb="FFE57FC8"/>
        <color rgb="FFEDFF47"/>
        <color rgb="FF00B050"/>
      </colorScale>
    </cfRule>
  </conditionalFormatting>
  <conditionalFormatting sqref="F85">
    <cfRule type="colorScale" priority="296">
      <colorScale>
        <cfvo type="num" val="0"/>
        <cfvo type="num" val="$D$85/2"/>
        <cfvo type="num" val="$D$85"/>
        <color rgb="FFE57FC8"/>
        <color rgb="FFEDFF47"/>
        <color rgb="FF00B050"/>
      </colorScale>
    </cfRule>
  </conditionalFormatting>
  <conditionalFormatting sqref="F86">
    <cfRule type="colorScale" priority="295">
      <colorScale>
        <cfvo type="num" val="0"/>
        <cfvo type="num" val="$D$86/2"/>
        <cfvo type="num" val="$D$86"/>
        <color rgb="FFE57FC8"/>
        <color rgb="FFEDFF47"/>
        <color rgb="FF00B050"/>
      </colorScale>
    </cfRule>
  </conditionalFormatting>
  <conditionalFormatting sqref="F87">
    <cfRule type="colorScale" priority="294">
      <colorScale>
        <cfvo type="num" val="0"/>
        <cfvo type="num" val="$D$87/2"/>
        <cfvo type="num" val="$D$87"/>
        <color rgb="FFE57FC8"/>
        <color rgb="FFEDFF47"/>
        <color rgb="FF00B050"/>
      </colorScale>
    </cfRule>
  </conditionalFormatting>
  <conditionalFormatting sqref="F88:F89">
    <cfRule type="colorScale" priority="293">
      <colorScale>
        <cfvo type="num" val="0"/>
        <cfvo type="num" val="$D$88/2"/>
        <cfvo type="num" val="$D$88"/>
        <color rgb="FFE57FC8"/>
        <color rgb="FFEDFF47"/>
        <color rgb="FF00B050"/>
      </colorScale>
    </cfRule>
  </conditionalFormatting>
  <conditionalFormatting sqref="F90">
    <cfRule type="colorScale" priority="291">
      <colorScale>
        <cfvo type="num" val="0"/>
        <cfvo type="num" val="$D$90/2"/>
        <cfvo type="num" val="$D$90"/>
        <color rgb="FFE57FC8"/>
        <color rgb="FFEDFF47"/>
        <color rgb="FF00B050"/>
      </colorScale>
    </cfRule>
  </conditionalFormatting>
  <conditionalFormatting sqref="F91">
    <cfRule type="colorScale" priority="290">
      <colorScale>
        <cfvo type="num" val="0"/>
        <cfvo type="num" val="$D$91/2"/>
        <cfvo type="num" val="$D$91"/>
        <color rgb="FFE57FC8"/>
        <color rgb="FFEDFF47"/>
        <color rgb="FF00B050"/>
      </colorScale>
    </cfRule>
  </conditionalFormatting>
  <conditionalFormatting sqref="F92">
    <cfRule type="colorScale" priority="289">
      <colorScale>
        <cfvo type="num" val="0"/>
        <cfvo type="num" val="$D$92/2"/>
        <cfvo type="num" val="$D$92"/>
        <color rgb="FFE57FC8"/>
        <color rgb="FFEDFF47"/>
        <color rgb="FF00B050"/>
      </colorScale>
    </cfRule>
  </conditionalFormatting>
  <conditionalFormatting sqref="F93">
    <cfRule type="colorScale" priority="288">
      <colorScale>
        <cfvo type="num" val="0"/>
        <cfvo type="num" val="$D$93/2"/>
        <cfvo type="num" val="$D$93"/>
        <color rgb="FFE57FC8"/>
        <color rgb="FFEDFF47"/>
        <color rgb="FF00B050"/>
      </colorScale>
    </cfRule>
  </conditionalFormatting>
  <conditionalFormatting sqref="F94">
    <cfRule type="colorScale" priority="287">
      <colorScale>
        <cfvo type="num" val="0"/>
        <cfvo type="num" val="$D$94/2"/>
        <cfvo type="num" val="$D$94"/>
        <color rgb="FFE57FC8"/>
        <color rgb="FFEDFF47"/>
        <color rgb="FF00B050"/>
      </colorScale>
    </cfRule>
  </conditionalFormatting>
  <conditionalFormatting sqref="F95">
    <cfRule type="colorScale" priority="286">
      <colorScale>
        <cfvo type="num" val="0"/>
        <cfvo type="num" val="$D$95/2"/>
        <cfvo type="num" val="$D$95"/>
        <color rgb="FFE57FC8"/>
        <color rgb="FFEDFF47"/>
        <color rgb="FF00B050"/>
      </colorScale>
    </cfRule>
  </conditionalFormatting>
  <conditionalFormatting sqref="F96">
    <cfRule type="colorScale" priority="285">
      <colorScale>
        <cfvo type="num" val="0"/>
        <cfvo type="num" val="$D$96/2"/>
        <cfvo type="num" val="$D$96"/>
        <color rgb="FFE57FC8"/>
        <color rgb="FFEDFF47"/>
        <color rgb="FF00B050"/>
      </colorScale>
    </cfRule>
  </conditionalFormatting>
  <conditionalFormatting sqref="F97">
    <cfRule type="colorScale" priority="284">
      <colorScale>
        <cfvo type="num" val="0"/>
        <cfvo type="num" val="$D$97/2"/>
        <cfvo type="num" val="$D$97"/>
        <color rgb="FFE57FC8"/>
        <color rgb="FFEDFF47"/>
        <color rgb="FF00B050"/>
      </colorScale>
    </cfRule>
  </conditionalFormatting>
  <conditionalFormatting sqref="F98">
    <cfRule type="colorScale" priority="283">
      <colorScale>
        <cfvo type="num" val="0"/>
        <cfvo type="num" val="$D$98/2"/>
        <cfvo type="num" val="$D$98"/>
        <color rgb="FFE57FC8"/>
        <color rgb="FFEDFF47"/>
        <color rgb="FF00B050"/>
      </colorScale>
    </cfRule>
  </conditionalFormatting>
  <conditionalFormatting sqref="F99">
    <cfRule type="colorScale" priority="282">
      <colorScale>
        <cfvo type="num" val="0"/>
        <cfvo type="num" val="$D$99/2"/>
        <cfvo type="num" val="$D$99"/>
        <color rgb="FFE57FC8"/>
        <color rgb="FFEDFF47"/>
        <color rgb="FF00B050"/>
      </colorScale>
    </cfRule>
  </conditionalFormatting>
  <conditionalFormatting sqref="F100">
    <cfRule type="colorScale" priority="281">
      <colorScale>
        <cfvo type="num" val="0"/>
        <cfvo type="num" val="$D$100/2"/>
        <cfvo type="num" val="$D$100"/>
        <color rgb="FFE57FC8"/>
        <color rgb="FFEDFF47"/>
        <color rgb="FF00B050"/>
      </colorScale>
    </cfRule>
  </conditionalFormatting>
  <conditionalFormatting sqref="F101">
    <cfRule type="colorScale" priority="280">
      <colorScale>
        <cfvo type="num" val="0"/>
        <cfvo type="num" val="$D$101/2"/>
        <cfvo type="num" val="$D$101"/>
        <color rgb="FFE57FC8"/>
        <color rgb="FFEDFF47"/>
        <color rgb="FF00B050"/>
      </colorScale>
    </cfRule>
  </conditionalFormatting>
  <conditionalFormatting sqref="F102">
    <cfRule type="colorScale" priority="279">
      <colorScale>
        <cfvo type="num" val="0"/>
        <cfvo type="num" val="$D$102/2"/>
        <cfvo type="num" val="$D$102"/>
        <color rgb="FFE57FC8"/>
        <color rgb="FFEDFF47"/>
        <color rgb="FF00B050"/>
      </colorScale>
    </cfRule>
  </conditionalFormatting>
  <conditionalFormatting sqref="F103">
    <cfRule type="colorScale" priority="278">
      <colorScale>
        <cfvo type="num" val="0"/>
        <cfvo type="num" val="$D$103/2"/>
        <cfvo type="num" val="$D$103"/>
        <color rgb="FFE57FC8"/>
        <color rgb="FFEDFF47"/>
        <color rgb="FF00B050"/>
      </colorScale>
    </cfRule>
  </conditionalFormatting>
  <conditionalFormatting sqref="F104">
    <cfRule type="colorScale" priority="277">
      <colorScale>
        <cfvo type="num" val="0"/>
        <cfvo type="num" val="$D$104/2"/>
        <cfvo type="num" val="$D$104"/>
        <color rgb="FFE57FC8"/>
        <color rgb="FFEDFF47"/>
        <color rgb="FF00B050"/>
      </colorScale>
    </cfRule>
  </conditionalFormatting>
  <conditionalFormatting sqref="F105">
    <cfRule type="colorScale" priority="276">
      <colorScale>
        <cfvo type="num" val="0"/>
        <cfvo type="num" val="$D$105/2"/>
        <cfvo type="num" val="$D$105"/>
        <color rgb="FFE57FC8"/>
        <color rgb="FFEDFF47"/>
        <color rgb="FF00B050"/>
      </colorScale>
    </cfRule>
  </conditionalFormatting>
  <conditionalFormatting sqref="F106">
    <cfRule type="colorScale" priority="275">
      <colorScale>
        <cfvo type="num" val="0"/>
        <cfvo type="num" val="$D$106/2"/>
        <cfvo type="num" val="$D$106"/>
        <color rgb="FFE57FC8"/>
        <color rgb="FFEDFF47"/>
        <color rgb="FF00B050"/>
      </colorScale>
    </cfRule>
  </conditionalFormatting>
  <conditionalFormatting sqref="F107">
    <cfRule type="colorScale" priority="274">
      <colorScale>
        <cfvo type="num" val="0"/>
        <cfvo type="num" val="$D$107/2"/>
        <cfvo type="num" val="$D$107"/>
        <color rgb="FFE57FC8"/>
        <color rgb="FFEDFF47"/>
        <color rgb="FF00B050"/>
      </colorScale>
    </cfRule>
  </conditionalFormatting>
  <conditionalFormatting sqref="F108">
    <cfRule type="colorScale" priority="273">
      <colorScale>
        <cfvo type="num" val="0"/>
        <cfvo type="num" val="$D$108/2"/>
        <cfvo type="num" val="$D$108"/>
        <color rgb="FFE57FC8"/>
        <color rgb="FFEDFF47"/>
        <color rgb="FF00B050"/>
      </colorScale>
    </cfRule>
  </conditionalFormatting>
  <conditionalFormatting sqref="F109">
    <cfRule type="colorScale" priority="272">
      <colorScale>
        <cfvo type="num" val="0"/>
        <cfvo type="num" val="$D$109/2"/>
        <cfvo type="num" val="$D$109"/>
        <color rgb="FFE57FC8"/>
        <color rgb="FFEDFF47"/>
        <color rgb="FF00B050"/>
      </colorScale>
    </cfRule>
  </conditionalFormatting>
  <conditionalFormatting sqref="F110">
    <cfRule type="colorScale" priority="271">
      <colorScale>
        <cfvo type="num" val="0"/>
        <cfvo type="num" val="$D$110/2"/>
        <cfvo type="num" val="$D$110"/>
        <color rgb="FFE57FC8"/>
        <color rgb="FFEDFF47"/>
        <color rgb="FF00B050"/>
      </colorScale>
    </cfRule>
  </conditionalFormatting>
  <conditionalFormatting sqref="F111">
    <cfRule type="colorScale" priority="270">
      <colorScale>
        <cfvo type="num" val="0"/>
        <cfvo type="num" val="$D$111/2"/>
        <cfvo type="num" val="$D$111"/>
        <color rgb="FFE57FC8"/>
        <color rgb="FFEDFF47"/>
        <color rgb="FF00B050"/>
      </colorScale>
    </cfRule>
  </conditionalFormatting>
  <conditionalFormatting sqref="F112">
    <cfRule type="colorScale" priority="269">
      <colorScale>
        <cfvo type="num" val="0"/>
        <cfvo type="num" val="$D$112/2"/>
        <cfvo type="num" val="$D$112"/>
        <color rgb="FFE57FC8"/>
        <color rgb="FFEDFF47"/>
        <color rgb="FF00B050"/>
      </colorScale>
    </cfRule>
  </conditionalFormatting>
  <conditionalFormatting sqref="F113">
    <cfRule type="colorScale" priority="268">
      <colorScale>
        <cfvo type="num" val="0"/>
        <cfvo type="num" val="$D$113/2"/>
        <cfvo type="num" val="$D$113"/>
        <color rgb="FFE57FC8"/>
        <color rgb="FFEDFF47"/>
        <color rgb="FF00B050"/>
      </colorScale>
    </cfRule>
  </conditionalFormatting>
  <conditionalFormatting sqref="F114">
    <cfRule type="colorScale" priority="267">
      <colorScale>
        <cfvo type="num" val="0"/>
        <cfvo type="num" val="$D$114/2"/>
        <cfvo type="num" val="$D$114"/>
        <color rgb="FFE57FC8"/>
        <color rgb="FFEDFF47"/>
        <color rgb="FF00B050"/>
      </colorScale>
    </cfRule>
  </conditionalFormatting>
  <conditionalFormatting sqref="F115">
    <cfRule type="colorScale" priority="266">
      <colorScale>
        <cfvo type="num" val="0"/>
        <cfvo type="num" val="$D$115/2"/>
        <cfvo type="num" val="$D$115"/>
        <color rgb="FFE57FC8"/>
        <color rgb="FFEDFF47"/>
        <color rgb="FF00B050"/>
      </colorScale>
    </cfRule>
  </conditionalFormatting>
  <conditionalFormatting sqref="F116">
    <cfRule type="colorScale" priority="265">
      <colorScale>
        <cfvo type="num" val="0"/>
        <cfvo type="num" val="$D$116/2"/>
        <cfvo type="num" val="$D$116"/>
        <color rgb="FFE57FC8"/>
        <color rgb="FFEDFF47"/>
        <color rgb="FF00B050"/>
      </colorScale>
    </cfRule>
  </conditionalFormatting>
  <conditionalFormatting sqref="F10">
    <cfRule type="colorScale" priority="264">
      <colorScale>
        <cfvo type="num" val="0"/>
        <cfvo type="num" val="$D$10/2"/>
        <cfvo type="num" val="$D$10"/>
        <color rgb="FFE57FC8"/>
        <color rgb="FFEDFF47"/>
        <color rgb="FF00B050"/>
      </colorScale>
    </cfRule>
  </conditionalFormatting>
  <conditionalFormatting sqref="F11">
    <cfRule type="colorScale" priority="263">
      <colorScale>
        <cfvo type="num" val="0"/>
        <cfvo type="num" val="$D$11/2"/>
        <cfvo type="num" val="$D$11"/>
        <color rgb="FFE57FC8"/>
        <color rgb="FFEDFF47"/>
        <color rgb="FF00B050"/>
      </colorScale>
    </cfRule>
  </conditionalFormatting>
  <conditionalFormatting sqref="F12">
    <cfRule type="colorScale" priority="262">
      <colorScale>
        <cfvo type="num" val="0"/>
        <cfvo type="num" val="$D$12/2"/>
        <cfvo type="num" val="$D$12"/>
        <color rgb="FFE57FC8"/>
        <color rgb="FFEDFF47"/>
        <color rgb="FF00B050"/>
      </colorScale>
    </cfRule>
  </conditionalFormatting>
  <conditionalFormatting sqref="F13">
    <cfRule type="colorScale" priority="261">
      <colorScale>
        <cfvo type="num" val="0"/>
        <cfvo type="num" val="$D$13/2"/>
        <cfvo type="num" val="$D$13"/>
        <color rgb="FFE57FC8"/>
        <color rgb="FFEDFF47"/>
        <color rgb="FF00B050"/>
      </colorScale>
    </cfRule>
  </conditionalFormatting>
  <conditionalFormatting sqref="F14">
    <cfRule type="colorScale" priority="260">
      <colorScale>
        <cfvo type="num" val="0"/>
        <cfvo type="num" val="$D$14/2"/>
        <cfvo type="num" val="$D$14"/>
        <color rgb="FFE57FC8"/>
        <color rgb="FFEDFF47"/>
        <color rgb="FF00B050"/>
      </colorScale>
    </cfRule>
  </conditionalFormatting>
  <conditionalFormatting sqref="F15">
    <cfRule type="colorScale" priority="259">
      <colorScale>
        <cfvo type="num" val="0"/>
        <cfvo type="num" val="$D$15/2"/>
        <cfvo type="num" val="$D$15"/>
        <color rgb="FFE57FC8"/>
        <color rgb="FFEDFF47"/>
        <color rgb="FF00B050"/>
      </colorScale>
    </cfRule>
  </conditionalFormatting>
  <conditionalFormatting sqref="F16">
    <cfRule type="colorScale" priority="258">
      <colorScale>
        <cfvo type="num" val="0"/>
        <cfvo type="num" val="$D$16/2"/>
        <cfvo type="num" val="$D$16"/>
        <color rgb="FFE57FC8"/>
        <color rgb="FFEDFF47"/>
        <color rgb="FF00B050"/>
      </colorScale>
    </cfRule>
  </conditionalFormatting>
  <conditionalFormatting sqref="F17">
    <cfRule type="colorScale" priority="257">
      <colorScale>
        <cfvo type="num" val="0"/>
        <cfvo type="num" val="$D$17/2"/>
        <cfvo type="num" val="$D$17"/>
        <color rgb="FFE57FC8"/>
        <color rgb="FFEDFF47"/>
        <color rgb="FF00B050"/>
      </colorScale>
    </cfRule>
  </conditionalFormatting>
  <conditionalFormatting sqref="F18">
    <cfRule type="colorScale" priority="256">
      <colorScale>
        <cfvo type="num" val="0"/>
        <cfvo type="num" val="$D$18/2"/>
        <cfvo type="num" val="$D$18"/>
        <color rgb="FFE57FC8"/>
        <color rgb="FFEDFF47"/>
        <color rgb="FF00B050"/>
      </colorScale>
    </cfRule>
  </conditionalFormatting>
  <conditionalFormatting sqref="F19">
    <cfRule type="colorScale" priority="255">
      <colorScale>
        <cfvo type="num" val="0"/>
        <cfvo type="num" val="$D$19/2"/>
        <cfvo type="num" val="$D$19"/>
        <color rgb="FFE57FC8"/>
        <color rgb="FFEDFF47"/>
        <color rgb="FF00B050"/>
      </colorScale>
    </cfRule>
  </conditionalFormatting>
  <conditionalFormatting sqref="F20">
    <cfRule type="colorScale" priority="254">
      <colorScale>
        <cfvo type="num" val="0"/>
        <cfvo type="num" val="$D$20/2"/>
        <cfvo type="num" val="$D$20"/>
        <color rgb="FFE57FC8"/>
        <color rgb="FFEDFF47"/>
        <color rgb="FF00B050"/>
      </colorScale>
    </cfRule>
  </conditionalFormatting>
  <conditionalFormatting sqref="F21">
    <cfRule type="colorScale" priority="253">
      <colorScale>
        <cfvo type="num" val="0"/>
        <cfvo type="num" val="$D$21/2"/>
        <cfvo type="num" val="$D$21"/>
        <color rgb="FFE57FC8"/>
        <color rgb="FFEDFF47"/>
        <color rgb="FF00B050"/>
      </colorScale>
    </cfRule>
  </conditionalFormatting>
  <conditionalFormatting sqref="F22">
    <cfRule type="colorScale" priority="252">
      <colorScale>
        <cfvo type="num" val="0"/>
        <cfvo type="num" val="$D$22/2"/>
        <cfvo type="num" val="$D$22"/>
        <color rgb="FFE57FC8"/>
        <color rgb="FFEDFF47"/>
        <color rgb="FF00B050"/>
      </colorScale>
    </cfRule>
  </conditionalFormatting>
  <conditionalFormatting sqref="F23">
    <cfRule type="colorScale" priority="251">
      <colorScale>
        <cfvo type="num" val="0"/>
        <cfvo type="num" val="$D$23/2"/>
        <cfvo type="num" val="$D$23"/>
        <color rgb="FFE57FC8"/>
        <color rgb="FFEDFF47"/>
        <color rgb="FF00B050"/>
      </colorScale>
    </cfRule>
  </conditionalFormatting>
  <conditionalFormatting sqref="F24">
    <cfRule type="colorScale" priority="250">
      <colorScale>
        <cfvo type="num" val="0"/>
        <cfvo type="num" val="$D$24/2"/>
        <cfvo type="num" val="$D$24"/>
        <color rgb="FFE57FC8"/>
        <color rgb="FFEDFF47"/>
        <color rgb="FF00B050"/>
      </colorScale>
    </cfRule>
  </conditionalFormatting>
  <conditionalFormatting sqref="F25">
    <cfRule type="colorScale" priority="249">
      <colorScale>
        <cfvo type="num" val="0"/>
        <cfvo type="num" val="$D$25/2"/>
        <cfvo type="num" val="$D$25"/>
        <color rgb="FFE57FC8"/>
        <color rgb="FFEDFF47"/>
        <color rgb="FF00B050"/>
      </colorScale>
    </cfRule>
  </conditionalFormatting>
  <conditionalFormatting sqref="F26">
    <cfRule type="colorScale" priority="248">
      <colorScale>
        <cfvo type="num" val="0"/>
        <cfvo type="num" val="$D$26/2"/>
        <cfvo type="num" val="$D$26"/>
        <color rgb="FFE57FC8"/>
        <color rgb="FFEDFF47"/>
        <color rgb="FF00B050"/>
      </colorScale>
    </cfRule>
  </conditionalFormatting>
  <conditionalFormatting sqref="F27">
    <cfRule type="colorScale" priority="247">
      <colorScale>
        <cfvo type="num" val="0"/>
        <cfvo type="num" val="$D$27/2"/>
        <cfvo type="num" val="$D$27"/>
        <color rgb="FFE57FC8"/>
        <color rgb="FFEDFF47"/>
        <color rgb="FF00B050"/>
      </colorScale>
    </cfRule>
  </conditionalFormatting>
  <conditionalFormatting sqref="F28">
    <cfRule type="colorScale" priority="246">
      <colorScale>
        <cfvo type="num" val="0"/>
        <cfvo type="num" val="$D$28/2"/>
        <cfvo type="num" val="$D$28"/>
        <color rgb="FFE57FC8"/>
        <color rgb="FFEDFF47"/>
        <color rgb="FF00B050"/>
      </colorScale>
    </cfRule>
  </conditionalFormatting>
  <conditionalFormatting sqref="F29">
    <cfRule type="colorScale" priority="245">
      <colorScale>
        <cfvo type="num" val="0"/>
        <cfvo type="num" val="$D$29/2"/>
        <cfvo type="num" val="$D$29"/>
        <color rgb="FFE57FC8"/>
        <color rgb="FFEDFF47"/>
        <color rgb="FF00B050"/>
      </colorScale>
    </cfRule>
  </conditionalFormatting>
  <conditionalFormatting sqref="F30">
    <cfRule type="colorScale" priority="244">
      <colorScale>
        <cfvo type="num" val="0"/>
        <cfvo type="num" val="$D$30/2"/>
        <cfvo type="num" val="$D$30"/>
        <color rgb="FFE57FC8"/>
        <color rgb="FFEDFF47"/>
        <color rgb="FF00B050"/>
      </colorScale>
    </cfRule>
  </conditionalFormatting>
  <conditionalFormatting sqref="F31">
    <cfRule type="colorScale" priority="243">
      <colorScale>
        <cfvo type="num" val="0"/>
        <cfvo type="num" val="$D$31/2"/>
        <cfvo type="num" val="$D$31"/>
        <color rgb="FFE57FC8"/>
        <color rgb="FFEDFF47"/>
        <color rgb="FF00B050"/>
      </colorScale>
    </cfRule>
  </conditionalFormatting>
  <conditionalFormatting sqref="F32">
    <cfRule type="colorScale" priority="242">
      <colorScale>
        <cfvo type="num" val="0"/>
        <cfvo type="num" val="$D$32/2"/>
        <cfvo type="num" val="$D$32"/>
        <color rgb="FFE57FC8"/>
        <color rgb="FFEDFF47"/>
        <color rgb="FF00B050"/>
      </colorScale>
    </cfRule>
  </conditionalFormatting>
  <conditionalFormatting sqref="F33">
    <cfRule type="colorScale" priority="241">
      <colorScale>
        <cfvo type="num" val="0"/>
        <cfvo type="num" val="$D$33/2"/>
        <cfvo type="num" val="$D$33"/>
        <color rgb="FFE57FC8"/>
        <color rgb="FFEDFF47"/>
        <color rgb="FF00B050"/>
      </colorScale>
    </cfRule>
  </conditionalFormatting>
  <conditionalFormatting sqref="F34">
    <cfRule type="colorScale" priority="240">
      <colorScale>
        <cfvo type="num" val="0"/>
        <cfvo type="num" val="$D$34/2"/>
        <cfvo type="num" val="$D$34"/>
        <color rgb="FFE57FC8"/>
        <color rgb="FFEDFF47"/>
        <color rgb="FF00B050"/>
      </colorScale>
    </cfRule>
  </conditionalFormatting>
  <conditionalFormatting sqref="F35">
    <cfRule type="colorScale" priority="239">
      <colorScale>
        <cfvo type="num" val="0"/>
        <cfvo type="num" val="$D$35/2"/>
        <cfvo type="num" val="$D$35"/>
        <color rgb="FFE57FC8"/>
        <color rgb="FFEDFF47"/>
        <color rgb="FF00B050"/>
      </colorScale>
    </cfRule>
  </conditionalFormatting>
  <conditionalFormatting sqref="F36">
    <cfRule type="colorScale" priority="238">
      <colorScale>
        <cfvo type="num" val="0"/>
        <cfvo type="num" val="$D$36/2"/>
        <cfvo type="num" val="$D$36"/>
        <color rgb="FFE57FC8"/>
        <color rgb="FFEDFF47"/>
        <color rgb="FF00B050"/>
      </colorScale>
    </cfRule>
  </conditionalFormatting>
  <conditionalFormatting sqref="F37">
    <cfRule type="colorScale" priority="237">
      <colorScale>
        <cfvo type="num" val="0"/>
        <cfvo type="num" val="$D$37/2"/>
        <cfvo type="num" val="$D$37"/>
        <color rgb="FFE57FC8"/>
        <color rgb="FFEDFF47"/>
        <color rgb="FF00B050"/>
      </colorScale>
    </cfRule>
  </conditionalFormatting>
  <conditionalFormatting sqref="F38">
    <cfRule type="colorScale" priority="236">
      <colorScale>
        <cfvo type="num" val="0"/>
        <cfvo type="num" val="$D$38/2"/>
        <cfvo type="num" val="$D$38"/>
        <color rgb="FFE57FC8"/>
        <color rgb="FFEDFF47"/>
        <color rgb="FF00B050"/>
      </colorScale>
    </cfRule>
  </conditionalFormatting>
  <conditionalFormatting sqref="F39">
    <cfRule type="colorScale" priority="235">
      <colorScale>
        <cfvo type="num" val="0"/>
        <cfvo type="num" val="$D$39/2"/>
        <cfvo type="num" val="$D$39"/>
        <color rgb="FFE57FC8"/>
        <color rgb="FFEDFF47"/>
        <color rgb="FF00B050"/>
      </colorScale>
    </cfRule>
  </conditionalFormatting>
  <conditionalFormatting sqref="F40">
    <cfRule type="colorScale" priority="234">
      <colorScale>
        <cfvo type="num" val="0"/>
        <cfvo type="num" val="$D$40/2"/>
        <cfvo type="num" val="$D$40"/>
        <color rgb="FFE57FC8"/>
        <color rgb="FFEDFF47"/>
        <color rgb="FF00B050"/>
      </colorScale>
    </cfRule>
  </conditionalFormatting>
  <conditionalFormatting sqref="F41">
    <cfRule type="colorScale" priority="233">
      <colorScale>
        <cfvo type="num" val="0"/>
        <cfvo type="num" val="$D$41/2"/>
        <cfvo type="num" val="$D$41"/>
        <color rgb="FFE57FC8"/>
        <color rgb="FFEDFF47"/>
        <color rgb="FF00B050"/>
      </colorScale>
    </cfRule>
  </conditionalFormatting>
  <conditionalFormatting sqref="F42">
    <cfRule type="colorScale" priority="232">
      <colorScale>
        <cfvo type="num" val="0"/>
        <cfvo type="num" val="$D$42/2"/>
        <cfvo type="num" val="$D$42"/>
        <color rgb="FFE57FC8"/>
        <color rgb="FFEDFF47"/>
        <color rgb="FF00B050"/>
      </colorScale>
    </cfRule>
  </conditionalFormatting>
  <conditionalFormatting sqref="F43">
    <cfRule type="colorScale" priority="231">
      <colorScale>
        <cfvo type="num" val="0"/>
        <cfvo type="num" val="$D$43/2"/>
        <cfvo type="num" val="$D$43"/>
        <color rgb="FFE57FC8"/>
        <color rgb="FFEDFF47"/>
        <color rgb="FF00B050"/>
      </colorScale>
    </cfRule>
  </conditionalFormatting>
  <conditionalFormatting sqref="F44">
    <cfRule type="colorScale" priority="230">
      <colorScale>
        <cfvo type="num" val="0"/>
        <cfvo type="num" val="$D$44/2"/>
        <cfvo type="num" val="$D$44"/>
        <color rgb="FFE57FC8"/>
        <color rgb="FFEDFF47"/>
        <color rgb="FF00B050"/>
      </colorScale>
    </cfRule>
  </conditionalFormatting>
  <conditionalFormatting sqref="F45">
    <cfRule type="colorScale" priority="229">
      <colorScale>
        <cfvo type="num" val="0"/>
        <cfvo type="num" val="$D$45/2"/>
        <cfvo type="num" val="$D$45"/>
        <color rgb="FFE57FC8"/>
        <color rgb="FFEDFF47"/>
        <color rgb="FF00B050"/>
      </colorScale>
    </cfRule>
  </conditionalFormatting>
  <conditionalFormatting sqref="F46">
    <cfRule type="colorScale" priority="228">
      <colorScale>
        <cfvo type="num" val="0"/>
        <cfvo type="num" val="$D$46/2"/>
        <cfvo type="num" val="$D$46"/>
        <color rgb="FFE57FC8"/>
        <color rgb="FFEDFF47"/>
        <color rgb="FF00B050"/>
      </colorScale>
    </cfRule>
  </conditionalFormatting>
  <conditionalFormatting sqref="F47">
    <cfRule type="colorScale" priority="227">
      <colorScale>
        <cfvo type="num" val="0"/>
        <cfvo type="num" val="$D$47/2"/>
        <cfvo type="num" val="$D$47"/>
        <color rgb="FFE57FC8"/>
        <color rgb="FFEDFF47"/>
        <color rgb="FF00B050"/>
      </colorScale>
    </cfRule>
  </conditionalFormatting>
  <conditionalFormatting sqref="F48">
    <cfRule type="colorScale" priority="226">
      <colorScale>
        <cfvo type="num" val="0"/>
        <cfvo type="num" val="$D$48/2"/>
        <cfvo type="num" val="$D$48"/>
        <color rgb="FFE57FC8"/>
        <color rgb="FFEDFF47"/>
        <color rgb="FF00B050"/>
      </colorScale>
    </cfRule>
  </conditionalFormatting>
  <conditionalFormatting sqref="F49">
    <cfRule type="colorScale" priority="225">
      <colorScale>
        <cfvo type="num" val="0"/>
        <cfvo type="num" val="$D$49/2"/>
        <cfvo type="num" val="$D$49"/>
        <color rgb="FFE57FC8"/>
        <color rgb="FFEDFF47"/>
        <color rgb="FF00B050"/>
      </colorScale>
    </cfRule>
  </conditionalFormatting>
  <conditionalFormatting sqref="F50">
    <cfRule type="colorScale" priority="224">
      <colorScale>
        <cfvo type="num" val="0"/>
        <cfvo type="num" val="$D$50/2"/>
        <cfvo type="num" val="$D$50"/>
        <color rgb="FFE57FC8"/>
        <color rgb="FFEDFF47"/>
        <color rgb="FF00B050"/>
      </colorScale>
    </cfRule>
  </conditionalFormatting>
  <conditionalFormatting sqref="F51">
    <cfRule type="colorScale" priority="223">
      <colorScale>
        <cfvo type="num" val="0"/>
        <cfvo type="num" val="$D$51/2"/>
        <cfvo type="num" val="$D$51"/>
        <color rgb="FFE57FC8"/>
        <color rgb="FFEDFF47"/>
        <color rgb="FF00B050"/>
      </colorScale>
    </cfRule>
  </conditionalFormatting>
  <conditionalFormatting sqref="F52">
    <cfRule type="colorScale" priority="222">
      <colorScale>
        <cfvo type="num" val="0"/>
        <cfvo type="num" val="$D$52/2"/>
        <cfvo type="num" val="$D$52"/>
        <color rgb="FFE57FC8"/>
        <color rgb="FFEDFF47"/>
        <color rgb="FF00B050"/>
      </colorScale>
    </cfRule>
  </conditionalFormatting>
  <conditionalFormatting sqref="F53">
    <cfRule type="colorScale" priority="221">
      <colorScale>
        <cfvo type="num" val="0"/>
        <cfvo type="num" val="$D$53/2"/>
        <cfvo type="num" val="$D$53"/>
        <color rgb="FFE57FC8"/>
        <color rgb="FFEDFF47"/>
        <color rgb="FF00B050"/>
      </colorScale>
    </cfRule>
  </conditionalFormatting>
  <conditionalFormatting sqref="F54">
    <cfRule type="colorScale" priority="220">
      <colorScale>
        <cfvo type="num" val="0"/>
        <cfvo type="num" val="$D$54/2"/>
        <cfvo type="num" val="$D$54"/>
        <color rgb="FFE57FC8"/>
        <color rgb="FFEDFF47"/>
        <color rgb="FF00B050"/>
      </colorScale>
    </cfRule>
  </conditionalFormatting>
  <conditionalFormatting sqref="F55">
    <cfRule type="colorScale" priority="219">
      <colorScale>
        <cfvo type="num" val="0"/>
        <cfvo type="num" val="$D$55/2"/>
        <cfvo type="num" val="$D$55"/>
        <color rgb="FFE57FC8"/>
        <color rgb="FFEDFF47"/>
        <color rgb="FF00B050"/>
      </colorScale>
    </cfRule>
  </conditionalFormatting>
  <conditionalFormatting sqref="F56">
    <cfRule type="colorScale" priority="218">
      <colorScale>
        <cfvo type="num" val="0"/>
        <cfvo type="num" val="$D$56/2"/>
        <cfvo type="num" val="$D$56"/>
        <color rgb="FFE57FC8"/>
        <color rgb="FFEDFF47"/>
        <color rgb="FF00B050"/>
      </colorScale>
    </cfRule>
  </conditionalFormatting>
  <conditionalFormatting sqref="F57">
    <cfRule type="colorScale" priority="217">
      <colorScale>
        <cfvo type="num" val="0"/>
        <cfvo type="num" val="$D$57/2"/>
        <cfvo type="num" val="$D$57"/>
        <color rgb="FFE57FC8"/>
        <color rgb="FFEDFF47"/>
        <color rgb="FF00B050"/>
      </colorScale>
    </cfRule>
  </conditionalFormatting>
  <conditionalFormatting sqref="F58">
    <cfRule type="colorScale" priority="216">
      <colorScale>
        <cfvo type="num" val="0"/>
        <cfvo type="num" val="$D$58/2"/>
        <cfvo type="num" val="$D$58"/>
        <color rgb="FFE57FC8"/>
        <color rgb="FFEDFF47"/>
        <color rgb="FF00B050"/>
      </colorScale>
    </cfRule>
  </conditionalFormatting>
  <conditionalFormatting sqref="F59">
    <cfRule type="colorScale" priority="215">
      <colorScale>
        <cfvo type="num" val="0"/>
        <cfvo type="num" val="$D$59/2"/>
        <cfvo type="num" val="$D$59"/>
        <color rgb="FFE57FC8"/>
        <color rgb="FFEDFF47"/>
        <color rgb="FF00B050"/>
      </colorScale>
    </cfRule>
  </conditionalFormatting>
  <conditionalFormatting sqref="F60">
    <cfRule type="colorScale" priority="214">
      <colorScale>
        <cfvo type="num" val="0"/>
        <cfvo type="num" val="$D$60/2"/>
        <cfvo type="num" val="$D$60"/>
        <color rgb="FFE57FC8"/>
        <color rgb="FFEDFF47"/>
        <color rgb="FF00B050"/>
      </colorScale>
    </cfRule>
  </conditionalFormatting>
  <conditionalFormatting sqref="F61">
    <cfRule type="colorScale" priority="213">
      <colorScale>
        <cfvo type="num" val="0"/>
        <cfvo type="num" val="$D$61/2"/>
        <cfvo type="num" val="$D$61"/>
        <color rgb="FFE57FC8"/>
        <color rgb="FFEDFF47"/>
        <color rgb="FF00B050"/>
      </colorScale>
    </cfRule>
  </conditionalFormatting>
  <conditionalFormatting sqref="F120">
    <cfRule type="colorScale" priority="212">
      <colorScale>
        <cfvo type="num" val="0"/>
        <cfvo type="num" val="$D$120/2"/>
        <cfvo type="num" val="$D$120"/>
        <color rgb="FFE57FC8"/>
        <color rgb="FFEDFF47"/>
        <color rgb="FF00B050"/>
      </colorScale>
    </cfRule>
  </conditionalFormatting>
  <conditionalFormatting sqref="F121">
    <cfRule type="colorScale" priority="211">
      <colorScale>
        <cfvo type="num" val="0"/>
        <cfvo type="num" val="$D$121/2"/>
        <cfvo type="num" val="$D$121"/>
        <color rgb="FFE57FC8"/>
        <color rgb="FFEDFF47"/>
        <color rgb="FF00B050"/>
      </colorScale>
    </cfRule>
  </conditionalFormatting>
  <conditionalFormatting sqref="F122">
    <cfRule type="colorScale" priority="210">
      <colorScale>
        <cfvo type="num" val="0"/>
        <cfvo type="num" val="$D$122/2"/>
        <cfvo type="num" val="$D$122"/>
        <color rgb="FFE57FC8"/>
        <color rgb="FFEDFF47"/>
        <color rgb="FF00B050"/>
      </colorScale>
    </cfRule>
  </conditionalFormatting>
  <conditionalFormatting sqref="F123">
    <cfRule type="colorScale" priority="209">
      <colorScale>
        <cfvo type="num" val="0"/>
        <cfvo type="num" val="$D$123/2"/>
        <cfvo type="num" val="$D$123"/>
        <color rgb="FFE57FC8"/>
        <color rgb="FFEDFF47"/>
        <color rgb="FF00B050"/>
      </colorScale>
    </cfRule>
  </conditionalFormatting>
  <conditionalFormatting sqref="F124">
    <cfRule type="colorScale" priority="208">
      <colorScale>
        <cfvo type="num" val="0"/>
        <cfvo type="num" val="$D$124/2"/>
        <cfvo type="num" val="$D$124"/>
        <color rgb="FFE57FC8"/>
        <color rgb="FFEDFF47"/>
        <color rgb="FF00B050"/>
      </colorScale>
    </cfRule>
  </conditionalFormatting>
  <conditionalFormatting sqref="F125">
    <cfRule type="colorScale" priority="207">
      <colorScale>
        <cfvo type="num" val="0"/>
        <cfvo type="num" val="$D$125/2"/>
        <cfvo type="num" val="$D$125"/>
        <color rgb="FFE57FC8"/>
        <color rgb="FFEDFF47"/>
        <color rgb="FF00B050"/>
      </colorScale>
    </cfRule>
  </conditionalFormatting>
  <conditionalFormatting sqref="F126">
    <cfRule type="colorScale" priority="206">
      <colorScale>
        <cfvo type="num" val="0"/>
        <cfvo type="num" val="$D$126/2"/>
        <cfvo type="num" val="$D$126"/>
        <color rgb="FFE57FC8"/>
        <color rgb="FFEDFF47"/>
        <color rgb="FF00B050"/>
      </colorScale>
    </cfRule>
  </conditionalFormatting>
  <conditionalFormatting sqref="F127">
    <cfRule type="colorScale" priority="205">
      <colorScale>
        <cfvo type="num" val="0"/>
        <cfvo type="num" val="$D$127/2"/>
        <cfvo type="num" val="$D$127"/>
        <color rgb="FFE57FC8"/>
        <color rgb="FFEDFF47"/>
        <color rgb="FF00B050"/>
      </colorScale>
    </cfRule>
  </conditionalFormatting>
  <conditionalFormatting sqref="F128">
    <cfRule type="colorScale" priority="204">
      <colorScale>
        <cfvo type="num" val="0"/>
        <cfvo type="num" val="$D$128/2"/>
        <cfvo type="num" val="$D$128"/>
        <color rgb="FFE57FC8"/>
        <color rgb="FFEDFF47"/>
        <color rgb="FF00B050"/>
      </colorScale>
    </cfRule>
  </conditionalFormatting>
  <conditionalFormatting sqref="F129">
    <cfRule type="colorScale" priority="203">
      <colorScale>
        <cfvo type="num" val="0"/>
        <cfvo type="num" val="$D$129/2"/>
        <cfvo type="num" val="$D$129"/>
        <color rgb="FFE57FC8"/>
        <color rgb="FFEDFF47"/>
        <color rgb="FF00B050"/>
      </colorScale>
    </cfRule>
  </conditionalFormatting>
  <conditionalFormatting sqref="F130">
    <cfRule type="colorScale" priority="202">
      <colorScale>
        <cfvo type="num" val="0"/>
        <cfvo type="num" val="$D$130/2"/>
        <cfvo type="num" val="$D$130"/>
        <color rgb="FFE57FC8"/>
        <color rgb="FFEDFF47"/>
        <color rgb="FF00B050"/>
      </colorScale>
    </cfRule>
  </conditionalFormatting>
  <conditionalFormatting sqref="F131">
    <cfRule type="colorScale" priority="201">
      <colorScale>
        <cfvo type="num" val="0"/>
        <cfvo type="num" val="$D$131/2"/>
        <cfvo type="num" val="$D$131"/>
        <color rgb="FFE57FC8"/>
        <color rgb="FFEDFF47"/>
        <color rgb="FF00B050"/>
      </colorScale>
    </cfRule>
  </conditionalFormatting>
  <conditionalFormatting sqref="F132">
    <cfRule type="colorScale" priority="200">
      <colorScale>
        <cfvo type="num" val="0"/>
        <cfvo type="num" val="$D$132/2"/>
        <cfvo type="num" val="$D$132"/>
        <color rgb="FFE57FC8"/>
        <color rgb="FFEDFF47"/>
        <color rgb="FF00B050"/>
      </colorScale>
    </cfRule>
  </conditionalFormatting>
  <conditionalFormatting sqref="F133">
    <cfRule type="colorScale" priority="199">
      <colorScale>
        <cfvo type="num" val="0"/>
        <cfvo type="num" val="$D$133/2"/>
        <cfvo type="num" val="$D$133"/>
        <color rgb="FFE57FC8"/>
        <color rgb="FFEDFF47"/>
        <color rgb="FF00B050"/>
      </colorScale>
    </cfRule>
  </conditionalFormatting>
  <conditionalFormatting sqref="F134">
    <cfRule type="colorScale" priority="198">
      <colorScale>
        <cfvo type="num" val="0"/>
        <cfvo type="num" val="$D$134/2"/>
        <cfvo type="num" val="$D$134"/>
        <color rgb="FFE57FC8"/>
        <color rgb="FFEDFF47"/>
        <color rgb="FF00B050"/>
      </colorScale>
    </cfRule>
  </conditionalFormatting>
  <conditionalFormatting sqref="F135">
    <cfRule type="colorScale" priority="197">
      <colorScale>
        <cfvo type="num" val="0"/>
        <cfvo type="num" val="$D$135/2"/>
        <cfvo type="num" val="$D$135"/>
        <color rgb="FFE57FC8"/>
        <color rgb="FFEDFF47"/>
        <color rgb="FF00B050"/>
      </colorScale>
    </cfRule>
  </conditionalFormatting>
  <conditionalFormatting sqref="F136">
    <cfRule type="colorScale" priority="196">
      <colorScale>
        <cfvo type="num" val="0"/>
        <cfvo type="num" val="$D$136/2"/>
        <cfvo type="num" val="$D$136"/>
        <color rgb="FFE57FC8"/>
        <color rgb="FFEDFF47"/>
        <color rgb="FF00B050"/>
      </colorScale>
    </cfRule>
  </conditionalFormatting>
  <conditionalFormatting sqref="F137">
    <cfRule type="colorScale" priority="195">
      <colorScale>
        <cfvo type="num" val="0"/>
        <cfvo type="num" val="$D$137/2"/>
        <cfvo type="num" val="$D$137"/>
        <color rgb="FFE57FC8"/>
        <color rgb="FFEDFF47"/>
        <color rgb="FF00B050"/>
      </colorScale>
    </cfRule>
  </conditionalFormatting>
  <conditionalFormatting sqref="F138">
    <cfRule type="colorScale" priority="194">
      <colorScale>
        <cfvo type="num" val="0"/>
        <cfvo type="num" val="$D$138/2"/>
        <cfvo type="num" val="$D$138"/>
        <color rgb="FFE57FC8"/>
        <color rgb="FFEDFF47"/>
        <color rgb="FF00B050"/>
      </colorScale>
    </cfRule>
  </conditionalFormatting>
  <conditionalFormatting sqref="F139">
    <cfRule type="colorScale" priority="193">
      <colorScale>
        <cfvo type="num" val="0"/>
        <cfvo type="num" val="$D$139/2"/>
        <cfvo type="num" val="$D$139"/>
        <color rgb="FFE57FC8"/>
        <color rgb="FFEDFF47"/>
        <color rgb="FF00B050"/>
      </colorScale>
    </cfRule>
  </conditionalFormatting>
  <conditionalFormatting sqref="F140">
    <cfRule type="colorScale" priority="192">
      <colorScale>
        <cfvo type="num" val="0"/>
        <cfvo type="num" val="$D$140/2"/>
        <cfvo type="num" val="$D$140"/>
        <color rgb="FFE57FC8"/>
        <color rgb="FFEDFF47"/>
        <color rgb="FF00B050"/>
      </colorScale>
    </cfRule>
  </conditionalFormatting>
  <conditionalFormatting sqref="F141">
    <cfRule type="colorScale" priority="191">
      <colorScale>
        <cfvo type="num" val="0"/>
        <cfvo type="num" val="$D$141/2"/>
        <cfvo type="num" val="$D$141"/>
        <color rgb="FFE57FC8"/>
        <color rgb="FFEDFF47"/>
        <color rgb="FF00B050"/>
      </colorScale>
    </cfRule>
  </conditionalFormatting>
  <conditionalFormatting sqref="F142">
    <cfRule type="colorScale" priority="190">
      <colorScale>
        <cfvo type="num" val="0"/>
        <cfvo type="num" val="$D$142/2"/>
        <cfvo type="num" val="$D$142"/>
        <color rgb="FFE57FC8"/>
        <color rgb="FFEDFF47"/>
        <color rgb="FF00B050"/>
      </colorScale>
    </cfRule>
  </conditionalFormatting>
  <conditionalFormatting sqref="F143">
    <cfRule type="colorScale" priority="189">
      <colorScale>
        <cfvo type="num" val="0"/>
        <cfvo type="num" val="$D$143/2"/>
        <cfvo type="num" val="$D$143"/>
        <color rgb="FFE57FC8"/>
        <color rgb="FFEDFF47"/>
        <color rgb="FF00B050"/>
      </colorScale>
    </cfRule>
  </conditionalFormatting>
  <conditionalFormatting sqref="F144">
    <cfRule type="colorScale" priority="188">
      <colorScale>
        <cfvo type="num" val="0"/>
        <cfvo type="num" val="$D$144/2"/>
        <cfvo type="num" val="$D$144"/>
        <color rgb="FFE57FC8"/>
        <color rgb="FFEDFF47"/>
        <color rgb="FF00B050"/>
      </colorScale>
    </cfRule>
  </conditionalFormatting>
  <conditionalFormatting sqref="F145">
    <cfRule type="colorScale" priority="187">
      <colorScale>
        <cfvo type="num" val="0"/>
        <cfvo type="num" val="$D$145/2"/>
        <cfvo type="num" val="$D$145"/>
        <color rgb="FFE57FC8"/>
        <color rgb="FFEDFF47"/>
        <color rgb="FF00B050"/>
      </colorScale>
    </cfRule>
  </conditionalFormatting>
  <conditionalFormatting sqref="F146">
    <cfRule type="colorScale" priority="186">
      <colorScale>
        <cfvo type="num" val="0"/>
        <cfvo type="num" val="$D$146/2"/>
        <cfvo type="num" val="$D$146"/>
        <color rgb="FFE57FC8"/>
        <color rgb="FFEDFF47"/>
        <color rgb="FF00B050"/>
      </colorScale>
    </cfRule>
  </conditionalFormatting>
  <conditionalFormatting sqref="F147">
    <cfRule type="colorScale" priority="185">
      <colorScale>
        <cfvo type="num" val="0"/>
        <cfvo type="num" val="$D$147/2"/>
        <cfvo type="num" val="$D$147"/>
        <color rgb="FFE57FC8"/>
        <color rgb="FFEDFF47"/>
        <color rgb="FF00B050"/>
      </colorScale>
    </cfRule>
  </conditionalFormatting>
  <conditionalFormatting sqref="F148">
    <cfRule type="colorScale" priority="184">
      <colorScale>
        <cfvo type="num" val="0"/>
        <cfvo type="num" val="$D$148/2"/>
        <cfvo type="num" val="$D$148"/>
        <color rgb="FFE57FC8"/>
        <color rgb="FFEDFF47"/>
        <color rgb="FF00B050"/>
      </colorScale>
    </cfRule>
  </conditionalFormatting>
  <conditionalFormatting sqref="F149">
    <cfRule type="colorScale" priority="183">
      <colorScale>
        <cfvo type="num" val="0"/>
        <cfvo type="num" val="$D$149/2"/>
        <cfvo type="num" val="$D$149"/>
        <color rgb="FFE57FC8"/>
        <color rgb="FFEDFF47"/>
        <color rgb="FF00B050"/>
      </colorScale>
    </cfRule>
  </conditionalFormatting>
  <conditionalFormatting sqref="F150">
    <cfRule type="colorScale" priority="182">
      <colorScale>
        <cfvo type="num" val="0"/>
        <cfvo type="num" val="$D$150/2"/>
        <cfvo type="num" val="$D$150"/>
        <color rgb="FFE57FC8"/>
        <color rgb="FFEDFF47"/>
        <color rgb="FF00B050"/>
      </colorScale>
    </cfRule>
  </conditionalFormatting>
  <conditionalFormatting sqref="F151">
    <cfRule type="colorScale" priority="181">
      <colorScale>
        <cfvo type="num" val="0"/>
        <cfvo type="num" val="$D$151/2"/>
        <cfvo type="num" val="$D$151"/>
        <color rgb="FFE57FC8"/>
        <color rgb="FFEDFF47"/>
        <color rgb="FF00B050"/>
      </colorScale>
    </cfRule>
  </conditionalFormatting>
  <conditionalFormatting sqref="F152">
    <cfRule type="colorScale" priority="180">
      <colorScale>
        <cfvo type="num" val="0"/>
        <cfvo type="num" val="$D$152/2"/>
        <cfvo type="num" val="$D$152"/>
        <color rgb="FFE57FC8"/>
        <color rgb="FFEDFF47"/>
        <color rgb="FF00B050"/>
      </colorScale>
    </cfRule>
  </conditionalFormatting>
  <conditionalFormatting sqref="F153">
    <cfRule type="colorScale" priority="179">
      <colorScale>
        <cfvo type="num" val="0"/>
        <cfvo type="num" val="$D$153/2"/>
        <cfvo type="num" val="$D$153"/>
        <color rgb="FFE57FC8"/>
        <color rgb="FFEDFF47"/>
        <color rgb="FF00B050"/>
      </colorScale>
    </cfRule>
  </conditionalFormatting>
  <conditionalFormatting sqref="F154">
    <cfRule type="colorScale" priority="178">
      <colorScale>
        <cfvo type="num" val="0"/>
        <cfvo type="num" val="$D$154/2"/>
        <cfvo type="num" val="$D$154"/>
        <color rgb="FFE57FC8"/>
        <color rgb="FFEDFF47"/>
        <color rgb="FF00B050"/>
      </colorScale>
    </cfRule>
  </conditionalFormatting>
  <conditionalFormatting sqref="F159">
    <cfRule type="colorScale" priority="177">
      <colorScale>
        <cfvo type="num" val="0"/>
        <cfvo type="num" val="$D$159/2"/>
        <cfvo type="num" val="$D$159"/>
        <color rgb="FFE57FC8"/>
        <color rgb="FFEDFF47"/>
        <color rgb="FF00B050"/>
      </colorScale>
    </cfRule>
  </conditionalFormatting>
  <conditionalFormatting sqref="F160">
    <cfRule type="colorScale" priority="176">
      <colorScale>
        <cfvo type="num" val="0"/>
        <cfvo type="num" val="$D$160/2"/>
        <cfvo type="num" val="$D$160"/>
        <color rgb="FFE57FC8"/>
        <color rgb="FFEDFF47"/>
        <color rgb="FF00B050"/>
      </colorScale>
    </cfRule>
  </conditionalFormatting>
  <conditionalFormatting sqref="F161">
    <cfRule type="colorScale" priority="175">
      <colorScale>
        <cfvo type="num" val="0"/>
        <cfvo type="num" val="$D$161/2"/>
        <cfvo type="num" val="$D$161"/>
        <color rgb="FFE57FC8"/>
        <color rgb="FFEDFF47"/>
        <color rgb="FF00B050"/>
      </colorScale>
    </cfRule>
  </conditionalFormatting>
  <conditionalFormatting sqref="F162">
    <cfRule type="colorScale" priority="174">
      <colorScale>
        <cfvo type="num" val="0"/>
        <cfvo type="num" val="$D$162/2"/>
        <cfvo type="num" val="$D$162"/>
        <color rgb="FFE57FC8"/>
        <color rgb="FFEDFF47"/>
        <color rgb="FF00B050"/>
      </colorScale>
    </cfRule>
  </conditionalFormatting>
  <conditionalFormatting sqref="F163">
    <cfRule type="colorScale" priority="173">
      <colorScale>
        <cfvo type="num" val="0"/>
        <cfvo type="num" val="$D$163/2"/>
        <cfvo type="num" val="$D$163"/>
        <color rgb="FFE57FC8"/>
        <color rgb="FFEDFF47"/>
        <color rgb="FF00B050"/>
      </colorScale>
    </cfRule>
  </conditionalFormatting>
  <conditionalFormatting sqref="F164">
    <cfRule type="colorScale" priority="172">
      <colorScale>
        <cfvo type="num" val="0"/>
        <cfvo type="num" val="$D$164/2"/>
        <cfvo type="num" val="$D$164"/>
        <color rgb="FFE57FC8"/>
        <color rgb="FFEDFF47"/>
        <color rgb="FF00B050"/>
      </colorScale>
    </cfRule>
  </conditionalFormatting>
  <conditionalFormatting sqref="F165">
    <cfRule type="colorScale" priority="171">
      <colorScale>
        <cfvo type="num" val="0"/>
        <cfvo type="num" val="$D$165/2"/>
        <cfvo type="num" val="$D$165"/>
        <color rgb="FFE57FC8"/>
        <color rgb="FFEDFF47"/>
        <color rgb="FF00B050"/>
      </colorScale>
    </cfRule>
  </conditionalFormatting>
  <conditionalFormatting sqref="F166">
    <cfRule type="colorScale" priority="170">
      <colorScale>
        <cfvo type="num" val="0"/>
        <cfvo type="num" val="$D$166/2"/>
        <cfvo type="num" val="$D$166"/>
        <color rgb="FFE57FC8"/>
        <color rgb="FFEDFF47"/>
        <color rgb="FF00B050"/>
      </colorScale>
    </cfRule>
  </conditionalFormatting>
  <conditionalFormatting sqref="F167">
    <cfRule type="colorScale" priority="169">
      <colorScale>
        <cfvo type="num" val="0"/>
        <cfvo type="num" val="$D$167/2"/>
        <cfvo type="num" val="$D$167"/>
        <color rgb="FFE57FC8"/>
        <color rgb="FFEDFF47"/>
        <color rgb="FF00B050"/>
      </colorScale>
    </cfRule>
  </conditionalFormatting>
  <conditionalFormatting sqref="F168">
    <cfRule type="colorScale" priority="168">
      <colorScale>
        <cfvo type="num" val="0"/>
        <cfvo type="num" val="$D$168/2"/>
        <cfvo type="num" val="$D$168"/>
        <color rgb="FFE57FC8"/>
        <color rgb="FFEDFF47"/>
        <color rgb="FF00B050"/>
      </colorScale>
    </cfRule>
  </conditionalFormatting>
  <conditionalFormatting sqref="F169">
    <cfRule type="colorScale" priority="167">
      <colorScale>
        <cfvo type="num" val="0"/>
        <cfvo type="num" val="$D$169/2"/>
        <cfvo type="num" val="$D$169"/>
        <color rgb="FFE57FC8"/>
        <color rgb="FFEDFF47"/>
        <color rgb="FF00B050"/>
      </colorScale>
    </cfRule>
  </conditionalFormatting>
  <conditionalFormatting sqref="F170">
    <cfRule type="colorScale" priority="166">
      <colorScale>
        <cfvo type="num" val="0"/>
        <cfvo type="num" val="$D$170/2"/>
        <cfvo type="num" val="$D$170"/>
        <color rgb="FFE57FC8"/>
        <color rgb="FFEDFF47"/>
        <color rgb="FF00B050"/>
      </colorScale>
    </cfRule>
  </conditionalFormatting>
  <conditionalFormatting sqref="F171">
    <cfRule type="colorScale" priority="165">
      <colorScale>
        <cfvo type="num" val="0"/>
        <cfvo type="num" val="$D$171/2"/>
        <cfvo type="num" val="$D$171"/>
        <color rgb="FFE57FC8"/>
        <color rgb="FFEDFF47"/>
        <color rgb="FF00B050"/>
      </colorScale>
    </cfRule>
  </conditionalFormatting>
  <conditionalFormatting sqref="F172">
    <cfRule type="colorScale" priority="164">
      <colorScale>
        <cfvo type="num" val="0"/>
        <cfvo type="num" val="$D$172/2"/>
        <cfvo type="num" val="$D$172"/>
        <color rgb="FFE57FC8"/>
        <color rgb="FFEDFF47"/>
        <color rgb="FF00B050"/>
      </colorScale>
    </cfRule>
  </conditionalFormatting>
  <conditionalFormatting sqref="F173">
    <cfRule type="colorScale" priority="163">
      <colorScale>
        <cfvo type="num" val="0"/>
        <cfvo type="num" val="$D$173/2"/>
        <cfvo type="num" val="$D$173"/>
        <color rgb="FFE57FC8"/>
        <color rgb="FFEDFF47"/>
        <color rgb="FF00B050"/>
      </colorScale>
    </cfRule>
  </conditionalFormatting>
  <conditionalFormatting sqref="F174">
    <cfRule type="colorScale" priority="162">
      <colorScale>
        <cfvo type="num" val="0"/>
        <cfvo type="num" val="$D$174/2"/>
        <cfvo type="num" val="$D$174"/>
        <color rgb="FFE57FC8"/>
        <color rgb="FFEDFF47"/>
        <color rgb="FF00B050"/>
      </colorScale>
    </cfRule>
  </conditionalFormatting>
  <conditionalFormatting sqref="F175">
    <cfRule type="colorScale" priority="161">
      <colorScale>
        <cfvo type="num" val="0"/>
        <cfvo type="num" val="$D$175/2"/>
        <cfvo type="num" val="$D$175"/>
        <color rgb="FFE57FC8"/>
        <color rgb="FFEDFF47"/>
        <color rgb="FF00B050"/>
      </colorScale>
    </cfRule>
  </conditionalFormatting>
  <conditionalFormatting sqref="F176">
    <cfRule type="colorScale" priority="160">
      <colorScale>
        <cfvo type="num" val="0"/>
        <cfvo type="num" val="$D$176/2"/>
        <cfvo type="num" val="$D$176"/>
        <color rgb="FFE57FC8"/>
        <color rgb="FFEDFF47"/>
        <color rgb="FF00B050"/>
      </colorScale>
    </cfRule>
  </conditionalFormatting>
  <conditionalFormatting sqref="F177">
    <cfRule type="colorScale" priority="159">
      <colorScale>
        <cfvo type="num" val="0"/>
        <cfvo type="num" val="$D$177/2"/>
        <cfvo type="num" val="$D$177"/>
        <color rgb="FFE57FC8"/>
        <color rgb="FFEDFF47"/>
        <color rgb="FF00B050"/>
      </colorScale>
    </cfRule>
  </conditionalFormatting>
  <conditionalFormatting sqref="F178">
    <cfRule type="colorScale" priority="158">
      <colorScale>
        <cfvo type="num" val="0"/>
        <cfvo type="num" val="$D$178/2"/>
        <cfvo type="num" val="$D$178"/>
        <color rgb="FFE57FC8"/>
        <color rgb="FFEDFF47"/>
        <color rgb="FF00B050"/>
      </colorScale>
    </cfRule>
  </conditionalFormatting>
  <conditionalFormatting sqref="F179">
    <cfRule type="colorScale" priority="157">
      <colorScale>
        <cfvo type="num" val="0"/>
        <cfvo type="num" val="$D$179/2"/>
        <cfvo type="num" val="$D$179"/>
        <color rgb="FFE57FC8"/>
        <color rgb="FFEDFF47"/>
        <color rgb="FF00B050"/>
      </colorScale>
    </cfRule>
  </conditionalFormatting>
  <conditionalFormatting sqref="F180">
    <cfRule type="colorScale" priority="156">
      <colorScale>
        <cfvo type="num" val="0"/>
        <cfvo type="num" val="$D$180/2"/>
        <cfvo type="num" val="$D$180"/>
        <color rgb="FFE57FC8"/>
        <color rgb="FFEDFF47"/>
        <color rgb="FF00B050"/>
      </colorScale>
    </cfRule>
  </conditionalFormatting>
  <conditionalFormatting sqref="F181">
    <cfRule type="colorScale" priority="155">
      <colorScale>
        <cfvo type="num" val="0"/>
        <cfvo type="num" val="$D$181/2"/>
        <cfvo type="num" val="$D$181"/>
        <color rgb="FFE57FC8"/>
        <color rgb="FFEDFF47"/>
        <color rgb="FF00B050"/>
      </colorScale>
    </cfRule>
  </conditionalFormatting>
  <conditionalFormatting sqref="F182">
    <cfRule type="colorScale" priority="154">
      <colorScale>
        <cfvo type="num" val="0"/>
        <cfvo type="num" val="$D$182/2"/>
        <cfvo type="num" val="$D$182"/>
        <color rgb="FFE57FC8"/>
        <color rgb="FFEDFF47"/>
        <color rgb="FF00B050"/>
      </colorScale>
    </cfRule>
  </conditionalFormatting>
  <conditionalFormatting sqref="F183">
    <cfRule type="colorScale" priority="153">
      <colorScale>
        <cfvo type="num" val="0"/>
        <cfvo type="num" val="$D$183/2"/>
        <cfvo type="num" val="$D$183"/>
        <color rgb="FFE57FC8"/>
        <color rgb="FFEDFF47"/>
        <color rgb="FF00B050"/>
      </colorScale>
    </cfRule>
  </conditionalFormatting>
  <conditionalFormatting sqref="F184">
    <cfRule type="colorScale" priority="152">
      <colorScale>
        <cfvo type="num" val="0"/>
        <cfvo type="num" val="$D$184/2"/>
        <cfvo type="num" val="$D$184"/>
        <color rgb="FFE57FC8"/>
        <color rgb="FFEDFF47"/>
        <color rgb="FF00B050"/>
      </colorScale>
    </cfRule>
  </conditionalFormatting>
  <conditionalFormatting sqref="F185">
    <cfRule type="colorScale" priority="151">
      <colorScale>
        <cfvo type="num" val="0"/>
        <cfvo type="num" val="$D$185/2"/>
        <cfvo type="num" val="$D$185"/>
        <color rgb="FFE57FC8"/>
        <color rgb="FFEDFF47"/>
        <color rgb="FF00B050"/>
      </colorScale>
    </cfRule>
  </conditionalFormatting>
  <conditionalFormatting sqref="F186">
    <cfRule type="colorScale" priority="150">
      <colorScale>
        <cfvo type="num" val="0"/>
        <cfvo type="num" val="$D$186/2"/>
        <cfvo type="num" val="$D$186"/>
        <color rgb="FFE57FC8"/>
        <color rgb="FFEDFF47"/>
        <color rgb="FF00B050"/>
      </colorScale>
    </cfRule>
  </conditionalFormatting>
  <conditionalFormatting sqref="F187">
    <cfRule type="colorScale" priority="149">
      <colorScale>
        <cfvo type="num" val="0"/>
        <cfvo type="num" val="$D$187/2"/>
        <cfvo type="num" val="$D$187"/>
        <color rgb="FFE57FC8"/>
        <color rgb="FFEDFF47"/>
        <color rgb="FF00B050"/>
      </colorScale>
    </cfRule>
  </conditionalFormatting>
  <conditionalFormatting sqref="F188">
    <cfRule type="colorScale" priority="148">
      <colorScale>
        <cfvo type="num" val="0"/>
        <cfvo type="num" val="$D$188/2"/>
        <cfvo type="num" val="$D$188"/>
        <color rgb="FFE57FC8"/>
        <color rgb="FFEDFF47"/>
        <color rgb="FF00B050"/>
      </colorScale>
    </cfRule>
  </conditionalFormatting>
  <conditionalFormatting sqref="F189">
    <cfRule type="colorScale" priority="147">
      <colorScale>
        <cfvo type="num" val="0"/>
        <cfvo type="num" val="$D$189/2"/>
        <cfvo type="num" val="$D$189"/>
        <color rgb="FFE57FC8"/>
        <color rgb="FFEDFF47"/>
        <color rgb="FF00B050"/>
      </colorScale>
    </cfRule>
  </conditionalFormatting>
  <conditionalFormatting sqref="F190">
    <cfRule type="colorScale" priority="146">
      <colorScale>
        <cfvo type="num" val="0"/>
        <cfvo type="num" val="$D$190/2"/>
        <cfvo type="num" val="$D$190"/>
        <color rgb="FFE57FC8"/>
        <color rgb="FFEDFF47"/>
        <color rgb="FF00B050"/>
      </colorScale>
    </cfRule>
  </conditionalFormatting>
  <conditionalFormatting sqref="F191">
    <cfRule type="colorScale" priority="145">
      <colorScale>
        <cfvo type="num" val="0"/>
        <cfvo type="num" val="$D$191/2"/>
        <cfvo type="num" val="$D$191"/>
        <color rgb="FFE57FC8"/>
        <color rgb="FFEDFF47"/>
        <color rgb="FF00B050"/>
      </colorScale>
    </cfRule>
  </conditionalFormatting>
  <conditionalFormatting sqref="F192">
    <cfRule type="colorScale" priority="144">
      <colorScale>
        <cfvo type="num" val="0"/>
        <cfvo type="num" val="$D$192/2"/>
        <cfvo type="num" val="$D$192"/>
        <color rgb="FFE57FC8"/>
        <color rgb="FFEDFF47"/>
        <color rgb="FF00B050"/>
      </colorScale>
    </cfRule>
  </conditionalFormatting>
  <conditionalFormatting sqref="F193">
    <cfRule type="colorScale" priority="143">
      <colorScale>
        <cfvo type="num" val="0"/>
        <cfvo type="num" val="$D$193/2"/>
        <cfvo type="num" val="$D$193"/>
        <color rgb="FFE57FC8"/>
        <color rgb="FFEDFF47"/>
        <color rgb="FF00B050"/>
      </colorScale>
    </cfRule>
  </conditionalFormatting>
  <conditionalFormatting sqref="F194">
    <cfRule type="colorScale" priority="142">
      <colorScale>
        <cfvo type="num" val="0"/>
        <cfvo type="num" val="$D$194/2"/>
        <cfvo type="num" val="$D$194"/>
        <color rgb="FFE57FC8"/>
        <color rgb="FFEDFF47"/>
        <color rgb="FF00B050"/>
      </colorScale>
    </cfRule>
  </conditionalFormatting>
  <conditionalFormatting sqref="F195">
    <cfRule type="colorScale" priority="141">
      <colorScale>
        <cfvo type="num" val="0"/>
        <cfvo type="num" val="$D$195/2"/>
        <cfvo type="num" val="$D$195"/>
        <color rgb="FFE57FC8"/>
        <color rgb="FFEDFF47"/>
        <color rgb="FF00B050"/>
      </colorScale>
    </cfRule>
  </conditionalFormatting>
  <conditionalFormatting sqref="F196">
    <cfRule type="colorScale" priority="140">
      <colorScale>
        <cfvo type="num" val="0"/>
        <cfvo type="num" val="$D$196/2"/>
        <cfvo type="num" val="$D$196"/>
        <color rgb="FFE57FC8"/>
        <color rgb="FFEDFF47"/>
        <color rgb="FF00B050"/>
      </colorScale>
    </cfRule>
  </conditionalFormatting>
  <conditionalFormatting sqref="F197">
    <cfRule type="colorScale" priority="139">
      <colorScale>
        <cfvo type="num" val="0"/>
        <cfvo type="num" val="$D$197/2"/>
        <cfvo type="num" val="$D$197"/>
        <color rgb="FFE57FC8"/>
        <color rgb="FFEDFF47"/>
        <color rgb="FF00B050"/>
      </colorScale>
    </cfRule>
  </conditionalFormatting>
  <conditionalFormatting sqref="F198">
    <cfRule type="colorScale" priority="138">
      <colorScale>
        <cfvo type="num" val="0"/>
        <cfvo type="num" val="$D$198/2"/>
        <cfvo type="num" val="$D$198"/>
        <color rgb="FFE57FC8"/>
        <color rgb="FFEDFF47"/>
        <color rgb="FF00B050"/>
      </colorScale>
    </cfRule>
  </conditionalFormatting>
  <conditionalFormatting sqref="F199">
    <cfRule type="colorScale" priority="137">
      <colorScale>
        <cfvo type="num" val="0"/>
        <cfvo type="num" val="$D$199/2"/>
        <cfvo type="num" val="$D$199"/>
        <color rgb="FFE57FC8"/>
        <color rgb="FFEDFF47"/>
        <color rgb="FF00B050"/>
      </colorScale>
    </cfRule>
  </conditionalFormatting>
  <conditionalFormatting sqref="F200">
    <cfRule type="colorScale" priority="136">
      <colorScale>
        <cfvo type="num" val="0"/>
        <cfvo type="num" val="$D$200/2"/>
        <cfvo type="num" val="$D$200"/>
        <color rgb="FFE57FC8"/>
        <color rgb="FFEDFF47"/>
        <color rgb="FF00B050"/>
      </colorScale>
    </cfRule>
  </conditionalFormatting>
  <conditionalFormatting sqref="F201">
    <cfRule type="colorScale" priority="135">
      <colorScale>
        <cfvo type="num" val="0"/>
        <cfvo type="num" val="$D$201/2"/>
        <cfvo type="num" val="$D$201"/>
        <color rgb="FFE57FC8"/>
        <color rgb="FFEDFF47"/>
        <color rgb="FF00B050"/>
      </colorScale>
    </cfRule>
  </conditionalFormatting>
  <conditionalFormatting sqref="F202">
    <cfRule type="colorScale" priority="134">
      <colorScale>
        <cfvo type="num" val="0"/>
        <cfvo type="num" val="$D$202/2"/>
        <cfvo type="num" val="$D$202"/>
        <color rgb="FFE57FC8"/>
        <color rgb="FFEDFF47"/>
        <color rgb="FF00B050"/>
      </colorScale>
    </cfRule>
  </conditionalFormatting>
  <conditionalFormatting sqref="F203">
    <cfRule type="colorScale" priority="133">
      <colorScale>
        <cfvo type="num" val="0"/>
        <cfvo type="num" val="$D$203/2"/>
        <cfvo type="num" val="$D$203"/>
        <color rgb="FFE57FC8"/>
        <color rgb="FFEDFF47"/>
        <color rgb="FF00B050"/>
      </colorScale>
    </cfRule>
  </conditionalFormatting>
  <conditionalFormatting sqref="F204">
    <cfRule type="colorScale" priority="132">
      <colorScale>
        <cfvo type="num" val="0"/>
        <cfvo type="num" val="$D$204/2"/>
        <cfvo type="num" val="$D$204"/>
        <color rgb="FFE57FC8"/>
        <color rgb="FFEDFF47"/>
        <color rgb="FF00B050"/>
      </colorScale>
    </cfRule>
  </conditionalFormatting>
  <conditionalFormatting sqref="F205">
    <cfRule type="colorScale" priority="131">
      <colorScale>
        <cfvo type="num" val="0"/>
        <cfvo type="num" val="$D$205/2"/>
        <cfvo type="num" val="$D$205"/>
        <color rgb="FFE57FC8"/>
        <color rgb="FFEDFF47"/>
        <color rgb="FF00B050"/>
      </colorScale>
    </cfRule>
  </conditionalFormatting>
  <conditionalFormatting sqref="F206">
    <cfRule type="colorScale" priority="130">
      <colorScale>
        <cfvo type="num" val="0"/>
        <cfvo type="num" val="$D$206/2"/>
        <cfvo type="num" val="$D$206"/>
        <color rgb="FFE57FC8"/>
        <color rgb="FFEDFF47"/>
        <color rgb="FF00B050"/>
      </colorScale>
    </cfRule>
  </conditionalFormatting>
  <conditionalFormatting sqref="F207">
    <cfRule type="colorScale" priority="129">
      <colorScale>
        <cfvo type="num" val="0"/>
        <cfvo type="num" val="$D$207/2"/>
        <cfvo type="num" val="$D$207"/>
        <color rgb="FFE57FC8"/>
        <color rgb="FFEDFF47"/>
        <color rgb="FF00B050"/>
      </colorScale>
    </cfRule>
  </conditionalFormatting>
  <conditionalFormatting sqref="F208">
    <cfRule type="colorScale" priority="128">
      <colorScale>
        <cfvo type="num" val="0"/>
        <cfvo type="num" val="$D$208/2"/>
        <cfvo type="num" val="$D$208"/>
        <color rgb="FFE57FC8"/>
        <color rgb="FFEDFF47"/>
        <color rgb="FF00B050"/>
      </colorScale>
    </cfRule>
  </conditionalFormatting>
  <conditionalFormatting sqref="F209">
    <cfRule type="colorScale" priority="127">
      <colorScale>
        <cfvo type="num" val="0"/>
        <cfvo type="num" val="$D$209/2"/>
        <cfvo type="num" val="$D$209"/>
        <color rgb="FFE57FC8"/>
        <color rgb="FFEDFF47"/>
        <color rgb="FF00B050"/>
      </colorScale>
    </cfRule>
  </conditionalFormatting>
  <conditionalFormatting sqref="F214">
    <cfRule type="colorScale" priority="126">
      <colorScale>
        <cfvo type="num" val="0"/>
        <cfvo type="num" val="$D$214/2"/>
        <cfvo type="num" val="$D$214"/>
        <color rgb="FFE57FC8"/>
        <color rgb="FFEDFF47"/>
        <color rgb="FF00B050"/>
      </colorScale>
    </cfRule>
  </conditionalFormatting>
  <conditionalFormatting sqref="F215">
    <cfRule type="colorScale" priority="125">
      <colorScale>
        <cfvo type="num" val="0"/>
        <cfvo type="num" val="$D$215/2"/>
        <cfvo type="num" val="$D$215"/>
        <color rgb="FFE57FC8"/>
        <color rgb="FFEDFF47"/>
        <color rgb="FF00B050"/>
      </colorScale>
    </cfRule>
  </conditionalFormatting>
  <conditionalFormatting sqref="F216">
    <cfRule type="colorScale" priority="124">
      <colorScale>
        <cfvo type="num" val="0"/>
        <cfvo type="num" val="$D$216/2"/>
        <cfvo type="num" val="$D$216"/>
        <color rgb="FFE57FC8"/>
        <color rgb="FFEDFF47"/>
        <color rgb="FF00B050"/>
      </colorScale>
    </cfRule>
  </conditionalFormatting>
  <conditionalFormatting sqref="F217">
    <cfRule type="colorScale" priority="123">
      <colorScale>
        <cfvo type="num" val="0"/>
        <cfvo type="num" val="$D$217/2"/>
        <cfvo type="num" val="$D$217"/>
        <color rgb="FFE57FC8"/>
        <color rgb="FFEDFF47"/>
        <color rgb="FF00B050"/>
      </colorScale>
    </cfRule>
  </conditionalFormatting>
  <conditionalFormatting sqref="F218">
    <cfRule type="colorScale" priority="122">
      <colorScale>
        <cfvo type="num" val="0"/>
        <cfvo type="num" val="$D$218/2"/>
        <cfvo type="num" val="$D$218"/>
        <color rgb="FFE57FC8"/>
        <color rgb="FFEDFF47"/>
        <color rgb="FF00B050"/>
      </colorScale>
    </cfRule>
  </conditionalFormatting>
  <conditionalFormatting sqref="F219">
    <cfRule type="colorScale" priority="121">
      <colorScale>
        <cfvo type="num" val="0"/>
        <cfvo type="num" val="$D$219/2"/>
        <cfvo type="num" val="$D$219"/>
        <color rgb="FFE57FC8"/>
        <color rgb="FFEDFF47"/>
        <color rgb="FF00B050"/>
      </colorScale>
    </cfRule>
  </conditionalFormatting>
  <conditionalFormatting sqref="F220">
    <cfRule type="colorScale" priority="120">
      <colorScale>
        <cfvo type="num" val="0"/>
        <cfvo type="num" val="$D$220/2"/>
        <cfvo type="num" val="$D$220"/>
        <color rgb="FFE57FC8"/>
        <color rgb="FFEDFF47"/>
        <color rgb="FF00B050"/>
      </colorScale>
    </cfRule>
  </conditionalFormatting>
  <conditionalFormatting sqref="F221">
    <cfRule type="colorScale" priority="119">
      <colorScale>
        <cfvo type="num" val="0"/>
        <cfvo type="num" val="$D$221/2"/>
        <cfvo type="num" val="$D$221"/>
        <color rgb="FFE57FC8"/>
        <color rgb="FFEDFF47"/>
        <color rgb="FF00B050"/>
      </colorScale>
    </cfRule>
  </conditionalFormatting>
  <conditionalFormatting sqref="F222">
    <cfRule type="colorScale" priority="118">
      <colorScale>
        <cfvo type="num" val="0"/>
        <cfvo type="num" val="$D$222/2"/>
        <cfvo type="num" val="$D$222"/>
        <color rgb="FFE57FC8"/>
        <color rgb="FFEDFF47"/>
        <color rgb="FF00B050"/>
      </colorScale>
    </cfRule>
  </conditionalFormatting>
  <conditionalFormatting sqref="F223">
    <cfRule type="colorScale" priority="117">
      <colorScale>
        <cfvo type="num" val="0"/>
        <cfvo type="num" val="$D$223/2"/>
        <cfvo type="num" val="$D$223"/>
        <color rgb="FFE57FC8"/>
        <color rgb="FFEDFF47"/>
        <color rgb="FF00B050"/>
      </colorScale>
    </cfRule>
  </conditionalFormatting>
  <conditionalFormatting sqref="F224">
    <cfRule type="colorScale" priority="116">
      <colorScale>
        <cfvo type="num" val="0"/>
        <cfvo type="num" val="$D$224/2"/>
        <cfvo type="num" val="$D$224"/>
        <color rgb="FFE57FC8"/>
        <color rgb="FFEDFF47"/>
        <color rgb="FF00B050"/>
      </colorScale>
    </cfRule>
  </conditionalFormatting>
  <conditionalFormatting sqref="F225">
    <cfRule type="colorScale" priority="115">
      <colorScale>
        <cfvo type="num" val="0"/>
        <cfvo type="num" val="$D$225/2"/>
        <cfvo type="num" val="$D$225"/>
        <color rgb="FFE57FC8"/>
        <color rgb="FFEDFF47"/>
        <color rgb="FF00B050"/>
      </colorScale>
    </cfRule>
  </conditionalFormatting>
  <conditionalFormatting sqref="F226">
    <cfRule type="colorScale" priority="114">
      <colorScale>
        <cfvo type="num" val="0"/>
        <cfvo type="num" val="$D$226/2"/>
        <cfvo type="num" val="$D$226"/>
        <color rgb="FFE57FC8"/>
        <color rgb="FFEDFF47"/>
        <color rgb="FF00B050"/>
      </colorScale>
    </cfRule>
  </conditionalFormatting>
  <conditionalFormatting sqref="F227">
    <cfRule type="colorScale" priority="113">
      <colorScale>
        <cfvo type="num" val="0"/>
        <cfvo type="num" val="$D$227/2"/>
        <cfvo type="num" val="$D$227"/>
        <color rgb="FFE57FC8"/>
        <color rgb="FFEDFF47"/>
        <color rgb="FF00B050"/>
      </colorScale>
    </cfRule>
  </conditionalFormatting>
  <conditionalFormatting sqref="F228">
    <cfRule type="colorScale" priority="112">
      <colorScale>
        <cfvo type="num" val="0"/>
        <cfvo type="num" val="$D$228/2"/>
        <cfvo type="num" val="$D$228"/>
        <color rgb="FFE57FC8"/>
        <color rgb="FFEDFF47"/>
        <color rgb="FF00B050"/>
      </colorScale>
    </cfRule>
  </conditionalFormatting>
  <conditionalFormatting sqref="F229">
    <cfRule type="colorScale" priority="111">
      <colorScale>
        <cfvo type="num" val="0"/>
        <cfvo type="num" val="$D$229/2"/>
        <cfvo type="num" val="$D$229"/>
        <color rgb="FFE57FC8"/>
        <color rgb="FFEDFF47"/>
        <color rgb="FF00B050"/>
      </colorScale>
    </cfRule>
  </conditionalFormatting>
  <conditionalFormatting sqref="F230">
    <cfRule type="colorScale" priority="110">
      <colorScale>
        <cfvo type="num" val="0"/>
        <cfvo type="num" val="$D$230/2"/>
        <cfvo type="num" val="$D$230"/>
        <color rgb="FFE57FC8"/>
        <color rgb="FFEDFF47"/>
        <color rgb="FF00B050"/>
      </colorScale>
    </cfRule>
  </conditionalFormatting>
  <conditionalFormatting sqref="F231">
    <cfRule type="colorScale" priority="109">
      <colorScale>
        <cfvo type="num" val="0"/>
        <cfvo type="num" val="$D$231/2"/>
        <cfvo type="num" val="$D$231"/>
        <color rgb="FFE57FC8"/>
        <color rgb="FFEDFF47"/>
        <color rgb="FF00B050"/>
      </colorScale>
    </cfRule>
  </conditionalFormatting>
  <conditionalFormatting sqref="F232">
    <cfRule type="colorScale" priority="108">
      <colorScale>
        <cfvo type="num" val="0"/>
        <cfvo type="num" val="$D$232/2"/>
        <cfvo type="num" val="$D$232"/>
        <color rgb="FFE57FC8"/>
        <color rgb="FFEDFF47"/>
        <color rgb="FF00B050"/>
      </colorScale>
    </cfRule>
  </conditionalFormatting>
  <conditionalFormatting sqref="F233">
    <cfRule type="colorScale" priority="107">
      <colorScale>
        <cfvo type="num" val="0"/>
        <cfvo type="num" val="$D$233/2"/>
        <cfvo type="num" val="$D$233"/>
        <color rgb="FFE57FC8"/>
        <color rgb="FFEDFF47"/>
        <color rgb="FF00B050"/>
      </colorScale>
    </cfRule>
  </conditionalFormatting>
  <conditionalFormatting sqref="F234">
    <cfRule type="colorScale" priority="106">
      <colorScale>
        <cfvo type="num" val="0"/>
        <cfvo type="num" val="$D$234/2"/>
        <cfvo type="num" val="$D$234"/>
        <color rgb="FFE57FC8"/>
        <color rgb="FFEDFF47"/>
        <color rgb="FF00B050"/>
      </colorScale>
    </cfRule>
  </conditionalFormatting>
  <conditionalFormatting sqref="F235">
    <cfRule type="colorScale" priority="105">
      <colorScale>
        <cfvo type="num" val="0"/>
        <cfvo type="num" val="$D$235/2"/>
        <cfvo type="num" val="$D$235"/>
        <color rgb="FFE57FC8"/>
        <color rgb="FFEDFF47"/>
        <color rgb="FF00B050"/>
      </colorScale>
    </cfRule>
  </conditionalFormatting>
  <conditionalFormatting sqref="F236">
    <cfRule type="colorScale" priority="104">
      <colorScale>
        <cfvo type="num" val="0"/>
        <cfvo type="num" val="$D$236/2"/>
        <cfvo type="num" val="$D$236"/>
        <color rgb="FFE57FC8"/>
        <color rgb="FFEDFF47"/>
        <color rgb="FF00B050"/>
      </colorScale>
    </cfRule>
  </conditionalFormatting>
  <conditionalFormatting sqref="F237">
    <cfRule type="colorScale" priority="103">
      <colorScale>
        <cfvo type="num" val="0"/>
        <cfvo type="num" val="$D$237/2"/>
        <cfvo type="num" val="$D$237"/>
        <color rgb="FFE57FC8"/>
        <color rgb="FFEDFF47"/>
        <color rgb="FF00B050"/>
      </colorScale>
    </cfRule>
  </conditionalFormatting>
  <conditionalFormatting sqref="F242">
    <cfRule type="colorScale" priority="102">
      <colorScale>
        <cfvo type="num" val="0"/>
        <cfvo type="num" val="$D$242/2"/>
        <cfvo type="num" val="$D$242"/>
        <color rgb="FFE57FC8"/>
        <color rgb="FFEDFF47"/>
        <color rgb="FF00B050"/>
      </colorScale>
    </cfRule>
  </conditionalFormatting>
  <conditionalFormatting sqref="F243">
    <cfRule type="colorScale" priority="101">
      <colorScale>
        <cfvo type="num" val="0"/>
        <cfvo type="num" val="$D$243/2"/>
        <cfvo type="num" val="$D$243"/>
        <color rgb="FFE57FC8"/>
        <color rgb="FFEDFF47"/>
        <color rgb="FF00B050"/>
      </colorScale>
    </cfRule>
  </conditionalFormatting>
  <conditionalFormatting sqref="F244">
    <cfRule type="colorScale" priority="100">
      <colorScale>
        <cfvo type="num" val="0"/>
        <cfvo type="num" val="$D$244/2"/>
        <cfvo type="num" val="$D$244"/>
        <color rgb="FFE57FC8"/>
        <color rgb="FFEDFF47"/>
        <color rgb="FF00B050"/>
      </colorScale>
    </cfRule>
  </conditionalFormatting>
  <conditionalFormatting sqref="F245">
    <cfRule type="colorScale" priority="99">
      <colorScale>
        <cfvo type="num" val="0"/>
        <cfvo type="num" val="$D$245/2"/>
        <cfvo type="num" val="$D$245"/>
        <color rgb="FFE57FC8"/>
        <color rgb="FFEDFF47"/>
        <color rgb="FF00B050"/>
      </colorScale>
    </cfRule>
  </conditionalFormatting>
  <conditionalFormatting sqref="F246">
    <cfRule type="colorScale" priority="98">
      <colorScale>
        <cfvo type="num" val="0"/>
        <cfvo type="num" val="$D$246/2"/>
        <cfvo type="num" val="$D$246"/>
        <color rgb="FFE57FC8"/>
        <color rgb="FFEDFF47"/>
        <color rgb="FF00B050"/>
      </colorScale>
    </cfRule>
  </conditionalFormatting>
  <conditionalFormatting sqref="F247">
    <cfRule type="colorScale" priority="97">
      <colorScale>
        <cfvo type="num" val="0"/>
        <cfvo type="num" val="$D$247/2"/>
        <cfvo type="num" val="$D$247"/>
        <color rgb="FFE57FC8"/>
        <color rgb="FFEDFF47"/>
        <color rgb="FF00B050"/>
      </colorScale>
    </cfRule>
  </conditionalFormatting>
  <conditionalFormatting sqref="F248">
    <cfRule type="colorScale" priority="96">
      <colorScale>
        <cfvo type="num" val="0"/>
        <cfvo type="num" val="$D$248/2"/>
        <cfvo type="num" val="$D$248"/>
        <color rgb="FFE57FC8"/>
        <color rgb="FFEDFF47"/>
        <color rgb="FF00B050"/>
      </colorScale>
    </cfRule>
  </conditionalFormatting>
  <conditionalFormatting sqref="F249">
    <cfRule type="colorScale" priority="95">
      <colorScale>
        <cfvo type="num" val="0"/>
        <cfvo type="num" val="$D$249/2"/>
        <cfvo type="num" val="$D$249"/>
        <color rgb="FFE57FC8"/>
        <color rgb="FFEDFF47"/>
        <color rgb="FF00B050"/>
      </colorScale>
    </cfRule>
  </conditionalFormatting>
  <conditionalFormatting sqref="F250">
    <cfRule type="colorScale" priority="94">
      <colorScale>
        <cfvo type="num" val="0"/>
        <cfvo type="num" val="$D$250/2"/>
        <cfvo type="num" val="$D$250"/>
        <color rgb="FFE57FC8"/>
        <color rgb="FFEDFF47"/>
        <color rgb="FF00B050"/>
      </colorScale>
    </cfRule>
  </conditionalFormatting>
  <conditionalFormatting sqref="F251">
    <cfRule type="colorScale" priority="93">
      <colorScale>
        <cfvo type="num" val="0"/>
        <cfvo type="num" val="$D$251/2"/>
        <cfvo type="num" val="$D$251"/>
        <color rgb="FFE57FC8"/>
        <color rgb="FFEDFF47"/>
        <color rgb="FF00B050"/>
      </colorScale>
    </cfRule>
  </conditionalFormatting>
  <conditionalFormatting sqref="F252">
    <cfRule type="colorScale" priority="92">
      <colorScale>
        <cfvo type="num" val="0"/>
        <cfvo type="num" val="$D$252/2"/>
        <cfvo type="num" val="$D$252"/>
        <color rgb="FFE57FC8"/>
        <color rgb="FFEDFF47"/>
        <color rgb="FF00B050"/>
      </colorScale>
    </cfRule>
  </conditionalFormatting>
  <conditionalFormatting sqref="F253">
    <cfRule type="colorScale" priority="91">
      <colorScale>
        <cfvo type="num" val="0"/>
        <cfvo type="num" val="$D$253/2"/>
        <cfvo type="num" val="$D$253"/>
        <color rgb="FFE57FC8"/>
        <color rgb="FFEDFF47"/>
        <color rgb="FF00B050"/>
      </colorScale>
    </cfRule>
  </conditionalFormatting>
  <conditionalFormatting sqref="F254">
    <cfRule type="colorScale" priority="90">
      <colorScale>
        <cfvo type="num" val="0"/>
        <cfvo type="num" val="$D$254/2"/>
        <cfvo type="num" val="$D$254"/>
        <color rgb="FFE57FC8"/>
        <color rgb="FFEDFF47"/>
        <color rgb="FF00B050"/>
      </colorScale>
    </cfRule>
  </conditionalFormatting>
  <conditionalFormatting sqref="F255">
    <cfRule type="colorScale" priority="89">
      <colorScale>
        <cfvo type="num" val="0"/>
        <cfvo type="num" val="$D$255/2"/>
        <cfvo type="num" val="$D$255"/>
        <color rgb="FFE57FC8"/>
        <color rgb="FFEDFF47"/>
        <color rgb="FF00B050"/>
      </colorScale>
    </cfRule>
  </conditionalFormatting>
  <conditionalFormatting sqref="F256">
    <cfRule type="colorScale" priority="88">
      <colorScale>
        <cfvo type="num" val="0"/>
        <cfvo type="num" val="$D$256/2"/>
        <cfvo type="num" val="$D$256"/>
        <color rgb="FFE57FC8"/>
        <color rgb="FFEDFF47"/>
        <color rgb="FF00B050"/>
      </colorScale>
    </cfRule>
  </conditionalFormatting>
  <conditionalFormatting sqref="F257">
    <cfRule type="colorScale" priority="87">
      <colorScale>
        <cfvo type="num" val="0"/>
        <cfvo type="num" val="$D$257/2"/>
        <cfvo type="num" val="$D$257"/>
        <color rgb="FFE57FC8"/>
        <color rgb="FFEDFF47"/>
        <color rgb="FF00B050"/>
      </colorScale>
    </cfRule>
  </conditionalFormatting>
  <conditionalFormatting sqref="F262">
    <cfRule type="colorScale" priority="86">
      <colorScale>
        <cfvo type="num" val="0"/>
        <cfvo type="num" val="$D$262/2"/>
        <cfvo type="num" val="$D$262"/>
        <color rgb="FFE57FC8"/>
        <color rgb="FFEDFF47"/>
        <color rgb="FF00B050"/>
      </colorScale>
    </cfRule>
  </conditionalFormatting>
  <conditionalFormatting sqref="F263">
    <cfRule type="colorScale" priority="85">
      <colorScale>
        <cfvo type="num" val="0"/>
        <cfvo type="num" val="$D$263/2"/>
        <cfvo type="num" val="$D$263"/>
        <color rgb="FFE57FC8"/>
        <color rgb="FFEDFF47"/>
        <color rgb="FF00B050"/>
      </colorScale>
    </cfRule>
  </conditionalFormatting>
  <conditionalFormatting sqref="F264">
    <cfRule type="colorScale" priority="84">
      <colorScale>
        <cfvo type="num" val="0"/>
        <cfvo type="num" val="$D$264/2"/>
        <cfvo type="num" val="$D$264"/>
        <color rgb="FFE57FC8"/>
        <color rgb="FFEDFF47"/>
        <color rgb="FF00B050"/>
      </colorScale>
    </cfRule>
  </conditionalFormatting>
  <conditionalFormatting sqref="F265">
    <cfRule type="colorScale" priority="83">
      <colorScale>
        <cfvo type="num" val="0"/>
        <cfvo type="num" val="$D$265/2"/>
        <cfvo type="num" val="$D$265"/>
        <color rgb="FFE57FC8"/>
        <color rgb="FFEDFF47"/>
        <color rgb="FF00B050"/>
      </colorScale>
    </cfRule>
  </conditionalFormatting>
  <conditionalFormatting sqref="F266">
    <cfRule type="colorScale" priority="82">
      <colorScale>
        <cfvo type="num" val="0"/>
        <cfvo type="num" val="$D$266/2"/>
        <cfvo type="num" val="$D$266"/>
        <color rgb="FFE57FC8"/>
        <color rgb="FFEDFF47"/>
        <color rgb="FF00B050"/>
      </colorScale>
    </cfRule>
  </conditionalFormatting>
  <conditionalFormatting sqref="F267">
    <cfRule type="colorScale" priority="81">
      <colorScale>
        <cfvo type="num" val="0"/>
        <cfvo type="num" val="$D$267/2"/>
        <cfvo type="num" val="$D$267"/>
        <color rgb="FFE57FC8"/>
        <color rgb="FFEDFF47"/>
        <color rgb="FF00B050"/>
      </colorScale>
    </cfRule>
  </conditionalFormatting>
  <conditionalFormatting sqref="F268">
    <cfRule type="colorScale" priority="80">
      <colorScale>
        <cfvo type="num" val="0"/>
        <cfvo type="num" val="$D$268/2"/>
        <cfvo type="num" val="$D$268"/>
        <color rgb="FFE57FC8"/>
        <color rgb="FFEDFF47"/>
        <color rgb="FF00B050"/>
      </colorScale>
    </cfRule>
  </conditionalFormatting>
  <conditionalFormatting sqref="F269">
    <cfRule type="colorScale" priority="79">
      <colorScale>
        <cfvo type="num" val="0"/>
        <cfvo type="num" val="$D$269/2"/>
        <cfvo type="num" val="$D$269"/>
        <color rgb="FFE57FC8"/>
        <color rgb="FFEDFF47"/>
        <color rgb="FF00B050"/>
      </colorScale>
    </cfRule>
  </conditionalFormatting>
  <conditionalFormatting sqref="F270">
    <cfRule type="colorScale" priority="78">
      <colorScale>
        <cfvo type="num" val="0"/>
        <cfvo type="num" val="$D$270/2"/>
        <cfvo type="num" val="$D$270"/>
        <color rgb="FFE57FC8"/>
        <color rgb="FFEDFF47"/>
        <color rgb="FF00B050"/>
      </colorScale>
    </cfRule>
  </conditionalFormatting>
  <conditionalFormatting sqref="F271">
    <cfRule type="colorScale" priority="77">
      <colorScale>
        <cfvo type="num" val="0"/>
        <cfvo type="num" val="$D$271/2"/>
        <cfvo type="num" val="$D$271"/>
        <color rgb="FFE57FC8"/>
        <color rgb="FFEDFF47"/>
        <color rgb="FF00B050"/>
      </colorScale>
    </cfRule>
  </conditionalFormatting>
  <conditionalFormatting sqref="F272">
    <cfRule type="colorScale" priority="76">
      <colorScale>
        <cfvo type="num" val="0"/>
        <cfvo type="num" val="$D$272/2"/>
        <cfvo type="num" val="$D$272"/>
        <color rgb="FFE57FC8"/>
        <color rgb="FFEDFF47"/>
        <color rgb="FF00B050"/>
      </colorScale>
    </cfRule>
  </conditionalFormatting>
  <conditionalFormatting sqref="F273">
    <cfRule type="colorScale" priority="75">
      <colorScale>
        <cfvo type="num" val="0"/>
        <cfvo type="num" val="$D$273/2"/>
        <cfvo type="num" val="$D$273"/>
        <color rgb="FFE57FC8"/>
        <color rgb="FFEDFF47"/>
        <color rgb="FF00B050"/>
      </colorScale>
    </cfRule>
  </conditionalFormatting>
  <conditionalFormatting sqref="F274">
    <cfRule type="colorScale" priority="74">
      <colorScale>
        <cfvo type="num" val="0"/>
        <cfvo type="num" val="$D$274/2"/>
        <cfvo type="num" val="$D$274"/>
        <color rgb="FFE57FC8"/>
        <color rgb="FFEDFF47"/>
        <color rgb="FF00B050"/>
      </colorScale>
    </cfRule>
  </conditionalFormatting>
  <conditionalFormatting sqref="F275">
    <cfRule type="colorScale" priority="73">
      <colorScale>
        <cfvo type="num" val="0"/>
        <cfvo type="num" val="$D$275/2"/>
        <cfvo type="num" val="$D$275"/>
        <color rgb="FFE57FC8"/>
        <color rgb="FFEDFF47"/>
        <color rgb="FF00B050"/>
      </colorScale>
    </cfRule>
  </conditionalFormatting>
  <conditionalFormatting sqref="F276">
    <cfRule type="colorScale" priority="72">
      <colorScale>
        <cfvo type="num" val="0"/>
        <cfvo type="num" val="$D$276/2"/>
        <cfvo type="num" val="$D$276"/>
        <color rgb="FFE57FC8"/>
        <color rgb="FFEDFF47"/>
        <color rgb="FF00B050"/>
      </colorScale>
    </cfRule>
  </conditionalFormatting>
  <conditionalFormatting sqref="F277">
    <cfRule type="colorScale" priority="71">
      <colorScale>
        <cfvo type="num" val="0"/>
        <cfvo type="num" val="$D$277/2"/>
        <cfvo type="num" val="$D$277"/>
        <color rgb="FFE57FC8"/>
        <color rgb="FFEDFF47"/>
        <color rgb="FF00B050"/>
      </colorScale>
    </cfRule>
  </conditionalFormatting>
  <conditionalFormatting sqref="F278">
    <cfRule type="colorScale" priority="70">
      <colorScale>
        <cfvo type="num" val="0"/>
        <cfvo type="num" val="$D$278/2"/>
        <cfvo type="num" val="$D$278"/>
        <color rgb="FFE57FC8"/>
        <color rgb="FFEDFF47"/>
        <color rgb="FF00B050"/>
      </colorScale>
    </cfRule>
  </conditionalFormatting>
  <conditionalFormatting sqref="F279">
    <cfRule type="colorScale" priority="69">
      <colorScale>
        <cfvo type="num" val="0"/>
        <cfvo type="num" val="$D$279/2"/>
        <cfvo type="num" val="$D$279"/>
        <color rgb="FFE57FC8"/>
        <color rgb="FFEDFF47"/>
        <color rgb="FF00B050"/>
      </colorScale>
    </cfRule>
  </conditionalFormatting>
  <conditionalFormatting sqref="F280">
    <cfRule type="colorScale" priority="68">
      <colorScale>
        <cfvo type="num" val="0"/>
        <cfvo type="num" val="$D$280/2"/>
        <cfvo type="num" val="$D$280"/>
        <color rgb="FFE57FC8"/>
        <color rgb="FFEDFF47"/>
        <color rgb="FF00B050"/>
      </colorScale>
    </cfRule>
  </conditionalFormatting>
  <conditionalFormatting sqref="F281">
    <cfRule type="colorScale" priority="67">
      <colorScale>
        <cfvo type="num" val="0"/>
        <cfvo type="num" val="$D$281/2"/>
        <cfvo type="num" val="$D$281"/>
        <color rgb="FFE57FC8"/>
        <color rgb="FFEDFF47"/>
        <color rgb="FF00B050"/>
      </colorScale>
    </cfRule>
  </conditionalFormatting>
  <conditionalFormatting sqref="F282">
    <cfRule type="colorScale" priority="66">
      <colorScale>
        <cfvo type="num" val="0"/>
        <cfvo type="num" val="$D$282/2"/>
        <cfvo type="num" val="$D$282"/>
        <color rgb="FFE57FC8"/>
        <color rgb="FFEDFF47"/>
        <color rgb="FF00B050"/>
      </colorScale>
    </cfRule>
  </conditionalFormatting>
  <conditionalFormatting sqref="F283">
    <cfRule type="colorScale" priority="65">
      <colorScale>
        <cfvo type="num" val="0"/>
        <cfvo type="num" val="$D$283/2"/>
        <cfvo type="num" val="$D$283"/>
        <color rgb="FFE57FC8"/>
        <color rgb="FFEDFF47"/>
        <color rgb="FF00B050"/>
      </colorScale>
    </cfRule>
  </conditionalFormatting>
  <conditionalFormatting sqref="F284">
    <cfRule type="colorScale" priority="64">
      <colorScale>
        <cfvo type="num" val="0"/>
        <cfvo type="num" val="$D$284/2"/>
        <cfvo type="num" val="$D$284"/>
        <color rgb="FFE57FC8"/>
        <color rgb="FFEDFF47"/>
        <color rgb="FF00B050"/>
      </colorScale>
    </cfRule>
  </conditionalFormatting>
  <conditionalFormatting sqref="F285">
    <cfRule type="colorScale" priority="63">
      <colorScale>
        <cfvo type="num" val="0"/>
        <cfvo type="num" val="$D$285/2"/>
        <cfvo type="num" val="$D$285"/>
        <color rgb="FFE57FC8"/>
        <color rgb="FFEDFF47"/>
        <color rgb="FF00B050"/>
      </colorScale>
    </cfRule>
  </conditionalFormatting>
  <conditionalFormatting sqref="F286">
    <cfRule type="colorScale" priority="62">
      <colorScale>
        <cfvo type="num" val="0"/>
        <cfvo type="num" val="$D$286/2"/>
        <cfvo type="num" val="$D$286"/>
        <color rgb="FFE57FC8"/>
        <color rgb="FFEDFF47"/>
        <color rgb="FF00B050"/>
      </colorScale>
    </cfRule>
  </conditionalFormatting>
  <conditionalFormatting sqref="F287">
    <cfRule type="colorScale" priority="61">
      <colorScale>
        <cfvo type="num" val="0"/>
        <cfvo type="num" val="$D$287/2"/>
        <cfvo type="num" val="$D$287"/>
        <color rgb="FFE57FC8"/>
        <color rgb="FFEDFF47"/>
        <color rgb="FF00B050"/>
      </colorScale>
    </cfRule>
  </conditionalFormatting>
  <conditionalFormatting sqref="F288">
    <cfRule type="colorScale" priority="60">
      <colorScale>
        <cfvo type="num" val="0"/>
        <cfvo type="num" val="$D$288/2"/>
        <cfvo type="num" val="$D$288"/>
        <color rgb="FFE57FC8"/>
        <color rgb="FFEDFF47"/>
        <color rgb="FF00B050"/>
      </colorScale>
    </cfRule>
  </conditionalFormatting>
  <conditionalFormatting sqref="F289">
    <cfRule type="colorScale" priority="59">
      <colorScale>
        <cfvo type="num" val="0"/>
        <cfvo type="num" val="$D$289/2"/>
        <cfvo type="num" val="$D$289"/>
        <color rgb="FFE57FC8"/>
        <color rgb="FFEDFF47"/>
        <color rgb="FF00B050"/>
      </colorScale>
    </cfRule>
  </conditionalFormatting>
  <conditionalFormatting sqref="F290">
    <cfRule type="colorScale" priority="58">
      <colorScale>
        <cfvo type="num" val="0"/>
        <cfvo type="num" val="$D$290/2"/>
        <cfvo type="num" val="$D$290"/>
        <color rgb="FFE57FC8"/>
        <color rgb="FFEDFF47"/>
        <color rgb="FF00B050"/>
      </colorScale>
    </cfRule>
  </conditionalFormatting>
  <conditionalFormatting sqref="F291">
    <cfRule type="colorScale" priority="57">
      <colorScale>
        <cfvo type="num" val="0"/>
        <cfvo type="num" val="$D$291/2"/>
        <cfvo type="num" val="$D$291"/>
        <color rgb="FFE57FC8"/>
        <color rgb="FFEDFF47"/>
        <color rgb="FF00B050"/>
      </colorScale>
    </cfRule>
  </conditionalFormatting>
  <conditionalFormatting sqref="F292">
    <cfRule type="colorScale" priority="56">
      <colorScale>
        <cfvo type="num" val="0"/>
        <cfvo type="num" val="$D$292/2"/>
        <cfvo type="num" val="$D$292"/>
        <color rgb="FFE57FC8"/>
        <color rgb="FFEDFF47"/>
        <color rgb="FF00B050"/>
      </colorScale>
    </cfRule>
  </conditionalFormatting>
  <conditionalFormatting sqref="F293">
    <cfRule type="colorScale" priority="55">
      <colorScale>
        <cfvo type="num" val="0"/>
        <cfvo type="num" val="$D$293/2"/>
        <cfvo type="num" val="$D$293"/>
        <color rgb="FFE57FC8"/>
        <color rgb="FFEDFF47"/>
        <color rgb="FF00B050"/>
      </colorScale>
    </cfRule>
  </conditionalFormatting>
  <conditionalFormatting sqref="F294">
    <cfRule type="colorScale" priority="54">
      <colorScale>
        <cfvo type="num" val="0"/>
        <cfvo type="num" val="$D$294/2"/>
        <cfvo type="num" val="$D$294"/>
        <color rgb="FFE57FC8"/>
        <color rgb="FFEDFF47"/>
        <color rgb="FF00B050"/>
      </colorScale>
    </cfRule>
  </conditionalFormatting>
  <conditionalFormatting sqref="F295">
    <cfRule type="colorScale" priority="53">
      <colorScale>
        <cfvo type="num" val="0"/>
        <cfvo type="num" val="$D$295/2"/>
        <cfvo type="num" val="$D$295"/>
        <color rgb="FFE57FC8"/>
        <color rgb="FFEDFF47"/>
        <color rgb="FF00B050"/>
      </colorScale>
    </cfRule>
  </conditionalFormatting>
  <conditionalFormatting sqref="F296">
    <cfRule type="colorScale" priority="52">
      <colorScale>
        <cfvo type="num" val="0"/>
        <cfvo type="num" val="$D$296/2"/>
        <cfvo type="num" val="$D$296"/>
        <color rgb="FFE57FC8"/>
        <color rgb="FFEDFF47"/>
        <color rgb="FF00B050"/>
      </colorScale>
    </cfRule>
  </conditionalFormatting>
  <conditionalFormatting sqref="F301">
    <cfRule type="colorScale" priority="51">
      <colorScale>
        <cfvo type="num" val="0"/>
        <cfvo type="num" val="$D$301/2"/>
        <cfvo type="num" val="$D$301"/>
        <color rgb="FFE57FC8"/>
        <color rgb="FFEDFF47"/>
        <color rgb="FF00B050"/>
      </colorScale>
    </cfRule>
  </conditionalFormatting>
  <conditionalFormatting sqref="F302">
    <cfRule type="colorScale" priority="50">
      <colorScale>
        <cfvo type="num" val="0"/>
        <cfvo type="num" val="$D$302/2"/>
        <cfvo type="num" val="$D$302"/>
        <color rgb="FFE57FC8"/>
        <color rgb="FFEDFF47"/>
        <color rgb="FF00B050"/>
      </colorScale>
    </cfRule>
  </conditionalFormatting>
  <conditionalFormatting sqref="F303">
    <cfRule type="colorScale" priority="49">
      <colorScale>
        <cfvo type="num" val="0"/>
        <cfvo type="num" val="$D$303/2"/>
        <cfvo type="num" val="$D$303"/>
        <color rgb="FFE57FC8"/>
        <color rgb="FFEDFF47"/>
        <color rgb="FF00B050"/>
      </colorScale>
    </cfRule>
  </conditionalFormatting>
  <conditionalFormatting sqref="F304">
    <cfRule type="colorScale" priority="48">
      <colorScale>
        <cfvo type="num" val="0"/>
        <cfvo type="num" val="$D$304/2"/>
        <cfvo type="num" val="$D$304"/>
        <color rgb="FFE57FC8"/>
        <color rgb="FFEDFF47"/>
        <color rgb="FF00B050"/>
      </colorScale>
    </cfRule>
  </conditionalFormatting>
  <conditionalFormatting sqref="F305">
    <cfRule type="colorScale" priority="47">
      <colorScale>
        <cfvo type="num" val="0"/>
        <cfvo type="num" val="$D$305/2"/>
        <cfvo type="num" val="$D$305"/>
        <color rgb="FFE57FC8"/>
        <color rgb="FFEDFF47"/>
        <color rgb="FF00B050"/>
      </colorScale>
    </cfRule>
  </conditionalFormatting>
  <conditionalFormatting sqref="F306">
    <cfRule type="colorScale" priority="46">
      <colorScale>
        <cfvo type="num" val="0"/>
        <cfvo type="num" val="$D$306/2"/>
        <cfvo type="num" val="$D$306"/>
        <color rgb="FFE57FC8"/>
        <color rgb="FFEDFF47"/>
        <color rgb="FF00B050"/>
      </colorScale>
    </cfRule>
  </conditionalFormatting>
  <conditionalFormatting sqref="F307">
    <cfRule type="colorScale" priority="45">
      <colorScale>
        <cfvo type="num" val="0"/>
        <cfvo type="num" val="$D$307/2"/>
        <cfvo type="num" val="$D$307"/>
        <color rgb="FFE57FC8"/>
        <color rgb="FFEDFF47"/>
        <color rgb="FF00B050"/>
      </colorScale>
    </cfRule>
  </conditionalFormatting>
  <conditionalFormatting sqref="F308">
    <cfRule type="colorScale" priority="44">
      <colorScale>
        <cfvo type="num" val="0"/>
        <cfvo type="num" val="$D$308/2"/>
        <cfvo type="num" val="$D$308"/>
        <color rgb="FFE57FC8"/>
        <color rgb="FFEDFF47"/>
        <color rgb="FF00B050"/>
      </colorScale>
    </cfRule>
  </conditionalFormatting>
  <conditionalFormatting sqref="F309">
    <cfRule type="colorScale" priority="43">
      <colorScale>
        <cfvo type="num" val="0"/>
        <cfvo type="num" val="$D$309/2"/>
        <cfvo type="num" val="$D$309"/>
        <color rgb="FFE57FC8"/>
        <color rgb="FFEDFF47"/>
        <color rgb="FF00B050"/>
      </colorScale>
    </cfRule>
  </conditionalFormatting>
  <conditionalFormatting sqref="F310">
    <cfRule type="colorScale" priority="42">
      <colorScale>
        <cfvo type="num" val="0"/>
        <cfvo type="num" val="$D$310/2"/>
        <cfvo type="num" val="$D$310"/>
        <color rgb="FFE57FC8"/>
        <color rgb="FFEDFF47"/>
        <color rgb="FF00B050"/>
      </colorScale>
    </cfRule>
  </conditionalFormatting>
  <conditionalFormatting sqref="F311">
    <cfRule type="colorScale" priority="41">
      <colorScale>
        <cfvo type="num" val="0"/>
        <cfvo type="num" val="$D$311/2"/>
        <cfvo type="num" val="$D$311"/>
        <color rgb="FFE57FC8"/>
        <color rgb="FFEDFF47"/>
        <color rgb="FF00B050"/>
      </colorScale>
    </cfRule>
  </conditionalFormatting>
  <conditionalFormatting sqref="F312">
    <cfRule type="colorScale" priority="40">
      <colorScale>
        <cfvo type="num" val="0"/>
        <cfvo type="num" val="$D$312/2"/>
        <cfvo type="num" val="$D$312"/>
        <color rgb="FFE57FC8"/>
        <color rgb="FFEDFF47"/>
        <color rgb="FF00B050"/>
      </colorScale>
    </cfRule>
  </conditionalFormatting>
  <conditionalFormatting sqref="F313">
    <cfRule type="colorScale" priority="39">
      <colorScale>
        <cfvo type="num" val="0"/>
        <cfvo type="num" val="$D$313/2"/>
        <cfvo type="num" val="$D$313"/>
        <color rgb="FFE57FC8"/>
        <color rgb="FFEDFF47"/>
        <color rgb="FF00B050"/>
      </colorScale>
    </cfRule>
  </conditionalFormatting>
  <conditionalFormatting sqref="F314">
    <cfRule type="colorScale" priority="38">
      <colorScale>
        <cfvo type="num" val="0"/>
        <cfvo type="num" val="$D$314/2"/>
        <cfvo type="num" val="$D$314"/>
        <color rgb="FFE57FC8"/>
        <color rgb="FFEDFF47"/>
        <color rgb="FF00B050"/>
      </colorScale>
    </cfRule>
  </conditionalFormatting>
  <conditionalFormatting sqref="F315">
    <cfRule type="colorScale" priority="37">
      <colorScale>
        <cfvo type="num" val="0"/>
        <cfvo type="num" val="$D$315/2"/>
        <cfvo type="num" val="$D$315"/>
        <color rgb="FFE57FC8"/>
        <color rgb="FFEDFF47"/>
        <color rgb="FF00B050"/>
      </colorScale>
    </cfRule>
  </conditionalFormatting>
  <conditionalFormatting sqref="F316">
    <cfRule type="colorScale" priority="36">
      <colorScale>
        <cfvo type="num" val="0"/>
        <cfvo type="num" val="$D$316/2"/>
        <cfvo type="num" val="$D$316"/>
        <color rgb="FFE57FC8"/>
        <color rgb="FFEDFF47"/>
        <color rgb="FF00B050"/>
      </colorScale>
    </cfRule>
  </conditionalFormatting>
  <conditionalFormatting sqref="F317">
    <cfRule type="colorScale" priority="35">
      <colorScale>
        <cfvo type="num" val="0"/>
        <cfvo type="num" val="$D$317/2"/>
        <cfvo type="num" val="$D$317"/>
        <color rgb="FFE57FC8"/>
        <color rgb="FFEDFF47"/>
        <color rgb="FF00B050"/>
      </colorScale>
    </cfRule>
  </conditionalFormatting>
  <conditionalFormatting sqref="F318">
    <cfRule type="colorScale" priority="34">
      <colorScale>
        <cfvo type="num" val="0"/>
        <cfvo type="num" val="$D$318/2"/>
        <cfvo type="num" val="$D$318"/>
        <color rgb="FFE57FC8"/>
        <color rgb="FFEDFF47"/>
        <color rgb="FF00B050"/>
      </colorScale>
    </cfRule>
  </conditionalFormatting>
  <conditionalFormatting sqref="F319">
    <cfRule type="colorScale" priority="33">
      <colorScale>
        <cfvo type="num" val="0"/>
        <cfvo type="num" val="$D$319/2"/>
        <cfvo type="num" val="$D$319"/>
        <color rgb="FFE57FC8"/>
        <color rgb="FFEDFF47"/>
        <color rgb="FF00B050"/>
      </colorScale>
    </cfRule>
  </conditionalFormatting>
  <conditionalFormatting sqref="F320">
    <cfRule type="colorScale" priority="32">
      <colorScale>
        <cfvo type="num" val="0"/>
        <cfvo type="num" val="$D$320/2"/>
        <cfvo type="num" val="$D$320"/>
        <color rgb="FFE57FC8"/>
        <color rgb="FFEDFF47"/>
        <color rgb="FF00B050"/>
      </colorScale>
    </cfRule>
  </conditionalFormatting>
  <conditionalFormatting sqref="F321">
    <cfRule type="colorScale" priority="31">
      <colorScale>
        <cfvo type="num" val="0"/>
        <cfvo type="num" val="$D$321/2"/>
        <cfvo type="num" val="$D$321"/>
        <color rgb="FFE57FC8"/>
        <color rgb="FFEDFF47"/>
        <color rgb="FF00B050"/>
      </colorScale>
    </cfRule>
  </conditionalFormatting>
  <conditionalFormatting sqref="F322">
    <cfRule type="colorScale" priority="30">
      <colorScale>
        <cfvo type="num" val="0"/>
        <cfvo type="num" val="$D$322/2"/>
        <cfvo type="num" val="$D$322"/>
        <color rgb="FFE57FC8"/>
        <color rgb="FFEDFF47"/>
        <color rgb="FF00B050"/>
      </colorScale>
    </cfRule>
  </conditionalFormatting>
  <conditionalFormatting sqref="F323">
    <cfRule type="colorScale" priority="29">
      <colorScale>
        <cfvo type="num" val="0"/>
        <cfvo type="num" val="$D$323/2"/>
        <cfvo type="num" val="$D$323"/>
        <color rgb="FFE57FC8"/>
        <color rgb="FFEDFF47"/>
        <color rgb="FF00B050"/>
      </colorScale>
    </cfRule>
  </conditionalFormatting>
  <conditionalFormatting sqref="F324">
    <cfRule type="colorScale" priority="28">
      <colorScale>
        <cfvo type="num" val="0"/>
        <cfvo type="num" val="$D$324/2"/>
        <cfvo type="num" val="$D$324"/>
        <color rgb="FFE57FC8"/>
        <color rgb="FFEDFF47"/>
        <color rgb="FF00B050"/>
      </colorScale>
    </cfRule>
  </conditionalFormatting>
  <conditionalFormatting sqref="F325">
    <cfRule type="colorScale" priority="27">
      <colorScale>
        <cfvo type="num" val="0"/>
        <cfvo type="num" val="$D$325/2"/>
        <cfvo type="num" val="$D$325"/>
        <color rgb="FFE57FC8"/>
        <color rgb="FFEDFF47"/>
        <color rgb="FF00B050"/>
      </colorScale>
    </cfRule>
  </conditionalFormatting>
  <conditionalFormatting sqref="F326">
    <cfRule type="colorScale" priority="26">
      <colorScale>
        <cfvo type="num" val="0"/>
        <cfvo type="num" val="$D$326/2"/>
        <cfvo type="num" val="$D$326"/>
        <color rgb="FFE57FC8"/>
        <color rgb="FFEDFF47"/>
        <color rgb="FF00B050"/>
      </colorScale>
    </cfRule>
  </conditionalFormatting>
  <conditionalFormatting sqref="F327">
    <cfRule type="colorScale" priority="25">
      <colorScale>
        <cfvo type="num" val="0"/>
        <cfvo type="num" val="$D$327/2"/>
        <cfvo type="num" val="$D$327"/>
        <color rgb="FFE57FC8"/>
        <color rgb="FFEDFF47"/>
        <color rgb="FF00B050"/>
      </colorScale>
    </cfRule>
  </conditionalFormatting>
  <conditionalFormatting sqref="F328">
    <cfRule type="colorScale" priority="24">
      <colorScale>
        <cfvo type="num" val="0"/>
        <cfvo type="num" val="$D$328/2"/>
        <cfvo type="num" val="$D$328"/>
        <color rgb="FFE57FC8"/>
        <color rgb="FFEDFF47"/>
        <color rgb="FF00B050"/>
      </colorScale>
    </cfRule>
  </conditionalFormatting>
  <conditionalFormatting sqref="F329">
    <cfRule type="colorScale" priority="23">
      <colorScale>
        <cfvo type="num" val="0"/>
        <cfvo type="num" val="$D$329/2"/>
        <cfvo type="num" val="$D$329"/>
        <color rgb="FFE57FC8"/>
        <color rgb="FFEDFF47"/>
        <color rgb="FF00B050"/>
      </colorScale>
    </cfRule>
  </conditionalFormatting>
  <conditionalFormatting sqref="F330">
    <cfRule type="colorScale" priority="22">
      <colorScale>
        <cfvo type="num" val="0"/>
        <cfvo type="num" val="$D$330/2"/>
        <cfvo type="num" val="$D$330"/>
        <color rgb="FFE57FC8"/>
        <color rgb="FFEDFF47"/>
        <color rgb="FF00B050"/>
      </colorScale>
    </cfRule>
  </conditionalFormatting>
  <conditionalFormatting sqref="F331">
    <cfRule type="colorScale" priority="21">
      <colorScale>
        <cfvo type="num" val="0"/>
        <cfvo type="num" val="$D$331/2"/>
        <cfvo type="num" val="$D$331"/>
        <color rgb="FFE57FC8"/>
        <color rgb="FFEDFF47"/>
        <color rgb="FF00B050"/>
      </colorScale>
    </cfRule>
  </conditionalFormatting>
  <conditionalFormatting sqref="F332">
    <cfRule type="colorScale" priority="20">
      <colorScale>
        <cfvo type="num" val="0"/>
        <cfvo type="num" val="$D$332/2"/>
        <cfvo type="num" val="$D$332"/>
        <color rgb="FFE57FC8"/>
        <color rgb="FFEDFF47"/>
        <color rgb="FF00B050"/>
      </colorScale>
    </cfRule>
  </conditionalFormatting>
  <conditionalFormatting sqref="F333">
    <cfRule type="colorScale" priority="19">
      <colorScale>
        <cfvo type="num" val="0"/>
        <cfvo type="num" val="$D$333/2"/>
        <cfvo type="num" val="$D$333"/>
        <color rgb="FFE57FC8"/>
        <color rgb="FFEDFF47"/>
        <color rgb="FF00B050"/>
      </colorScale>
    </cfRule>
  </conditionalFormatting>
  <conditionalFormatting sqref="F334">
    <cfRule type="colorScale" priority="18">
      <colorScale>
        <cfvo type="num" val="0"/>
        <cfvo type="num" val="$D$334/2"/>
        <cfvo type="num" val="$D$334"/>
        <color rgb="FFE57FC8"/>
        <color rgb="FFEDFF47"/>
        <color rgb="FF00B050"/>
      </colorScale>
    </cfRule>
  </conditionalFormatting>
  <conditionalFormatting sqref="F335">
    <cfRule type="colorScale" priority="17">
      <colorScale>
        <cfvo type="num" val="0"/>
        <cfvo type="num" val="$D$335/2"/>
        <cfvo type="num" val="$D$335"/>
        <color rgb="FFE57FC8"/>
        <color rgb="FFEDFF47"/>
        <color rgb="FF00B050"/>
      </colorScale>
    </cfRule>
  </conditionalFormatting>
  <conditionalFormatting sqref="F336">
    <cfRule type="colorScale" priority="16">
      <colorScale>
        <cfvo type="num" val="0"/>
        <cfvo type="num" val="$D$336/2"/>
        <cfvo type="num" val="$D$336"/>
        <color rgb="FFE57FC8"/>
        <color rgb="FFEDFF47"/>
        <color rgb="FF00B050"/>
      </colorScale>
    </cfRule>
  </conditionalFormatting>
  <conditionalFormatting sqref="F337">
    <cfRule type="colorScale" priority="15">
      <colorScale>
        <cfvo type="num" val="0"/>
        <cfvo type="num" val="$D$337/2"/>
        <cfvo type="num" val="$D$337"/>
        <color rgb="FFE57FC8"/>
        <color rgb="FFEDFF47"/>
        <color rgb="FF00B050"/>
      </colorScale>
    </cfRule>
  </conditionalFormatting>
  <conditionalFormatting sqref="F338">
    <cfRule type="colorScale" priority="14">
      <colorScale>
        <cfvo type="num" val="0"/>
        <cfvo type="num" val="$D$338/2"/>
        <cfvo type="num" val="$D$338"/>
        <color rgb="FFE57FC8"/>
        <color rgb="FFEDFF47"/>
        <color rgb="FF00B050"/>
      </colorScale>
    </cfRule>
  </conditionalFormatting>
  <conditionalFormatting sqref="F339">
    <cfRule type="colorScale" priority="13">
      <colorScale>
        <cfvo type="num" val="0"/>
        <cfvo type="num" val="$D$339/2"/>
        <cfvo type="num" val="$D$339"/>
        <color rgb="FFE57FC8"/>
        <color rgb="FFEDFF47"/>
        <color rgb="FF00B050"/>
      </colorScale>
    </cfRule>
  </conditionalFormatting>
  <conditionalFormatting sqref="F340">
    <cfRule type="colorScale" priority="12">
      <colorScale>
        <cfvo type="num" val="0"/>
        <cfvo type="num" val="$D$340/2"/>
        <cfvo type="num" val="$D$340"/>
        <color rgb="FFE57FC8"/>
        <color rgb="FFEDFF47"/>
        <color rgb="FF00B050"/>
      </colorScale>
    </cfRule>
  </conditionalFormatting>
  <conditionalFormatting sqref="F341">
    <cfRule type="colorScale" priority="11">
      <colorScale>
        <cfvo type="num" val="0"/>
        <cfvo type="num" val="$D$341/2"/>
        <cfvo type="num" val="$D$341"/>
        <color rgb="FFE57FC8"/>
        <color rgb="FFEDFF47"/>
        <color rgb="FF00B050"/>
      </colorScale>
    </cfRule>
  </conditionalFormatting>
  <conditionalFormatting sqref="F342">
    <cfRule type="colorScale" priority="10">
      <colorScale>
        <cfvo type="num" val="0"/>
        <cfvo type="num" val="$D$342/2"/>
        <cfvo type="num" val="$D$342"/>
        <color rgb="FFE57FC8"/>
        <color rgb="FFEDFF47"/>
        <color rgb="FF00B050"/>
      </colorScale>
    </cfRule>
  </conditionalFormatting>
  <conditionalFormatting sqref="F343">
    <cfRule type="colorScale" priority="9">
      <colorScale>
        <cfvo type="num" val="0"/>
        <cfvo type="num" val="$D$343/2"/>
        <cfvo type="num" val="$D$343"/>
        <color rgb="FFE57FC8"/>
        <color rgb="FFEDFF47"/>
        <color rgb="FF00B050"/>
      </colorScale>
    </cfRule>
  </conditionalFormatting>
  <conditionalFormatting sqref="F344">
    <cfRule type="colorScale" priority="8">
      <colorScale>
        <cfvo type="num" val="0"/>
        <cfvo type="num" val="$D$344/2"/>
        <cfvo type="num" val="$D$344"/>
        <color rgb="FFE57FC8"/>
        <color rgb="FFEDFF47"/>
        <color rgb="FF00B050"/>
      </colorScale>
    </cfRule>
  </conditionalFormatting>
  <conditionalFormatting sqref="F345">
    <cfRule type="colorScale" priority="7">
      <colorScale>
        <cfvo type="num" val="0"/>
        <cfvo type="num" val="$D$345/2"/>
        <cfvo type="num" val="$D$345"/>
        <color rgb="FFE57FC8"/>
        <color rgb="FFEDFF47"/>
        <color rgb="FF00B050"/>
      </colorScale>
    </cfRule>
  </conditionalFormatting>
  <conditionalFormatting sqref="F346">
    <cfRule type="colorScale" priority="6">
      <colorScale>
        <cfvo type="num" val="0"/>
        <cfvo type="num" val="$D$346/2"/>
        <cfvo type="num" val="$D$346"/>
        <color rgb="FFE57FC8"/>
        <color rgb="FFEDFF47"/>
        <color rgb="FF00B050"/>
      </colorScale>
    </cfRule>
  </conditionalFormatting>
  <conditionalFormatting sqref="F347">
    <cfRule type="colorScale" priority="5">
      <colorScale>
        <cfvo type="num" val="0"/>
        <cfvo type="num" val="$D$347/2"/>
        <cfvo type="num" val="$D$347"/>
        <color rgb="FFE57FC8"/>
        <color rgb="FFEDFF47"/>
        <color rgb="FF00B050"/>
      </colorScale>
    </cfRule>
  </conditionalFormatting>
  <pageMargins left="0.7" right="0.7" top="0.75" bottom="0.75" header="0.3" footer="0.3"/>
  <pageSetup paperSize="9" orientation="portrait" r:id="rId1"/>
  <ignoredErrors>
    <ignoredError sqref="I1:I1048576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4316E-D501-4EC0-8CAD-0CB2158203CA}">
  <sheetPr codeName="Sheet18"/>
  <dimension ref="A1:F41"/>
  <sheetViews>
    <sheetView workbookViewId="0">
      <selection activeCell="D15" sqref="D15"/>
    </sheetView>
  </sheetViews>
  <sheetFormatPr defaultRowHeight="13.5" x14ac:dyDescent="0.15"/>
  <cols>
    <col min="1" max="1" width="26.625" customWidth="1"/>
    <col min="2" max="2" width="17.25" bestFit="1" customWidth="1"/>
    <col min="3" max="3" width="36.125" bestFit="1" customWidth="1"/>
  </cols>
  <sheetData>
    <row r="1" spans="1:6" x14ac:dyDescent="0.15">
      <c r="A1" s="4" t="s">
        <v>2754</v>
      </c>
    </row>
    <row r="2" spans="1:6" x14ac:dyDescent="0.15">
      <c r="A2" s="4" t="s">
        <v>2720</v>
      </c>
    </row>
    <row r="3" spans="1:6" x14ac:dyDescent="0.15">
      <c r="A3">
        <v>1</v>
      </c>
      <c r="B3" s="4" t="s">
        <v>2717</v>
      </c>
    </row>
    <row r="4" spans="1:6" x14ac:dyDescent="0.15">
      <c r="A4">
        <v>2</v>
      </c>
      <c r="B4" s="4" t="s">
        <v>2718</v>
      </c>
    </row>
    <row r="5" spans="1:6" x14ac:dyDescent="0.15">
      <c r="A5">
        <v>3</v>
      </c>
      <c r="B5" s="4" t="s">
        <v>2719</v>
      </c>
    </row>
    <row r="6" spans="1:6" x14ac:dyDescent="0.15">
      <c r="A6">
        <v>4</v>
      </c>
      <c r="B6" s="4" t="s">
        <v>2732</v>
      </c>
    </row>
    <row r="7" spans="1:6" x14ac:dyDescent="0.15">
      <c r="A7">
        <v>5</v>
      </c>
      <c r="B7" s="4" t="s">
        <v>2721</v>
      </c>
      <c r="C7" s="4" t="s">
        <v>2722</v>
      </c>
    </row>
    <row r="8" spans="1:6" x14ac:dyDescent="0.15">
      <c r="A8">
        <v>6</v>
      </c>
      <c r="B8" s="4" t="s">
        <v>2723</v>
      </c>
      <c r="C8" s="4" t="s">
        <v>2724</v>
      </c>
    </row>
    <row r="9" spans="1:6" x14ac:dyDescent="0.15">
      <c r="A9">
        <v>7</v>
      </c>
      <c r="B9" s="4" t="s">
        <v>2725</v>
      </c>
      <c r="C9" s="4" t="s">
        <v>2726</v>
      </c>
    </row>
    <row r="10" spans="1:6" x14ac:dyDescent="0.15">
      <c r="A10">
        <v>8</v>
      </c>
      <c r="B10" s="4" t="s">
        <v>706</v>
      </c>
      <c r="C10" s="4" t="s">
        <v>2727</v>
      </c>
    </row>
    <row r="11" spans="1:6" x14ac:dyDescent="0.15">
      <c r="A11">
        <v>9</v>
      </c>
      <c r="B11" s="4" t="s">
        <v>2728</v>
      </c>
      <c r="C11" s="4" t="s">
        <v>2729</v>
      </c>
    </row>
    <row r="12" spans="1:6" x14ac:dyDescent="0.15">
      <c r="A12">
        <v>10</v>
      </c>
      <c r="B12" s="4" t="s">
        <v>2730</v>
      </c>
      <c r="C12" s="4" t="s">
        <v>2731</v>
      </c>
    </row>
    <row r="13" spans="1:6" x14ac:dyDescent="0.15">
      <c r="A13">
        <v>11</v>
      </c>
      <c r="B13" s="4" t="s">
        <v>2733</v>
      </c>
      <c r="C13" s="4" t="s">
        <v>2734</v>
      </c>
      <c r="D13" s="4" t="s">
        <v>2737</v>
      </c>
      <c r="F13" s="4" t="s">
        <v>2740</v>
      </c>
    </row>
    <row r="14" spans="1:6" x14ac:dyDescent="0.15">
      <c r="A14">
        <v>12</v>
      </c>
      <c r="B14" s="4" t="s">
        <v>2735</v>
      </c>
      <c r="C14" s="4" t="s">
        <v>2736</v>
      </c>
      <c r="D14" s="4" t="s">
        <v>2812</v>
      </c>
    </row>
    <row r="15" spans="1:6" x14ac:dyDescent="0.15">
      <c r="A15">
        <v>13</v>
      </c>
      <c r="B15" s="4" t="s">
        <v>2738</v>
      </c>
      <c r="C15" s="4" t="s">
        <v>2739</v>
      </c>
    </row>
    <row r="17" spans="1:4" x14ac:dyDescent="0.15">
      <c r="A17" s="4" t="s">
        <v>2741</v>
      </c>
      <c r="C17" s="4" t="s">
        <v>2753</v>
      </c>
    </row>
    <row r="18" spans="1:4" x14ac:dyDescent="0.15">
      <c r="A18" s="4">
        <v>1</v>
      </c>
      <c r="B18" s="4" t="s">
        <v>2742</v>
      </c>
      <c r="C18" s="4" t="s">
        <v>2743</v>
      </c>
    </row>
    <row r="19" spans="1:4" x14ac:dyDescent="0.15">
      <c r="A19" s="4">
        <v>2</v>
      </c>
      <c r="B19" s="4" t="s">
        <v>2744</v>
      </c>
      <c r="C19" s="4" t="s">
        <v>2745</v>
      </c>
      <c r="D19" s="4" t="s">
        <v>2760</v>
      </c>
    </row>
    <row r="20" spans="1:4" x14ac:dyDescent="0.15">
      <c r="A20" s="4">
        <v>3</v>
      </c>
      <c r="B20" s="4" t="s">
        <v>2746</v>
      </c>
      <c r="C20" s="4" t="s">
        <v>2747</v>
      </c>
    </row>
    <row r="21" spans="1:4" x14ac:dyDescent="0.15">
      <c r="A21" s="4">
        <v>4</v>
      </c>
      <c r="B21" s="4" t="s">
        <v>2748</v>
      </c>
      <c r="C21" s="4" t="s">
        <v>2739</v>
      </c>
    </row>
    <row r="22" spans="1:4" x14ac:dyDescent="0.15">
      <c r="A22" s="4">
        <v>5</v>
      </c>
      <c r="B22" s="4" t="s">
        <v>2749</v>
      </c>
      <c r="C22" s="4" t="s">
        <v>2751</v>
      </c>
    </row>
    <row r="23" spans="1:4" x14ac:dyDescent="0.15">
      <c r="A23" s="4">
        <v>6</v>
      </c>
      <c r="B23" s="4" t="s">
        <v>2750</v>
      </c>
      <c r="C23" s="4" t="s">
        <v>2752</v>
      </c>
    </row>
    <row r="25" spans="1:4" x14ac:dyDescent="0.15">
      <c r="A25" s="4" t="s">
        <v>2755</v>
      </c>
      <c r="B25" s="4" t="s">
        <v>2756</v>
      </c>
    </row>
    <row r="26" spans="1:4" x14ac:dyDescent="0.15">
      <c r="A26" s="4" t="s">
        <v>2757</v>
      </c>
      <c r="B26" s="4" t="s">
        <v>2758</v>
      </c>
      <c r="C26" s="4" t="s">
        <v>2759</v>
      </c>
    </row>
    <row r="27" spans="1:4" x14ac:dyDescent="0.15">
      <c r="A27" s="26" t="s">
        <v>2761</v>
      </c>
      <c r="B27" s="4" t="s">
        <v>2762</v>
      </c>
    </row>
    <row r="33" spans="1:1" x14ac:dyDescent="0.15">
      <c r="A33" s="4" t="s">
        <v>2765</v>
      </c>
    </row>
    <row r="34" spans="1:1" x14ac:dyDescent="0.15">
      <c r="A34" s="4" t="s">
        <v>2764</v>
      </c>
    </row>
    <row r="41" spans="1:1" x14ac:dyDescent="0.15">
      <c r="A41" s="4" t="s">
        <v>2763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A23D5-55E4-4E8C-8193-8EB5F8B7F3C7}">
  <sheetPr codeName="Sheet17"/>
  <dimension ref="A1:T837"/>
  <sheetViews>
    <sheetView topLeftCell="A16" workbookViewId="0">
      <selection activeCell="B9" sqref="B9"/>
    </sheetView>
  </sheetViews>
  <sheetFormatPr defaultRowHeight="13.5" x14ac:dyDescent="0.15"/>
  <cols>
    <col min="1" max="1" width="25.875" bestFit="1" customWidth="1"/>
    <col min="2" max="2" width="9.375" bestFit="1" customWidth="1"/>
    <col min="3" max="3" width="24" bestFit="1" customWidth="1"/>
    <col min="4" max="4" width="26.5" bestFit="1" customWidth="1"/>
    <col min="5" max="5" width="24" bestFit="1" customWidth="1"/>
    <col min="6" max="6" width="11.625" bestFit="1" customWidth="1"/>
    <col min="7" max="7" width="48.75" bestFit="1" customWidth="1"/>
    <col min="8" max="8" width="9.5" bestFit="1" customWidth="1"/>
    <col min="9" max="9" width="11.75" bestFit="1" customWidth="1"/>
    <col min="10" max="10" width="7.75" bestFit="1" customWidth="1"/>
    <col min="11" max="15" width="11.75" bestFit="1" customWidth="1"/>
    <col min="16" max="17" width="9.75" bestFit="1" customWidth="1"/>
    <col min="18" max="18" width="9.5" bestFit="1" customWidth="1"/>
    <col min="19" max="20" width="9.375" bestFit="1" customWidth="1"/>
  </cols>
  <sheetData>
    <row r="1" spans="1:20" x14ac:dyDescent="0.15">
      <c r="A1" t="s">
        <v>2129</v>
      </c>
      <c r="B1" t="s">
        <v>2130</v>
      </c>
      <c r="C1" t="s">
        <v>2131</v>
      </c>
      <c r="D1" t="s">
        <v>2132</v>
      </c>
      <c r="E1" t="s">
        <v>2133</v>
      </c>
      <c r="F1" t="s">
        <v>2134</v>
      </c>
      <c r="G1" t="s">
        <v>2135</v>
      </c>
      <c r="H1" t="s">
        <v>2136</v>
      </c>
      <c r="I1" t="s">
        <v>2137</v>
      </c>
      <c r="J1" t="s">
        <v>2138</v>
      </c>
      <c r="K1" t="s">
        <v>2139</v>
      </c>
      <c r="L1" t="s">
        <v>2140</v>
      </c>
      <c r="M1" t="s">
        <v>2141</v>
      </c>
      <c r="N1" t="s">
        <v>2142</v>
      </c>
      <c r="O1" t="s">
        <v>2143</v>
      </c>
      <c r="P1" t="s">
        <v>2144</v>
      </c>
      <c r="Q1" t="s">
        <v>2145</v>
      </c>
      <c r="R1" t="s">
        <v>2146</v>
      </c>
      <c r="S1" t="s">
        <v>2147</v>
      </c>
      <c r="T1" t="s">
        <v>2148</v>
      </c>
    </row>
    <row r="2" spans="1:20" x14ac:dyDescent="0.15">
      <c r="A2" s="20" t="s">
        <v>2129</v>
      </c>
      <c r="B2" s="20" t="s">
        <v>2130</v>
      </c>
      <c r="C2" s="19">
        <v>43625.771177812501</v>
      </c>
      <c r="D2" s="19">
        <v>43094.821468888891</v>
      </c>
      <c r="E2" s="19">
        <v>43624.575413831015</v>
      </c>
      <c r="F2" t="s">
        <v>2149</v>
      </c>
      <c r="G2" s="20" t="s">
        <v>2135</v>
      </c>
      <c r="H2" s="59">
        <v>43466</v>
      </c>
      <c r="I2">
        <v>42371</v>
      </c>
      <c r="J2" s="20" t="s">
        <v>2150</v>
      </c>
      <c r="K2" s="20" t="s">
        <v>2151</v>
      </c>
      <c r="L2" s="20" t="s">
        <v>2152</v>
      </c>
      <c r="M2" s="20" t="s">
        <v>2153</v>
      </c>
      <c r="N2" s="20" t="s">
        <v>2154</v>
      </c>
      <c r="O2">
        <v>7</v>
      </c>
      <c r="P2">
        <v>16</v>
      </c>
      <c r="Q2">
        <v>112</v>
      </c>
      <c r="R2" s="59">
        <v>43466</v>
      </c>
      <c r="S2" s="20" t="s">
        <v>2147</v>
      </c>
      <c r="T2" t="b">
        <v>0</v>
      </c>
    </row>
    <row r="3" spans="1:20" x14ac:dyDescent="0.15">
      <c r="A3" s="20" t="s">
        <v>2129</v>
      </c>
      <c r="B3" s="20" t="s">
        <v>2130</v>
      </c>
      <c r="C3" s="19">
        <v>43625.771177812501</v>
      </c>
      <c r="D3" s="19">
        <v>43094.821468888891</v>
      </c>
      <c r="E3" s="19">
        <v>43624.575413831015</v>
      </c>
      <c r="F3" t="s">
        <v>2149</v>
      </c>
      <c r="G3" s="20" t="s">
        <v>2135</v>
      </c>
      <c r="H3" s="59">
        <v>43466</v>
      </c>
      <c r="I3">
        <v>42371</v>
      </c>
      <c r="J3" s="20" t="s">
        <v>2150</v>
      </c>
      <c r="K3" s="20" t="s">
        <v>2155</v>
      </c>
      <c r="L3" s="20" t="s">
        <v>2156</v>
      </c>
      <c r="M3" s="20" t="s">
        <v>2157</v>
      </c>
      <c r="N3" s="20" t="s">
        <v>2158</v>
      </c>
      <c r="O3">
        <v>5</v>
      </c>
      <c r="P3">
        <v>54</v>
      </c>
      <c r="Q3">
        <v>270</v>
      </c>
      <c r="R3" s="59">
        <v>43466</v>
      </c>
      <c r="S3" s="20" t="s">
        <v>2147</v>
      </c>
      <c r="T3" t="b">
        <v>0</v>
      </c>
    </row>
    <row r="4" spans="1:20" x14ac:dyDescent="0.15">
      <c r="A4" s="20" t="s">
        <v>2129</v>
      </c>
      <c r="B4" s="20" t="s">
        <v>2130</v>
      </c>
      <c r="C4" s="19">
        <v>43625.771177812501</v>
      </c>
      <c r="D4" s="19">
        <v>43094.821468888891</v>
      </c>
      <c r="E4" s="19">
        <v>43624.575413831015</v>
      </c>
      <c r="F4" t="s">
        <v>2149</v>
      </c>
      <c r="G4" s="20" t="s">
        <v>2135</v>
      </c>
      <c r="H4" s="59">
        <v>43466</v>
      </c>
      <c r="I4">
        <v>42372</v>
      </c>
      <c r="J4" s="20" t="s">
        <v>2150</v>
      </c>
      <c r="K4" s="20" t="s">
        <v>2155</v>
      </c>
      <c r="L4" s="20" t="s">
        <v>2156</v>
      </c>
      <c r="M4" s="20" t="s">
        <v>2157</v>
      </c>
      <c r="N4" s="20" t="s">
        <v>2159</v>
      </c>
      <c r="O4">
        <v>6</v>
      </c>
      <c r="P4">
        <v>54</v>
      </c>
      <c r="Q4">
        <v>324</v>
      </c>
      <c r="R4" s="59">
        <v>43466</v>
      </c>
      <c r="S4" s="20" t="s">
        <v>2147</v>
      </c>
      <c r="T4" t="b">
        <v>0</v>
      </c>
    </row>
    <row r="5" spans="1:20" x14ac:dyDescent="0.15">
      <c r="A5" s="20" t="s">
        <v>2129</v>
      </c>
      <c r="B5" s="20" t="s">
        <v>2130</v>
      </c>
      <c r="C5" s="19">
        <v>43625.771177812501</v>
      </c>
      <c r="D5" s="19">
        <v>43094.821468888891</v>
      </c>
      <c r="E5" s="19">
        <v>43624.575413831015</v>
      </c>
      <c r="F5" t="s">
        <v>2149</v>
      </c>
      <c r="G5" s="20" t="s">
        <v>2135</v>
      </c>
      <c r="H5" s="59">
        <v>43466</v>
      </c>
      <c r="I5">
        <v>42373</v>
      </c>
      <c r="J5" s="20" t="s">
        <v>2150</v>
      </c>
      <c r="K5" s="20" t="s">
        <v>2160</v>
      </c>
      <c r="L5" s="20" t="s">
        <v>2161</v>
      </c>
      <c r="M5" s="20" t="s">
        <v>2162</v>
      </c>
      <c r="N5" s="20" t="s">
        <v>2163</v>
      </c>
      <c r="O5">
        <v>4</v>
      </c>
      <c r="P5">
        <v>26</v>
      </c>
      <c r="Q5">
        <v>104</v>
      </c>
      <c r="R5" s="59">
        <v>43466</v>
      </c>
      <c r="S5" s="20" t="s">
        <v>2147</v>
      </c>
      <c r="T5" t="b">
        <v>0</v>
      </c>
    </row>
    <row r="6" spans="1:20" x14ac:dyDescent="0.15">
      <c r="A6" s="20" t="s">
        <v>2129</v>
      </c>
      <c r="B6" s="20" t="s">
        <v>2130</v>
      </c>
      <c r="C6" s="19">
        <v>43625.771177812501</v>
      </c>
      <c r="D6" s="19">
        <v>43094.821468888891</v>
      </c>
      <c r="E6" s="19">
        <v>43624.575413831015</v>
      </c>
      <c r="F6" t="s">
        <v>2149</v>
      </c>
      <c r="G6" s="20" t="s">
        <v>2135</v>
      </c>
      <c r="H6" s="59">
        <v>43466</v>
      </c>
      <c r="I6">
        <v>42373</v>
      </c>
      <c r="J6" s="20" t="s">
        <v>2150</v>
      </c>
      <c r="K6" s="20" t="s">
        <v>2164</v>
      </c>
      <c r="L6" s="20" t="s">
        <v>2161</v>
      </c>
      <c r="M6" s="20" t="s">
        <v>2165</v>
      </c>
      <c r="N6" s="20" t="s">
        <v>2166</v>
      </c>
      <c r="O6">
        <v>4</v>
      </c>
      <c r="P6">
        <v>49</v>
      </c>
      <c r="Q6">
        <v>196</v>
      </c>
      <c r="R6" s="59">
        <v>43466</v>
      </c>
      <c r="S6" s="20" t="s">
        <v>2147</v>
      </c>
      <c r="T6" t="b">
        <v>0</v>
      </c>
    </row>
    <row r="7" spans="1:20" x14ac:dyDescent="0.15">
      <c r="A7" s="20" t="s">
        <v>2129</v>
      </c>
      <c r="B7" s="20" t="s">
        <v>2130</v>
      </c>
      <c r="C7" s="19">
        <v>43625.771177812501</v>
      </c>
      <c r="D7" s="19">
        <v>43094.821468888891</v>
      </c>
      <c r="E7" s="19">
        <v>43624.575413831015</v>
      </c>
      <c r="F7" t="s">
        <v>2149</v>
      </c>
      <c r="G7" s="20" t="s">
        <v>2135</v>
      </c>
      <c r="H7" s="59">
        <v>43466</v>
      </c>
      <c r="I7">
        <v>42373</v>
      </c>
      <c r="J7" s="20" t="s">
        <v>2150</v>
      </c>
      <c r="K7" s="20" t="s">
        <v>2167</v>
      </c>
      <c r="L7" s="20" t="s">
        <v>2156</v>
      </c>
      <c r="M7" s="20" t="s">
        <v>2168</v>
      </c>
      <c r="N7" s="20" t="s">
        <v>2169</v>
      </c>
      <c r="O7">
        <v>8</v>
      </c>
      <c r="P7">
        <v>25</v>
      </c>
      <c r="Q7">
        <v>200</v>
      </c>
      <c r="R7" s="59">
        <v>43466</v>
      </c>
      <c r="S7" s="20" t="s">
        <v>2147</v>
      </c>
      <c r="T7" t="b">
        <v>0</v>
      </c>
    </row>
    <row r="8" spans="1:20" x14ac:dyDescent="0.15">
      <c r="A8" s="20" t="s">
        <v>2129</v>
      </c>
      <c r="B8" s="20" t="s">
        <v>2130</v>
      </c>
      <c r="C8" s="19">
        <v>43625.771177812501</v>
      </c>
      <c r="D8" s="19">
        <v>43094.821468888891</v>
      </c>
      <c r="E8" s="19">
        <v>43624.575413831015</v>
      </c>
      <c r="F8" t="s">
        <v>2149</v>
      </c>
      <c r="G8" s="20" t="s">
        <v>2135</v>
      </c>
      <c r="H8" s="59">
        <v>43466</v>
      </c>
      <c r="I8">
        <v>42373</v>
      </c>
      <c r="J8" s="20" t="s">
        <v>2150</v>
      </c>
      <c r="K8" s="20" t="s">
        <v>2167</v>
      </c>
      <c r="L8" s="20" t="s">
        <v>2156</v>
      </c>
      <c r="M8" s="20" t="s">
        <v>2168</v>
      </c>
      <c r="N8" s="20" t="s">
        <v>2170</v>
      </c>
      <c r="O8">
        <v>2</v>
      </c>
      <c r="P8">
        <v>25</v>
      </c>
      <c r="Q8">
        <v>50</v>
      </c>
      <c r="R8" s="59">
        <v>43466</v>
      </c>
      <c r="S8" s="20" t="s">
        <v>2147</v>
      </c>
      <c r="T8" t="b">
        <v>0</v>
      </c>
    </row>
    <row r="9" spans="1:20" x14ac:dyDescent="0.15">
      <c r="A9" s="20" t="s">
        <v>2129</v>
      </c>
      <c r="B9" s="20" t="s">
        <v>2130</v>
      </c>
      <c r="C9" s="19">
        <v>43625.771177812501</v>
      </c>
      <c r="D9" s="19">
        <v>43094.821468888891</v>
      </c>
      <c r="E9" s="19">
        <v>43624.575413831015</v>
      </c>
      <c r="F9" t="s">
        <v>2149</v>
      </c>
      <c r="G9" s="20" t="s">
        <v>2135</v>
      </c>
      <c r="H9" s="59">
        <v>43466</v>
      </c>
      <c r="I9">
        <v>42373</v>
      </c>
      <c r="J9" s="20" t="s">
        <v>2150</v>
      </c>
      <c r="K9" s="20" t="s">
        <v>2164</v>
      </c>
      <c r="L9" s="20" t="s">
        <v>2161</v>
      </c>
      <c r="M9" s="20" t="s">
        <v>2165</v>
      </c>
      <c r="N9" s="20" t="s">
        <v>2171</v>
      </c>
      <c r="O9">
        <v>3</v>
      </c>
      <c r="P9">
        <v>49</v>
      </c>
      <c r="Q9">
        <v>147</v>
      </c>
      <c r="R9" s="59">
        <v>43466</v>
      </c>
      <c r="S9" s="20" t="s">
        <v>2147</v>
      </c>
      <c r="T9" t="b">
        <v>0</v>
      </c>
    </row>
    <row r="10" spans="1:20" x14ac:dyDescent="0.15">
      <c r="A10" s="20" t="s">
        <v>2129</v>
      </c>
      <c r="B10" s="20" t="s">
        <v>2130</v>
      </c>
      <c r="C10" s="19">
        <v>43625.771177812501</v>
      </c>
      <c r="D10" s="19">
        <v>43094.821468888891</v>
      </c>
      <c r="E10" s="19">
        <v>43624.575413831015</v>
      </c>
      <c r="F10" t="s">
        <v>2149</v>
      </c>
      <c r="G10" s="20" t="s">
        <v>2135</v>
      </c>
      <c r="H10" s="59">
        <v>43466</v>
      </c>
      <c r="I10">
        <v>42374</v>
      </c>
      <c r="J10" s="20" t="s">
        <v>2150</v>
      </c>
      <c r="K10" s="20" t="s">
        <v>2167</v>
      </c>
      <c r="L10" s="20" t="s">
        <v>2156</v>
      </c>
      <c r="M10" s="20" t="s">
        <v>2168</v>
      </c>
      <c r="N10" s="20" t="s">
        <v>2172</v>
      </c>
      <c r="O10">
        <v>3</v>
      </c>
      <c r="P10">
        <v>25</v>
      </c>
      <c r="Q10">
        <v>75</v>
      </c>
      <c r="R10" s="59">
        <v>43466</v>
      </c>
      <c r="S10" s="20" t="s">
        <v>2147</v>
      </c>
      <c r="T10" t="b">
        <v>0</v>
      </c>
    </row>
    <row r="11" spans="1:20" x14ac:dyDescent="0.15">
      <c r="A11" s="20" t="s">
        <v>2129</v>
      </c>
      <c r="B11" s="20" t="s">
        <v>2130</v>
      </c>
      <c r="C11" s="19">
        <v>43625.771177812501</v>
      </c>
      <c r="D11" s="19">
        <v>43094.821468888891</v>
      </c>
      <c r="E11" s="19">
        <v>43624.575413831015</v>
      </c>
      <c r="F11" t="s">
        <v>2149</v>
      </c>
      <c r="G11" s="20" t="s">
        <v>2135</v>
      </c>
      <c r="H11" s="59">
        <v>43466</v>
      </c>
      <c r="I11">
        <v>42374</v>
      </c>
      <c r="J11" s="20" t="s">
        <v>2150</v>
      </c>
      <c r="K11" s="20" t="s">
        <v>2167</v>
      </c>
      <c r="L11" s="20" t="s">
        <v>2156</v>
      </c>
      <c r="M11" s="20" t="s">
        <v>2168</v>
      </c>
      <c r="N11" s="20" t="s">
        <v>2173</v>
      </c>
      <c r="O11">
        <v>7</v>
      </c>
      <c r="P11">
        <v>25</v>
      </c>
      <c r="Q11">
        <v>175</v>
      </c>
      <c r="R11" s="59">
        <v>43466</v>
      </c>
      <c r="S11" s="20" t="s">
        <v>2147</v>
      </c>
      <c r="T11" t="b">
        <v>0</v>
      </c>
    </row>
    <row r="12" spans="1:20" x14ac:dyDescent="0.15">
      <c r="A12" s="20" t="s">
        <v>2129</v>
      </c>
      <c r="B12" s="20" t="s">
        <v>2130</v>
      </c>
      <c r="C12" s="19">
        <v>43625.771177812501</v>
      </c>
      <c r="D12" s="19">
        <v>43094.821468888891</v>
      </c>
      <c r="E12" s="19">
        <v>43624.575413831015</v>
      </c>
      <c r="F12" t="s">
        <v>2149</v>
      </c>
      <c r="G12" s="20" t="s">
        <v>2135</v>
      </c>
      <c r="H12" s="59">
        <v>43466</v>
      </c>
      <c r="I12">
        <v>42374</v>
      </c>
      <c r="J12" s="20" t="s">
        <v>2150</v>
      </c>
      <c r="K12" s="20" t="s">
        <v>2167</v>
      </c>
      <c r="L12" s="20" t="s">
        <v>2156</v>
      </c>
      <c r="M12" s="20" t="s">
        <v>2168</v>
      </c>
      <c r="N12" s="20" t="s">
        <v>2174</v>
      </c>
      <c r="O12">
        <v>4</v>
      </c>
      <c r="P12">
        <v>25</v>
      </c>
      <c r="Q12">
        <v>100</v>
      </c>
      <c r="R12" s="59">
        <v>43466</v>
      </c>
      <c r="S12" s="20" t="s">
        <v>2147</v>
      </c>
      <c r="T12" t="b">
        <v>0</v>
      </c>
    </row>
    <row r="13" spans="1:20" x14ac:dyDescent="0.15">
      <c r="A13" s="20" t="s">
        <v>2129</v>
      </c>
      <c r="B13" s="20" t="s">
        <v>2130</v>
      </c>
      <c r="C13" s="19">
        <v>43625.771177812501</v>
      </c>
      <c r="D13" s="19">
        <v>43094.821468888891</v>
      </c>
      <c r="E13" s="19">
        <v>43624.575413831015</v>
      </c>
      <c r="F13" t="s">
        <v>2149</v>
      </c>
      <c r="G13" s="20" t="s">
        <v>2135</v>
      </c>
      <c r="H13" s="59">
        <v>43466</v>
      </c>
      <c r="I13">
        <v>42374</v>
      </c>
      <c r="J13" s="20" t="s">
        <v>2150</v>
      </c>
      <c r="K13" s="20" t="s">
        <v>2167</v>
      </c>
      <c r="L13" s="20" t="s">
        <v>2156</v>
      </c>
      <c r="M13" s="20" t="s">
        <v>2168</v>
      </c>
      <c r="N13" s="20" t="s">
        <v>2175</v>
      </c>
      <c r="O13">
        <v>6</v>
      </c>
      <c r="P13">
        <v>25</v>
      </c>
      <c r="Q13">
        <v>150</v>
      </c>
      <c r="R13" s="59">
        <v>43466</v>
      </c>
      <c r="S13" s="20" t="s">
        <v>2147</v>
      </c>
      <c r="T13" t="b">
        <v>0</v>
      </c>
    </row>
    <row r="14" spans="1:20" x14ac:dyDescent="0.15">
      <c r="A14" s="20" t="s">
        <v>2129</v>
      </c>
      <c r="B14" s="20" t="s">
        <v>2130</v>
      </c>
      <c r="C14" s="19">
        <v>43625.771177812501</v>
      </c>
      <c r="D14" s="19">
        <v>43094.821468888891</v>
      </c>
      <c r="E14" s="19">
        <v>43624.575413831015</v>
      </c>
      <c r="F14" t="s">
        <v>2149</v>
      </c>
      <c r="G14" s="20" t="s">
        <v>2135</v>
      </c>
      <c r="H14" s="59">
        <v>43466</v>
      </c>
      <c r="I14">
        <v>42374</v>
      </c>
      <c r="J14" s="20" t="s">
        <v>2150</v>
      </c>
      <c r="K14" s="20" t="s">
        <v>2155</v>
      </c>
      <c r="L14" s="20" t="s">
        <v>2156</v>
      </c>
      <c r="M14" s="20" t="s">
        <v>2157</v>
      </c>
      <c r="N14" s="20" t="s">
        <v>2176</v>
      </c>
      <c r="O14">
        <v>7</v>
      </c>
      <c r="P14">
        <v>54</v>
      </c>
      <c r="Q14">
        <v>378</v>
      </c>
      <c r="R14" s="59">
        <v>43466</v>
      </c>
      <c r="S14" s="20" t="s">
        <v>2147</v>
      </c>
      <c r="T14" t="b">
        <v>0</v>
      </c>
    </row>
    <row r="15" spans="1:20" x14ac:dyDescent="0.15">
      <c r="A15" s="20" t="s">
        <v>2129</v>
      </c>
      <c r="B15" s="20" t="s">
        <v>2130</v>
      </c>
      <c r="C15" s="19">
        <v>43625.771177812501</v>
      </c>
      <c r="D15" s="19">
        <v>43094.821468888891</v>
      </c>
      <c r="E15" s="19">
        <v>43624.575413831015</v>
      </c>
      <c r="F15" t="s">
        <v>2149</v>
      </c>
      <c r="G15" s="20" t="s">
        <v>2135</v>
      </c>
      <c r="H15" s="59">
        <v>43466</v>
      </c>
      <c r="I15">
        <v>42374</v>
      </c>
      <c r="J15" s="20" t="s">
        <v>2150</v>
      </c>
      <c r="K15" s="20" t="s">
        <v>2177</v>
      </c>
      <c r="L15" s="20" t="s">
        <v>2156</v>
      </c>
      <c r="M15" s="20" t="s">
        <v>2178</v>
      </c>
      <c r="N15" s="20" t="s">
        <v>2170</v>
      </c>
      <c r="O15">
        <v>3</v>
      </c>
      <c r="P15">
        <v>88</v>
      </c>
      <c r="Q15">
        <v>264</v>
      </c>
      <c r="R15" s="59">
        <v>43466</v>
      </c>
      <c r="S15" s="20" t="s">
        <v>2147</v>
      </c>
      <c r="T15" t="b">
        <v>0</v>
      </c>
    </row>
    <row r="16" spans="1:20" x14ac:dyDescent="0.15">
      <c r="A16" s="20" t="s">
        <v>2129</v>
      </c>
      <c r="B16" s="20" t="s">
        <v>2130</v>
      </c>
      <c r="C16" s="19">
        <v>43625.771177812501</v>
      </c>
      <c r="D16" s="19">
        <v>43094.821468888891</v>
      </c>
      <c r="E16" s="19">
        <v>43624.575413831015</v>
      </c>
      <c r="F16" t="s">
        <v>2149</v>
      </c>
      <c r="G16" s="20" t="s">
        <v>2135</v>
      </c>
      <c r="H16" s="59">
        <v>43466</v>
      </c>
      <c r="I16">
        <v>42374</v>
      </c>
      <c r="J16" s="20" t="s">
        <v>2150</v>
      </c>
      <c r="K16" s="20" t="s">
        <v>2160</v>
      </c>
      <c r="L16" s="20" t="s">
        <v>2161</v>
      </c>
      <c r="M16" s="20" t="s">
        <v>2162</v>
      </c>
      <c r="N16" s="20" t="s">
        <v>2179</v>
      </c>
      <c r="O16">
        <v>9</v>
      </c>
      <c r="P16">
        <v>26</v>
      </c>
      <c r="Q16">
        <v>234</v>
      </c>
      <c r="R16" s="59">
        <v>43466</v>
      </c>
      <c r="S16" s="20" t="s">
        <v>2147</v>
      </c>
      <c r="T16" t="b">
        <v>0</v>
      </c>
    </row>
    <row r="17" spans="1:20" x14ac:dyDescent="0.15">
      <c r="A17" s="20" t="s">
        <v>2129</v>
      </c>
      <c r="B17" s="20" t="s">
        <v>2130</v>
      </c>
      <c r="C17" s="19">
        <v>43625.771177812501</v>
      </c>
      <c r="D17" s="19">
        <v>43094.821468888891</v>
      </c>
      <c r="E17" s="19">
        <v>43624.575413831015</v>
      </c>
      <c r="F17" t="s">
        <v>2149</v>
      </c>
      <c r="G17" s="20" t="s">
        <v>2135</v>
      </c>
      <c r="H17" s="59">
        <v>43466</v>
      </c>
      <c r="I17">
        <v>42375</v>
      </c>
      <c r="J17" s="20" t="s">
        <v>2150</v>
      </c>
      <c r="K17" s="20" t="s">
        <v>2167</v>
      </c>
      <c r="L17" s="20" t="s">
        <v>2156</v>
      </c>
      <c r="M17" s="20" t="s">
        <v>2168</v>
      </c>
      <c r="N17" s="20" t="s">
        <v>2158</v>
      </c>
      <c r="O17">
        <v>5</v>
      </c>
      <c r="P17">
        <v>25</v>
      </c>
      <c r="Q17">
        <v>125</v>
      </c>
      <c r="R17" s="59">
        <v>43466</v>
      </c>
      <c r="S17" s="20" t="s">
        <v>2147</v>
      </c>
      <c r="T17" t="b">
        <v>0</v>
      </c>
    </row>
    <row r="18" spans="1:20" x14ac:dyDescent="0.15">
      <c r="A18" s="20" t="s">
        <v>2129</v>
      </c>
      <c r="B18" s="20" t="s">
        <v>2130</v>
      </c>
      <c r="C18" s="19">
        <v>43625.771177812501</v>
      </c>
      <c r="D18" s="19">
        <v>43094.821468888891</v>
      </c>
      <c r="E18" s="19">
        <v>43624.575413831015</v>
      </c>
      <c r="F18" t="s">
        <v>2149</v>
      </c>
      <c r="G18" s="20" t="s">
        <v>2135</v>
      </c>
      <c r="H18" s="59">
        <v>43466</v>
      </c>
      <c r="I18">
        <v>42375</v>
      </c>
      <c r="J18" s="20" t="s">
        <v>2150</v>
      </c>
      <c r="K18" s="20" t="s">
        <v>2155</v>
      </c>
      <c r="L18" s="20" t="s">
        <v>2156</v>
      </c>
      <c r="M18" s="20" t="s">
        <v>2157</v>
      </c>
      <c r="N18" s="20" t="s">
        <v>2180</v>
      </c>
      <c r="O18">
        <v>5</v>
      </c>
      <c r="P18">
        <v>54</v>
      </c>
      <c r="Q18">
        <v>270</v>
      </c>
      <c r="R18" s="59">
        <v>43466</v>
      </c>
      <c r="S18" s="20" t="s">
        <v>2147</v>
      </c>
      <c r="T18" t="b">
        <v>0</v>
      </c>
    </row>
    <row r="19" spans="1:20" x14ac:dyDescent="0.15">
      <c r="A19" s="20" t="s">
        <v>2129</v>
      </c>
      <c r="B19" s="20" t="s">
        <v>2130</v>
      </c>
      <c r="C19" s="19">
        <v>43625.771177812501</v>
      </c>
      <c r="D19" s="19">
        <v>43094.821468888891</v>
      </c>
      <c r="E19" s="19">
        <v>43624.575413831015</v>
      </c>
      <c r="F19" t="s">
        <v>2149</v>
      </c>
      <c r="G19" s="20" t="s">
        <v>2135</v>
      </c>
      <c r="H19" s="59">
        <v>43466</v>
      </c>
      <c r="I19">
        <v>42375</v>
      </c>
      <c r="J19" s="20" t="s">
        <v>2150</v>
      </c>
      <c r="K19" s="20" t="s">
        <v>2155</v>
      </c>
      <c r="L19" s="20" t="s">
        <v>2156</v>
      </c>
      <c r="M19" s="20" t="s">
        <v>2157</v>
      </c>
      <c r="N19" s="20" t="s">
        <v>2181</v>
      </c>
      <c r="O19">
        <v>6</v>
      </c>
      <c r="P19">
        <v>54</v>
      </c>
      <c r="Q19">
        <v>324</v>
      </c>
      <c r="R19" s="59">
        <v>43466</v>
      </c>
      <c r="S19" s="20" t="s">
        <v>2147</v>
      </c>
      <c r="T19" t="b">
        <v>0</v>
      </c>
    </row>
    <row r="20" spans="1:20" x14ac:dyDescent="0.15">
      <c r="A20" s="20" t="s">
        <v>2129</v>
      </c>
      <c r="B20" s="20" t="s">
        <v>2130</v>
      </c>
      <c r="C20" s="19">
        <v>43625.771177812501</v>
      </c>
      <c r="D20" s="19">
        <v>43094.821468888891</v>
      </c>
      <c r="E20" s="19">
        <v>43624.575413831015</v>
      </c>
      <c r="F20" t="s">
        <v>2149</v>
      </c>
      <c r="G20" s="20" t="s">
        <v>2135</v>
      </c>
      <c r="H20" s="59">
        <v>43466</v>
      </c>
      <c r="I20">
        <v>42375</v>
      </c>
      <c r="J20" s="20" t="s">
        <v>2150</v>
      </c>
      <c r="K20" s="20" t="s">
        <v>2167</v>
      </c>
      <c r="L20" s="20" t="s">
        <v>2156</v>
      </c>
      <c r="M20" s="20" t="s">
        <v>2168</v>
      </c>
      <c r="N20" s="20" t="s">
        <v>2182</v>
      </c>
      <c r="O20">
        <v>5</v>
      </c>
      <c r="P20">
        <v>25</v>
      </c>
      <c r="Q20">
        <v>125</v>
      </c>
      <c r="R20" s="59">
        <v>43466</v>
      </c>
      <c r="S20" s="20" t="s">
        <v>2147</v>
      </c>
      <c r="T20" t="b">
        <v>0</v>
      </c>
    </row>
    <row r="21" spans="1:20" x14ac:dyDescent="0.15">
      <c r="A21" s="20" t="s">
        <v>2129</v>
      </c>
      <c r="B21" s="20" t="s">
        <v>2130</v>
      </c>
      <c r="C21" s="19">
        <v>43625.771177812501</v>
      </c>
      <c r="D21" s="19">
        <v>43094.821468888891</v>
      </c>
      <c r="E21" s="19">
        <v>43624.575413831015</v>
      </c>
      <c r="F21" t="s">
        <v>2149</v>
      </c>
      <c r="G21" s="20" t="s">
        <v>2135</v>
      </c>
      <c r="H21" s="59">
        <v>43466</v>
      </c>
      <c r="I21">
        <v>42376</v>
      </c>
      <c r="J21" s="20" t="s">
        <v>2150</v>
      </c>
      <c r="K21" s="20" t="s">
        <v>2155</v>
      </c>
      <c r="L21" s="20" t="s">
        <v>2156</v>
      </c>
      <c r="M21" s="20" t="s">
        <v>2157</v>
      </c>
      <c r="N21" s="20" t="s">
        <v>2183</v>
      </c>
      <c r="O21">
        <v>6</v>
      </c>
      <c r="P21">
        <v>54</v>
      </c>
      <c r="Q21">
        <v>324</v>
      </c>
      <c r="R21" s="59">
        <v>43466</v>
      </c>
      <c r="S21" s="20" t="s">
        <v>2147</v>
      </c>
      <c r="T21" t="b">
        <v>0</v>
      </c>
    </row>
    <row r="22" spans="1:20" x14ac:dyDescent="0.15">
      <c r="A22" s="20" t="s">
        <v>2129</v>
      </c>
      <c r="B22" s="20" t="s">
        <v>2130</v>
      </c>
      <c r="C22" s="19">
        <v>43625.771177812501</v>
      </c>
      <c r="D22" s="19">
        <v>43094.821468888891</v>
      </c>
      <c r="E22" s="19">
        <v>43624.575413831015</v>
      </c>
      <c r="F22" t="s">
        <v>2149</v>
      </c>
      <c r="G22" s="20" t="s">
        <v>2135</v>
      </c>
      <c r="H22" s="59">
        <v>43466</v>
      </c>
      <c r="I22">
        <v>42376</v>
      </c>
      <c r="J22" s="20" t="s">
        <v>2150</v>
      </c>
      <c r="K22" s="20" t="s">
        <v>2164</v>
      </c>
      <c r="L22" s="20" t="s">
        <v>2161</v>
      </c>
      <c r="M22" s="20" t="s">
        <v>2165</v>
      </c>
      <c r="N22" s="20" t="s">
        <v>2184</v>
      </c>
      <c r="O22">
        <v>7</v>
      </c>
      <c r="P22">
        <v>49</v>
      </c>
      <c r="Q22">
        <v>343</v>
      </c>
      <c r="R22" s="59">
        <v>43466</v>
      </c>
      <c r="S22" s="20" t="s">
        <v>2147</v>
      </c>
      <c r="T22" t="b">
        <v>0</v>
      </c>
    </row>
    <row r="23" spans="1:20" x14ac:dyDescent="0.15">
      <c r="A23" s="20" t="s">
        <v>2129</v>
      </c>
      <c r="B23" s="20" t="s">
        <v>2130</v>
      </c>
      <c r="C23" s="19">
        <v>43625.771177812501</v>
      </c>
      <c r="D23" s="19">
        <v>43094.821468888891</v>
      </c>
      <c r="E23" s="19">
        <v>43624.575413831015</v>
      </c>
      <c r="F23" t="s">
        <v>2149</v>
      </c>
      <c r="G23" s="20" t="s">
        <v>2135</v>
      </c>
      <c r="H23" s="59">
        <v>43466</v>
      </c>
      <c r="I23">
        <v>42376</v>
      </c>
      <c r="J23" s="20" t="s">
        <v>2150</v>
      </c>
      <c r="K23" s="20" t="s">
        <v>2167</v>
      </c>
      <c r="L23" s="20" t="s">
        <v>2156</v>
      </c>
      <c r="M23" s="20" t="s">
        <v>2168</v>
      </c>
      <c r="N23" s="20" t="s">
        <v>2185</v>
      </c>
      <c r="O23">
        <v>2</v>
      </c>
      <c r="P23">
        <v>25</v>
      </c>
      <c r="Q23">
        <v>50</v>
      </c>
      <c r="R23" s="59">
        <v>43466</v>
      </c>
      <c r="S23" s="20" t="s">
        <v>2147</v>
      </c>
      <c r="T23" t="b">
        <v>0</v>
      </c>
    </row>
    <row r="24" spans="1:20" x14ac:dyDescent="0.15">
      <c r="A24" s="20" t="s">
        <v>2129</v>
      </c>
      <c r="B24" s="20" t="s">
        <v>2130</v>
      </c>
      <c r="C24" s="19">
        <v>43625.771177812501</v>
      </c>
      <c r="D24" s="19">
        <v>43094.821468888891</v>
      </c>
      <c r="E24" s="19">
        <v>43624.575413831015</v>
      </c>
      <c r="F24" t="s">
        <v>2149</v>
      </c>
      <c r="G24" s="20" t="s">
        <v>2135</v>
      </c>
      <c r="H24" s="59">
        <v>43466</v>
      </c>
      <c r="I24">
        <v>42377</v>
      </c>
      <c r="J24" s="20" t="s">
        <v>2150</v>
      </c>
      <c r="K24" s="20" t="s">
        <v>2177</v>
      </c>
      <c r="L24" s="20" t="s">
        <v>2156</v>
      </c>
      <c r="M24" s="20" t="s">
        <v>2178</v>
      </c>
      <c r="N24" s="20" t="s">
        <v>2186</v>
      </c>
      <c r="O24">
        <v>7</v>
      </c>
      <c r="P24">
        <v>88</v>
      </c>
      <c r="Q24">
        <v>616</v>
      </c>
      <c r="R24" s="59">
        <v>43466</v>
      </c>
      <c r="S24" s="20" t="s">
        <v>2147</v>
      </c>
      <c r="T24" t="b">
        <v>0</v>
      </c>
    </row>
    <row r="25" spans="1:20" x14ac:dyDescent="0.15">
      <c r="A25" s="20" t="s">
        <v>2129</v>
      </c>
      <c r="B25" s="20" t="s">
        <v>2130</v>
      </c>
      <c r="C25" s="19">
        <v>43625.771177812501</v>
      </c>
      <c r="D25" s="19">
        <v>43094.821468888891</v>
      </c>
      <c r="E25" s="19">
        <v>43624.575413831015</v>
      </c>
      <c r="F25" t="s">
        <v>2149</v>
      </c>
      <c r="G25" s="20" t="s">
        <v>2135</v>
      </c>
      <c r="H25" s="59">
        <v>43466</v>
      </c>
      <c r="I25">
        <v>42377</v>
      </c>
      <c r="J25" s="20" t="s">
        <v>2150</v>
      </c>
      <c r="K25" s="20" t="s">
        <v>2155</v>
      </c>
      <c r="L25" s="20" t="s">
        <v>2156</v>
      </c>
      <c r="M25" s="20" t="s">
        <v>2157</v>
      </c>
      <c r="N25" s="20" t="s">
        <v>2187</v>
      </c>
      <c r="O25">
        <v>5</v>
      </c>
      <c r="P25">
        <v>54</v>
      </c>
      <c r="Q25">
        <v>270</v>
      </c>
      <c r="R25" s="59">
        <v>43466</v>
      </c>
      <c r="S25" s="20" t="s">
        <v>2147</v>
      </c>
      <c r="T25" t="b">
        <v>0</v>
      </c>
    </row>
    <row r="26" spans="1:20" x14ac:dyDescent="0.15">
      <c r="A26" s="20" t="s">
        <v>2129</v>
      </c>
      <c r="B26" s="20" t="s">
        <v>2130</v>
      </c>
      <c r="C26" s="19">
        <v>43625.771177812501</v>
      </c>
      <c r="D26" s="19">
        <v>43094.821468888891</v>
      </c>
      <c r="E26" s="19">
        <v>43624.575413831015</v>
      </c>
      <c r="F26" t="s">
        <v>2149</v>
      </c>
      <c r="G26" s="20" t="s">
        <v>2135</v>
      </c>
      <c r="H26" s="59">
        <v>43466</v>
      </c>
      <c r="I26">
        <v>42378</v>
      </c>
      <c r="J26" s="20" t="s">
        <v>2150</v>
      </c>
      <c r="K26" s="20" t="s">
        <v>2177</v>
      </c>
      <c r="L26" s="20" t="s">
        <v>2156</v>
      </c>
      <c r="M26" s="20" t="s">
        <v>2178</v>
      </c>
      <c r="N26" s="20" t="s">
        <v>2188</v>
      </c>
      <c r="O26">
        <v>4</v>
      </c>
      <c r="P26">
        <v>88</v>
      </c>
      <c r="Q26">
        <v>352</v>
      </c>
      <c r="R26" s="59">
        <v>43466</v>
      </c>
      <c r="S26" s="20" t="s">
        <v>2147</v>
      </c>
      <c r="T26" t="b">
        <v>0</v>
      </c>
    </row>
    <row r="27" spans="1:20" x14ac:dyDescent="0.15">
      <c r="A27" s="20" t="s">
        <v>2129</v>
      </c>
      <c r="B27" s="20" t="s">
        <v>2130</v>
      </c>
      <c r="C27" s="19">
        <v>43625.771177812501</v>
      </c>
      <c r="D27" s="19">
        <v>43094.821468888891</v>
      </c>
      <c r="E27" s="19">
        <v>43624.575413831015</v>
      </c>
      <c r="F27" t="s">
        <v>2149</v>
      </c>
      <c r="G27" s="20" t="s">
        <v>2135</v>
      </c>
      <c r="H27" s="59">
        <v>43466</v>
      </c>
      <c r="I27">
        <v>42378</v>
      </c>
      <c r="J27" s="20" t="s">
        <v>2150</v>
      </c>
      <c r="K27" s="20" t="s">
        <v>2164</v>
      </c>
      <c r="L27" s="20" t="s">
        <v>2161</v>
      </c>
      <c r="M27" s="20" t="s">
        <v>2165</v>
      </c>
      <c r="N27" s="20" t="s">
        <v>2189</v>
      </c>
      <c r="O27">
        <v>7</v>
      </c>
      <c r="P27">
        <v>49</v>
      </c>
      <c r="Q27">
        <v>343</v>
      </c>
      <c r="R27" s="59">
        <v>43466</v>
      </c>
      <c r="S27" s="20" t="s">
        <v>2147</v>
      </c>
      <c r="T27" t="b">
        <v>0</v>
      </c>
    </row>
    <row r="28" spans="1:20" x14ac:dyDescent="0.15">
      <c r="A28" s="20" t="s">
        <v>2129</v>
      </c>
      <c r="B28" s="20" t="s">
        <v>2130</v>
      </c>
      <c r="C28" s="19">
        <v>43625.771177812501</v>
      </c>
      <c r="D28" s="19">
        <v>43094.821468888891</v>
      </c>
      <c r="E28" s="19">
        <v>43624.575413831015</v>
      </c>
      <c r="F28" t="s">
        <v>2149</v>
      </c>
      <c r="G28" s="20" t="s">
        <v>2135</v>
      </c>
      <c r="H28" s="59">
        <v>43466</v>
      </c>
      <c r="I28">
        <v>42378</v>
      </c>
      <c r="J28" s="20" t="s">
        <v>2150</v>
      </c>
      <c r="K28" s="20" t="s">
        <v>2177</v>
      </c>
      <c r="L28" s="20" t="s">
        <v>2156</v>
      </c>
      <c r="M28" s="20" t="s">
        <v>2178</v>
      </c>
      <c r="N28" s="20" t="s">
        <v>2169</v>
      </c>
      <c r="O28">
        <v>2</v>
      </c>
      <c r="P28">
        <v>88</v>
      </c>
      <c r="Q28">
        <v>176</v>
      </c>
      <c r="R28" s="59">
        <v>43466</v>
      </c>
      <c r="S28" s="20" t="s">
        <v>2147</v>
      </c>
      <c r="T28" t="b">
        <v>0</v>
      </c>
    </row>
    <row r="29" spans="1:20" x14ac:dyDescent="0.15">
      <c r="A29" s="20" t="s">
        <v>2129</v>
      </c>
      <c r="B29" s="20" t="s">
        <v>2130</v>
      </c>
      <c r="C29" s="19">
        <v>43625.771177812501</v>
      </c>
      <c r="D29" s="19">
        <v>43094.821468888891</v>
      </c>
      <c r="E29" s="19">
        <v>43624.575413831015</v>
      </c>
      <c r="F29" t="s">
        <v>2149</v>
      </c>
      <c r="G29" s="20" t="s">
        <v>2135</v>
      </c>
      <c r="H29" s="59">
        <v>43466</v>
      </c>
      <c r="I29">
        <v>42378</v>
      </c>
      <c r="J29" s="20" t="s">
        <v>2150</v>
      </c>
      <c r="K29" s="20" t="s">
        <v>2167</v>
      </c>
      <c r="L29" s="20" t="s">
        <v>2156</v>
      </c>
      <c r="M29" s="20" t="s">
        <v>2168</v>
      </c>
      <c r="N29" s="20" t="s">
        <v>2172</v>
      </c>
      <c r="O29">
        <v>6</v>
      </c>
      <c r="P29">
        <v>25</v>
      </c>
      <c r="Q29">
        <v>150</v>
      </c>
      <c r="R29" s="59">
        <v>43466</v>
      </c>
      <c r="S29" s="20" t="s">
        <v>2147</v>
      </c>
      <c r="T29" t="b">
        <v>0</v>
      </c>
    </row>
    <row r="30" spans="1:20" x14ac:dyDescent="0.15">
      <c r="A30" s="20" t="s">
        <v>2129</v>
      </c>
      <c r="B30" s="20" t="s">
        <v>2130</v>
      </c>
      <c r="C30" s="19">
        <v>43625.771177812501</v>
      </c>
      <c r="D30" s="19">
        <v>43094.821468888891</v>
      </c>
      <c r="E30" s="19">
        <v>43624.575413831015</v>
      </c>
      <c r="F30" t="s">
        <v>2149</v>
      </c>
      <c r="G30" s="20" t="s">
        <v>2135</v>
      </c>
      <c r="H30" s="59">
        <v>43466</v>
      </c>
      <c r="I30">
        <v>42378</v>
      </c>
      <c r="J30" s="20" t="s">
        <v>2150</v>
      </c>
      <c r="K30" s="20" t="s">
        <v>2190</v>
      </c>
      <c r="L30" s="20" t="s">
        <v>2152</v>
      </c>
      <c r="M30" s="20" t="s">
        <v>2191</v>
      </c>
      <c r="N30" s="20" t="s">
        <v>2192</v>
      </c>
      <c r="O30">
        <v>7</v>
      </c>
      <c r="P30">
        <v>28</v>
      </c>
      <c r="Q30">
        <v>196</v>
      </c>
      <c r="R30" s="59">
        <v>43466</v>
      </c>
      <c r="S30" s="20" t="s">
        <v>2147</v>
      </c>
      <c r="T30" t="b">
        <v>0</v>
      </c>
    </row>
    <row r="31" spans="1:20" x14ac:dyDescent="0.15">
      <c r="A31" s="20" t="s">
        <v>2129</v>
      </c>
      <c r="B31" s="20" t="s">
        <v>2130</v>
      </c>
      <c r="C31" s="19">
        <v>43625.771177812501</v>
      </c>
      <c r="D31" s="19">
        <v>43094.821468888891</v>
      </c>
      <c r="E31" s="19">
        <v>43624.575413831015</v>
      </c>
      <c r="F31" t="s">
        <v>2149</v>
      </c>
      <c r="G31" s="20" t="s">
        <v>2135</v>
      </c>
      <c r="H31" s="59">
        <v>43466</v>
      </c>
      <c r="I31">
        <v>42378</v>
      </c>
      <c r="J31" s="20" t="s">
        <v>2150</v>
      </c>
      <c r="K31" s="20" t="s">
        <v>2160</v>
      </c>
      <c r="L31" s="20" t="s">
        <v>2161</v>
      </c>
      <c r="M31" s="20" t="s">
        <v>2162</v>
      </c>
      <c r="N31" s="20" t="s">
        <v>2193</v>
      </c>
      <c r="O31">
        <v>2</v>
      </c>
      <c r="P31">
        <v>26</v>
      </c>
      <c r="Q31">
        <v>52</v>
      </c>
      <c r="R31" s="59">
        <v>43466</v>
      </c>
      <c r="S31" s="20" t="s">
        <v>2147</v>
      </c>
      <c r="T31" t="b">
        <v>0</v>
      </c>
    </row>
    <row r="32" spans="1:20" x14ac:dyDescent="0.15">
      <c r="A32" s="20" t="s">
        <v>2129</v>
      </c>
      <c r="B32" s="20" t="s">
        <v>2130</v>
      </c>
      <c r="C32" s="19">
        <v>43625.771177812501</v>
      </c>
      <c r="D32" s="19">
        <v>43094.821468888891</v>
      </c>
      <c r="E32" s="19">
        <v>43624.575413831015</v>
      </c>
      <c r="F32" t="s">
        <v>2149</v>
      </c>
      <c r="G32" s="20" t="s">
        <v>2135</v>
      </c>
      <c r="H32" s="59">
        <v>43466</v>
      </c>
      <c r="I32">
        <v>42378</v>
      </c>
      <c r="J32" s="20" t="s">
        <v>2150</v>
      </c>
      <c r="K32" s="20" t="s">
        <v>2167</v>
      </c>
      <c r="L32" s="20" t="s">
        <v>2156</v>
      </c>
      <c r="M32" s="20" t="s">
        <v>2168</v>
      </c>
      <c r="N32" s="20" t="s">
        <v>2194</v>
      </c>
      <c r="O32">
        <v>6</v>
      </c>
      <c r="P32">
        <v>25</v>
      </c>
      <c r="Q32">
        <v>150</v>
      </c>
      <c r="R32" s="59">
        <v>43466</v>
      </c>
      <c r="S32" s="20" t="s">
        <v>2147</v>
      </c>
      <c r="T32" t="b">
        <v>0</v>
      </c>
    </row>
    <row r="33" spans="1:20" x14ac:dyDescent="0.15">
      <c r="A33" s="20" t="s">
        <v>2129</v>
      </c>
      <c r="B33" s="20" t="s">
        <v>2130</v>
      </c>
      <c r="C33" s="19">
        <v>43625.771177812501</v>
      </c>
      <c r="D33" s="19">
        <v>43094.821468888891</v>
      </c>
      <c r="E33" s="19">
        <v>43624.575413831015</v>
      </c>
      <c r="F33" t="s">
        <v>2149</v>
      </c>
      <c r="G33" s="20" t="s">
        <v>2135</v>
      </c>
      <c r="H33" s="59">
        <v>43466</v>
      </c>
      <c r="I33">
        <v>42379</v>
      </c>
      <c r="J33" s="20" t="s">
        <v>2150</v>
      </c>
      <c r="K33" s="20" t="s">
        <v>2177</v>
      </c>
      <c r="L33" s="20" t="s">
        <v>2156</v>
      </c>
      <c r="M33" s="20" t="s">
        <v>2178</v>
      </c>
      <c r="N33" s="20" t="s">
        <v>2195</v>
      </c>
      <c r="O33">
        <v>4</v>
      </c>
      <c r="P33">
        <v>88</v>
      </c>
      <c r="Q33">
        <v>352</v>
      </c>
      <c r="R33" s="59">
        <v>43466</v>
      </c>
      <c r="S33" s="20" t="s">
        <v>2147</v>
      </c>
      <c r="T33" t="b">
        <v>0</v>
      </c>
    </row>
    <row r="34" spans="1:20" x14ac:dyDescent="0.15">
      <c r="A34" s="20" t="s">
        <v>2129</v>
      </c>
      <c r="B34" s="20" t="s">
        <v>2130</v>
      </c>
      <c r="C34" s="19">
        <v>43625.771177812501</v>
      </c>
      <c r="D34" s="19">
        <v>43094.821468888891</v>
      </c>
      <c r="E34" s="19">
        <v>43624.575413831015</v>
      </c>
      <c r="F34" t="s">
        <v>2149</v>
      </c>
      <c r="G34" s="20" t="s">
        <v>2135</v>
      </c>
      <c r="H34" s="59">
        <v>43466</v>
      </c>
      <c r="I34">
        <v>42379</v>
      </c>
      <c r="J34" s="20" t="s">
        <v>2150</v>
      </c>
      <c r="K34" s="20" t="s">
        <v>2167</v>
      </c>
      <c r="L34" s="20" t="s">
        <v>2156</v>
      </c>
      <c r="M34" s="20" t="s">
        <v>2168</v>
      </c>
      <c r="N34" s="20" t="s">
        <v>2154</v>
      </c>
      <c r="O34">
        <v>3</v>
      </c>
      <c r="P34">
        <v>25</v>
      </c>
      <c r="Q34">
        <v>75</v>
      </c>
      <c r="R34" s="59">
        <v>43466</v>
      </c>
      <c r="S34" s="20" t="s">
        <v>2147</v>
      </c>
      <c r="T34" t="b">
        <v>0</v>
      </c>
    </row>
    <row r="35" spans="1:20" x14ac:dyDescent="0.15">
      <c r="A35" s="20" t="s">
        <v>2129</v>
      </c>
      <c r="B35" s="20" t="s">
        <v>2130</v>
      </c>
      <c r="C35" s="19">
        <v>43625.771177812501</v>
      </c>
      <c r="D35" s="19">
        <v>43094.821468888891</v>
      </c>
      <c r="E35" s="19">
        <v>43624.575413831015</v>
      </c>
      <c r="F35" t="s">
        <v>2149</v>
      </c>
      <c r="G35" s="20" t="s">
        <v>2135</v>
      </c>
      <c r="H35" s="59">
        <v>43466</v>
      </c>
      <c r="I35">
        <v>42379</v>
      </c>
      <c r="J35" s="20" t="s">
        <v>2150</v>
      </c>
      <c r="K35" s="20" t="s">
        <v>2160</v>
      </c>
      <c r="L35" s="20" t="s">
        <v>2161</v>
      </c>
      <c r="M35" s="20" t="s">
        <v>2162</v>
      </c>
      <c r="N35" s="20" t="s">
        <v>2196</v>
      </c>
      <c r="O35">
        <v>3</v>
      </c>
      <c r="P35">
        <v>26</v>
      </c>
      <c r="Q35">
        <v>78</v>
      </c>
      <c r="R35" s="59">
        <v>43466</v>
      </c>
      <c r="S35" s="20" t="s">
        <v>2147</v>
      </c>
      <c r="T35" t="b">
        <v>0</v>
      </c>
    </row>
    <row r="36" spans="1:20" x14ac:dyDescent="0.15">
      <c r="A36" s="20" t="s">
        <v>2129</v>
      </c>
      <c r="B36" s="20" t="s">
        <v>2130</v>
      </c>
      <c r="C36" s="19">
        <v>43625.771177812501</v>
      </c>
      <c r="D36" s="19">
        <v>43094.821468888891</v>
      </c>
      <c r="E36" s="19">
        <v>43624.575413831015</v>
      </c>
      <c r="F36" t="s">
        <v>2149</v>
      </c>
      <c r="G36" s="20" t="s">
        <v>2135</v>
      </c>
      <c r="H36" s="59">
        <v>43466</v>
      </c>
      <c r="I36">
        <v>42379</v>
      </c>
      <c r="J36" s="20" t="s">
        <v>2150</v>
      </c>
      <c r="K36" s="20" t="s">
        <v>2164</v>
      </c>
      <c r="L36" s="20" t="s">
        <v>2161</v>
      </c>
      <c r="M36" s="20" t="s">
        <v>2165</v>
      </c>
      <c r="N36" s="20" t="s">
        <v>2197</v>
      </c>
      <c r="O36">
        <v>2</v>
      </c>
      <c r="P36">
        <v>49</v>
      </c>
      <c r="Q36">
        <v>98</v>
      </c>
      <c r="R36" s="59">
        <v>43466</v>
      </c>
      <c r="S36" s="20" t="s">
        <v>2147</v>
      </c>
      <c r="T36" t="b">
        <v>0</v>
      </c>
    </row>
    <row r="37" spans="1:20" x14ac:dyDescent="0.15">
      <c r="A37" s="20" t="s">
        <v>2129</v>
      </c>
      <c r="B37" s="20" t="s">
        <v>2130</v>
      </c>
      <c r="C37" s="19">
        <v>43625.771177812501</v>
      </c>
      <c r="D37" s="19">
        <v>43094.821468888891</v>
      </c>
      <c r="E37" s="19">
        <v>43624.575413831015</v>
      </c>
      <c r="F37" t="s">
        <v>2149</v>
      </c>
      <c r="G37" s="20" t="s">
        <v>2135</v>
      </c>
      <c r="H37" s="59">
        <v>43466</v>
      </c>
      <c r="I37">
        <v>42379</v>
      </c>
      <c r="J37" s="20" t="s">
        <v>2150</v>
      </c>
      <c r="K37" s="20" t="s">
        <v>2160</v>
      </c>
      <c r="L37" s="20" t="s">
        <v>2161</v>
      </c>
      <c r="M37" s="20" t="s">
        <v>2162</v>
      </c>
      <c r="N37" s="20" t="s">
        <v>2198</v>
      </c>
      <c r="O37">
        <v>3</v>
      </c>
      <c r="P37">
        <v>26</v>
      </c>
      <c r="Q37">
        <v>78</v>
      </c>
      <c r="R37" s="59">
        <v>43466</v>
      </c>
      <c r="S37" s="20" t="s">
        <v>2147</v>
      </c>
      <c r="T37" t="b">
        <v>0</v>
      </c>
    </row>
    <row r="38" spans="1:20" x14ac:dyDescent="0.15">
      <c r="A38" s="20" t="s">
        <v>2129</v>
      </c>
      <c r="B38" s="20" t="s">
        <v>2130</v>
      </c>
      <c r="C38" s="19">
        <v>43625.771177812501</v>
      </c>
      <c r="D38" s="19">
        <v>43094.821468888891</v>
      </c>
      <c r="E38" s="19">
        <v>43624.575413831015</v>
      </c>
      <c r="F38" t="s">
        <v>2149</v>
      </c>
      <c r="G38" s="20" t="s">
        <v>2135</v>
      </c>
      <c r="H38" s="59">
        <v>43466</v>
      </c>
      <c r="I38">
        <v>42380</v>
      </c>
      <c r="J38" s="20" t="s">
        <v>2150</v>
      </c>
      <c r="K38" s="20" t="s">
        <v>2167</v>
      </c>
      <c r="L38" s="20" t="s">
        <v>2156</v>
      </c>
      <c r="M38" s="20" t="s">
        <v>2168</v>
      </c>
      <c r="N38" s="20" t="s">
        <v>2158</v>
      </c>
      <c r="O38">
        <v>2</v>
      </c>
      <c r="P38">
        <v>25</v>
      </c>
      <c r="Q38">
        <v>50</v>
      </c>
      <c r="R38" s="59">
        <v>43466</v>
      </c>
      <c r="S38" s="20" t="s">
        <v>2147</v>
      </c>
      <c r="T38" t="b">
        <v>0</v>
      </c>
    </row>
    <row r="39" spans="1:20" x14ac:dyDescent="0.15">
      <c r="A39" s="20" t="s">
        <v>2129</v>
      </c>
      <c r="B39" s="20" t="s">
        <v>2130</v>
      </c>
      <c r="C39" s="19">
        <v>43625.771177812501</v>
      </c>
      <c r="D39" s="19">
        <v>43094.821468888891</v>
      </c>
      <c r="E39" s="19">
        <v>43624.575413831015</v>
      </c>
      <c r="F39" t="s">
        <v>2149</v>
      </c>
      <c r="G39" s="20" t="s">
        <v>2135</v>
      </c>
      <c r="H39" s="59">
        <v>43466</v>
      </c>
      <c r="I39">
        <v>42380</v>
      </c>
      <c r="J39" s="20" t="s">
        <v>2150</v>
      </c>
      <c r="K39" s="20" t="s">
        <v>2164</v>
      </c>
      <c r="L39" s="20" t="s">
        <v>2161</v>
      </c>
      <c r="M39" s="20" t="s">
        <v>2165</v>
      </c>
      <c r="N39" s="20" t="s">
        <v>2183</v>
      </c>
      <c r="O39">
        <v>6</v>
      </c>
      <c r="P39">
        <v>49</v>
      </c>
      <c r="Q39">
        <v>294</v>
      </c>
      <c r="R39" s="59">
        <v>43466</v>
      </c>
      <c r="S39" s="20" t="s">
        <v>2147</v>
      </c>
      <c r="T39" t="b">
        <v>0</v>
      </c>
    </row>
    <row r="40" spans="1:20" x14ac:dyDescent="0.15">
      <c r="A40" s="20" t="s">
        <v>2129</v>
      </c>
      <c r="B40" s="20" t="s">
        <v>2130</v>
      </c>
      <c r="C40" s="19">
        <v>43625.771177812501</v>
      </c>
      <c r="D40" s="19">
        <v>43094.821468888891</v>
      </c>
      <c r="E40" s="19">
        <v>43624.575413831015</v>
      </c>
      <c r="F40" t="s">
        <v>2149</v>
      </c>
      <c r="G40" s="20" t="s">
        <v>2135</v>
      </c>
      <c r="H40" s="59">
        <v>43466</v>
      </c>
      <c r="I40">
        <v>42380</v>
      </c>
      <c r="J40" s="20" t="s">
        <v>2150</v>
      </c>
      <c r="K40" s="20" t="s">
        <v>2177</v>
      </c>
      <c r="L40" s="20" t="s">
        <v>2156</v>
      </c>
      <c r="M40" s="20" t="s">
        <v>2178</v>
      </c>
      <c r="N40" s="20" t="s">
        <v>2199</v>
      </c>
      <c r="O40">
        <v>6</v>
      </c>
      <c r="P40">
        <v>88</v>
      </c>
      <c r="Q40">
        <v>528</v>
      </c>
      <c r="R40" s="59">
        <v>43466</v>
      </c>
      <c r="S40" s="20" t="s">
        <v>2147</v>
      </c>
      <c r="T40" t="b">
        <v>0</v>
      </c>
    </row>
    <row r="41" spans="1:20" x14ac:dyDescent="0.15">
      <c r="A41" s="20" t="s">
        <v>2129</v>
      </c>
      <c r="B41" s="20" t="s">
        <v>2130</v>
      </c>
      <c r="C41" s="19">
        <v>43625.771177812501</v>
      </c>
      <c r="D41" s="19">
        <v>43094.821468888891</v>
      </c>
      <c r="E41" s="19">
        <v>43624.575413831015</v>
      </c>
      <c r="F41" t="s">
        <v>2149</v>
      </c>
      <c r="G41" s="20" t="s">
        <v>2135</v>
      </c>
      <c r="H41" s="59">
        <v>43466</v>
      </c>
      <c r="I41">
        <v>42380</v>
      </c>
      <c r="J41" s="20" t="s">
        <v>2150</v>
      </c>
      <c r="K41" s="20" t="s">
        <v>2155</v>
      </c>
      <c r="L41" s="20" t="s">
        <v>2156</v>
      </c>
      <c r="M41" s="20" t="s">
        <v>2157</v>
      </c>
      <c r="N41" s="20" t="s">
        <v>2200</v>
      </c>
      <c r="O41">
        <v>4</v>
      </c>
      <c r="P41">
        <v>54</v>
      </c>
      <c r="Q41">
        <v>216</v>
      </c>
      <c r="R41" s="59">
        <v>43466</v>
      </c>
      <c r="S41" s="20" t="s">
        <v>2147</v>
      </c>
      <c r="T41" t="b">
        <v>0</v>
      </c>
    </row>
    <row r="42" spans="1:20" x14ac:dyDescent="0.15">
      <c r="A42" s="20" t="s">
        <v>2129</v>
      </c>
      <c r="B42" s="20" t="s">
        <v>2130</v>
      </c>
      <c r="C42" s="19">
        <v>43625.771177812501</v>
      </c>
      <c r="D42" s="19">
        <v>43094.821468888891</v>
      </c>
      <c r="E42" s="19">
        <v>43624.575413831015</v>
      </c>
      <c r="F42" t="s">
        <v>2149</v>
      </c>
      <c r="G42" s="20" t="s">
        <v>2135</v>
      </c>
      <c r="H42" s="59">
        <v>43466</v>
      </c>
      <c r="I42">
        <v>42380</v>
      </c>
      <c r="J42" s="20" t="s">
        <v>2150</v>
      </c>
      <c r="K42" s="20" t="s">
        <v>2164</v>
      </c>
      <c r="L42" s="20" t="s">
        <v>2161</v>
      </c>
      <c r="M42" s="20" t="s">
        <v>2165</v>
      </c>
      <c r="N42" s="20" t="s">
        <v>2179</v>
      </c>
      <c r="O42">
        <v>6</v>
      </c>
      <c r="P42">
        <v>49</v>
      </c>
      <c r="Q42">
        <v>294</v>
      </c>
      <c r="R42" s="59">
        <v>43466</v>
      </c>
      <c r="S42" s="20" t="s">
        <v>2147</v>
      </c>
      <c r="T42" t="b">
        <v>0</v>
      </c>
    </row>
    <row r="43" spans="1:20" x14ac:dyDescent="0.15">
      <c r="A43" s="20" t="s">
        <v>2129</v>
      </c>
      <c r="B43" s="20" t="s">
        <v>2130</v>
      </c>
      <c r="C43" s="19">
        <v>43625.771177812501</v>
      </c>
      <c r="D43" s="19">
        <v>43094.821468888891</v>
      </c>
      <c r="E43" s="19">
        <v>43624.575413831015</v>
      </c>
      <c r="F43" t="s">
        <v>2149</v>
      </c>
      <c r="G43" s="20" t="s">
        <v>2135</v>
      </c>
      <c r="H43" s="59">
        <v>43466</v>
      </c>
      <c r="I43">
        <v>42381</v>
      </c>
      <c r="J43" s="20" t="s">
        <v>2150</v>
      </c>
      <c r="K43" s="20" t="s">
        <v>2167</v>
      </c>
      <c r="L43" s="20" t="s">
        <v>2156</v>
      </c>
      <c r="M43" s="20" t="s">
        <v>2168</v>
      </c>
      <c r="N43" s="20" t="s">
        <v>2201</v>
      </c>
      <c r="O43">
        <v>8</v>
      </c>
      <c r="P43">
        <v>25</v>
      </c>
      <c r="Q43">
        <v>200</v>
      </c>
      <c r="R43" s="59">
        <v>43466</v>
      </c>
      <c r="S43" s="20" t="s">
        <v>2147</v>
      </c>
      <c r="T43" t="b">
        <v>0</v>
      </c>
    </row>
    <row r="44" spans="1:20" x14ac:dyDescent="0.15">
      <c r="A44" s="20" t="s">
        <v>2129</v>
      </c>
      <c r="B44" s="20" t="s">
        <v>2130</v>
      </c>
      <c r="C44" s="19">
        <v>43625.771177812501</v>
      </c>
      <c r="D44" s="19">
        <v>43094.821468888891</v>
      </c>
      <c r="E44" s="19">
        <v>43624.575413831015</v>
      </c>
      <c r="F44" t="s">
        <v>2149</v>
      </c>
      <c r="G44" s="20" t="s">
        <v>2135</v>
      </c>
      <c r="H44" s="59">
        <v>43466</v>
      </c>
      <c r="I44">
        <v>42382</v>
      </c>
      <c r="J44" s="20" t="s">
        <v>2150</v>
      </c>
      <c r="K44" s="20" t="s">
        <v>2155</v>
      </c>
      <c r="L44" s="20" t="s">
        <v>2156</v>
      </c>
      <c r="M44" s="20" t="s">
        <v>2157</v>
      </c>
      <c r="N44" s="20" t="s">
        <v>2202</v>
      </c>
      <c r="O44">
        <v>4</v>
      </c>
      <c r="P44">
        <v>54</v>
      </c>
      <c r="Q44">
        <v>216</v>
      </c>
      <c r="R44" s="59">
        <v>43466</v>
      </c>
      <c r="S44" s="20" t="s">
        <v>2147</v>
      </c>
      <c r="T44" t="b">
        <v>0</v>
      </c>
    </row>
    <row r="45" spans="1:20" x14ac:dyDescent="0.15">
      <c r="A45" s="20" t="s">
        <v>2129</v>
      </c>
      <c r="B45" s="20" t="s">
        <v>2130</v>
      </c>
      <c r="C45" s="19">
        <v>43625.771177812501</v>
      </c>
      <c r="D45" s="19">
        <v>43094.821468888891</v>
      </c>
      <c r="E45" s="19">
        <v>43624.575413831015</v>
      </c>
      <c r="F45" t="s">
        <v>2149</v>
      </c>
      <c r="G45" s="20" t="s">
        <v>2135</v>
      </c>
      <c r="H45" s="59">
        <v>43466</v>
      </c>
      <c r="I45">
        <v>42382</v>
      </c>
      <c r="J45" s="20" t="s">
        <v>2150</v>
      </c>
      <c r="K45" s="20" t="s">
        <v>2167</v>
      </c>
      <c r="L45" s="20" t="s">
        <v>2156</v>
      </c>
      <c r="M45" s="20" t="s">
        <v>2168</v>
      </c>
      <c r="N45" s="20" t="s">
        <v>2203</v>
      </c>
      <c r="O45">
        <v>4</v>
      </c>
      <c r="P45">
        <v>25</v>
      </c>
      <c r="Q45">
        <v>100</v>
      </c>
      <c r="R45" s="59">
        <v>43466</v>
      </c>
      <c r="S45" s="20" t="s">
        <v>2147</v>
      </c>
      <c r="T45" t="b">
        <v>0</v>
      </c>
    </row>
    <row r="46" spans="1:20" x14ac:dyDescent="0.15">
      <c r="A46" s="20" t="s">
        <v>2129</v>
      </c>
      <c r="B46" s="20" t="s">
        <v>2130</v>
      </c>
      <c r="C46" s="19">
        <v>43625.771177812501</v>
      </c>
      <c r="D46" s="19">
        <v>43094.821468888891</v>
      </c>
      <c r="E46" s="19">
        <v>43624.575413831015</v>
      </c>
      <c r="F46" t="s">
        <v>2149</v>
      </c>
      <c r="G46" s="20" t="s">
        <v>2135</v>
      </c>
      <c r="H46" s="59">
        <v>43466</v>
      </c>
      <c r="I46">
        <v>42383</v>
      </c>
      <c r="J46" s="20" t="s">
        <v>2150</v>
      </c>
      <c r="K46" s="20" t="s">
        <v>2167</v>
      </c>
      <c r="L46" s="20" t="s">
        <v>2156</v>
      </c>
      <c r="M46" s="20" t="s">
        <v>2168</v>
      </c>
      <c r="N46" s="20" t="s">
        <v>2204</v>
      </c>
      <c r="O46">
        <v>5</v>
      </c>
      <c r="P46">
        <v>25</v>
      </c>
      <c r="Q46">
        <v>125</v>
      </c>
      <c r="R46" s="59">
        <v>43466</v>
      </c>
      <c r="S46" s="20" t="s">
        <v>2147</v>
      </c>
      <c r="T46" t="b">
        <v>0</v>
      </c>
    </row>
    <row r="47" spans="1:20" x14ac:dyDescent="0.15">
      <c r="A47" s="20" t="s">
        <v>2129</v>
      </c>
      <c r="B47" s="20" t="s">
        <v>2130</v>
      </c>
      <c r="C47" s="19">
        <v>43625.771177812501</v>
      </c>
      <c r="D47" s="19">
        <v>43094.821468888891</v>
      </c>
      <c r="E47" s="19">
        <v>43624.575413831015</v>
      </c>
      <c r="F47" t="s">
        <v>2149</v>
      </c>
      <c r="G47" s="20" t="s">
        <v>2135</v>
      </c>
      <c r="H47" s="59">
        <v>43466</v>
      </c>
      <c r="I47">
        <v>42383</v>
      </c>
      <c r="J47" s="20" t="s">
        <v>2150</v>
      </c>
      <c r="K47" s="20" t="s">
        <v>2205</v>
      </c>
      <c r="L47" s="20" t="s">
        <v>2152</v>
      </c>
      <c r="M47" s="20" t="s">
        <v>2206</v>
      </c>
      <c r="N47" s="20" t="s">
        <v>2207</v>
      </c>
      <c r="O47">
        <v>5</v>
      </c>
      <c r="P47">
        <v>98</v>
      </c>
      <c r="Q47">
        <v>490</v>
      </c>
      <c r="R47" s="59">
        <v>43466</v>
      </c>
      <c r="S47" s="20" t="s">
        <v>2147</v>
      </c>
      <c r="T47" t="b">
        <v>0</v>
      </c>
    </row>
    <row r="48" spans="1:20" x14ac:dyDescent="0.15">
      <c r="A48" s="20" t="s">
        <v>2129</v>
      </c>
      <c r="B48" s="20" t="s">
        <v>2130</v>
      </c>
      <c r="C48" s="19">
        <v>43625.771177812501</v>
      </c>
      <c r="D48" s="19">
        <v>43094.821468888891</v>
      </c>
      <c r="E48" s="19">
        <v>43624.575413831015</v>
      </c>
      <c r="F48" t="s">
        <v>2149</v>
      </c>
      <c r="G48" s="20" t="s">
        <v>2135</v>
      </c>
      <c r="H48" s="59">
        <v>43466</v>
      </c>
      <c r="I48">
        <v>42384</v>
      </c>
      <c r="J48" s="20" t="s">
        <v>2150</v>
      </c>
      <c r="K48" s="20" t="s">
        <v>2155</v>
      </c>
      <c r="L48" s="20" t="s">
        <v>2156</v>
      </c>
      <c r="M48" s="20" t="s">
        <v>2157</v>
      </c>
      <c r="N48" s="20" t="s">
        <v>2208</v>
      </c>
      <c r="O48">
        <v>6</v>
      </c>
      <c r="P48">
        <v>54</v>
      </c>
      <c r="Q48">
        <v>324</v>
      </c>
      <c r="R48" s="59">
        <v>43466</v>
      </c>
      <c r="S48" s="20" t="s">
        <v>2147</v>
      </c>
      <c r="T48" t="b">
        <v>0</v>
      </c>
    </row>
    <row r="49" spans="1:20" x14ac:dyDescent="0.15">
      <c r="A49" s="20" t="s">
        <v>2129</v>
      </c>
      <c r="B49" s="20" t="s">
        <v>2130</v>
      </c>
      <c r="C49" s="19">
        <v>43625.771177812501</v>
      </c>
      <c r="D49" s="19">
        <v>43094.821468888891</v>
      </c>
      <c r="E49" s="19">
        <v>43624.575413831015</v>
      </c>
      <c r="F49" t="s">
        <v>2149</v>
      </c>
      <c r="G49" s="20" t="s">
        <v>2135</v>
      </c>
      <c r="H49" s="59">
        <v>43466</v>
      </c>
      <c r="I49">
        <v>42385</v>
      </c>
      <c r="J49" s="20" t="s">
        <v>2150</v>
      </c>
      <c r="K49" s="20" t="s">
        <v>2177</v>
      </c>
      <c r="L49" s="20" t="s">
        <v>2156</v>
      </c>
      <c r="M49" s="20" t="s">
        <v>2178</v>
      </c>
      <c r="N49" s="20" t="s">
        <v>2209</v>
      </c>
      <c r="O49">
        <v>8</v>
      </c>
      <c r="P49">
        <v>88</v>
      </c>
      <c r="Q49">
        <v>704</v>
      </c>
      <c r="R49" s="59">
        <v>43466</v>
      </c>
      <c r="S49" s="20" t="s">
        <v>2147</v>
      </c>
      <c r="T49" t="b">
        <v>0</v>
      </c>
    </row>
    <row r="50" spans="1:20" x14ac:dyDescent="0.15">
      <c r="A50" s="20" t="s">
        <v>2129</v>
      </c>
      <c r="B50" s="20" t="s">
        <v>2130</v>
      </c>
      <c r="C50" s="19">
        <v>43625.771177812501</v>
      </c>
      <c r="D50" s="19">
        <v>43094.821468888891</v>
      </c>
      <c r="E50" s="19">
        <v>43624.575413831015</v>
      </c>
      <c r="F50" t="s">
        <v>2149</v>
      </c>
      <c r="G50" s="20" t="s">
        <v>2135</v>
      </c>
      <c r="H50" s="59">
        <v>43466</v>
      </c>
      <c r="I50">
        <v>42385</v>
      </c>
      <c r="J50" s="20" t="s">
        <v>2150</v>
      </c>
      <c r="K50" s="20" t="s">
        <v>2167</v>
      </c>
      <c r="L50" s="20" t="s">
        <v>2156</v>
      </c>
      <c r="M50" s="20" t="s">
        <v>2168</v>
      </c>
      <c r="N50" s="20" t="s">
        <v>2210</v>
      </c>
      <c r="O50">
        <v>4</v>
      </c>
      <c r="P50">
        <v>25</v>
      </c>
      <c r="Q50">
        <v>100</v>
      </c>
      <c r="R50" s="59">
        <v>43466</v>
      </c>
      <c r="S50" s="20" t="s">
        <v>2147</v>
      </c>
      <c r="T50" t="b">
        <v>0</v>
      </c>
    </row>
    <row r="51" spans="1:20" x14ac:dyDescent="0.15">
      <c r="A51" s="20" t="s">
        <v>2129</v>
      </c>
      <c r="B51" s="20" t="s">
        <v>2130</v>
      </c>
      <c r="C51" s="19">
        <v>43625.771177812501</v>
      </c>
      <c r="D51" s="19">
        <v>43094.821468888891</v>
      </c>
      <c r="E51" s="19">
        <v>43624.575413831015</v>
      </c>
      <c r="F51" t="s">
        <v>2149</v>
      </c>
      <c r="G51" s="20" t="s">
        <v>2135</v>
      </c>
      <c r="H51" s="59">
        <v>43466</v>
      </c>
      <c r="I51">
        <v>42386</v>
      </c>
      <c r="J51" s="20" t="s">
        <v>2150</v>
      </c>
      <c r="K51" s="20" t="s">
        <v>2155</v>
      </c>
      <c r="L51" s="20" t="s">
        <v>2156</v>
      </c>
      <c r="M51" s="20" t="s">
        <v>2157</v>
      </c>
      <c r="N51" s="20" t="s">
        <v>2210</v>
      </c>
      <c r="O51">
        <v>6</v>
      </c>
      <c r="P51">
        <v>54</v>
      </c>
      <c r="Q51">
        <v>324</v>
      </c>
      <c r="R51" s="59">
        <v>43466</v>
      </c>
      <c r="S51" s="20" t="s">
        <v>2147</v>
      </c>
      <c r="T51" t="b">
        <v>0</v>
      </c>
    </row>
    <row r="52" spans="1:20" x14ac:dyDescent="0.15">
      <c r="A52" s="20" t="s">
        <v>2129</v>
      </c>
      <c r="B52" s="20" t="s">
        <v>2130</v>
      </c>
      <c r="C52" s="19">
        <v>43625.771177812501</v>
      </c>
      <c r="D52" s="19">
        <v>43094.821468888891</v>
      </c>
      <c r="E52" s="19">
        <v>43624.575413831015</v>
      </c>
      <c r="F52" t="s">
        <v>2149</v>
      </c>
      <c r="G52" s="20" t="s">
        <v>2135</v>
      </c>
      <c r="H52" s="59">
        <v>43466</v>
      </c>
      <c r="I52">
        <v>42386</v>
      </c>
      <c r="J52" s="20" t="s">
        <v>2150</v>
      </c>
      <c r="K52" s="20" t="s">
        <v>2211</v>
      </c>
      <c r="L52" s="20" t="s">
        <v>2161</v>
      </c>
      <c r="M52" s="20" t="s">
        <v>2212</v>
      </c>
      <c r="N52" s="20" t="s">
        <v>2213</v>
      </c>
      <c r="O52">
        <v>6</v>
      </c>
      <c r="P52">
        <v>68</v>
      </c>
      <c r="Q52">
        <v>408</v>
      </c>
      <c r="R52" s="59">
        <v>43466</v>
      </c>
      <c r="S52" s="20" t="s">
        <v>2147</v>
      </c>
      <c r="T52" t="b">
        <v>0</v>
      </c>
    </row>
    <row r="53" spans="1:20" x14ac:dyDescent="0.15">
      <c r="A53" s="20" t="s">
        <v>2129</v>
      </c>
      <c r="B53" s="20" t="s">
        <v>2130</v>
      </c>
      <c r="C53" s="19">
        <v>43625.771177812501</v>
      </c>
      <c r="D53" s="19">
        <v>43094.821468888891</v>
      </c>
      <c r="E53" s="19">
        <v>43624.575413831015</v>
      </c>
      <c r="F53" t="s">
        <v>2149</v>
      </c>
      <c r="G53" s="20" t="s">
        <v>2135</v>
      </c>
      <c r="H53" s="59">
        <v>43466</v>
      </c>
      <c r="I53">
        <v>42386</v>
      </c>
      <c r="J53" s="20" t="s">
        <v>2150</v>
      </c>
      <c r="K53" s="20" t="s">
        <v>2164</v>
      </c>
      <c r="L53" s="20" t="s">
        <v>2161</v>
      </c>
      <c r="M53" s="20" t="s">
        <v>2165</v>
      </c>
      <c r="N53" s="20" t="s">
        <v>2214</v>
      </c>
      <c r="O53">
        <v>6</v>
      </c>
      <c r="P53">
        <v>49</v>
      </c>
      <c r="Q53">
        <v>294</v>
      </c>
      <c r="R53" s="59">
        <v>43466</v>
      </c>
      <c r="S53" s="20" t="s">
        <v>2147</v>
      </c>
      <c r="T53" t="b">
        <v>0</v>
      </c>
    </row>
    <row r="54" spans="1:20" x14ac:dyDescent="0.15">
      <c r="A54" s="20" t="s">
        <v>2129</v>
      </c>
      <c r="B54" s="20" t="s">
        <v>2130</v>
      </c>
      <c r="C54" s="19">
        <v>43625.771177812501</v>
      </c>
      <c r="D54" s="19">
        <v>43094.821468888891</v>
      </c>
      <c r="E54" s="19">
        <v>43624.575413831015</v>
      </c>
      <c r="F54" t="s">
        <v>2149</v>
      </c>
      <c r="G54" s="20" t="s">
        <v>2135</v>
      </c>
      <c r="H54" s="59">
        <v>43466</v>
      </c>
      <c r="I54">
        <v>42386</v>
      </c>
      <c r="J54" s="20" t="s">
        <v>2150</v>
      </c>
      <c r="K54" s="20" t="s">
        <v>2167</v>
      </c>
      <c r="L54" s="20" t="s">
        <v>2156</v>
      </c>
      <c r="M54" s="20" t="s">
        <v>2168</v>
      </c>
      <c r="N54" s="20" t="s">
        <v>2214</v>
      </c>
      <c r="O54">
        <v>4</v>
      </c>
      <c r="P54">
        <v>25</v>
      </c>
      <c r="Q54">
        <v>100</v>
      </c>
      <c r="R54" s="59">
        <v>43466</v>
      </c>
      <c r="S54" s="20" t="s">
        <v>2147</v>
      </c>
      <c r="T54" t="b">
        <v>0</v>
      </c>
    </row>
    <row r="55" spans="1:20" x14ac:dyDescent="0.15">
      <c r="A55" s="20" t="s">
        <v>2129</v>
      </c>
      <c r="B55" s="20" t="s">
        <v>2130</v>
      </c>
      <c r="C55" s="19">
        <v>43625.771177812501</v>
      </c>
      <c r="D55" s="19">
        <v>43094.821468888891</v>
      </c>
      <c r="E55" s="19">
        <v>43624.575413831015</v>
      </c>
      <c r="F55" t="s">
        <v>2149</v>
      </c>
      <c r="G55" s="20" t="s">
        <v>2135</v>
      </c>
      <c r="H55" s="59">
        <v>43466</v>
      </c>
      <c r="I55">
        <v>42387</v>
      </c>
      <c r="J55" s="20" t="s">
        <v>2150</v>
      </c>
      <c r="K55" s="20" t="s">
        <v>2167</v>
      </c>
      <c r="L55" s="20" t="s">
        <v>2156</v>
      </c>
      <c r="M55" s="20" t="s">
        <v>2168</v>
      </c>
      <c r="N55" s="20" t="s">
        <v>2215</v>
      </c>
      <c r="O55">
        <v>9</v>
      </c>
      <c r="P55">
        <v>25</v>
      </c>
      <c r="Q55">
        <v>225</v>
      </c>
      <c r="R55" s="59">
        <v>43466</v>
      </c>
      <c r="S55" s="20" t="s">
        <v>2147</v>
      </c>
      <c r="T55" t="b">
        <v>0</v>
      </c>
    </row>
    <row r="56" spans="1:20" x14ac:dyDescent="0.15">
      <c r="A56" s="20" t="s">
        <v>2129</v>
      </c>
      <c r="B56" s="20" t="s">
        <v>2130</v>
      </c>
      <c r="C56" s="19">
        <v>43625.771177812501</v>
      </c>
      <c r="D56" s="19">
        <v>43094.821468888891</v>
      </c>
      <c r="E56" s="19">
        <v>43624.575413831015</v>
      </c>
      <c r="F56" t="s">
        <v>2149</v>
      </c>
      <c r="G56" s="20" t="s">
        <v>2135</v>
      </c>
      <c r="H56" s="59">
        <v>43466</v>
      </c>
      <c r="I56">
        <v>42387</v>
      </c>
      <c r="J56" s="20" t="s">
        <v>2150</v>
      </c>
      <c r="K56" s="20" t="s">
        <v>2155</v>
      </c>
      <c r="L56" s="20" t="s">
        <v>2156</v>
      </c>
      <c r="M56" s="20" t="s">
        <v>2157</v>
      </c>
      <c r="N56" s="20" t="s">
        <v>2216</v>
      </c>
      <c r="O56">
        <v>6</v>
      </c>
      <c r="P56">
        <v>54</v>
      </c>
      <c r="Q56">
        <v>324</v>
      </c>
      <c r="R56" s="59">
        <v>43466</v>
      </c>
      <c r="S56" s="20" t="s">
        <v>2147</v>
      </c>
      <c r="T56" t="b">
        <v>0</v>
      </c>
    </row>
    <row r="57" spans="1:20" x14ac:dyDescent="0.15">
      <c r="A57" s="20" t="s">
        <v>2129</v>
      </c>
      <c r="B57" s="20" t="s">
        <v>2130</v>
      </c>
      <c r="C57" s="19">
        <v>43625.771177812501</v>
      </c>
      <c r="D57" s="19">
        <v>43094.821468888891</v>
      </c>
      <c r="E57" s="19">
        <v>43624.575413831015</v>
      </c>
      <c r="F57" t="s">
        <v>2149</v>
      </c>
      <c r="G57" s="20" t="s">
        <v>2135</v>
      </c>
      <c r="H57" s="59">
        <v>43466</v>
      </c>
      <c r="I57">
        <v>42387</v>
      </c>
      <c r="J57" s="20" t="s">
        <v>2150</v>
      </c>
      <c r="K57" s="20" t="s">
        <v>2177</v>
      </c>
      <c r="L57" s="20" t="s">
        <v>2156</v>
      </c>
      <c r="M57" s="20" t="s">
        <v>2178</v>
      </c>
      <c r="N57" s="20" t="s">
        <v>2217</v>
      </c>
      <c r="O57">
        <v>6</v>
      </c>
      <c r="P57">
        <v>88</v>
      </c>
      <c r="Q57">
        <v>528</v>
      </c>
      <c r="R57" s="59">
        <v>43466</v>
      </c>
      <c r="S57" s="20" t="s">
        <v>2147</v>
      </c>
      <c r="T57" t="b">
        <v>0</v>
      </c>
    </row>
    <row r="58" spans="1:20" x14ac:dyDescent="0.15">
      <c r="A58" s="20" t="s">
        <v>2129</v>
      </c>
      <c r="B58" s="20" t="s">
        <v>2130</v>
      </c>
      <c r="C58" s="19">
        <v>43625.771177812501</v>
      </c>
      <c r="D58" s="19">
        <v>43094.821468888891</v>
      </c>
      <c r="E58" s="19">
        <v>43624.575413831015</v>
      </c>
      <c r="F58" t="s">
        <v>2149</v>
      </c>
      <c r="G58" s="20" t="s">
        <v>2135</v>
      </c>
      <c r="H58" s="59">
        <v>43466</v>
      </c>
      <c r="I58">
        <v>42387</v>
      </c>
      <c r="J58" s="20" t="s">
        <v>2150</v>
      </c>
      <c r="K58" s="20" t="s">
        <v>2155</v>
      </c>
      <c r="L58" s="20" t="s">
        <v>2156</v>
      </c>
      <c r="M58" s="20" t="s">
        <v>2157</v>
      </c>
      <c r="N58" s="20" t="s">
        <v>2218</v>
      </c>
      <c r="O58">
        <v>5</v>
      </c>
      <c r="P58">
        <v>54</v>
      </c>
      <c r="Q58">
        <v>270</v>
      </c>
      <c r="R58" s="59">
        <v>43466</v>
      </c>
      <c r="S58" s="20" t="s">
        <v>2147</v>
      </c>
      <c r="T58" t="b">
        <v>0</v>
      </c>
    </row>
    <row r="59" spans="1:20" x14ac:dyDescent="0.15">
      <c r="A59" s="20" t="s">
        <v>2129</v>
      </c>
      <c r="B59" s="20" t="s">
        <v>2130</v>
      </c>
      <c r="C59" s="19">
        <v>43625.771177812501</v>
      </c>
      <c r="D59" s="19">
        <v>43094.821468888891</v>
      </c>
      <c r="E59" s="19">
        <v>43624.575413831015</v>
      </c>
      <c r="F59" t="s">
        <v>2149</v>
      </c>
      <c r="G59" s="20" t="s">
        <v>2135</v>
      </c>
      <c r="H59" s="59">
        <v>43466</v>
      </c>
      <c r="I59">
        <v>42387</v>
      </c>
      <c r="J59" s="20" t="s">
        <v>2150</v>
      </c>
      <c r="K59" s="20" t="s">
        <v>2164</v>
      </c>
      <c r="L59" s="20" t="s">
        <v>2161</v>
      </c>
      <c r="M59" s="20" t="s">
        <v>2165</v>
      </c>
      <c r="N59" s="20" t="s">
        <v>2219</v>
      </c>
      <c r="O59">
        <v>5</v>
      </c>
      <c r="P59">
        <v>49</v>
      </c>
      <c r="Q59">
        <v>245</v>
      </c>
      <c r="R59" s="59">
        <v>43466</v>
      </c>
      <c r="S59" s="20" t="s">
        <v>2147</v>
      </c>
      <c r="T59" t="b">
        <v>0</v>
      </c>
    </row>
    <row r="60" spans="1:20" x14ac:dyDescent="0.15">
      <c r="A60" s="20" t="s">
        <v>2129</v>
      </c>
      <c r="B60" s="20" t="s">
        <v>2130</v>
      </c>
      <c r="C60" s="19">
        <v>43625.771177812501</v>
      </c>
      <c r="D60" s="19">
        <v>43094.821468888891</v>
      </c>
      <c r="E60" s="19">
        <v>43624.575413831015</v>
      </c>
      <c r="F60" t="s">
        <v>2149</v>
      </c>
      <c r="G60" s="20" t="s">
        <v>2135</v>
      </c>
      <c r="H60" s="59">
        <v>43466</v>
      </c>
      <c r="I60">
        <v>42388</v>
      </c>
      <c r="J60" s="20" t="s">
        <v>2150</v>
      </c>
      <c r="K60" s="20" t="s">
        <v>2167</v>
      </c>
      <c r="L60" s="20" t="s">
        <v>2156</v>
      </c>
      <c r="M60" s="20" t="s">
        <v>2168</v>
      </c>
      <c r="N60" s="20" t="s">
        <v>2220</v>
      </c>
      <c r="O60">
        <v>7</v>
      </c>
      <c r="P60">
        <v>25</v>
      </c>
      <c r="Q60">
        <v>175</v>
      </c>
      <c r="R60" s="59">
        <v>43466</v>
      </c>
      <c r="S60" s="20" t="s">
        <v>2147</v>
      </c>
      <c r="T60" t="b">
        <v>0</v>
      </c>
    </row>
    <row r="61" spans="1:20" x14ac:dyDescent="0.15">
      <c r="A61" s="20" t="s">
        <v>2129</v>
      </c>
      <c r="B61" s="20" t="s">
        <v>2130</v>
      </c>
      <c r="C61" s="19">
        <v>43625.771177812501</v>
      </c>
      <c r="D61" s="19">
        <v>43094.821468888891</v>
      </c>
      <c r="E61" s="19">
        <v>43624.575413831015</v>
      </c>
      <c r="F61" t="s">
        <v>2149</v>
      </c>
      <c r="G61" s="20" t="s">
        <v>2135</v>
      </c>
      <c r="H61" s="59">
        <v>43466</v>
      </c>
      <c r="I61">
        <v>42388</v>
      </c>
      <c r="J61" s="20" t="s">
        <v>2150</v>
      </c>
      <c r="K61" s="20" t="s">
        <v>2164</v>
      </c>
      <c r="L61" s="20" t="s">
        <v>2161</v>
      </c>
      <c r="M61" s="20" t="s">
        <v>2165</v>
      </c>
      <c r="N61" s="20" t="s">
        <v>2176</v>
      </c>
      <c r="O61">
        <v>4</v>
      </c>
      <c r="P61">
        <v>49</v>
      </c>
      <c r="Q61">
        <v>196</v>
      </c>
      <c r="R61" s="59">
        <v>43466</v>
      </c>
      <c r="S61" s="20" t="s">
        <v>2147</v>
      </c>
      <c r="T61" t="b">
        <v>0</v>
      </c>
    </row>
    <row r="62" spans="1:20" x14ac:dyDescent="0.15">
      <c r="A62" s="20" t="s">
        <v>2129</v>
      </c>
      <c r="B62" s="20" t="s">
        <v>2130</v>
      </c>
      <c r="C62" s="19">
        <v>43625.771177812501</v>
      </c>
      <c r="D62" s="19">
        <v>43094.821468888891</v>
      </c>
      <c r="E62" s="19">
        <v>43624.575413831015</v>
      </c>
      <c r="F62" t="s">
        <v>2149</v>
      </c>
      <c r="G62" s="20" t="s">
        <v>2135</v>
      </c>
      <c r="H62" s="59">
        <v>43466</v>
      </c>
      <c r="I62">
        <v>42388</v>
      </c>
      <c r="J62" s="20" t="s">
        <v>2150</v>
      </c>
      <c r="K62" s="20" t="s">
        <v>2155</v>
      </c>
      <c r="L62" s="20" t="s">
        <v>2156</v>
      </c>
      <c r="M62" s="20" t="s">
        <v>2157</v>
      </c>
      <c r="N62" s="20" t="s">
        <v>2221</v>
      </c>
      <c r="O62">
        <v>5</v>
      </c>
      <c r="P62">
        <v>54</v>
      </c>
      <c r="Q62">
        <v>270</v>
      </c>
      <c r="R62" s="59">
        <v>43466</v>
      </c>
      <c r="S62" s="20" t="s">
        <v>2147</v>
      </c>
      <c r="T62" t="b">
        <v>0</v>
      </c>
    </row>
    <row r="63" spans="1:20" x14ac:dyDescent="0.15">
      <c r="A63" s="20" t="s">
        <v>2129</v>
      </c>
      <c r="B63" s="20" t="s">
        <v>2130</v>
      </c>
      <c r="C63" s="19">
        <v>43625.771177812501</v>
      </c>
      <c r="D63" s="19">
        <v>43094.821468888891</v>
      </c>
      <c r="E63" s="19">
        <v>43624.575413831015</v>
      </c>
      <c r="F63" t="s">
        <v>2149</v>
      </c>
      <c r="G63" s="20" t="s">
        <v>2135</v>
      </c>
      <c r="H63" s="59">
        <v>43466</v>
      </c>
      <c r="I63">
        <v>42389</v>
      </c>
      <c r="J63" s="20" t="s">
        <v>2150</v>
      </c>
      <c r="K63" s="20" t="s">
        <v>2167</v>
      </c>
      <c r="L63" s="20" t="s">
        <v>2156</v>
      </c>
      <c r="M63" s="20" t="s">
        <v>2168</v>
      </c>
      <c r="N63" s="20" t="s">
        <v>2222</v>
      </c>
      <c r="O63">
        <v>6</v>
      </c>
      <c r="P63">
        <v>25</v>
      </c>
      <c r="Q63">
        <v>150</v>
      </c>
      <c r="R63" s="59">
        <v>43466</v>
      </c>
      <c r="S63" s="20" t="s">
        <v>2147</v>
      </c>
      <c r="T63" t="b">
        <v>0</v>
      </c>
    </row>
    <row r="64" spans="1:20" x14ac:dyDescent="0.15">
      <c r="A64" s="20" t="s">
        <v>2129</v>
      </c>
      <c r="B64" s="20" t="s">
        <v>2130</v>
      </c>
      <c r="C64" s="19">
        <v>43625.771177812501</v>
      </c>
      <c r="D64" s="19">
        <v>43094.821468888891</v>
      </c>
      <c r="E64" s="19">
        <v>43624.575413831015</v>
      </c>
      <c r="F64" t="s">
        <v>2149</v>
      </c>
      <c r="G64" s="20" t="s">
        <v>2135</v>
      </c>
      <c r="H64" s="59">
        <v>43466</v>
      </c>
      <c r="I64">
        <v>42389</v>
      </c>
      <c r="J64" s="20" t="s">
        <v>2150</v>
      </c>
      <c r="K64" s="20" t="s">
        <v>2177</v>
      </c>
      <c r="L64" s="20" t="s">
        <v>2156</v>
      </c>
      <c r="M64" s="20" t="s">
        <v>2178</v>
      </c>
      <c r="N64" s="20" t="s">
        <v>2213</v>
      </c>
      <c r="O64">
        <v>6</v>
      </c>
      <c r="P64">
        <v>88</v>
      </c>
      <c r="Q64">
        <v>528</v>
      </c>
      <c r="R64" s="59">
        <v>43466</v>
      </c>
      <c r="S64" s="20" t="s">
        <v>2147</v>
      </c>
      <c r="T64" t="b">
        <v>0</v>
      </c>
    </row>
    <row r="65" spans="1:20" x14ac:dyDescent="0.15">
      <c r="A65" s="20" t="s">
        <v>2129</v>
      </c>
      <c r="B65" s="20" t="s">
        <v>2130</v>
      </c>
      <c r="C65" s="19">
        <v>43625.771177812501</v>
      </c>
      <c r="D65" s="19">
        <v>43094.821468888891</v>
      </c>
      <c r="E65" s="19">
        <v>43624.575413831015</v>
      </c>
      <c r="F65" t="s">
        <v>2149</v>
      </c>
      <c r="G65" s="20" t="s">
        <v>2135</v>
      </c>
      <c r="H65" s="59">
        <v>43466</v>
      </c>
      <c r="I65">
        <v>42389</v>
      </c>
      <c r="J65" s="20" t="s">
        <v>2150</v>
      </c>
      <c r="K65" s="20" t="s">
        <v>2177</v>
      </c>
      <c r="L65" s="20" t="s">
        <v>2156</v>
      </c>
      <c r="M65" s="20" t="s">
        <v>2178</v>
      </c>
      <c r="N65" s="20" t="s">
        <v>2223</v>
      </c>
      <c r="O65">
        <v>8</v>
      </c>
      <c r="P65">
        <v>88</v>
      </c>
      <c r="Q65">
        <v>704</v>
      </c>
      <c r="R65" s="59">
        <v>43466</v>
      </c>
      <c r="S65" s="20" t="s">
        <v>2147</v>
      </c>
      <c r="T65" t="b">
        <v>0</v>
      </c>
    </row>
    <row r="66" spans="1:20" x14ac:dyDescent="0.15">
      <c r="A66" s="20" t="s">
        <v>2129</v>
      </c>
      <c r="B66" s="20" t="s">
        <v>2130</v>
      </c>
      <c r="C66" s="19">
        <v>43625.771177812501</v>
      </c>
      <c r="D66" s="19">
        <v>43094.821468888891</v>
      </c>
      <c r="E66" s="19">
        <v>43624.575413831015</v>
      </c>
      <c r="F66" t="s">
        <v>2149</v>
      </c>
      <c r="G66" s="20" t="s">
        <v>2135</v>
      </c>
      <c r="H66" s="59">
        <v>43466</v>
      </c>
      <c r="I66">
        <v>42389</v>
      </c>
      <c r="J66" s="20" t="s">
        <v>2150</v>
      </c>
      <c r="K66" s="20" t="s">
        <v>2167</v>
      </c>
      <c r="L66" s="20" t="s">
        <v>2156</v>
      </c>
      <c r="M66" s="20" t="s">
        <v>2168</v>
      </c>
      <c r="N66" s="20" t="s">
        <v>2224</v>
      </c>
      <c r="O66">
        <v>2</v>
      </c>
      <c r="P66">
        <v>25</v>
      </c>
      <c r="Q66">
        <v>50</v>
      </c>
      <c r="R66" s="59">
        <v>43466</v>
      </c>
      <c r="S66" s="20" t="s">
        <v>2147</v>
      </c>
      <c r="T66" t="b">
        <v>0</v>
      </c>
    </row>
    <row r="67" spans="1:20" x14ac:dyDescent="0.15">
      <c r="A67" s="20" t="s">
        <v>2129</v>
      </c>
      <c r="B67" s="20" t="s">
        <v>2130</v>
      </c>
      <c r="C67" s="19">
        <v>43625.771177812501</v>
      </c>
      <c r="D67" s="19">
        <v>43094.821468888891</v>
      </c>
      <c r="E67" s="19">
        <v>43624.575413831015</v>
      </c>
      <c r="F67" t="s">
        <v>2149</v>
      </c>
      <c r="G67" s="20" t="s">
        <v>2135</v>
      </c>
      <c r="H67" s="59">
        <v>43466</v>
      </c>
      <c r="I67">
        <v>42390</v>
      </c>
      <c r="J67" s="20" t="s">
        <v>2150</v>
      </c>
      <c r="K67" s="20" t="s">
        <v>2177</v>
      </c>
      <c r="L67" s="20" t="s">
        <v>2156</v>
      </c>
      <c r="M67" s="20" t="s">
        <v>2178</v>
      </c>
      <c r="N67" s="20" t="s">
        <v>2225</v>
      </c>
      <c r="O67">
        <v>6</v>
      </c>
      <c r="P67">
        <v>88</v>
      </c>
      <c r="Q67">
        <v>528</v>
      </c>
      <c r="R67" s="59">
        <v>43466</v>
      </c>
      <c r="S67" s="20" t="s">
        <v>2147</v>
      </c>
      <c r="T67" t="b">
        <v>0</v>
      </c>
    </row>
    <row r="68" spans="1:20" x14ac:dyDescent="0.15">
      <c r="A68" s="20" t="s">
        <v>2129</v>
      </c>
      <c r="B68" s="20" t="s">
        <v>2130</v>
      </c>
      <c r="C68" s="19">
        <v>43625.771177812501</v>
      </c>
      <c r="D68" s="19">
        <v>43094.821468888891</v>
      </c>
      <c r="E68" s="19">
        <v>43624.575413831015</v>
      </c>
      <c r="F68" t="s">
        <v>2149</v>
      </c>
      <c r="G68" s="20" t="s">
        <v>2135</v>
      </c>
      <c r="H68" s="59">
        <v>43466</v>
      </c>
      <c r="I68">
        <v>42390</v>
      </c>
      <c r="J68" s="20" t="s">
        <v>2150</v>
      </c>
      <c r="K68" s="20" t="s">
        <v>2211</v>
      </c>
      <c r="L68" s="20" t="s">
        <v>2161</v>
      </c>
      <c r="M68" s="20" t="s">
        <v>2212</v>
      </c>
      <c r="N68" s="20" t="s">
        <v>2226</v>
      </c>
      <c r="O68">
        <v>3</v>
      </c>
      <c r="P68">
        <v>68</v>
      </c>
      <c r="Q68">
        <v>204</v>
      </c>
      <c r="R68" s="59">
        <v>43466</v>
      </c>
      <c r="S68" s="20" t="s">
        <v>2147</v>
      </c>
      <c r="T68" t="b">
        <v>0</v>
      </c>
    </row>
    <row r="69" spans="1:20" x14ac:dyDescent="0.15">
      <c r="A69" s="20" t="s">
        <v>2129</v>
      </c>
      <c r="B69" s="20" t="s">
        <v>2130</v>
      </c>
      <c r="C69" s="19">
        <v>43625.771177812501</v>
      </c>
      <c r="D69" s="19">
        <v>43094.821468888891</v>
      </c>
      <c r="E69" s="19">
        <v>43624.575413831015</v>
      </c>
      <c r="F69" t="s">
        <v>2149</v>
      </c>
      <c r="G69" s="20" t="s">
        <v>2135</v>
      </c>
      <c r="H69" s="59">
        <v>43466</v>
      </c>
      <c r="I69">
        <v>42390</v>
      </c>
      <c r="J69" s="20" t="s">
        <v>2150</v>
      </c>
      <c r="K69" s="20" t="s">
        <v>2167</v>
      </c>
      <c r="L69" s="20" t="s">
        <v>2156</v>
      </c>
      <c r="M69" s="20" t="s">
        <v>2168</v>
      </c>
      <c r="N69" s="20" t="s">
        <v>2227</v>
      </c>
      <c r="O69">
        <v>8</v>
      </c>
      <c r="P69">
        <v>25</v>
      </c>
      <c r="Q69">
        <v>200</v>
      </c>
      <c r="R69" s="59">
        <v>43466</v>
      </c>
      <c r="S69" s="20" t="s">
        <v>2147</v>
      </c>
      <c r="T69" t="b">
        <v>0</v>
      </c>
    </row>
    <row r="70" spans="1:20" x14ac:dyDescent="0.15">
      <c r="A70" s="20" t="s">
        <v>2129</v>
      </c>
      <c r="B70" s="20" t="s">
        <v>2130</v>
      </c>
      <c r="C70" s="19">
        <v>43625.771177812501</v>
      </c>
      <c r="D70" s="19">
        <v>43094.821468888891</v>
      </c>
      <c r="E70" s="19">
        <v>43624.575413831015</v>
      </c>
      <c r="F70" t="s">
        <v>2149</v>
      </c>
      <c r="G70" s="20" t="s">
        <v>2135</v>
      </c>
      <c r="H70" s="59">
        <v>43466</v>
      </c>
      <c r="I70">
        <v>42390</v>
      </c>
      <c r="J70" s="20" t="s">
        <v>2150</v>
      </c>
      <c r="K70" s="20" t="s">
        <v>2155</v>
      </c>
      <c r="L70" s="20" t="s">
        <v>2156</v>
      </c>
      <c r="M70" s="20" t="s">
        <v>2157</v>
      </c>
      <c r="N70" s="20" t="s">
        <v>2223</v>
      </c>
      <c r="O70">
        <v>6</v>
      </c>
      <c r="P70">
        <v>54</v>
      </c>
      <c r="Q70">
        <v>324</v>
      </c>
      <c r="R70" s="59">
        <v>43466</v>
      </c>
      <c r="S70" s="20" t="s">
        <v>2147</v>
      </c>
      <c r="T70" t="b">
        <v>0</v>
      </c>
    </row>
    <row r="71" spans="1:20" x14ac:dyDescent="0.15">
      <c r="A71" s="20" t="s">
        <v>2129</v>
      </c>
      <c r="B71" s="20" t="s">
        <v>2130</v>
      </c>
      <c r="C71" s="19">
        <v>43625.771177812501</v>
      </c>
      <c r="D71" s="19">
        <v>43094.821468888891</v>
      </c>
      <c r="E71" s="19">
        <v>43624.575413831015</v>
      </c>
      <c r="F71" t="s">
        <v>2149</v>
      </c>
      <c r="G71" s="20" t="s">
        <v>2135</v>
      </c>
      <c r="H71" s="59">
        <v>43466</v>
      </c>
      <c r="I71">
        <v>42390</v>
      </c>
      <c r="J71" s="20" t="s">
        <v>2150</v>
      </c>
      <c r="K71" s="20" t="s">
        <v>2155</v>
      </c>
      <c r="L71" s="20" t="s">
        <v>2156</v>
      </c>
      <c r="M71" s="20" t="s">
        <v>2157</v>
      </c>
      <c r="N71" s="20" t="s">
        <v>2228</v>
      </c>
      <c r="O71">
        <v>5</v>
      </c>
      <c r="P71">
        <v>54</v>
      </c>
      <c r="Q71">
        <v>270</v>
      </c>
      <c r="R71" s="59">
        <v>43466</v>
      </c>
      <c r="S71" s="20" t="s">
        <v>2147</v>
      </c>
      <c r="T71" t="b">
        <v>0</v>
      </c>
    </row>
    <row r="72" spans="1:20" x14ac:dyDescent="0.15">
      <c r="A72" s="20" t="s">
        <v>2129</v>
      </c>
      <c r="B72" s="20" t="s">
        <v>2130</v>
      </c>
      <c r="C72" s="19">
        <v>43625.771177812501</v>
      </c>
      <c r="D72" s="19">
        <v>43094.821468888891</v>
      </c>
      <c r="E72" s="19">
        <v>43624.575413831015</v>
      </c>
      <c r="F72" t="s">
        <v>2149</v>
      </c>
      <c r="G72" s="20" t="s">
        <v>2135</v>
      </c>
      <c r="H72" s="59">
        <v>43466</v>
      </c>
      <c r="I72">
        <v>42390</v>
      </c>
      <c r="J72" s="20" t="s">
        <v>2150</v>
      </c>
      <c r="K72" s="20" t="s">
        <v>2167</v>
      </c>
      <c r="L72" s="20" t="s">
        <v>2156</v>
      </c>
      <c r="M72" s="20" t="s">
        <v>2168</v>
      </c>
      <c r="N72" s="20" t="s">
        <v>2229</v>
      </c>
      <c r="O72">
        <v>6</v>
      </c>
      <c r="P72">
        <v>25</v>
      </c>
      <c r="Q72">
        <v>150</v>
      </c>
      <c r="R72" s="59">
        <v>43466</v>
      </c>
      <c r="S72" s="20" t="s">
        <v>2147</v>
      </c>
      <c r="T72" t="b">
        <v>0</v>
      </c>
    </row>
    <row r="73" spans="1:20" x14ac:dyDescent="0.15">
      <c r="A73" s="20" t="s">
        <v>2129</v>
      </c>
      <c r="B73" s="20" t="s">
        <v>2130</v>
      </c>
      <c r="C73" s="19">
        <v>43625.771177812501</v>
      </c>
      <c r="D73" s="19">
        <v>43094.821468888891</v>
      </c>
      <c r="E73" s="19">
        <v>43624.575413831015</v>
      </c>
      <c r="F73" t="s">
        <v>2149</v>
      </c>
      <c r="G73" s="20" t="s">
        <v>2135</v>
      </c>
      <c r="H73" s="59">
        <v>43466</v>
      </c>
      <c r="I73">
        <v>42391</v>
      </c>
      <c r="J73" s="20" t="s">
        <v>2150</v>
      </c>
      <c r="K73" s="20" t="s">
        <v>2177</v>
      </c>
      <c r="L73" s="20" t="s">
        <v>2156</v>
      </c>
      <c r="M73" s="20" t="s">
        <v>2178</v>
      </c>
      <c r="N73" s="20" t="s">
        <v>2169</v>
      </c>
      <c r="O73">
        <v>8</v>
      </c>
      <c r="P73">
        <v>88</v>
      </c>
      <c r="Q73">
        <v>704</v>
      </c>
      <c r="R73" s="59">
        <v>43466</v>
      </c>
      <c r="S73" s="20" t="s">
        <v>2147</v>
      </c>
      <c r="T73" t="b">
        <v>0</v>
      </c>
    </row>
    <row r="74" spans="1:20" x14ac:dyDescent="0.15">
      <c r="A74" s="20" t="s">
        <v>2129</v>
      </c>
      <c r="B74" s="20" t="s">
        <v>2130</v>
      </c>
      <c r="C74" s="19">
        <v>43625.771177812501</v>
      </c>
      <c r="D74" s="19">
        <v>43094.821468888891</v>
      </c>
      <c r="E74" s="19">
        <v>43624.575413831015</v>
      </c>
      <c r="F74" t="s">
        <v>2149</v>
      </c>
      <c r="G74" s="20" t="s">
        <v>2135</v>
      </c>
      <c r="H74" s="59">
        <v>43466</v>
      </c>
      <c r="I74">
        <v>42391</v>
      </c>
      <c r="J74" s="20" t="s">
        <v>2150</v>
      </c>
      <c r="K74" s="20" t="s">
        <v>2167</v>
      </c>
      <c r="L74" s="20" t="s">
        <v>2156</v>
      </c>
      <c r="M74" s="20" t="s">
        <v>2168</v>
      </c>
      <c r="N74" s="20" t="s">
        <v>2230</v>
      </c>
      <c r="O74">
        <v>8</v>
      </c>
      <c r="P74">
        <v>25</v>
      </c>
      <c r="Q74">
        <v>200</v>
      </c>
      <c r="R74" s="59">
        <v>43466</v>
      </c>
      <c r="S74" s="20" t="s">
        <v>2147</v>
      </c>
      <c r="T74" t="b">
        <v>0</v>
      </c>
    </row>
    <row r="75" spans="1:20" x14ac:dyDescent="0.15">
      <c r="A75" s="20" t="s">
        <v>2129</v>
      </c>
      <c r="B75" s="20" t="s">
        <v>2130</v>
      </c>
      <c r="C75" s="19">
        <v>43625.771177812501</v>
      </c>
      <c r="D75" s="19">
        <v>43094.821468888891</v>
      </c>
      <c r="E75" s="19">
        <v>43624.575413831015</v>
      </c>
      <c r="F75" t="s">
        <v>2149</v>
      </c>
      <c r="G75" s="20" t="s">
        <v>2135</v>
      </c>
      <c r="H75" s="59">
        <v>43466</v>
      </c>
      <c r="I75">
        <v>42391</v>
      </c>
      <c r="J75" s="20" t="s">
        <v>2150</v>
      </c>
      <c r="K75" s="20" t="s">
        <v>2177</v>
      </c>
      <c r="L75" s="20" t="s">
        <v>2156</v>
      </c>
      <c r="M75" s="20" t="s">
        <v>2178</v>
      </c>
      <c r="N75" s="20" t="s">
        <v>2187</v>
      </c>
      <c r="O75">
        <v>2</v>
      </c>
      <c r="P75">
        <v>88</v>
      </c>
      <c r="Q75">
        <v>176</v>
      </c>
      <c r="R75" s="59">
        <v>43466</v>
      </c>
      <c r="S75" s="20" t="s">
        <v>2147</v>
      </c>
      <c r="T75" t="b">
        <v>0</v>
      </c>
    </row>
    <row r="76" spans="1:20" x14ac:dyDescent="0.15">
      <c r="A76" s="20" t="s">
        <v>2129</v>
      </c>
      <c r="B76" s="20" t="s">
        <v>2130</v>
      </c>
      <c r="C76" s="19">
        <v>43625.771177812501</v>
      </c>
      <c r="D76" s="19">
        <v>43094.821468888891</v>
      </c>
      <c r="E76" s="19">
        <v>43624.575413831015</v>
      </c>
      <c r="F76" t="s">
        <v>2149</v>
      </c>
      <c r="G76" s="20" t="s">
        <v>2135</v>
      </c>
      <c r="H76" s="59">
        <v>43466</v>
      </c>
      <c r="I76">
        <v>42391</v>
      </c>
      <c r="J76" s="20" t="s">
        <v>2150</v>
      </c>
      <c r="K76" s="20" t="s">
        <v>2164</v>
      </c>
      <c r="L76" s="20" t="s">
        <v>2161</v>
      </c>
      <c r="M76" s="20" t="s">
        <v>2165</v>
      </c>
      <c r="N76" s="20" t="s">
        <v>2169</v>
      </c>
      <c r="O76">
        <v>7</v>
      </c>
      <c r="P76">
        <v>49</v>
      </c>
      <c r="Q76">
        <v>343</v>
      </c>
      <c r="R76" s="59">
        <v>43466</v>
      </c>
      <c r="S76" s="20" t="s">
        <v>2147</v>
      </c>
      <c r="T76" t="b">
        <v>0</v>
      </c>
    </row>
    <row r="77" spans="1:20" x14ac:dyDescent="0.15">
      <c r="A77" s="20" t="s">
        <v>2129</v>
      </c>
      <c r="B77" s="20" t="s">
        <v>2130</v>
      </c>
      <c r="C77" s="19">
        <v>43625.771177812501</v>
      </c>
      <c r="D77" s="19">
        <v>43094.821468888891</v>
      </c>
      <c r="E77" s="19">
        <v>43624.575413831015</v>
      </c>
      <c r="F77" t="s">
        <v>2149</v>
      </c>
      <c r="G77" s="20" t="s">
        <v>2135</v>
      </c>
      <c r="H77" s="59">
        <v>43466</v>
      </c>
      <c r="I77">
        <v>42392</v>
      </c>
      <c r="J77" s="20" t="s">
        <v>2150</v>
      </c>
      <c r="K77" s="20" t="s">
        <v>2155</v>
      </c>
      <c r="L77" s="20" t="s">
        <v>2156</v>
      </c>
      <c r="M77" s="20" t="s">
        <v>2157</v>
      </c>
      <c r="N77" s="20" t="s">
        <v>2203</v>
      </c>
      <c r="O77">
        <v>4</v>
      </c>
      <c r="P77">
        <v>54</v>
      </c>
      <c r="Q77">
        <v>216</v>
      </c>
      <c r="R77" s="59">
        <v>43466</v>
      </c>
      <c r="S77" s="20" t="s">
        <v>2147</v>
      </c>
      <c r="T77" t="b">
        <v>0</v>
      </c>
    </row>
    <row r="78" spans="1:20" x14ac:dyDescent="0.15">
      <c r="A78" s="20" t="s">
        <v>2129</v>
      </c>
      <c r="B78" s="20" t="s">
        <v>2130</v>
      </c>
      <c r="C78" s="19">
        <v>43625.771177812501</v>
      </c>
      <c r="D78" s="19">
        <v>43094.821468888891</v>
      </c>
      <c r="E78" s="19">
        <v>43624.575413831015</v>
      </c>
      <c r="F78" t="s">
        <v>2149</v>
      </c>
      <c r="G78" s="20" t="s">
        <v>2135</v>
      </c>
      <c r="H78" s="59">
        <v>43466</v>
      </c>
      <c r="I78">
        <v>42392</v>
      </c>
      <c r="J78" s="20" t="s">
        <v>2150</v>
      </c>
      <c r="K78" s="20" t="s">
        <v>2167</v>
      </c>
      <c r="L78" s="20" t="s">
        <v>2156</v>
      </c>
      <c r="M78" s="20" t="s">
        <v>2168</v>
      </c>
      <c r="N78" s="20" t="s">
        <v>2231</v>
      </c>
      <c r="O78">
        <v>7</v>
      </c>
      <c r="P78">
        <v>25</v>
      </c>
      <c r="Q78">
        <v>175</v>
      </c>
      <c r="R78" s="59">
        <v>43466</v>
      </c>
      <c r="S78" s="20" t="s">
        <v>2147</v>
      </c>
      <c r="T78" t="b">
        <v>0</v>
      </c>
    </row>
    <row r="79" spans="1:20" x14ac:dyDescent="0.15">
      <c r="A79" s="20" t="s">
        <v>2129</v>
      </c>
      <c r="B79" s="20" t="s">
        <v>2130</v>
      </c>
      <c r="C79" s="19">
        <v>43625.771177812501</v>
      </c>
      <c r="D79" s="19">
        <v>43094.821468888891</v>
      </c>
      <c r="E79" s="19">
        <v>43624.575413831015</v>
      </c>
      <c r="F79" t="s">
        <v>2149</v>
      </c>
      <c r="G79" s="20" t="s">
        <v>2135</v>
      </c>
      <c r="H79" s="59">
        <v>43466</v>
      </c>
      <c r="I79">
        <v>42392</v>
      </c>
      <c r="J79" s="20" t="s">
        <v>2150</v>
      </c>
      <c r="K79" s="20" t="s">
        <v>2177</v>
      </c>
      <c r="L79" s="20" t="s">
        <v>2156</v>
      </c>
      <c r="M79" s="20" t="s">
        <v>2178</v>
      </c>
      <c r="N79" s="20" t="s">
        <v>2175</v>
      </c>
      <c r="O79">
        <v>3</v>
      </c>
      <c r="P79">
        <v>88</v>
      </c>
      <c r="Q79">
        <v>264</v>
      </c>
      <c r="R79" s="59">
        <v>43466</v>
      </c>
      <c r="S79" s="20" t="s">
        <v>2147</v>
      </c>
      <c r="T79" t="b">
        <v>0</v>
      </c>
    </row>
    <row r="80" spans="1:20" x14ac:dyDescent="0.15">
      <c r="A80" s="20" t="s">
        <v>2129</v>
      </c>
      <c r="B80" s="20" t="s">
        <v>2130</v>
      </c>
      <c r="C80" s="19">
        <v>43625.771177812501</v>
      </c>
      <c r="D80" s="19">
        <v>43094.821468888891</v>
      </c>
      <c r="E80" s="19">
        <v>43624.575413831015</v>
      </c>
      <c r="F80" t="s">
        <v>2149</v>
      </c>
      <c r="G80" s="20" t="s">
        <v>2135</v>
      </c>
      <c r="H80" s="59">
        <v>43466</v>
      </c>
      <c r="I80">
        <v>42393</v>
      </c>
      <c r="J80" s="20" t="s">
        <v>2150</v>
      </c>
      <c r="K80" s="20" t="s">
        <v>2167</v>
      </c>
      <c r="L80" s="20" t="s">
        <v>2156</v>
      </c>
      <c r="M80" s="20" t="s">
        <v>2168</v>
      </c>
      <c r="N80" s="20" t="s">
        <v>2223</v>
      </c>
      <c r="O80">
        <v>3</v>
      </c>
      <c r="P80">
        <v>25</v>
      </c>
      <c r="Q80">
        <v>75</v>
      </c>
      <c r="R80" s="59">
        <v>43466</v>
      </c>
      <c r="S80" s="20" t="s">
        <v>2147</v>
      </c>
      <c r="T80" t="b">
        <v>0</v>
      </c>
    </row>
    <row r="81" spans="1:20" x14ac:dyDescent="0.15">
      <c r="A81" s="20" t="s">
        <v>2129</v>
      </c>
      <c r="B81" s="20" t="s">
        <v>2130</v>
      </c>
      <c r="C81" s="19">
        <v>43625.771177812501</v>
      </c>
      <c r="D81" s="19">
        <v>43094.821468888891</v>
      </c>
      <c r="E81" s="19">
        <v>43624.575413831015</v>
      </c>
      <c r="F81" t="s">
        <v>2149</v>
      </c>
      <c r="G81" s="20" t="s">
        <v>2135</v>
      </c>
      <c r="H81" s="59">
        <v>43466</v>
      </c>
      <c r="I81">
        <v>42393</v>
      </c>
      <c r="J81" s="20" t="s">
        <v>2150</v>
      </c>
      <c r="K81" s="20" t="s">
        <v>2167</v>
      </c>
      <c r="L81" s="20" t="s">
        <v>2156</v>
      </c>
      <c r="M81" s="20" t="s">
        <v>2168</v>
      </c>
      <c r="N81" s="20" t="s">
        <v>2232</v>
      </c>
      <c r="O81">
        <v>5</v>
      </c>
      <c r="P81">
        <v>25</v>
      </c>
      <c r="Q81">
        <v>125</v>
      </c>
      <c r="R81" s="59">
        <v>43466</v>
      </c>
      <c r="S81" s="20" t="s">
        <v>2147</v>
      </c>
      <c r="T81" t="b">
        <v>0</v>
      </c>
    </row>
    <row r="82" spans="1:20" x14ac:dyDescent="0.15">
      <c r="A82" s="20" t="s">
        <v>2129</v>
      </c>
      <c r="B82" s="20" t="s">
        <v>2130</v>
      </c>
      <c r="C82" s="19">
        <v>43625.771177812501</v>
      </c>
      <c r="D82" s="19">
        <v>43094.821468888891</v>
      </c>
      <c r="E82" s="19">
        <v>43624.575413831015</v>
      </c>
      <c r="F82" t="s">
        <v>2149</v>
      </c>
      <c r="G82" s="20" t="s">
        <v>2135</v>
      </c>
      <c r="H82" s="59">
        <v>43466</v>
      </c>
      <c r="I82">
        <v>42393</v>
      </c>
      <c r="J82" s="20" t="s">
        <v>2150</v>
      </c>
      <c r="K82" s="20" t="s">
        <v>2167</v>
      </c>
      <c r="L82" s="20" t="s">
        <v>2156</v>
      </c>
      <c r="M82" s="20" t="s">
        <v>2168</v>
      </c>
      <c r="N82" s="20" t="s">
        <v>2233</v>
      </c>
      <c r="O82">
        <v>2</v>
      </c>
      <c r="P82">
        <v>25</v>
      </c>
      <c r="Q82">
        <v>50</v>
      </c>
      <c r="R82" s="59">
        <v>43466</v>
      </c>
      <c r="S82" s="20" t="s">
        <v>2147</v>
      </c>
      <c r="T82" t="b">
        <v>0</v>
      </c>
    </row>
    <row r="83" spans="1:20" x14ac:dyDescent="0.15">
      <c r="A83" s="20" t="s">
        <v>2129</v>
      </c>
      <c r="B83" s="20" t="s">
        <v>2130</v>
      </c>
      <c r="C83" s="19">
        <v>43625.771177812501</v>
      </c>
      <c r="D83" s="19">
        <v>43094.821468888891</v>
      </c>
      <c r="E83" s="19">
        <v>43624.575413831015</v>
      </c>
      <c r="F83" t="s">
        <v>2149</v>
      </c>
      <c r="G83" s="20" t="s">
        <v>2135</v>
      </c>
      <c r="H83" s="59">
        <v>43466</v>
      </c>
      <c r="I83">
        <v>42394</v>
      </c>
      <c r="J83" s="20" t="s">
        <v>2150</v>
      </c>
      <c r="K83" s="20" t="s">
        <v>2177</v>
      </c>
      <c r="L83" s="20" t="s">
        <v>2156</v>
      </c>
      <c r="M83" s="20" t="s">
        <v>2178</v>
      </c>
      <c r="N83" s="20" t="s">
        <v>2234</v>
      </c>
      <c r="O83">
        <v>7</v>
      </c>
      <c r="P83">
        <v>88</v>
      </c>
      <c r="Q83">
        <v>616</v>
      </c>
      <c r="R83" s="59">
        <v>43466</v>
      </c>
      <c r="S83" s="20" t="s">
        <v>2147</v>
      </c>
      <c r="T83" t="b">
        <v>0</v>
      </c>
    </row>
    <row r="84" spans="1:20" x14ac:dyDescent="0.15">
      <c r="A84" s="20" t="s">
        <v>2129</v>
      </c>
      <c r="B84" s="20" t="s">
        <v>2130</v>
      </c>
      <c r="C84" s="19">
        <v>43625.771177812501</v>
      </c>
      <c r="D84" s="19">
        <v>43094.821468888891</v>
      </c>
      <c r="E84" s="19">
        <v>43624.575413831015</v>
      </c>
      <c r="F84" t="s">
        <v>2149</v>
      </c>
      <c r="G84" s="20" t="s">
        <v>2135</v>
      </c>
      <c r="H84" s="59">
        <v>43466</v>
      </c>
      <c r="I84">
        <v>42394</v>
      </c>
      <c r="J84" s="20" t="s">
        <v>2150</v>
      </c>
      <c r="K84" s="20" t="s">
        <v>2205</v>
      </c>
      <c r="L84" s="20" t="s">
        <v>2152</v>
      </c>
      <c r="M84" s="20" t="s">
        <v>2206</v>
      </c>
      <c r="N84" s="20" t="s">
        <v>2204</v>
      </c>
      <c r="O84">
        <v>4</v>
      </c>
      <c r="P84">
        <v>98</v>
      </c>
      <c r="Q84">
        <v>392</v>
      </c>
      <c r="R84" s="59">
        <v>43466</v>
      </c>
      <c r="S84" s="20" t="s">
        <v>2147</v>
      </c>
      <c r="T84" t="b">
        <v>0</v>
      </c>
    </row>
    <row r="85" spans="1:20" x14ac:dyDescent="0.15">
      <c r="A85" s="20" t="s">
        <v>2129</v>
      </c>
      <c r="B85" s="20" t="s">
        <v>2130</v>
      </c>
      <c r="C85" s="19">
        <v>43625.771177812501</v>
      </c>
      <c r="D85" s="19">
        <v>43094.821468888891</v>
      </c>
      <c r="E85" s="19">
        <v>43624.575413831015</v>
      </c>
      <c r="F85" t="s">
        <v>2149</v>
      </c>
      <c r="G85" s="20" t="s">
        <v>2135</v>
      </c>
      <c r="H85" s="59">
        <v>43466</v>
      </c>
      <c r="I85">
        <v>42394</v>
      </c>
      <c r="J85" s="20" t="s">
        <v>2150</v>
      </c>
      <c r="K85" s="20" t="s">
        <v>2177</v>
      </c>
      <c r="L85" s="20" t="s">
        <v>2156</v>
      </c>
      <c r="M85" s="20" t="s">
        <v>2178</v>
      </c>
      <c r="N85" s="20" t="s">
        <v>2235</v>
      </c>
      <c r="O85">
        <v>3</v>
      </c>
      <c r="P85">
        <v>88</v>
      </c>
      <c r="Q85">
        <v>264</v>
      </c>
      <c r="R85" s="59">
        <v>43466</v>
      </c>
      <c r="S85" s="20" t="s">
        <v>2147</v>
      </c>
      <c r="T85" t="b">
        <v>0</v>
      </c>
    </row>
    <row r="86" spans="1:20" x14ac:dyDescent="0.15">
      <c r="A86" s="20" t="s">
        <v>2129</v>
      </c>
      <c r="B86" s="20" t="s">
        <v>2130</v>
      </c>
      <c r="C86" s="19">
        <v>43625.771177812501</v>
      </c>
      <c r="D86" s="19">
        <v>43094.821468888891</v>
      </c>
      <c r="E86" s="19">
        <v>43624.575413831015</v>
      </c>
      <c r="F86" t="s">
        <v>2149</v>
      </c>
      <c r="G86" s="20" t="s">
        <v>2135</v>
      </c>
      <c r="H86" s="59">
        <v>43466</v>
      </c>
      <c r="I86">
        <v>42394</v>
      </c>
      <c r="J86" s="20" t="s">
        <v>2150</v>
      </c>
      <c r="K86" s="20" t="s">
        <v>2167</v>
      </c>
      <c r="L86" s="20" t="s">
        <v>2156</v>
      </c>
      <c r="M86" s="20" t="s">
        <v>2168</v>
      </c>
      <c r="N86" s="20" t="s">
        <v>2209</v>
      </c>
      <c r="O86">
        <v>3</v>
      </c>
      <c r="P86">
        <v>25</v>
      </c>
      <c r="Q86">
        <v>75</v>
      </c>
      <c r="R86" s="59">
        <v>43466</v>
      </c>
      <c r="S86" s="20" t="s">
        <v>2147</v>
      </c>
      <c r="T86" t="b">
        <v>0</v>
      </c>
    </row>
    <row r="87" spans="1:20" x14ac:dyDescent="0.15">
      <c r="A87" s="20" t="s">
        <v>2129</v>
      </c>
      <c r="B87" s="20" t="s">
        <v>2130</v>
      </c>
      <c r="C87" s="19">
        <v>43625.771177812501</v>
      </c>
      <c r="D87" s="19">
        <v>43094.821468888891</v>
      </c>
      <c r="E87" s="19">
        <v>43624.575413831015</v>
      </c>
      <c r="F87" t="s">
        <v>2149</v>
      </c>
      <c r="G87" s="20" t="s">
        <v>2135</v>
      </c>
      <c r="H87" s="59">
        <v>43466</v>
      </c>
      <c r="I87">
        <v>42394</v>
      </c>
      <c r="J87" s="20" t="s">
        <v>2150</v>
      </c>
      <c r="K87" s="20" t="s">
        <v>2167</v>
      </c>
      <c r="L87" s="20" t="s">
        <v>2156</v>
      </c>
      <c r="M87" s="20" t="s">
        <v>2168</v>
      </c>
      <c r="N87" s="20" t="s">
        <v>2195</v>
      </c>
      <c r="O87">
        <v>6</v>
      </c>
      <c r="P87">
        <v>25</v>
      </c>
      <c r="Q87">
        <v>150</v>
      </c>
      <c r="R87" s="59">
        <v>43466</v>
      </c>
      <c r="S87" s="20" t="s">
        <v>2147</v>
      </c>
      <c r="T87" t="b">
        <v>0</v>
      </c>
    </row>
    <row r="88" spans="1:20" x14ac:dyDescent="0.15">
      <c r="A88" s="20" t="s">
        <v>2129</v>
      </c>
      <c r="B88" s="20" t="s">
        <v>2130</v>
      </c>
      <c r="C88" s="19">
        <v>43625.771177812501</v>
      </c>
      <c r="D88" s="19">
        <v>43094.821468888891</v>
      </c>
      <c r="E88" s="19">
        <v>43624.575413831015</v>
      </c>
      <c r="F88" t="s">
        <v>2149</v>
      </c>
      <c r="G88" s="20" t="s">
        <v>2135</v>
      </c>
      <c r="H88" s="59">
        <v>43466</v>
      </c>
      <c r="I88">
        <v>42395</v>
      </c>
      <c r="J88" s="20" t="s">
        <v>2150</v>
      </c>
      <c r="K88" s="20" t="s">
        <v>2164</v>
      </c>
      <c r="L88" s="20" t="s">
        <v>2161</v>
      </c>
      <c r="M88" s="20" t="s">
        <v>2165</v>
      </c>
      <c r="N88" s="20" t="s">
        <v>2183</v>
      </c>
      <c r="O88">
        <v>8</v>
      </c>
      <c r="P88">
        <v>49</v>
      </c>
      <c r="Q88">
        <v>392</v>
      </c>
      <c r="R88" s="59">
        <v>43466</v>
      </c>
      <c r="S88" s="20" t="s">
        <v>2147</v>
      </c>
      <c r="T88" t="b">
        <v>0</v>
      </c>
    </row>
    <row r="89" spans="1:20" x14ac:dyDescent="0.15">
      <c r="A89" s="20" t="s">
        <v>2129</v>
      </c>
      <c r="B89" s="20" t="s">
        <v>2130</v>
      </c>
      <c r="C89" s="19">
        <v>43625.771177812501</v>
      </c>
      <c r="D89" s="19">
        <v>43094.821468888891</v>
      </c>
      <c r="E89" s="19">
        <v>43624.575413831015</v>
      </c>
      <c r="F89" t="s">
        <v>2149</v>
      </c>
      <c r="G89" s="20" t="s">
        <v>2135</v>
      </c>
      <c r="H89" s="59">
        <v>43466</v>
      </c>
      <c r="I89">
        <v>42395</v>
      </c>
      <c r="J89" s="20" t="s">
        <v>2150</v>
      </c>
      <c r="K89" s="20" t="s">
        <v>2167</v>
      </c>
      <c r="L89" s="20" t="s">
        <v>2156</v>
      </c>
      <c r="M89" s="20" t="s">
        <v>2168</v>
      </c>
      <c r="N89" s="20" t="s">
        <v>2202</v>
      </c>
      <c r="O89">
        <v>7</v>
      </c>
      <c r="P89">
        <v>25</v>
      </c>
      <c r="Q89">
        <v>175</v>
      </c>
      <c r="R89" s="59">
        <v>43466</v>
      </c>
      <c r="S89" s="20" t="s">
        <v>2147</v>
      </c>
      <c r="T89" t="b">
        <v>0</v>
      </c>
    </row>
    <row r="90" spans="1:20" x14ac:dyDescent="0.15">
      <c r="A90" s="20" t="s">
        <v>2129</v>
      </c>
      <c r="B90" s="20" t="s">
        <v>2130</v>
      </c>
      <c r="C90" s="19">
        <v>43625.771177812501</v>
      </c>
      <c r="D90" s="19">
        <v>43094.821468888891</v>
      </c>
      <c r="E90" s="19">
        <v>43624.575413831015</v>
      </c>
      <c r="F90" t="s">
        <v>2149</v>
      </c>
      <c r="G90" s="20" t="s">
        <v>2135</v>
      </c>
      <c r="H90" s="59">
        <v>43466</v>
      </c>
      <c r="I90">
        <v>42395</v>
      </c>
      <c r="J90" s="20" t="s">
        <v>2150</v>
      </c>
      <c r="K90" s="20" t="s">
        <v>2164</v>
      </c>
      <c r="L90" s="20" t="s">
        <v>2161</v>
      </c>
      <c r="M90" s="20" t="s">
        <v>2165</v>
      </c>
      <c r="N90" s="20" t="s">
        <v>2217</v>
      </c>
      <c r="O90">
        <v>8</v>
      </c>
      <c r="P90">
        <v>49</v>
      </c>
      <c r="Q90">
        <v>392</v>
      </c>
      <c r="R90" s="59">
        <v>43466</v>
      </c>
      <c r="S90" s="20" t="s">
        <v>2147</v>
      </c>
      <c r="T90" t="b">
        <v>0</v>
      </c>
    </row>
    <row r="91" spans="1:20" x14ac:dyDescent="0.15">
      <c r="A91" s="20" t="s">
        <v>2129</v>
      </c>
      <c r="B91" s="20" t="s">
        <v>2130</v>
      </c>
      <c r="C91" s="19">
        <v>43625.771177812501</v>
      </c>
      <c r="D91" s="19">
        <v>43094.821468888891</v>
      </c>
      <c r="E91" s="19">
        <v>43624.575413831015</v>
      </c>
      <c r="F91" t="s">
        <v>2149</v>
      </c>
      <c r="G91" s="20" t="s">
        <v>2135</v>
      </c>
      <c r="H91" s="59">
        <v>43466</v>
      </c>
      <c r="I91">
        <v>42395</v>
      </c>
      <c r="J91" s="20" t="s">
        <v>2150</v>
      </c>
      <c r="K91" s="20" t="s">
        <v>2167</v>
      </c>
      <c r="L91" s="20" t="s">
        <v>2156</v>
      </c>
      <c r="M91" s="20" t="s">
        <v>2168</v>
      </c>
      <c r="N91" s="20" t="s">
        <v>2234</v>
      </c>
      <c r="O91">
        <v>2</v>
      </c>
      <c r="P91">
        <v>25</v>
      </c>
      <c r="Q91">
        <v>50</v>
      </c>
      <c r="R91" s="59">
        <v>43466</v>
      </c>
      <c r="S91" s="20" t="s">
        <v>2147</v>
      </c>
      <c r="T91" t="b">
        <v>0</v>
      </c>
    </row>
    <row r="92" spans="1:20" x14ac:dyDescent="0.15">
      <c r="A92" s="20" t="s">
        <v>2129</v>
      </c>
      <c r="B92" s="20" t="s">
        <v>2130</v>
      </c>
      <c r="C92" s="19">
        <v>43625.771177812501</v>
      </c>
      <c r="D92" s="19">
        <v>43094.821468888891</v>
      </c>
      <c r="E92" s="19">
        <v>43624.575413831015</v>
      </c>
      <c r="F92" t="s">
        <v>2149</v>
      </c>
      <c r="G92" s="20" t="s">
        <v>2135</v>
      </c>
      <c r="H92" s="59">
        <v>43466</v>
      </c>
      <c r="I92">
        <v>42395</v>
      </c>
      <c r="J92" s="20" t="s">
        <v>2150</v>
      </c>
      <c r="K92" s="20" t="s">
        <v>2167</v>
      </c>
      <c r="L92" s="20" t="s">
        <v>2156</v>
      </c>
      <c r="M92" s="20" t="s">
        <v>2168</v>
      </c>
      <c r="N92" s="20" t="s">
        <v>2236</v>
      </c>
      <c r="O92">
        <v>4</v>
      </c>
      <c r="P92">
        <v>25</v>
      </c>
      <c r="Q92">
        <v>100</v>
      </c>
      <c r="R92" s="59">
        <v>43466</v>
      </c>
      <c r="S92" s="20" t="s">
        <v>2147</v>
      </c>
      <c r="T92" t="b">
        <v>0</v>
      </c>
    </row>
    <row r="93" spans="1:20" x14ac:dyDescent="0.15">
      <c r="A93" s="20" t="s">
        <v>2129</v>
      </c>
      <c r="B93" s="20" t="s">
        <v>2130</v>
      </c>
      <c r="C93" s="19">
        <v>43625.771177812501</v>
      </c>
      <c r="D93" s="19">
        <v>43094.821468888891</v>
      </c>
      <c r="E93" s="19">
        <v>43624.575413831015</v>
      </c>
      <c r="F93" t="s">
        <v>2149</v>
      </c>
      <c r="G93" s="20" t="s">
        <v>2135</v>
      </c>
      <c r="H93" s="59">
        <v>43466</v>
      </c>
      <c r="I93">
        <v>42395</v>
      </c>
      <c r="J93" s="20" t="s">
        <v>2150</v>
      </c>
      <c r="K93" s="20" t="s">
        <v>2160</v>
      </c>
      <c r="L93" s="20" t="s">
        <v>2161</v>
      </c>
      <c r="M93" s="20" t="s">
        <v>2162</v>
      </c>
      <c r="N93" s="20" t="s">
        <v>2214</v>
      </c>
      <c r="O93">
        <v>9</v>
      </c>
      <c r="P93">
        <v>26</v>
      </c>
      <c r="Q93">
        <v>234</v>
      </c>
      <c r="R93" s="59">
        <v>43466</v>
      </c>
      <c r="S93" s="20" t="s">
        <v>2147</v>
      </c>
      <c r="T93" t="b">
        <v>0</v>
      </c>
    </row>
    <row r="94" spans="1:20" x14ac:dyDescent="0.15">
      <c r="A94" s="20" t="s">
        <v>2129</v>
      </c>
      <c r="B94" s="20" t="s">
        <v>2130</v>
      </c>
      <c r="C94" s="19">
        <v>43625.771177812501</v>
      </c>
      <c r="D94" s="19">
        <v>43094.821468888891</v>
      </c>
      <c r="E94" s="19">
        <v>43624.575413831015</v>
      </c>
      <c r="F94" t="s">
        <v>2149</v>
      </c>
      <c r="G94" s="20" t="s">
        <v>2135</v>
      </c>
      <c r="H94" s="59">
        <v>43466</v>
      </c>
      <c r="I94">
        <v>42395</v>
      </c>
      <c r="J94" s="20" t="s">
        <v>2150</v>
      </c>
      <c r="K94" s="20" t="s">
        <v>2177</v>
      </c>
      <c r="L94" s="20" t="s">
        <v>2156</v>
      </c>
      <c r="M94" s="20" t="s">
        <v>2178</v>
      </c>
      <c r="N94" s="20" t="s">
        <v>2237</v>
      </c>
      <c r="O94">
        <v>7</v>
      </c>
      <c r="P94">
        <v>88</v>
      </c>
      <c r="Q94">
        <v>616</v>
      </c>
      <c r="R94" s="59">
        <v>43466</v>
      </c>
      <c r="S94" s="20" t="s">
        <v>2147</v>
      </c>
      <c r="T94" t="b">
        <v>0</v>
      </c>
    </row>
    <row r="95" spans="1:20" x14ac:dyDescent="0.15">
      <c r="A95" s="20" t="s">
        <v>2129</v>
      </c>
      <c r="B95" s="20" t="s">
        <v>2130</v>
      </c>
      <c r="C95" s="19">
        <v>43625.771177812501</v>
      </c>
      <c r="D95" s="19">
        <v>43094.821468888891</v>
      </c>
      <c r="E95" s="19">
        <v>43624.575413831015</v>
      </c>
      <c r="F95" t="s">
        <v>2149</v>
      </c>
      <c r="G95" s="20" t="s">
        <v>2135</v>
      </c>
      <c r="H95" s="59">
        <v>43466</v>
      </c>
      <c r="I95">
        <v>42395</v>
      </c>
      <c r="J95" s="20" t="s">
        <v>2150</v>
      </c>
      <c r="K95" s="20" t="s">
        <v>2155</v>
      </c>
      <c r="L95" s="20" t="s">
        <v>2156</v>
      </c>
      <c r="M95" s="20" t="s">
        <v>2157</v>
      </c>
      <c r="N95" s="20" t="s">
        <v>2183</v>
      </c>
      <c r="O95">
        <v>5</v>
      </c>
      <c r="P95">
        <v>54</v>
      </c>
      <c r="Q95">
        <v>270</v>
      </c>
      <c r="R95" s="59">
        <v>43466</v>
      </c>
      <c r="S95" s="20" t="s">
        <v>2147</v>
      </c>
      <c r="T95" t="b">
        <v>0</v>
      </c>
    </row>
    <row r="96" spans="1:20" x14ac:dyDescent="0.15">
      <c r="A96" s="20" t="s">
        <v>2129</v>
      </c>
      <c r="B96" s="20" t="s">
        <v>2130</v>
      </c>
      <c r="C96" s="19">
        <v>43625.771177812501</v>
      </c>
      <c r="D96" s="19">
        <v>43094.821468888891</v>
      </c>
      <c r="E96" s="19">
        <v>43624.575413831015</v>
      </c>
      <c r="F96" t="s">
        <v>2149</v>
      </c>
      <c r="G96" s="20" t="s">
        <v>2135</v>
      </c>
      <c r="H96" s="59">
        <v>43466</v>
      </c>
      <c r="I96">
        <v>42395</v>
      </c>
      <c r="J96" s="20" t="s">
        <v>2150</v>
      </c>
      <c r="K96" s="20" t="s">
        <v>2167</v>
      </c>
      <c r="L96" s="20" t="s">
        <v>2156</v>
      </c>
      <c r="M96" s="20" t="s">
        <v>2168</v>
      </c>
      <c r="N96" s="20" t="s">
        <v>2217</v>
      </c>
      <c r="O96">
        <v>4</v>
      </c>
      <c r="P96">
        <v>25</v>
      </c>
      <c r="Q96">
        <v>100</v>
      </c>
      <c r="R96" s="59">
        <v>43466</v>
      </c>
      <c r="S96" s="20" t="s">
        <v>2147</v>
      </c>
      <c r="T96" t="b">
        <v>0</v>
      </c>
    </row>
    <row r="97" spans="1:20" x14ac:dyDescent="0.15">
      <c r="A97" s="20" t="s">
        <v>2129</v>
      </c>
      <c r="B97" s="20" t="s">
        <v>2130</v>
      </c>
      <c r="C97" s="19">
        <v>43625.771177812501</v>
      </c>
      <c r="D97" s="19">
        <v>43094.821468888891</v>
      </c>
      <c r="E97" s="19">
        <v>43624.575413831015</v>
      </c>
      <c r="F97" t="s">
        <v>2149</v>
      </c>
      <c r="G97" s="20" t="s">
        <v>2135</v>
      </c>
      <c r="H97" s="59">
        <v>43466</v>
      </c>
      <c r="I97">
        <v>42395</v>
      </c>
      <c r="J97" s="20" t="s">
        <v>2150</v>
      </c>
      <c r="K97" s="20" t="s">
        <v>2211</v>
      </c>
      <c r="L97" s="20" t="s">
        <v>2161</v>
      </c>
      <c r="M97" s="20" t="s">
        <v>2212</v>
      </c>
      <c r="N97" s="20" t="s">
        <v>2238</v>
      </c>
      <c r="O97">
        <v>4</v>
      </c>
      <c r="P97">
        <v>68</v>
      </c>
      <c r="Q97">
        <v>272</v>
      </c>
      <c r="R97" s="59">
        <v>43466</v>
      </c>
      <c r="S97" s="20" t="s">
        <v>2147</v>
      </c>
      <c r="T97" t="b">
        <v>0</v>
      </c>
    </row>
    <row r="98" spans="1:20" x14ac:dyDescent="0.15">
      <c r="A98" s="20" t="s">
        <v>2129</v>
      </c>
      <c r="B98" s="20" t="s">
        <v>2130</v>
      </c>
      <c r="C98" s="19">
        <v>43625.771177812501</v>
      </c>
      <c r="D98" s="19">
        <v>43094.821468888891</v>
      </c>
      <c r="E98" s="19">
        <v>43624.575413831015</v>
      </c>
      <c r="F98" t="s">
        <v>2149</v>
      </c>
      <c r="G98" s="20" t="s">
        <v>2135</v>
      </c>
      <c r="H98" s="59">
        <v>43466</v>
      </c>
      <c r="I98">
        <v>42396</v>
      </c>
      <c r="J98" s="20" t="s">
        <v>2150</v>
      </c>
      <c r="K98" s="20" t="s">
        <v>2167</v>
      </c>
      <c r="L98" s="20" t="s">
        <v>2156</v>
      </c>
      <c r="M98" s="20" t="s">
        <v>2168</v>
      </c>
      <c r="N98" s="20" t="s">
        <v>2239</v>
      </c>
      <c r="O98">
        <v>5</v>
      </c>
      <c r="P98">
        <v>25</v>
      </c>
      <c r="Q98">
        <v>125</v>
      </c>
      <c r="R98" s="59">
        <v>43466</v>
      </c>
      <c r="S98" s="20" t="s">
        <v>2147</v>
      </c>
      <c r="T98" t="b">
        <v>0</v>
      </c>
    </row>
    <row r="99" spans="1:20" x14ac:dyDescent="0.15">
      <c r="A99" s="20" t="s">
        <v>2129</v>
      </c>
      <c r="B99" s="20" t="s">
        <v>2130</v>
      </c>
      <c r="C99" s="19">
        <v>43625.771177812501</v>
      </c>
      <c r="D99" s="19">
        <v>43094.821468888891</v>
      </c>
      <c r="E99" s="19">
        <v>43624.575413831015</v>
      </c>
      <c r="F99" t="s">
        <v>2149</v>
      </c>
      <c r="G99" s="20" t="s">
        <v>2135</v>
      </c>
      <c r="H99" s="59">
        <v>43466</v>
      </c>
      <c r="I99">
        <v>42396</v>
      </c>
      <c r="J99" s="20" t="s">
        <v>2150</v>
      </c>
      <c r="K99" s="20" t="s">
        <v>2155</v>
      </c>
      <c r="L99" s="20" t="s">
        <v>2156</v>
      </c>
      <c r="M99" s="20" t="s">
        <v>2157</v>
      </c>
      <c r="N99" s="20" t="s">
        <v>2179</v>
      </c>
      <c r="O99">
        <v>4</v>
      </c>
      <c r="P99">
        <v>54</v>
      </c>
      <c r="Q99">
        <v>216</v>
      </c>
      <c r="R99" s="59">
        <v>43466</v>
      </c>
      <c r="S99" s="20" t="s">
        <v>2147</v>
      </c>
      <c r="T99" t="b">
        <v>0</v>
      </c>
    </row>
    <row r="100" spans="1:20" x14ac:dyDescent="0.15">
      <c r="A100" s="20" t="s">
        <v>2129</v>
      </c>
      <c r="B100" s="20" t="s">
        <v>2130</v>
      </c>
      <c r="C100" s="19">
        <v>43625.771177812501</v>
      </c>
      <c r="D100" s="19">
        <v>43094.821468888891</v>
      </c>
      <c r="E100" s="19">
        <v>43624.575413831015</v>
      </c>
      <c r="F100" t="s">
        <v>2149</v>
      </c>
      <c r="G100" s="20" t="s">
        <v>2135</v>
      </c>
      <c r="H100" s="59">
        <v>43466</v>
      </c>
      <c r="I100">
        <v>42396</v>
      </c>
      <c r="J100" s="20" t="s">
        <v>2150</v>
      </c>
      <c r="K100" s="20" t="s">
        <v>2164</v>
      </c>
      <c r="L100" s="20" t="s">
        <v>2161</v>
      </c>
      <c r="M100" s="20" t="s">
        <v>2165</v>
      </c>
      <c r="N100" s="20" t="s">
        <v>2234</v>
      </c>
      <c r="O100">
        <v>2</v>
      </c>
      <c r="P100">
        <v>49</v>
      </c>
      <c r="Q100">
        <v>98</v>
      </c>
      <c r="R100" s="59">
        <v>43466</v>
      </c>
      <c r="S100" s="20" t="s">
        <v>2147</v>
      </c>
      <c r="T100" t="b">
        <v>0</v>
      </c>
    </row>
    <row r="101" spans="1:20" x14ac:dyDescent="0.15">
      <c r="A101" s="20" t="s">
        <v>2129</v>
      </c>
      <c r="B101" s="20" t="s">
        <v>2130</v>
      </c>
      <c r="C101" s="19">
        <v>43625.771177812501</v>
      </c>
      <c r="D101" s="19">
        <v>43094.821468888891</v>
      </c>
      <c r="E101" s="19">
        <v>43624.575413831015</v>
      </c>
      <c r="F101" t="s">
        <v>2149</v>
      </c>
      <c r="G101" s="20" t="s">
        <v>2135</v>
      </c>
      <c r="H101" s="59">
        <v>43466</v>
      </c>
      <c r="I101">
        <v>42397</v>
      </c>
      <c r="J101" s="20" t="s">
        <v>2150</v>
      </c>
      <c r="K101" s="20" t="s">
        <v>2177</v>
      </c>
      <c r="L101" s="20" t="s">
        <v>2156</v>
      </c>
      <c r="M101" s="20" t="s">
        <v>2178</v>
      </c>
      <c r="N101" s="20" t="s">
        <v>2175</v>
      </c>
      <c r="O101">
        <v>7</v>
      </c>
      <c r="P101">
        <v>88</v>
      </c>
      <c r="Q101">
        <v>616</v>
      </c>
      <c r="R101" s="59">
        <v>43466</v>
      </c>
      <c r="S101" s="20" t="s">
        <v>2147</v>
      </c>
      <c r="T101" t="b">
        <v>0</v>
      </c>
    </row>
    <row r="102" spans="1:20" x14ac:dyDescent="0.15">
      <c r="A102" s="20" t="s">
        <v>2129</v>
      </c>
      <c r="B102" s="20" t="s">
        <v>2130</v>
      </c>
      <c r="C102" s="19">
        <v>43625.771177812501</v>
      </c>
      <c r="D102" s="19">
        <v>43094.821468888891</v>
      </c>
      <c r="E102" s="19">
        <v>43624.575413831015</v>
      </c>
      <c r="F102" t="s">
        <v>2149</v>
      </c>
      <c r="G102" s="20" t="s">
        <v>2135</v>
      </c>
      <c r="H102" s="59">
        <v>43466</v>
      </c>
      <c r="I102">
        <v>42397</v>
      </c>
      <c r="J102" s="20" t="s">
        <v>2150</v>
      </c>
      <c r="K102" s="20" t="s">
        <v>2155</v>
      </c>
      <c r="L102" s="20" t="s">
        <v>2156</v>
      </c>
      <c r="M102" s="20" t="s">
        <v>2157</v>
      </c>
      <c r="N102" s="20" t="s">
        <v>2169</v>
      </c>
      <c r="O102">
        <v>7</v>
      </c>
      <c r="P102">
        <v>54</v>
      </c>
      <c r="Q102">
        <v>378</v>
      </c>
      <c r="R102" s="59">
        <v>43466</v>
      </c>
      <c r="S102" s="20" t="s">
        <v>2147</v>
      </c>
      <c r="T102" t="b">
        <v>0</v>
      </c>
    </row>
    <row r="103" spans="1:20" x14ac:dyDescent="0.15">
      <c r="A103" s="20" t="s">
        <v>2129</v>
      </c>
      <c r="B103" s="20" t="s">
        <v>2130</v>
      </c>
      <c r="C103" s="19">
        <v>43625.771177812501</v>
      </c>
      <c r="D103" s="19">
        <v>43094.821468888891</v>
      </c>
      <c r="E103" s="19">
        <v>43624.575413831015</v>
      </c>
      <c r="F103" t="s">
        <v>2149</v>
      </c>
      <c r="G103" s="20" t="s">
        <v>2135</v>
      </c>
      <c r="H103" s="59">
        <v>43466</v>
      </c>
      <c r="I103">
        <v>42397</v>
      </c>
      <c r="J103" s="20" t="s">
        <v>2150</v>
      </c>
      <c r="K103" s="20" t="s">
        <v>2155</v>
      </c>
      <c r="L103" s="20" t="s">
        <v>2156</v>
      </c>
      <c r="M103" s="20" t="s">
        <v>2157</v>
      </c>
      <c r="N103" s="20" t="s">
        <v>2221</v>
      </c>
      <c r="O103">
        <v>2</v>
      </c>
      <c r="P103">
        <v>54</v>
      </c>
      <c r="Q103">
        <v>108</v>
      </c>
      <c r="R103" s="59">
        <v>43466</v>
      </c>
      <c r="S103" s="20" t="s">
        <v>2147</v>
      </c>
      <c r="T103" t="b">
        <v>0</v>
      </c>
    </row>
    <row r="104" spans="1:20" x14ac:dyDescent="0.15">
      <c r="A104" s="20" t="s">
        <v>2129</v>
      </c>
      <c r="B104" s="20" t="s">
        <v>2130</v>
      </c>
      <c r="C104" s="19">
        <v>43625.771177812501</v>
      </c>
      <c r="D104" s="19">
        <v>43094.821468888891</v>
      </c>
      <c r="E104" s="19">
        <v>43624.575413831015</v>
      </c>
      <c r="F104" t="s">
        <v>2149</v>
      </c>
      <c r="G104" s="20" t="s">
        <v>2135</v>
      </c>
      <c r="H104" s="59">
        <v>43466</v>
      </c>
      <c r="I104">
        <v>42397</v>
      </c>
      <c r="J104" s="20" t="s">
        <v>2150</v>
      </c>
      <c r="K104" s="20" t="s">
        <v>2167</v>
      </c>
      <c r="L104" s="20" t="s">
        <v>2156</v>
      </c>
      <c r="M104" s="20" t="s">
        <v>2168</v>
      </c>
      <c r="N104" s="20" t="s">
        <v>2207</v>
      </c>
      <c r="O104">
        <v>6</v>
      </c>
      <c r="P104">
        <v>25</v>
      </c>
      <c r="Q104">
        <v>150</v>
      </c>
      <c r="R104" s="59">
        <v>43466</v>
      </c>
      <c r="S104" s="20" t="s">
        <v>2147</v>
      </c>
      <c r="T104" t="b">
        <v>0</v>
      </c>
    </row>
    <row r="105" spans="1:20" x14ac:dyDescent="0.15">
      <c r="A105" s="20" t="s">
        <v>2129</v>
      </c>
      <c r="B105" s="20" t="s">
        <v>2130</v>
      </c>
      <c r="C105" s="19">
        <v>43625.771177812501</v>
      </c>
      <c r="D105" s="19">
        <v>43094.821468888891</v>
      </c>
      <c r="E105" s="19">
        <v>43624.575413831015</v>
      </c>
      <c r="F105" t="s">
        <v>2149</v>
      </c>
      <c r="G105" s="20" t="s">
        <v>2135</v>
      </c>
      <c r="H105" s="59">
        <v>43466</v>
      </c>
      <c r="I105">
        <v>42397</v>
      </c>
      <c r="J105" s="20" t="s">
        <v>2150</v>
      </c>
      <c r="K105" s="20" t="s">
        <v>2167</v>
      </c>
      <c r="L105" s="20" t="s">
        <v>2156</v>
      </c>
      <c r="M105" s="20" t="s">
        <v>2168</v>
      </c>
      <c r="N105" s="20" t="s">
        <v>2215</v>
      </c>
      <c r="O105">
        <v>5</v>
      </c>
      <c r="P105">
        <v>25</v>
      </c>
      <c r="Q105">
        <v>125</v>
      </c>
      <c r="R105" s="59">
        <v>43466</v>
      </c>
      <c r="S105" s="20" t="s">
        <v>2147</v>
      </c>
      <c r="T105" t="b">
        <v>0</v>
      </c>
    </row>
    <row r="106" spans="1:20" x14ac:dyDescent="0.15">
      <c r="A106" s="20" t="s">
        <v>2129</v>
      </c>
      <c r="B106" s="20" t="s">
        <v>2130</v>
      </c>
      <c r="C106" s="19">
        <v>43625.771177812501</v>
      </c>
      <c r="D106" s="19">
        <v>43094.821468888891</v>
      </c>
      <c r="E106" s="19">
        <v>43624.575413831015</v>
      </c>
      <c r="F106" t="s">
        <v>2149</v>
      </c>
      <c r="G106" s="20" t="s">
        <v>2135</v>
      </c>
      <c r="H106" s="59">
        <v>43466</v>
      </c>
      <c r="I106">
        <v>42397</v>
      </c>
      <c r="J106" s="20" t="s">
        <v>2150</v>
      </c>
      <c r="K106" s="20" t="s">
        <v>2167</v>
      </c>
      <c r="L106" s="20" t="s">
        <v>2156</v>
      </c>
      <c r="M106" s="20" t="s">
        <v>2168</v>
      </c>
      <c r="N106" s="20" t="s">
        <v>2216</v>
      </c>
      <c r="O106">
        <v>4</v>
      </c>
      <c r="P106">
        <v>25</v>
      </c>
      <c r="Q106">
        <v>100</v>
      </c>
      <c r="R106" s="59">
        <v>43466</v>
      </c>
      <c r="S106" s="20" t="s">
        <v>2147</v>
      </c>
      <c r="T106" t="b">
        <v>0</v>
      </c>
    </row>
    <row r="107" spans="1:20" x14ac:dyDescent="0.15">
      <c r="A107" s="20" t="s">
        <v>2129</v>
      </c>
      <c r="B107" s="20" t="s">
        <v>2130</v>
      </c>
      <c r="C107" s="19">
        <v>43625.771177812501</v>
      </c>
      <c r="D107" s="19">
        <v>43094.821468888891</v>
      </c>
      <c r="E107" s="19">
        <v>43624.575413831015</v>
      </c>
      <c r="F107" t="s">
        <v>2149</v>
      </c>
      <c r="G107" s="20" t="s">
        <v>2135</v>
      </c>
      <c r="H107" s="59">
        <v>43466</v>
      </c>
      <c r="I107">
        <v>42397</v>
      </c>
      <c r="J107" s="20" t="s">
        <v>2150</v>
      </c>
      <c r="K107" s="20" t="s">
        <v>2211</v>
      </c>
      <c r="L107" s="20" t="s">
        <v>2161</v>
      </c>
      <c r="M107" s="20" t="s">
        <v>2212</v>
      </c>
      <c r="N107" s="20" t="s">
        <v>2240</v>
      </c>
      <c r="O107">
        <v>6</v>
      </c>
      <c r="P107">
        <v>68</v>
      </c>
      <c r="Q107">
        <v>408</v>
      </c>
      <c r="R107" s="59">
        <v>43466</v>
      </c>
      <c r="S107" s="20" t="s">
        <v>2147</v>
      </c>
      <c r="T107" t="b">
        <v>0</v>
      </c>
    </row>
    <row r="108" spans="1:20" x14ac:dyDescent="0.15">
      <c r="A108" s="20" t="s">
        <v>2129</v>
      </c>
      <c r="B108" s="20" t="s">
        <v>2130</v>
      </c>
      <c r="C108" s="19">
        <v>43625.771177812501</v>
      </c>
      <c r="D108" s="19">
        <v>43094.821468888891</v>
      </c>
      <c r="E108" s="19">
        <v>43624.575413831015</v>
      </c>
      <c r="F108" t="s">
        <v>2149</v>
      </c>
      <c r="G108" s="20" t="s">
        <v>2135</v>
      </c>
      <c r="H108" s="59">
        <v>43466</v>
      </c>
      <c r="I108">
        <v>42398</v>
      </c>
      <c r="J108" s="20" t="s">
        <v>2150</v>
      </c>
      <c r="K108" s="20" t="s">
        <v>2167</v>
      </c>
      <c r="L108" s="20" t="s">
        <v>2156</v>
      </c>
      <c r="M108" s="20" t="s">
        <v>2168</v>
      </c>
      <c r="N108" s="20" t="s">
        <v>2185</v>
      </c>
      <c r="O108">
        <v>4</v>
      </c>
      <c r="P108">
        <v>25</v>
      </c>
      <c r="Q108">
        <v>100</v>
      </c>
      <c r="R108" s="59">
        <v>43466</v>
      </c>
      <c r="S108" s="20" t="s">
        <v>2147</v>
      </c>
      <c r="T108" t="b">
        <v>0</v>
      </c>
    </row>
    <row r="109" spans="1:20" x14ac:dyDescent="0.15">
      <c r="A109" s="20" t="s">
        <v>2129</v>
      </c>
      <c r="B109" s="20" t="s">
        <v>2130</v>
      </c>
      <c r="C109" s="19">
        <v>43625.771177812501</v>
      </c>
      <c r="D109" s="19">
        <v>43094.821468888891</v>
      </c>
      <c r="E109" s="19">
        <v>43624.575413831015</v>
      </c>
      <c r="F109" t="s">
        <v>2149</v>
      </c>
      <c r="G109" s="20" t="s">
        <v>2135</v>
      </c>
      <c r="H109" s="59">
        <v>43466</v>
      </c>
      <c r="I109">
        <v>42398</v>
      </c>
      <c r="J109" s="20" t="s">
        <v>2150</v>
      </c>
      <c r="K109" s="20" t="s">
        <v>2211</v>
      </c>
      <c r="L109" s="20" t="s">
        <v>2161</v>
      </c>
      <c r="M109" s="20" t="s">
        <v>2212</v>
      </c>
      <c r="N109" s="20" t="s">
        <v>2188</v>
      </c>
      <c r="O109">
        <v>9</v>
      </c>
      <c r="P109">
        <v>68</v>
      </c>
      <c r="Q109">
        <v>612</v>
      </c>
      <c r="R109" s="59">
        <v>43466</v>
      </c>
      <c r="S109" s="20" t="s">
        <v>2147</v>
      </c>
      <c r="T109" t="b">
        <v>0</v>
      </c>
    </row>
    <row r="110" spans="1:20" x14ac:dyDescent="0.15">
      <c r="A110" s="20" t="s">
        <v>2129</v>
      </c>
      <c r="B110" s="20" t="s">
        <v>2130</v>
      </c>
      <c r="C110" s="19">
        <v>43625.771177812501</v>
      </c>
      <c r="D110" s="19">
        <v>43094.821468888891</v>
      </c>
      <c r="E110" s="19">
        <v>43624.575413831015</v>
      </c>
      <c r="F110" t="s">
        <v>2149</v>
      </c>
      <c r="G110" s="20" t="s">
        <v>2135</v>
      </c>
      <c r="H110" s="59">
        <v>43466</v>
      </c>
      <c r="I110">
        <v>42398</v>
      </c>
      <c r="J110" s="20" t="s">
        <v>2150</v>
      </c>
      <c r="K110" s="20" t="s">
        <v>2167</v>
      </c>
      <c r="L110" s="20" t="s">
        <v>2156</v>
      </c>
      <c r="M110" s="20" t="s">
        <v>2168</v>
      </c>
      <c r="N110" s="20" t="s">
        <v>2241</v>
      </c>
      <c r="O110">
        <v>2</v>
      </c>
      <c r="P110">
        <v>25</v>
      </c>
      <c r="Q110">
        <v>50</v>
      </c>
      <c r="R110" s="59">
        <v>43466</v>
      </c>
      <c r="S110" s="20" t="s">
        <v>2147</v>
      </c>
      <c r="T110" t="b">
        <v>0</v>
      </c>
    </row>
    <row r="111" spans="1:20" x14ac:dyDescent="0.15">
      <c r="A111" s="20" t="s">
        <v>2129</v>
      </c>
      <c r="B111" s="20" t="s">
        <v>2130</v>
      </c>
      <c r="C111" s="19">
        <v>43625.771177812501</v>
      </c>
      <c r="D111" s="19">
        <v>43094.821468888891</v>
      </c>
      <c r="E111" s="19">
        <v>43624.575413831015</v>
      </c>
      <c r="F111" t="s">
        <v>2149</v>
      </c>
      <c r="G111" s="20" t="s">
        <v>2135</v>
      </c>
      <c r="H111" s="59">
        <v>43466</v>
      </c>
      <c r="I111">
        <v>42399</v>
      </c>
      <c r="J111" s="20" t="s">
        <v>2150</v>
      </c>
      <c r="K111" s="20" t="s">
        <v>2177</v>
      </c>
      <c r="L111" s="20" t="s">
        <v>2156</v>
      </c>
      <c r="M111" s="20" t="s">
        <v>2178</v>
      </c>
      <c r="N111" s="20" t="s">
        <v>2236</v>
      </c>
      <c r="O111">
        <v>4</v>
      </c>
      <c r="P111">
        <v>88</v>
      </c>
      <c r="Q111">
        <v>352</v>
      </c>
      <c r="R111" s="59">
        <v>43466</v>
      </c>
      <c r="S111" s="20" t="s">
        <v>2147</v>
      </c>
      <c r="T111" t="b">
        <v>0</v>
      </c>
    </row>
    <row r="112" spans="1:20" x14ac:dyDescent="0.15">
      <c r="A112" s="20" t="s">
        <v>2129</v>
      </c>
      <c r="B112" s="20" t="s">
        <v>2130</v>
      </c>
      <c r="C112" s="19">
        <v>43625.771177812501</v>
      </c>
      <c r="D112" s="19">
        <v>43094.821468888891</v>
      </c>
      <c r="E112" s="19">
        <v>43624.575413831015</v>
      </c>
      <c r="F112" t="s">
        <v>2149</v>
      </c>
      <c r="G112" s="20" t="s">
        <v>2135</v>
      </c>
      <c r="H112" s="59">
        <v>43466</v>
      </c>
      <c r="I112">
        <v>42399</v>
      </c>
      <c r="J112" s="20" t="s">
        <v>2150</v>
      </c>
      <c r="K112" s="20" t="s">
        <v>2155</v>
      </c>
      <c r="L112" s="20" t="s">
        <v>2156</v>
      </c>
      <c r="M112" s="20" t="s">
        <v>2157</v>
      </c>
      <c r="N112" s="20" t="s">
        <v>2225</v>
      </c>
      <c r="O112">
        <v>2</v>
      </c>
      <c r="P112">
        <v>54</v>
      </c>
      <c r="Q112">
        <v>108</v>
      </c>
      <c r="R112" s="59">
        <v>43466</v>
      </c>
      <c r="S112" s="20" t="s">
        <v>2147</v>
      </c>
      <c r="T112" t="b">
        <v>0</v>
      </c>
    </row>
    <row r="113" spans="1:20" x14ac:dyDescent="0.15">
      <c r="A113" s="20" t="s">
        <v>2129</v>
      </c>
      <c r="B113" s="20" t="s">
        <v>2130</v>
      </c>
      <c r="C113" s="19">
        <v>43625.771177812501</v>
      </c>
      <c r="D113" s="19">
        <v>43094.821468888891</v>
      </c>
      <c r="E113" s="19">
        <v>43624.575413831015</v>
      </c>
      <c r="F113" t="s">
        <v>2149</v>
      </c>
      <c r="G113" s="20" t="s">
        <v>2135</v>
      </c>
      <c r="H113" s="59">
        <v>43466</v>
      </c>
      <c r="I113">
        <v>42399</v>
      </c>
      <c r="J113" s="20" t="s">
        <v>2150</v>
      </c>
      <c r="K113" s="20" t="s">
        <v>2167</v>
      </c>
      <c r="L113" s="20" t="s">
        <v>2156</v>
      </c>
      <c r="M113" s="20" t="s">
        <v>2168</v>
      </c>
      <c r="N113" s="20" t="s">
        <v>2242</v>
      </c>
      <c r="O113">
        <v>4</v>
      </c>
      <c r="P113">
        <v>25</v>
      </c>
      <c r="Q113">
        <v>100</v>
      </c>
      <c r="R113" s="59">
        <v>43466</v>
      </c>
      <c r="S113" s="20" t="s">
        <v>2147</v>
      </c>
      <c r="T113" t="b">
        <v>0</v>
      </c>
    </row>
    <row r="114" spans="1:20" x14ac:dyDescent="0.15">
      <c r="A114" s="20" t="s">
        <v>2129</v>
      </c>
      <c r="B114" s="20" t="s">
        <v>2130</v>
      </c>
      <c r="C114" s="19">
        <v>43625.771177812501</v>
      </c>
      <c r="D114" s="19">
        <v>43094.821468888891</v>
      </c>
      <c r="E114" s="19">
        <v>43624.575413831015</v>
      </c>
      <c r="F114" t="s">
        <v>2149</v>
      </c>
      <c r="G114" s="20" t="s">
        <v>2135</v>
      </c>
      <c r="H114" s="59">
        <v>43466</v>
      </c>
      <c r="I114">
        <v>42399</v>
      </c>
      <c r="J114" s="20" t="s">
        <v>2150</v>
      </c>
      <c r="K114" s="20" t="s">
        <v>2155</v>
      </c>
      <c r="L114" s="20" t="s">
        <v>2156</v>
      </c>
      <c r="M114" s="20" t="s">
        <v>2157</v>
      </c>
      <c r="N114" s="20" t="s">
        <v>2231</v>
      </c>
      <c r="O114">
        <v>5</v>
      </c>
      <c r="P114">
        <v>54</v>
      </c>
      <c r="Q114">
        <v>270</v>
      </c>
      <c r="R114" s="59">
        <v>43466</v>
      </c>
      <c r="S114" s="20" t="s">
        <v>2147</v>
      </c>
      <c r="T114" t="b">
        <v>0</v>
      </c>
    </row>
    <row r="115" spans="1:20" x14ac:dyDescent="0.15">
      <c r="A115" s="20" t="s">
        <v>2129</v>
      </c>
      <c r="B115" s="20" t="s">
        <v>2130</v>
      </c>
      <c r="C115" s="19">
        <v>43625.771177812501</v>
      </c>
      <c r="D115" s="19">
        <v>43094.821468888891</v>
      </c>
      <c r="E115" s="19">
        <v>43624.575413831015</v>
      </c>
      <c r="F115" t="s">
        <v>2149</v>
      </c>
      <c r="G115" s="20" t="s">
        <v>2135</v>
      </c>
      <c r="H115" s="59">
        <v>43466</v>
      </c>
      <c r="I115">
        <v>42399</v>
      </c>
      <c r="J115" s="20" t="s">
        <v>2150</v>
      </c>
      <c r="K115" s="20" t="s">
        <v>2155</v>
      </c>
      <c r="L115" s="20" t="s">
        <v>2156</v>
      </c>
      <c r="M115" s="20" t="s">
        <v>2157</v>
      </c>
      <c r="N115" s="20" t="s">
        <v>2243</v>
      </c>
      <c r="O115">
        <v>4</v>
      </c>
      <c r="P115">
        <v>54</v>
      </c>
      <c r="Q115">
        <v>216</v>
      </c>
      <c r="R115" s="59">
        <v>43466</v>
      </c>
      <c r="S115" s="20" t="s">
        <v>2147</v>
      </c>
      <c r="T115" t="b">
        <v>0</v>
      </c>
    </row>
    <row r="116" spans="1:20" x14ac:dyDescent="0.15">
      <c r="A116" s="20" t="s">
        <v>2129</v>
      </c>
      <c r="B116" s="20" t="s">
        <v>2130</v>
      </c>
      <c r="C116" s="19">
        <v>43625.771177812501</v>
      </c>
      <c r="D116" s="19">
        <v>43094.821468888891</v>
      </c>
      <c r="E116" s="19">
        <v>43624.575413831015</v>
      </c>
      <c r="F116" t="s">
        <v>2149</v>
      </c>
      <c r="G116" s="20" t="s">
        <v>2135</v>
      </c>
      <c r="H116" s="59">
        <v>43466</v>
      </c>
      <c r="I116">
        <v>42400</v>
      </c>
      <c r="J116" s="20" t="s">
        <v>2150</v>
      </c>
      <c r="K116" s="20" t="s">
        <v>2167</v>
      </c>
      <c r="L116" s="20" t="s">
        <v>2156</v>
      </c>
      <c r="M116" s="20" t="s">
        <v>2168</v>
      </c>
      <c r="N116" s="20" t="s">
        <v>2244</v>
      </c>
      <c r="O116">
        <v>4</v>
      </c>
      <c r="P116">
        <v>25</v>
      </c>
      <c r="Q116">
        <v>100</v>
      </c>
      <c r="R116" s="59">
        <v>43466</v>
      </c>
      <c r="S116" s="20" t="s">
        <v>2147</v>
      </c>
      <c r="T116" t="b">
        <v>0</v>
      </c>
    </row>
    <row r="117" spans="1:20" x14ac:dyDescent="0.15">
      <c r="A117" s="20" t="s">
        <v>2129</v>
      </c>
      <c r="B117" s="20" t="s">
        <v>2130</v>
      </c>
      <c r="C117" s="19">
        <v>43625.771177812501</v>
      </c>
      <c r="D117" s="19">
        <v>43094.821468888891</v>
      </c>
      <c r="E117" s="19">
        <v>43624.575413831015</v>
      </c>
      <c r="F117" t="s">
        <v>2149</v>
      </c>
      <c r="G117" s="20" t="s">
        <v>2135</v>
      </c>
      <c r="H117" s="59">
        <v>43466</v>
      </c>
      <c r="I117">
        <v>42400</v>
      </c>
      <c r="J117" s="20" t="s">
        <v>2150</v>
      </c>
      <c r="K117" s="20" t="s">
        <v>2167</v>
      </c>
      <c r="L117" s="20" t="s">
        <v>2156</v>
      </c>
      <c r="M117" s="20" t="s">
        <v>2168</v>
      </c>
      <c r="N117" s="20" t="s">
        <v>2245</v>
      </c>
      <c r="O117">
        <v>6</v>
      </c>
      <c r="P117">
        <v>25</v>
      </c>
      <c r="Q117">
        <v>150</v>
      </c>
      <c r="R117" s="59">
        <v>43466</v>
      </c>
      <c r="S117" s="20" t="s">
        <v>2147</v>
      </c>
      <c r="T117" t="b">
        <v>0</v>
      </c>
    </row>
    <row r="118" spans="1:20" x14ac:dyDescent="0.15">
      <c r="A118" s="20" t="s">
        <v>2129</v>
      </c>
      <c r="B118" s="20" t="s">
        <v>2130</v>
      </c>
      <c r="C118" s="19">
        <v>43625.771177812501</v>
      </c>
      <c r="D118" s="19">
        <v>43094.821468888891</v>
      </c>
      <c r="E118" s="19">
        <v>43624.575413831015</v>
      </c>
      <c r="F118" t="s">
        <v>2149</v>
      </c>
      <c r="G118" s="20" t="s">
        <v>2135</v>
      </c>
      <c r="H118" s="59">
        <v>43466</v>
      </c>
      <c r="I118">
        <v>42400</v>
      </c>
      <c r="J118" s="20" t="s">
        <v>2150</v>
      </c>
      <c r="K118" s="20" t="s">
        <v>2167</v>
      </c>
      <c r="L118" s="20" t="s">
        <v>2156</v>
      </c>
      <c r="M118" s="20" t="s">
        <v>2168</v>
      </c>
      <c r="N118" s="20" t="s">
        <v>2196</v>
      </c>
      <c r="O118">
        <v>2</v>
      </c>
      <c r="P118">
        <v>25</v>
      </c>
      <c r="Q118">
        <v>50</v>
      </c>
      <c r="R118" s="59">
        <v>43466</v>
      </c>
      <c r="S118" s="20" t="s">
        <v>2147</v>
      </c>
      <c r="T118" t="b">
        <v>0</v>
      </c>
    </row>
    <row r="119" spans="1:20" x14ac:dyDescent="0.15">
      <c r="A119" s="20" t="s">
        <v>2129</v>
      </c>
      <c r="B119" s="20" t="s">
        <v>2130</v>
      </c>
      <c r="C119" s="19">
        <v>43625.771177812501</v>
      </c>
      <c r="D119" s="19">
        <v>43094.821468888891</v>
      </c>
      <c r="E119" s="19">
        <v>43624.575413831015</v>
      </c>
      <c r="F119" t="s">
        <v>2149</v>
      </c>
      <c r="G119" s="20" t="s">
        <v>2135</v>
      </c>
      <c r="H119" s="59">
        <v>43466</v>
      </c>
      <c r="I119">
        <v>42400</v>
      </c>
      <c r="J119" s="20" t="s">
        <v>2150</v>
      </c>
      <c r="K119" s="20" t="s">
        <v>2164</v>
      </c>
      <c r="L119" s="20" t="s">
        <v>2161</v>
      </c>
      <c r="M119" s="20" t="s">
        <v>2165</v>
      </c>
      <c r="N119" s="20" t="s">
        <v>2246</v>
      </c>
      <c r="O119">
        <v>3</v>
      </c>
      <c r="P119">
        <v>49</v>
      </c>
      <c r="Q119">
        <v>147</v>
      </c>
      <c r="R119" s="59">
        <v>43466</v>
      </c>
      <c r="S119" s="20" t="s">
        <v>2147</v>
      </c>
      <c r="T119" t="b">
        <v>0</v>
      </c>
    </row>
    <row r="120" spans="1:20" x14ac:dyDescent="0.15">
      <c r="A120" s="20" t="s">
        <v>2129</v>
      </c>
      <c r="B120" s="20" t="s">
        <v>2130</v>
      </c>
      <c r="C120" s="19">
        <v>43625.771177812501</v>
      </c>
      <c r="D120" s="19">
        <v>43094.821468888891</v>
      </c>
      <c r="E120" s="19">
        <v>43624.575413831015</v>
      </c>
      <c r="F120" t="s">
        <v>2149</v>
      </c>
      <c r="G120" s="20" t="s">
        <v>2135</v>
      </c>
      <c r="H120" s="59">
        <v>43466</v>
      </c>
      <c r="I120">
        <v>42400</v>
      </c>
      <c r="J120" s="20" t="s">
        <v>2150</v>
      </c>
      <c r="K120" s="20" t="s">
        <v>2155</v>
      </c>
      <c r="L120" s="20" t="s">
        <v>2156</v>
      </c>
      <c r="M120" s="20" t="s">
        <v>2157</v>
      </c>
      <c r="N120" s="20" t="s">
        <v>2233</v>
      </c>
      <c r="O120">
        <v>7</v>
      </c>
      <c r="P120">
        <v>54</v>
      </c>
      <c r="Q120">
        <v>378</v>
      </c>
      <c r="R120" s="59">
        <v>43466</v>
      </c>
      <c r="S120" s="20" t="s">
        <v>2147</v>
      </c>
      <c r="T120" t="b">
        <v>0</v>
      </c>
    </row>
    <row r="121" spans="1:20" x14ac:dyDescent="0.15">
      <c r="A121" s="20" t="s">
        <v>2129</v>
      </c>
      <c r="B121" s="20" t="s">
        <v>2130</v>
      </c>
      <c r="C121" s="19">
        <v>43625.771177812501</v>
      </c>
      <c r="D121" s="19">
        <v>43094.821468888891</v>
      </c>
      <c r="E121" s="19">
        <v>43624.575413831015</v>
      </c>
      <c r="F121" t="s">
        <v>2149</v>
      </c>
      <c r="G121" s="20" t="s">
        <v>2135</v>
      </c>
      <c r="H121" s="59">
        <v>43466</v>
      </c>
      <c r="I121">
        <v>42400</v>
      </c>
      <c r="J121" s="20" t="s">
        <v>2150</v>
      </c>
      <c r="K121" s="20" t="s">
        <v>2177</v>
      </c>
      <c r="L121" s="20" t="s">
        <v>2156</v>
      </c>
      <c r="M121" s="20" t="s">
        <v>2178</v>
      </c>
      <c r="N121" s="20" t="s">
        <v>2227</v>
      </c>
      <c r="O121">
        <v>7</v>
      </c>
      <c r="P121">
        <v>88</v>
      </c>
      <c r="Q121">
        <v>616</v>
      </c>
      <c r="R121" s="59">
        <v>43466</v>
      </c>
      <c r="S121" s="20" t="s">
        <v>2147</v>
      </c>
      <c r="T121" t="b">
        <v>0</v>
      </c>
    </row>
    <row r="122" spans="1:20" x14ac:dyDescent="0.15">
      <c r="A122" s="20" t="s">
        <v>2247</v>
      </c>
      <c r="B122" s="20" t="s">
        <v>2130</v>
      </c>
      <c r="C122" s="19">
        <v>43625.771179282405</v>
      </c>
      <c r="D122" s="19">
        <v>43094.823252685186</v>
      </c>
      <c r="E122" s="19">
        <v>43624.575413877312</v>
      </c>
      <c r="F122" t="s">
        <v>2149</v>
      </c>
      <c r="G122" s="20" t="s">
        <v>2135</v>
      </c>
      <c r="H122" s="59">
        <v>43497</v>
      </c>
      <c r="I122">
        <v>42401</v>
      </c>
      <c r="J122" s="20" t="s">
        <v>2150</v>
      </c>
      <c r="K122" s="20" t="s">
        <v>2155</v>
      </c>
      <c r="L122" s="20" t="s">
        <v>2156</v>
      </c>
      <c r="M122" s="20" t="s">
        <v>2157</v>
      </c>
      <c r="N122" s="20" t="s">
        <v>2248</v>
      </c>
      <c r="O122">
        <v>7</v>
      </c>
      <c r="P122">
        <v>54</v>
      </c>
      <c r="Q122">
        <v>378</v>
      </c>
      <c r="R122" s="59">
        <v>43497</v>
      </c>
      <c r="S122" s="20" t="s">
        <v>2147</v>
      </c>
      <c r="T122" t="b">
        <v>0</v>
      </c>
    </row>
    <row r="123" spans="1:20" x14ac:dyDescent="0.15">
      <c r="A123" s="20" t="s">
        <v>2247</v>
      </c>
      <c r="B123" s="20" t="s">
        <v>2130</v>
      </c>
      <c r="C123" s="19">
        <v>43625.771179282405</v>
      </c>
      <c r="D123" s="19">
        <v>43094.823252685186</v>
      </c>
      <c r="E123" s="19">
        <v>43624.575413877312</v>
      </c>
      <c r="F123" t="s">
        <v>2149</v>
      </c>
      <c r="G123" s="20" t="s">
        <v>2135</v>
      </c>
      <c r="H123" s="59">
        <v>43497</v>
      </c>
      <c r="I123">
        <v>42401</v>
      </c>
      <c r="J123" s="20" t="s">
        <v>2150</v>
      </c>
      <c r="K123" s="20" t="s">
        <v>2190</v>
      </c>
      <c r="L123" s="20" t="s">
        <v>2152</v>
      </c>
      <c r="M123" s="20" t="s">
        <v>2191</v>
      </c>
      <c r="N123" s="20" t="s">
        <v>2249</v>
      </c>
      <c r="O123">
        <v>5</v>
      </c>
      <c r="P123">
        <v>28</v>
      </c>
      <c r="Q123">
        <v>140</v>
      </c>
      <c r="R123" s="59">
        <v>43497</v>
      </c>
      <c r="S123" s="20" t="s">
        <v>2147</v>
      </c>
      <c r="T123" t="b">
        <v>0</v>
      </c>
    </row>
    <row r="124" spans="1:20" x14ac:dyDescent="0.15">
      <c r="A124" s="20" t="s">
        <v>2247</v>
      </c>
      <c r="B124" s="20" t="s">
        <v>2130</v>
      </c>
      <c r="C124" s="19">
        <v>43625.771179282405</v>
      </c>
      <c r="D124" s="19">
        <v>43094.823252685186</v>
      </c>
      <c r="E124" s="19">
        <v>43624.575413877312</v>
      </c>
      <c r="F124" t="s">
        <v>2149</v>
      </c>
      <c r="G124" s="20" t="s">
        <v>2135</v>
      </c>
      <c r="H124" s="59">
        <v>43497</v>
      </c>
      <c r="I124">
        <v>42401</v>
      </c>
      <c r="J124" s="20" t="s">
        <v>2150</v>
      </c>
      <c r="K124" s="20" t="s">
        <v>2164</v>
      </c>
      <c r="L124" s="20" t="s">
        <v>2161</v>
      </c>
      <c r="M124" s="20" t="s">
        <v>2165</v>
      </c>
      <c r="N124" s="20" t="s">
        <v>2250</v>
      </c>
      <c r="O124">
        <v>6</v>
      </c>
      <c r="P124">
        <v>49</v>
      </c>
      <c r="Q124">
        <v>294</v>
      </c>
      <c r="R124" s="59">
        <v>43497</v>
      </c>
      <c r="S124" s="20" t="s">
        <v>2147</v>
      </c>
      <c r="T124" t="b">
        <v>0</v>
      </c>
    </row>
    <row r="125" spans="1:20" x14ac:dyDescent="0.15">
      <c r="A125" s="20" t="s">
        <v>2247</v>
      </c>
      <c r="B125" s="20" t="s">
        <v>2130</v>
      </c>
      <c r="C125" s="19">
        <v>43625.771179282405</v>
      </c>
      <c r="D125" s="19">
        <v>43094.823252685186</v>
      </c>
      <c r="E125" s="19">
        <v>43624.575413877312</v>
      </c>
      <c r="F125" t="s">
        <v>2149</v>
      </c>
      <c r="G125" s="20" t="s">
        <v>2135</v>
      </c>
      <c r="H125" s="59">
        <v>43497</v>
      </c>
      <c r="I125">
        <v>42401</v>
      </c>
      <c r="J125" s="20" t="s">
        <v>2150</v>
      </c>
      <c r="K125" s="20" t="s">
        <v>2167</v>
      </c>
      <c r="L125" s="20" t="s">
        <v>2156</v>
      </c>
      <c r="M125" s="20" t="s">
        <v>2168</v>
      </c>
      <c r="N125" s="20" t="s">
        <v>2229</v>
      </c>
      <c r="O125">
        <v>6</v>
      </c>
      <c r="P125">
        <v>25</v>
      </c>
      <c r="Q125">
        <v>150</v>
      </c>
      <c r="R125" s="59">
        <v>43497</v>
      </c>
      <c r="S125" s="20" t="s">
        <v>2147</v>
      </c>
      <c r="T125" t="b">
        <v>0</v>
      </c>
    </row>
    <row r="126" spans="1:20" x14ac:dyDescent="0.15">
      <c r="A126" s="20" t="s">
        <v>2247</v>
      </c>
      <c r="B126" s="20" t="s">
        <v>2130</v>
      </c>
      <c r="C126" s="19">
        <v>43625.771179282405</v>
      </c>
      <c r="D126" s="19">
        <v>43094.823252685186</v>
      </c>
      <c r="E126" s="19">
        <v>43624.575413877312</v>
      </c>
      <c r="F126" t="s">
        <v>2149</v>
      </c>
      <c r="G126" s="20" t="s">
        <v>2135</v>
      </c>
      <c r="H126" s="59">
        <v>43497</v>
      </c>
      <c r="I126">
        <v>42401</v>
      </c>
      <c r="J126" s="20" t="s">
        <v>2150</v>
      </c>
      <c r="K126" s="20" t="s">
        <v>2167</v>
      </c>
      <c r="L126" s="20" t="s">
        <v>2156</v>
      </c>
      <c r="M126" s="20" t="s">
        <v>2168</v>
      </c>
      <c r="N126" s="20" t="s">
        <v>2235</v>
      </c>
      <c r="O126">
        <v>4</v>
      </c>
      <c r="P126">
        <v>25</v>
      </c>
      <c r="Q126">
        <v>100</v>
      </c>
      <c r="R126" s="59">
        <v>43497</v>
      </c>
      <c r="S126" s="20" t="s">
        <v>2147</v>
      </c>
      <c r="T126" t="b">
        <v>0</v>
      </c>
    </row>
    <row r="127" spans="1:20" x14ac:dyDescent="0.15">
      <c r="A127" s="20" t="s">
        <v>2247</v>
      </c>
      <c r="B127" s="20" t="s">
        <v>2130</v>
      </c>
      <c r="C127" s="19">
        <v>43625.771179282405</v>
      </c>
      <c r="D127" s="19">
        <v>43094.823252685186</v>
      </c>
      <c r="E127" s="19">
        <v>43624.575413877312</v>
      </c>
      <c r="F127" t="s">
        <v>2149</v>
      </c>
      <c r="G127" s="20" t="s">
        <v>2135</v>
      </c>
      <c r="H127" s="59">
        <v>43497</v>
      </c>
      <c r="I127">
        <v>42401</v>
      </c>
      <c r="J127" s="20" t="s">
        <v>2150</v>
      </c>
      <c r="K127" s="20" t="s">
        <v>2177</v>
      </c>
      <c r="L127" s="20" t="s">
        <v>2156</v>
      </c>
      <c r="M127" s="20" t="s">
        <v>2178</v>
      </c>
      <c r="N127" s="20" t="s">
        <v>2237</v>
      </c>
      <c r="O127">
        <v>4</v>
      </c>
      <c r="P127">
        <v>88</v>
      </c>
      <c r="Q127">
        <v>352</v>
      </c>
      <c r="R127" s="59">
        <v>43497</v>
      </c>
      <c r="S127" s="20" t="s">
        <v>2147</v>
      </c>
      <c r="T127" t="b">
        <v>0</v>
      </c>
    </row>
    <row r="128" spans="1:20" x14ac:dyDescent="0.15">
      <c r="A128" s="20" t="s">
        <v>2247</v>
      </c>
      <c r="B128" s="20" t="s">
        <v>2130</v>
      </c>
      <c r="C128" s="19">
        <v>43625.771179282405</v>
      </c>
      <c r="D128" s="19">
        <v>43094.823252685186</v>
      </c>
      <c r="E128" s="19">
        <v>43624.575413877312</v>
      </c>
      <c r="F128" t="s">
        <v>2149</v>
      </c>
      <c r="G128" s="20" t="s">
        <v>2135</v>
      </c>
      <c r="H128" s="59">
        <v>43497</v>
      </c>
      <c r="I128">
        <v>42402</v>
      </c>
      <c r="J128" s="20" t="s">
        <v>2150</v>
      </c>
      <c r="K128" s="20" t="s">
        <v>2167</v>
      </c>
      <c r="L128" s="20" t="s">
        <v>2156</v>
      </c>
      <c r="M128" s="20" t="s">
        <v>2168</v>
      </c>
      <c r="N128" s="20" t="s">
        <v>2179</v>
      </c>
      <c r="O128">
        <v>6</v>
      </c>
      <c r="P128">
        <v>25</v>
      </c>
      <c r="Q128">
        <v>150</v>
      </c>
      <c r="R128" s="59">
        <v>43497</v>
      </c>
      <c r="S128" s="20" t="s">
        <v>2147</v>
      </c>
      <c r="T128" t="b">
        <v>0</v>
      </c>
    </row>
    <row r="129" spans="1:20" x14ac:dyDescent="0.15">
      <c r="A129" s="20" t="s">
        <v>2247</v>
      </c>
      <c r="B129" s="20" t="s">
        <v>2130</v>
      </c>
      <c r="C129" s="19">
        <v>43625.771179282405</v>
      </c>
      <c r="D129" s="19">
        <v>43094.823252685186</v>
      </c>
      <c r="E129" s="19">
        <v>43624.575413877312</v>
      </c>
      <c r="F129" t="s">
        <v>2149</v>
      </c>
      <c r="G129" s="20" t="s">
        <v>2135</v>
      </c>
      <c r="H129" s="59">
        <v>43497</v>
      </c>
      <c r="I129">
        <v>42402</v>
      </c>
      <c r="J129" s="20" t="s">
        <v>2150</v>
      </c>
      <c r="K129" s="20" t="s">
        <v>2160</v>
      </c>
      <c r="L129" s="20" t="s">
        <v>2161</v>
      </c>
      <c r="M129" s="20" t="s">
        <v>2162</v>
      </c>
      <c r="N129" s="20" t="s">
        <v>2158</v>
      </c>
      <c r="O129">
        <v>8</v>
      </c>
      <c r="P129">
        <v>26</v>
      </c>
      <c r="Q129">
        <v>208</v>
      </c>
      <c r="R129" s="59">
        <v>43497</v>
      </c>
      <c r="S129" s="20" t="s">
        <v>2147</v>
      </c>
      <c r="T129" t="b">
        <v>0</v>
      </c>
    </row>
    <row r="130" spans="1:20" x14ac:dyDescent="0.15">
      <c r="A130" s="20" t="s">
        <v>2247</v>
      </c>
      <c r="B130" s="20" t="s">
        <v>2130</v>
      </c>
      <c r="C130" s="19">
        <v>43625.771179282405</v>
      </c>
      <c r="D130" s="19">
        <v>43094.823252685186</v>
      </c>
      <c r="E130" s="19">
        <v>43624.575413877312</v>
      </c>
      <c r="F130" t="s">
        <v>2149</v>
      </c>
      <c r="G130" s="20" t="s">
        <v>2135</v>
      </c>
      <c r="H130" s="59">
        <v>43497</v>
      </c>
      <c r="I130">
        <v>42402</v>
      </c>
      <c r="J130" s="20" t="s">
        <v>2150</v>
      </c>
      <c r="K130" s="20" t="s">
        <v>2164</v>
      </c>
      <c r="L130" s="20" t="s">
        <v>2161</v>
      </c>
      <c r="M130" s="20" t="s">
        <v>2165</v>
      </c>
      <c r="N130" s="20" t="s">
        <v>2175</v>
      </c>
      <c r="O130">
        <v>8</v>
      </c>
      <c r="P130">
        <v>49</v>
      </c>
      <c r="Q130">
        <v>392</v>
      </c>
      <c r="R130" s="59">
        <v>43497</v>
      </c>
      <c r="S130" s="20" t="s">
        <v>2147</v>
      </c>
      <c r="T130" t="b">
        <v>0</v>
      </c>
    </row>
    <row r="131" spans="1:20" x14ac:dyDescent="0.15">
      <c r="A131" s="20" t="s">
        <v>2247</v>
      </c>
      <c r="B131" s="20" t="s">
        <v>2130</v>
      </c>
      <c r="C131" s="19">
        <v>43625.771179282405</v>
      </c>
      <c r="D131" s="19">
        <v>43094.823252685186</v>
      </c>
      <c r="E131" s="19">
        <v>43624.575413877312</v>
      </c>
      <c r="F131" t="s">
        <v>2149</v>
      </c>
      <c r="G131" s="20" t="s">
        <v>2135</v>
      </c>
      <c r="H131" s="59">
        <v>43497</v>
      </c>
      <c r="I131">
        <v>42403</v>
      </c>
      <c r="J131" s="20" t="s">
        <v>2150</v>
      </c>
      <c r="K131" s="20" t="s">
        <v>2167</v>
      </c>
      <c r="L131" s="20" t="s">
        <v>2156</v>
      </c>
      <c r="M131" s="20" t="s">
        <v>2168</v>
      </c>
      <c r="N131" s="20" t="s">
        <v>2182</v>
      </c>
      <c r="O131">
        <v>5</v>
      </c>
      <c r="P131">
        <v>25</v>
      </c>
      <c r="Q131">
        <v>125</v>
      </c>
      <c r="R131" s="59">
        <v>43497</v>
      </c>
      <c r="S131" s="20" t="s">
        <v>2147</v>
      </c>
      <c r="T131" t="b">
        <v>0</v>
      </c>
    </row>
    <row r="132" spans="1:20" x14ac:dyDescent="0.15">
      <c r="A132" s="20" t="s">
        <v>2247</v>
      </c>
      <c r="B132" s="20" t="s">
        <v>2130</v>
      </c>
      <c r="C132" s="19">
        <v>43625.771179282405</v>
      </c>
      <c r="D132" s="19">
        <v>43094.823252685186</v>
      </c>
      <c r="E132" s="19">
        <v>43624.575413877312</v>
      </c>
      <c r="F132" t="s">
        <v>2149</v>
      </c>
      <c r="G132" s="20" t="s">
        <v>2135</v>
      </c>
      <c r="H132" s="59">
        <v>43497</v>
      </c>
      <c r="I132">
        <v>42403</v>
      </c>
      <c r="J132" s="20" t="s">
        <v>2150</v>
      </c>
      <c r="K132" s="20" t="s">
        <v>2164</v>
      </c>
      <c r="L132" s="20" t="s">
        <v>2161</v>
      </c>
      <c r="M132" s="20" t="s">
        <v>2165</v>
      </c>
      <c r="N132" s="20" t="s">
        <v>2251</v>
      </c>
      <c r="O132">
        <v>5</v>
      </c>
      <c r="P132">
        <v>49</v>
      </c>
      <c r="Q132">
        <v>245</v>
      </c>
      <c r="R132" s="59">
        <v>43497</v>
      </c>
      <c r="S132" s="20" t="s">
        <v>2147</v>
      </c>
      <c r="T132" t="b">
        <v>0</v>
      </c>
    </row>
    <row r="133" spans="1:20" x14ac:dyDescent="0.15">
      <c r="A133" s="20" t="s">
        <v>2247</v>
      </c>
      <c r="B133" s="20" t="s">
        <v>2130</v>
      </c>
      <c r="C133" s="19">
        <v>43625.771179282405</v>
      </c>
      <c r="D133" s="19">
        <v>43094.823252685186</v>
      </c>
      <c r="E133" s="19">
        <v>43624.575413877312</v>
      </c>
      <c r="F133" t="s">
        <v>2149</v>
      </c>
      <c r="G133" s="20" t="s">
        <v>2135</v>
      </c>
      <c r="H133" s="59">
        <v>43497</v>
      </c>
      <c r="I133">
        <v>42403</v>
      </c>
      <c r="J133" s="20" t="s">
        <v>2150</v>
      </c>
      <c r="K133" s="20" t="s">
        <v>2167</v>
      </c>
      <c r="L133" s="20" t="s">
        <v>2156</v>
      </c>
      <c r="M133" s="20" t="s">
        <v>2168</v>
      </c>
      <c r="N133" s="20" t="s">
        <v>2252</v>
      </c>
      <c r="O133">
        <v>4</v>
      </c>
      <c r="P133">
        <v>25</v>
      </c>
      <c r="Q133">
        <v>100</v>
      </c>
      <c r="R133" s="59">
        <v>43497</v>
      </c>
      <c r="S133" s="20" t="s">
        <v>2147</v>
      </c>
      <c r="T133" t="b">
        <v>0</v>
      </c>
    </row>
    <row r="134" spans="1:20" x14ac:dyDescent="0.15">
      <c r="A134" s="20" t="s">
        <v>2247</v>
      </c>
      <c r="B134" s="20" t="s">
        <v>2130</v>
      </c>
      <c r="C134" s="19">
        <v>43625.771179282405</v>
      </c>
      <c r="D134" s="19">
        <v>43094.823252685186</v>
      </c>
      <c r="E134" s="19">
        <v>43624.575413877312</v>
      </c>
      <c r="F134" t="s">
        <v>2149</v>
      </c>
      <c r="G134" s="20" t="s">
        <v>2135</v>
      </c>
      <c r="H134" s="59">
        <v>43497</v>
      </c>
      <c r="I134">
        <v>42403</v>
      </c>
      <c r="J134" s="20" t="s">
        <v>2150</v>
      </c>
      <c r="K134" s="20" t="s">
        <v>2177</v>
      </c>
      <c r="L134" s="20" t="s">
        <v>2156</v>
      </c>
      <c r="M134" s="20" t="s">
        <v>2178</v>
      </c>
      <c r="N134" s="20" t="s">
        <v>2235</v>
      </c>
      <c r="O134">
        <v>3</v>
      </c>
      <c r="P134">
        <v>88</v>
      </c>
      <c r="Q134">
        <v>264</v>
      </c>
      <c r="R134" s="59">
        <v>43497</v>
      </c>
      <c r="S134" s="20" t="s">
        <v>2147</v>
      </c>
      <c r="T134" t="b">
        <v>0</v>
      </c>
    </row>
    <row r="135" spans="1:20" x14ac:dyDescent="0.15">
      <c r="A135" s="20" t="s">
        <v>2247</v>
      </c>
      <c r="B135" s="20" t="s">
        <v>2130</v>
      </c>
      <c r="C135" s="19">
        <v>43625.771179282405</v>
      </c>
      <c r="D135" s="19">
        <v>43094.823252685186</v>
      </c>
      <c r="E135" s="19">
        <v>43624.575413877312</v>
      </c>
      <c r="F135" t="s">
        <v>2149</v>
      </c>
      <c r="G135" s="20" t="s">
        <v>2135</v>
      </c>
      <c r="H135" s="59">
        <v>43497</v>
      </c>
      <c r="I135">
        <v>42404</v>
      </c>
      <c r="J135" s="20" t="s">
        <v>2150</v>
      </c>
      <c r="K135" s="20" t="s">
        <v>2177</v>
      </c>
      <c r="L135" s="20" t="s">
        <v>2156</v>
      </c>
      <c r="M135" s="20" t="s">
        <v>2178</v>
      </c>
      <c r="N135" s="20" t="s">
        <v>2253</v>
      </c>
      <c r="O135">
        <v>2</v>
      </c>
      <c r="P135">
        <v>88</v>
      </c>
      <c r="Q135">
        <v>176</v>
      </c>
      <c r="R135" s="59">
        <v>43497</v>
      </c>
      <c r="S135" s="20" t="s">
        <v>2147</v>
      </c>
      <c r="T135" t="b">
        <v>0</v>
      </c>
    </row>
    <row r="136" spans="1:20" x14ac:dyDescent="0.15">
      <c r="A136" s="20" t="s">
        <v>2247</v>
      </c>
      <c r="B136" s="20" t="s">
        <v>2130</v>
      </c>
      <c r="C136" s="19">
        <v>43625.771179282405</v>
      </c>
      <c r="D136" s="19">
        <v>43094.823252685186</v>
      </c>
      <c r="E136" s="19">
        <v>43624.575413877312</v>
      </c>
      <c r="F136" t="s">
        <v>2149</v>
      </c>
      <c r="G136" s="20" t="s">
        <v>2135</v>
      </c>
      <c r="H136" s="59">
        <v>43497</v>
      </c>
      <c r="I136">
        <v>42404</v>
      </c>
      <c r="J136" s="20" t="s">
        <v>2150</v>
      </c>
      <c r="K136" s="20" t="s">
        <v>2155</v>
      </c>
      <c r="L136" s="20" t="s">
        <v>2156</v>
      </c>
      <c r="M136" s="20" t="s">
        <v>2157</v>
      </c>
      <c r="N136" s="20" t="s">
        <v>2227</v>
      </c>
      <c r="O136">
        <v>4</v>
      </c>
      <c r="P136">
        <v>54</v>
      </c>
      <c r="Q136">
        <v>216</v>
      </c>
      <c r="R136" s="59">
        <v>43497</v>
      </c>
      <c r="S136" s="20" t="s">
        <v>2147</v>
      </c>
      <c r="T136" t="b">
        <v>0</v>
      </c>
    </row>
    <row r="137" spans="1:20" x14ac:dyDescent="0.15">
      <c r="A137" s="20" t="s">
        <v>2247</v>
      </c>
      <c r="B137" s="20" t="s">
        <v>2130</v>
      </c>
      <c r="C137" s="19">
        <v>43625.771179282405</v>
      </c>
      <c r="D137" s="19">
        <v>43094.823252685186</v>
      </c>
      <c r="E137" s="19">
        <v>43624.575413877312</v>
      </c>
      <c r="F137" t="s">
        <v>2149</v>
      </c>
      <c r="G137" s="20" t="s">
        <v>2135</v>
      </c>
      <c r="H137" s="59">
        <v>43497</v>
      </c>
      <c r="I137">
        <v>42404</v>
      </c>
      <c r="J137" s="20" t="s">
        <v>2150</v>
      </c>
      <c r="K137" s="20" t="s">
        <v>2177</v>
      </c>
      <c r="L137" s="20" t="s">
        <v>2156</v>
      </c>
      <c r="M137" s="20" t="s">
        <v>2178</v>
      </c>
      <c r="N137" s="20" t="s">
        <v>2186</v>
      </c>
      <c r="O137">
        <v>6</v>
      </c>
      <c r="P137">
        <v>88</v>
      </c>
      <c r="Q137">
        <v>528</v>
      </c>
      <c r="R137" s="59">
        <v>43497</v>
      </c>
      <c r="S137" s="20" t="s">
        <v>2147</v>
      </c>
      <c r="T137" t="b">
        <v>0</v>
      </c>
    </row>
    <row r="138" spans="1:20" x14ac:dyDescent="0.15">
      <c r="A138" s="20" t="s">
        <v>2247</v>
      </c>
      <c r="B138" s="20" t="s">
        <v>2130</v>
      </c>
      <c r="C138" s="19">
        <v>43625.771179282405</v>
      </c>
      <c r="D138" s="19">
        <v>43094.823252685186</v>
      </c>
      <c r="E138" s="19">
        <v>43624.575413877312</v>
      </c>
      <c r="F138" t="s">
        <v>2149</v>
      </c>
      <c r="G138" s="20" t="s">
        <v>2135</v>
      </c>
      <c r="H138" s="59">
        <v>43497</v>
      </c>
      <c r="I138">
        <v>42404</v>
      </c>
      <c r="J138" s="20" t="s">
        <v>2150</v>
      </c>
      <c r="K138" s="20" t="s">
        <v>2164</v>
      </c>
      <c r="L138" s="20" t="s">
        <v>2161</v>
      </c>
      <c r="M138" s="20" t="s">
        <v>2165</v>
      </c>
      <c r="N138" s="20" t="s">
        <v>2246</v>
      </c>
      <c r="O138">
        <v>4</v>
      </c>
      <c r="P138">
        <v>49</v>
      </c>
      <c r="Q138">
        <v>196</v>
      </c>
      <c r="R138" s="59">
        <v>43497</v>
      </c>
      <c r="S138" s="20" t="s">
        <v>2147</v>
      </c>
      <c r="T138" t="b">
        <v>0</v>
      </c>
    </row>
    <row r="139" spans="1:20" x14ac:dyDescent="0.15">
      <c r="A139" s="20" t="s">
        <v>2247</v>
      </c>
      <c r="B139" s="20" t="s">
        <v>2130</v>
      </c>
      <c r="C139" s="19">
        <v>43625.771179282405</v>
      </c>
      <c r="D139" s="19">
        <v>43094.823252685186</v>
      </c>
      <c r="E139" s="19">
        <v>43624.575413877312</v>
      </c>
      <c r="F139" t="s">
        <v>2149</v>
      </c>
      <c r="G139" s="20" t="s">
        <v>2135</v>
      </c>
      <c r="H139" s="59">
        <v>43497</v>
      </c>
      <c r="I139">
        <v>42404</v>
      </c>
      <c r="J139" s="20" t="s">
        <v>2150</v>
      </c>
      <c r="K139" s="20" t="s">
        <v>2160</v>
      </c>
      <c r="L139" s="20" t="s">
        <v>2161</v>
      </c>
      <c r="M139" s="20" t="s">
        <v>2162</v>
      </c>
      <c r="N139" s="20" t="s">
        <v>2244</v>
      </c>
      <c r="O139">
        <v>6</v>
      </c>
      <c r="P139">
        <v>26</v>
      </c>
      <c r="Q139">
        <v>156</v>
      </c>
      <c r="R139" s="59">
        <v>43497</v>
      </c>
      <c r="S139" s="20" t="s">
        <v>2147</v>
      </c>
      <c r="T139" t="b">
        <v>0</v>
      </c>
    </row>
    <row r="140" spans="1:20" x14ac:dyDescent="0.15">
      <c r="A140" s="20" t="s">
        <v>2247</v>
      </c>
      <c r="B140" s="20" t="s">
        <v>2130</v>
      </c>
      <c r="C140" s="19">
        <v>43625.771179282405</v>
      </c>
      <c r="D140" s="19">
        <v>43094.823252685186</v>
      </c>
      <c r="E140" s="19">
        <v>43624.575413877312</v>
      </c>
      <c r="F140" t="s">
        <v>2149</v>
      </c>
      <c r="G140" s="20" t="s">
        <v>2135</v>
      </c>
      <c r="H140" s="59">
        <v>43497</v>
      </c>
      <c r="I140">
        <v>42404</v>
      </c>
      <c r="J140" s="20" t="s">
        <v>2150</v>
      </c>
      <c r="K140" s="20" t="s">
        <v>2155</v>
      </c>
      <c r="L140" s="20" t="s">
        <v>2156</v>
      </c>
      <c r="M140" s="20" t="s">
        <v>2157</v>
      </c>
      <c r="N140" s="20" t="s">
        <v>2216</v>
      </c>
      <c r="O140">
        <v>6</v>
      </c>
      <c r="P140">
        <v>54</v>
      </c>
      <c r="Q140">
        <v>324</v>
      </c>
      <c r="R140" s="59">
        <v>43497</v>
      </c>
      <c r="S140" s="20" t="s">
        <v>2147</v>
      </c>
      <c r="T140" t="b">
        <v>0</v>
      </c>
    </row>
    <row r="141" spans="1:20" x14ac:dyDescent="0.15">
      <c r="A141" s="20" t="s">
        <v>2247</v>
      </c>
      <c r="B141" s="20" t="s">
        <v>2130</v>
      </c>
      <c r="C141" s="19">
        <v>43625.771179282405</v>
      </c>
      <c r="D141" s="19">
        <v>43094.823252685186</v>
      </c>
      <c r="E141" s="19">
        <v>43624.575413877312</v>
      </c>
      <c r="F141" t="s">
        <v>2149</v>
      </c>
      <c r="G141" s="20" t="s">
        <v>2135</v>
      </c>
      <c r="H141" s="59">
        <v>43497</v>
      </c>
      <c r="I141">
        <v>42405</v>
      </c>
      <c r="J141" s="20" t="s">
        <v>2150</v>
      </c>
      <c r="K141" s="20" t="s">
        <v>2177</v>
      </c>
      <c r="L141" s="20" t="s">
        <v>2156</v>
      </c>
      <c r="M141" s="20" t="s">
        <v>2178</v>
      </c>
      <c r="N141" s="20" t="s">
        <v>2182</v>
      </c>
      <c r="O141">
        <v>5</v>
      </c>
      <c r="P141">
        <v>88</v>
      </c>
      <c r="Q141">
        <v>440</v>
      </c>
      <c r="R141" s="59">
        <v>43497</v>
      </c>
      <c r="S141" s="20" t="s">
        <v>2147</v>
      </c>
      <c r="T141" t="b">
        <v>0</v>
      </c>
    </row>
    <row r="142" spans="1:20" x14ac:dyDescent="0.15">
      <c r="A142" s="20" t="s">
        <v>2247</v>
      </c>
      <c r="B142" s="20" t="s">
        <v>2130</v>
      </c>
      <c r="C142" s="19">
        <v>43625.771179282405</v>
      </c>
      <c r="D142" s="19">
        <v>43094.823252685186</v>
      </c>
      <c r="E142" s="19">
        <v>43624.575413877312</v>
      </c>
      <c r="F142" t="s">
        <v>2149</v>
      </c>
      <c r="G142" s="20" t="s">
        <v>2135</v>
      </c>
      <c r="H142" s="59">
        <v>43497</v>
      </c>
      <c r="I142">
        <v>42413</v>
      </c>
      <c r="J142" s="20" t="s">
        <v>2150</v>
      </c>
      <c r="K142" s="20" t="s">
        <v>2177</v>
      </c>
      <c r="L142" s="20" t="s">
        <v>2156</v>
      </c>
      <c r="M142" s="20" t="s">
        <v>2178</v>
      </c>
      <c r="N142" s="20" t="s">
        <v>2224</v>
      </c>
      <c r="O142">
        <v>2</v>
      </c>
      <c r="P142">
        <v>88</v>
      </c>
      <c r="Q142">
        <v>176</v>
      </c>
      <c r="R142" s="59">
        <v>43497</v>
      </c>
      <c r="S142" s="20" t="s">
        <v>2147</v>
      </c>
      <c r="T142" t="b">
        <v>0</v>
      </c>
    </row>
    <row r="143" spans="1:20" x14ac:dyDescent="0.15">
      <c r="A143" s="20" t="s">
        <v>2247</v>
      </c>
      <c r="B143" s="20" t="s">
        <v>2130</v>
      </c>
      <c r="C143" s="19">
        <v>43625.771179282405</v>
      </c>
      <c r="D143" s="19">
        <v>43094.823252685186</v>
      </c>
      <c r="E143" s="19">
        <v>43624.575413877312</v>
      </c>
      <c r="F143" t="s">
        <v>2149</v>
      </c>
      <c r="G143" s="20" t="s">
        <v>2135</v>
      </c>
      <c r="H143" s="59">
        <v>43497</v>
      </c>
      <c r="I143">
        <v>42414</v>
      </c>
      <c r="J143" s="20" t="s">
        <v>2150</v>
      </c>
      <c r="K143" s="20" t="s">
        <v>2164</v>
      </c>
      <c r="L143" s="20" t="s">
        <v>2161</v>
      </c>
      <c r="M143" s="20" t="s">
        <v>2165</v>
      </c>
      <c r="N143" s="20" t="s">
        <v>2215</v>
      </c>
      <c r="O143">
        <v>7</v>
      </c>
      <c r="P143">
        <v>49</v>
      </c>
      <c r="Q143">
        <v>343</v>
      </c>
      <c r="R143" s="59">
        <v>43497</v>
      </c>
      <c r="S143" s="20" t="s">
        <v>2147</v>
      </c>
      <c r="T143" t="b">
        <v>0</v>
      </c>
    </row>
    <row r="144" spans="1:20" x14ac:dyDescent="0.15">
      <c r="A144" s="20" t="s">
        <v>2247</v>
      </c>
      <c r="B144" s="20" t="s">
        <v>2130</v>
      </c>
      <c r="C144" s="19">
        <v>43625.771179282405</v>
      </c>
      <c r="D144" s="19">
        <v>43094.823252685186</v>
      </c>
      <c r="E144" s="19">
        <v>43624.575413877312</v>
      </c>
      <c r="F144" t="s">
        <v>2149</v>
      </c>
      <c r="G144" s="20" t="s">
        <v>2135</v>
      </c>
      <c r="H144" s="59">
        <v>43497</v>
      </c>
      <c r="I144">
        <v>42414</v>
      </c>
      <c r="J144" s="20" t="s">
        <v>2150</v>
      </c>
      <c r="K144" s="20" t="s">
        <v>2155</v>
      </c>
      <c r="L144" s="20" t="s">
        <v>2156</v>
      </c>
      <c r="M144" s="20" t="s">
        <v>2157</v>
      </c>
      <c r="N144" s="20" t="s">
        <v>2230</v>
      </c>
      <c r="O144">
        <v>3</v>
      </c>
      <c r="P144">
        <v>54</v>
      </c>
      <c r="Q144">
        <v>162</v>
      </c>
      <c r="R144" s="59">
        <v>43497</v>
      </c>
      <c r="S144" s="20" t="s">
        <v>2147</v>
      </c>
      <c r="T144" t="b">
        <v>0</v>
      </c>
    </row>
    <row r="145" spans="1:20" x14ac:dyDescent="0.15">
      <c r="A145" s="20" t="s">
        <v>2247</v>
      </c>
      <c r="B145" s="20" t="s">
        <v>2130</v>
      </c>
      <c r="C145" s="19">
        <v>43625.771179282405</v>
      </c>
      <c r="D145" s="19">
        <v>43094.823252685186</v>
      </c>
      <c r="E145" s="19">
        <v>43624.575413877312</v>
      </c>
      <c r="F145" t="s">
        <v>2149</v>
      </c>
      <c r="G145" s="20" t="s">
        <v>2135</v>
      </c>
      <c r="H145" s="59">
        <v>43497</v>
      </c>
      <c r="I145">
        <v>42414</v>
      </c>
      <c r="J145" s="20" t="s">
        <v>2150</v>
      </c>
      <c r="K145" s="20" t="s">
        <v>2167</v>
      </c>
      <c r="L145" s="20" t="s">
        <v>2156</v>
      </c>
      <c r="M145" s="20" t="s">
        <v>2168</v>
      </c>
      <c r="N145" s="20" t="s">
        <v>2246</v>
      </c>
      <c r="O145">
        <v>5</v>
      </c>
      <c r="P145">
        <v>25</v>
      </c>
      <c r="Q145">
        <v>125</v>
      </c>
      <c r="R145" s="59">
        <v>43497</v>
      </c>
      <c r="S145" s="20" t="s">
        <v>2147</v>
      </c>
      <c r="T145" t="b">
        <v>0</v>
      </c>
    </row>
    <row r="146" spans="1:20" x14ac:dyDescent="0.15">
      <c r="A146" s="20" t="s">
        <v>2247</v>
      </c>
      <c r="B146" s="20" t="s">
        <v>2130</v>
      </c>
      <c r="C146" s="19">
        <v>43625.771179282405</v>
      </c>
      <c r="D146" s="19">
        <v>43094.823252685186</v>
      </c>
      <c r="E146" s="19">
        <v>43624.575413877312</v>
      </c>
      <c r="F146" t="s">
        <v>2149</v>
      </c>
      <c r="G146" s="20" t="s">
        <v>2135</v>
      </c>
      <c r="H146" s="59">
        <v>43497</v>
      </c>
      <c r="I146">
        <v>42418</v>
      </c>
      <c r="J146" s="20" t="s">
        <v>2150</v>
      </c>
      <c r="K146" s="20" t="s">
        <v>2167</v>
      </c>
      <c r="L146" s="20" t="s">
        <v>2156</v>
      </c>
      <c r="M146" s="20" t="s">
        <v>2168</v>
      </c>
      <c r="N146" s="20" t="s">
        <v>2254</v>
      </c>
      <c r="O146">
        <v>3</v>
      </c>
      <c r="P146">
        <v>25</v>
      </c>
      <c r="Q146">
        <v>75</v>
      </c>
      <c r="R146" s="59">
        <v>43497</v>
      </c>
      <c r="S146" s="20" t="s">
        <v>2147</v>
      </c>
      <c r="T146" t="b">
        <v>0</v>
      </c>
    </row>
    <row r="147" spans="1:20" x14ac:dyDescent="0.15">
      <c r="A147" s="20" t="s">
        <v>2247</v>
      </c>
      <c r="B147" s="20" t="s">
        <v>2130</v>
      </c>
      <c r="C147" s="19">
        <v>43625.771179282405</v>
      </c>
      <c r="D147" s="19">
        <v>43094.823252685186</v>
      </c>
      <c r="E147" s="19">
        <v>43624.575413877312</v>
      </c>
      <c r="F147" t="s">
        <v>2149</v>
      </c>
      <c r="G147" s="20" t="s">
        <v>2135</v>
      </c>
      <c r="H147" s="59">
        <v>43497</v>
      </c>
      <c r="I147">
        <v>42418</v>
      </c>
      <c r="J147" s="20" t="s">
        <v>2150</v>
      </c>
      <c r="K147" s="20" t="s">
        <v>2151</v>
      </c>
      <c r="L147" s="20" t="s">
        <v>2152</v>
      </c>
      <c r="M147" s="20" t="s">
        <v>2153</v>
      </c>
      <c r="N147" s="20" t="s">
        <v>2245</v>
      </c>
      <c r="O147">
        <v>5</v>
      </c>
      <c r="P147">
        <v>16</v>
      </c>
      <c r="Q147">
        <v>80</v>
      </c>
      <c r="R147" s="59">
        <v>43497</v>
      </c>
      <c r="S147" s="20" t="s">
        <v>2147</v>
      </c>
      <c r="T147" t="b">
        <v>0</v>
      </c>
    </row>
    <row r="148" spans="1:20" x14ac:dyDescent="0.15">
      <c r="A148" s="20" t="s">
        <v>2247</v>
      </c>
      <c r="B148" s="20" t="s">
        <v>2130</v>
      </c>
      <c r="C148" s="19">
        <v>43625.771179282405</v>
      </c>
      <c r="D148" s="19">
        <v>43094.823252685186</v>
      </c>
      <c r="E148" s="19">
        <v>43624.575413877312</v>
      </c>
      <c r="F148" t="s">
        <v>2149</v>
      </c>
      <c r="G148" s="20" t="s">
        <v>2135</v>
      </c>
      <c r="H148" s="59">
        <v>43497</v>
      </c>
      <c r="I148">
        <v>42419</v>
      </c>
      <c r="J148" s="20" t="s">
        <v>2150</v>
      </c>
      <c r="K148" s="20" t="s">
        <v>2177</v>
      </c>
      <c r="L148" s="20" t="s">
        <v>2156</v>
      </c>
      <c r="M148" s="20" t="s">
        <v>2178</v>
      </c>
      <c r="N148" s="20" t="s">
        <v>2213</v>
      </c>
      <c r="O148">
        <v>7</v>
      </c>
      <c r="P148">
        <v>88</v>
      </c>
      <c r="Q148">
        <v>616</v>
      </c>
      <c r="R148" s="59">
        <v>43497</v>
      </c>
      <c r="S148" s="20" t="s">
        <v>2147</v>
      </c>
      <c r="T148" t="b">
        <v>0</v>
      </c>
    </row>
    <row r="149" spans="1:20" x14ac:dyDescent="0.15">
      <c r="A149" s="20" t="s">
        <v>2247</v>
      </c>
      <c r="B149" s="20" t="s">
        <v>2130</v>
      </c>
      <c r="C149" s="19">
        <v>43625.771179282405</v>
      </c>
      <c r="D149" s="19">
        <v>43094.823252685186</v>
      </c>
      <c r="E149" s="19">
        <v>43624.575413877312</v>
      </c>
      <c r="F149" t="s">
        <v>2149</v>
      </c>
      <c r="G149" s="20" t="s">
        <v>2135</v>
      </c>
      <c r="H149" s="59">
        <v>43497</v>
      </c>
      <c r="I149">
        <v>42419</v>
      </c>
      <c r="J149" s="20" t="s">
        <v>2150</v>
      </c>
      <c r="K149" s="20" t="s">
        <v>2190</v>
      </c>
      <c r="L149" s="20" t="s">
        <v>2152</v>
      </c>
      <c r="M149" s="20" t="s">
        <v>2191</v>
      </c>
      <c r="N149" s="20" t="s">
        <v>2255</v>
      </c>
      <c r="O149">
        <v>8</v>
      </c>
      <c r="P149">
        <v>28</v>
      </c>
      <c r="Q149">
        <v>224</v>
      </c>
      <c r="R149" s="59">
        <v>43497</v>
      </c>
      <c r="S149" s="20" t="s">
        <v>2147</v>
      </c>
      <c r="T149" t="b">
        <v>0</v>
      </c>
    </row>
    <row r="150" spans="1:20" x14ac:dyDescent="0.15">
      <c r="A150" s="20" t="s">
        <v>2247</v>
      </c>
      <c r="B150" s="20" t="s">
        <v>2130</v>
      </c>
      <c r="C150" s="19">
        <v>43625.771179282405</v>
      </c>
      <c r="D150" s="19">
        <v>43094.823252685186</v>
      </c>
      <c r="E150" s="19">
        <v>43624.575413877312</v>
      </c>
      <c r="F150" t="s">
        <v>2149</v>
      </c>
      <c r="G150" s="20" t="s">
        <v>2135</v>
      </c>
      <c r="H150" s="59">
        <v>43497</v>
      </c>
      <c r="I150">
        <v>42420</v>
      </c>
      <c r="J150" s="20" t="s">
        <v>2150</v>
      </c>
      <c r="K150" s="20" t="s">
        <v>2167</v>
      </c>
      <c r="L150" s="20" t="s">
        <v>2156</v>
      </c>
      <c r="M150" s="20" t="s">
        <v>2168</v>
      </c>
      <c r="N150" s="20" t="s">
        <v>2254</v>
      </c>
      <c r="O150">
        <v>8</v>
      </c>
      <c r="P150">
        <v>25</v>
      </c>
      <c r="Q150">
        <v>200</v>
      </c>
      <c r="R150" s="59">
        <v>43497</v>
      </c>
      <c r="S150" s="20" t="s">
        <v>2147</v>
      </c>
      <c r="T150" t="b">
        <v>0</v>
      </c>
    </row>
    <row r="151" spans="1:20" x14ac:dyDescent="0.15">
      <c r="A151" s="20" t="s">
        <v>2247</v>
      </c>
      <c r="B151" s="20" t="s">
        <v>2130</v>
      </c>
      <c r="C151" s="19">
        <v>43625.771179282405</v>
      </c>
      <c r="D151" s="19">
        <v>43094.823252685186</v>
      </c>
      <c r="E151" s="19">
        <v>43624.575413877312</v>
      </c>
      <c r="F151" t="s">
        <v>2149</v>
      </c>
      <c r="G151" s="20" t="s">
        <v>2135</v>
      </c>
      <c r="H151" s="59">
        <v>43497</v>
      </c>
      <c r="I151">
        <v>42420</v>
      </c>
      <c r="J151" s="20" t="s">
        <v>2150</v>
      </c>
      <c r="K151" s="20" t="s">
        <v>2155</v>
      </c>
      <c r="L151" s="20" t="s">
        <v>2156</v>
      </c>
      <c r="M151" s="20" t="s">
        <v>2157</v>
      </c>
      <c r="N151" s="20" t="s">
        <v>2203</v>
      </c>
      <c r="O151">
        <v>2</v>
      </c>
      <c r="P151">
        <v>54</v>
      </c>
      <c r="Q151">
        <v>108</v>
      </c>
      <c r="R151" s="59">
        <v>43497</v>
      </c>
      <c r="S151" s="20" t="s">
        <v>2147</v>
      </c>
      <c r="T151" t="b">
        <v>0</v>
      </c>
    </row>
    <row r="152" spans="1:20" x14ac:dyDescent="0.15">
      <c r="A152" s="20" t="s">
        <v>2247</v>
      </c>
      <c r="B152" s="20" t="s">
        <v>2130</v>
      </c>
      <c r="C152" s="19">
        <v>43625.771179282405</v>
      </c>
      <c r="D152" s="19">
        <v>43094.823252685186</v>
      </c>
      <c r="E152" s="19">
        <v>43624.575413877312</v>
      </c>
      <c r="F152" t="s">
        <v>2149</v>
      </c>
      <c r="G152" s="20" t="s">
        <v>2135</v>
      </c>
      <c r="H152" s="59">
        <v>43497</v>
      </c>
      <c r="I152">
        <v>42421</v>
      </c>
      <c r="J152" s="20" t="s">
        <v>2150</v>
      </c>
      <c r="K152" s="20" t="s">
        <v>2167</v>
      </c>
      <c r="L152" s="20" t="s">
        <v>2156</v>
      </c>
      <c r="M152" s="20" t="s">
        <v>2168</v>
      </c>
      <c r="N152" s="20" t="s">
        <v>2179</v>
      </c>
      <c r="O152">
        <v>5</v>
      </c>
      <c r="P152">
        <v>25</v>
      </c>
      <c r="Q152">
        <v>125</v>
      </c>
      <c r="R152" s="59">
        <v>43497</v>
      </c>
      <c r="S152" s="20" t="s">
        <v>2147</v>
      </c>
      <c r="T152" t="b">
        <v>0</v>
      </c>
    </row>
    <row r="153" spans="1:20" x14ac:dyDescent="0.15">
      <c r="A153" s="20" t="s">
        <v>2247</v>
      </c>
      <c r="B153" s="20" t="s">
        <v>2130</v>
      </c>
      <c r="C153" s="19">
        <v>43625.771179282405</v>
      </c>
      <c r="D153" s="19">
        <v>43094.823252685186</v>
      </c>
      <c r="E153" s="19">
        <v>43624.575413877312</v>
      </c>
      <c r="F153" t="s">
        <v>2149</v>
      </c>
      <c r="G153" s="20" t="s">
        <v>2135</v>
      </c>
      <c r="H153" s="59">
        <v>43497</v>
      </c>
      <c r="I153">
        <v>42421</v>
      </c>
      <c r="J153" s="20" t="s">
        <v>2150</v>
      </c>
      <c r="K153" s="20" t="s">
        <v>2167</v>
      </c>
      <c r="L153" s="20" t="s">
        <v>2156</v>
      </c>
      <c r="M153" s="20" t="s">
        <v>2168</v>
      </c>
      <c r="N153" s="20" t="s">
        <v>2249</v>
      </c>
      <c r="O153">
        <v>3</v>
      </c>
      <c r="P153">
        <v>25</v>
      </c>
      <c r="Q153">
        <v>75</v>
      </c>
      <c r="R153" s="59">
        <v>43497</v>
      </c>
      <c r="S153" s="20" t="s">
        <v>2147</v>
      </c>
      <c r="T153" t="b">
        <v>0</v>
      </c>
    </row>
    <row r="154" spans="1:20" x14ac:dyDescent="0.15">
      <c r="A154" s="20" t="s">
        <v>2247</v>
      </c>
      <c r="B154" s="20" t="s">
        <v>2130</v>
      </c>
      <c r="C154" s="19">
        <v>43625.771179282405</v>
      </c>
      <c r="D154" s="19">
        <v>43094.823252685186</v>
      </c>
      <c r="E154" s="19">
        <v>43624.575413877312</v>
      </c>
      <c r="F154" t="s">
        <v>2149</v>
      </c>
      <c r="G154" s="20" t="s">
        <v>2135</v>
      </c>
      <c r="H154" s="59">
        <v>43497</v>
      </c>
      <c r="I154">
        <v>42421</v>
      </c>
      <c r="J154" s="20" t="s">
        <v>2150</v>
      </c>
      <c r="K154" s="20" t="s">
        <v>2190</v>
      </c>
      <c r="L154" s="20" t="s">
        <v>2152</v>
      </c>
      <c r="M154" s="20" t="s">
        <v>2191</v>
      </c>
      <c r="N154" s="20" t="s">
        <v>2221</v>
      </c>
      <c r="O154">
        <v>7</v>
      </c>
      <c r="P154">
        <v>28</v>
      </c>
      <c r="Q154">
        <v>196</v>
      </c>
      <c r="R154" s="59">
        <v>43497</v>
      </c>
      <c r="S154" s="20" t="s">
        <v>2147</v>
      </c>
      <c r="T154" t="b">
        <v>0</v>
      </c>
    </row>
    <row r="155" spans="1:20" x14ac:dyDescent="0.15">
      <c r="A155" s="20" t="s">
        <v>2247</v>
      </c>
      <c r="B155" s="20" t="s">
        <v>2130</v>
      </c>
      <c r="C155" s="19">
        <v>43625.771179282405</v>
      </c>
      <c r="D155" s="19">
        <v>43094.823252685186</v>
      </c>
      <c r="E155" s="19">
        <v>43624.575413877312</v>
      </c>
      <c r="F155" t="s">
        <v>2149</v>
      </c>
      <c r="G155" s="20" t="s">
        <v>2135</v>
      </c>
      <c r="H155" s="59">
        <v>43497</v>
      </c>
      <c r="I155">
        <v>42422</v>
      </c>
      <c r="J155" s="20" t="s">
        <v>2150</v>
      </c>
      <c r="K155" s="20" t="s">
        <v>2177</v>
      </c>
      <c r="L155" s="20" t="s">
        <v>2156</v>
      </c>
      <c r="M155" s="20" t="s">
        <v>2178</v>
      </c>
      <c r="N155" s="20" t="s">
        <v>2169</v>
      </c>
      <c r="O155">
        <v>3</v>
      </c>
      <c r="P155">
        <v>88</v>
      </c>
      <c r="Q155">
        <v>264</v>
      </c>
      <c r="R155" s="59">
        <v>43497</v>
      </c>
      <c r="S155" s="20" t="s">
        <v>2147</v>
      </c>
      <c r="T155" t="b">
        <v>0</v>
      </c>
    </row>
    <row r="156" spans="1:20" x14ac:dyDescent="0.15">
      <c r="A156" s="20" t="s">
        <v>2247</v>
      </c>
      <c r="B156" s="20" t="s">
        <v>2130</v>
      </c>
      <c r="C156" s="19">
        <v>43625.771179282405</v>
      </c>
      <c r="D156" s="19">
        <v>43094.823252685186</v>
      </c>
      <c r="E156" s="19">
        <v>43624.575413877312</v>
      </c>
      <c r="F156" t="s">
        <v>2149</v>
      </c>
      <c r="G156" s="20" t="s">
        <v>2135</v>
      </c>
      <c r="H156" s="59">
        <v>43497</v>
      </c>
      <c r="I156">
        <v>42423</v>
      </c>
      <c r="J156" s="20" t="s">
        <v>2150</v>
      </c>
      <c r="K156" s="20" t="s">
        <v>2155</v>
      </c>
      <c r="L156" s="20" t="s">
        <v>2156</v>
      </c>
      <c r="M156" s="20" t="s">
        <v>2157</v>
      </c>
      <c r="N156" s="20" t="s">
        <v>2256</v>
      </c>
      <c r="O156">
        <v>5</v>
      </c>
      <c r="P156">
        <v>54</v>
      </c>
      <c r="Q156">
        <v>270</v>
      </c>
      <c r="R156" s="59">
        <v>43497</v>
      </c>
      <c r="S156" s="20" t="s">
        <v>2147</v>
      </c>
      <c r="T156" t="b">
        <v>0</v>
      </c>
    </row>
    <row r="157" spans="1:20" x14ac:dyDescent="0.15">
      <c r="A157" s="20" t="s">
        <v>2247</v>
      </c>
      <c r="B157" s="20" t="s">
        <v>2130</v>
      </c>
      <c r="C157" s="19">
        <v>43625.771179282405</v>
      </c>
      <c r="D157" s="19">
        <v>43094.823252685186</v>
      </c>
      <c r="E157" s="19">
        <v>43624.575413877312</v>
      </c>
      <c r="F157" t="s">
        <v>2149</v>
      </c>
      <c r="G157" s="20" t="s">
        <v>2135</v>
      </c>
      <c r="H157" s="59">
        <v>43497</v>
      </c>
      <c r="I157">
        <v>42423</v>
      </c>
      <c r="J157" s="20" t="s">
        <v>2150</v>
      </c>
      <c r="K157" s="20" t="s">
        <v>2155</v>
      </c>
      <c r="L157" s="20" t="s">
        <v>2156</v>
      </c>
      <c r="M157" s="20" t="s">
        <v>2157</v>
      </c>
      <c r="N157" s="20" t="s">
        <v>2241</v>
      </c>
      <c r="O157">
        <v>4</v>
      </c>
      <c r="P157">
        <v>54</v>
      </c>
      <c r="Q157">
        <v>216</v>
      </c>
      <c r="R157" s="59">
        <v>43497</v>
      </c>
      <c r="S157" s="20" t="s">
        <v>2147</v>
      </c>
      <c r="T157" t="b">
        <v>0</v>
      </c>
    </row>
    <row r="158" spans="1:20" x14ac:dyDescent="0.15">
      <c r="A158" s="20" t="s">
        <v>2247</v>
      </c>
      <c r="B158" s="20" t="s">
        <v>2130</v>
      </c>
      <c r="C158" s="19">
        <v>43625.771179282405</v>
      </c>
      <c r="D158" s="19">
        <v>43094.823252685186</v>
      </c>
      <c r="E158" s="19">
        <v>43624.575413877312</v>
      </c>
      <c r="F158" t="s">
        <v>2149</v>
      </c>
      <c r="G158" s="20" t="s">
        <v>2135</v>
      </c>
      <c r="H158" s="59">
        <v>43497</v>
      </c>
      <c r="I158">
        <v>42424</v>
      </c>
      <c r="J158" s="20" t="s">
        <v>2150</v>
      </c>
      <c r="K158" s="20" t="s">
        <v>2155</v>
      </c>
      <c r="L158" s="20" t="s">
        <v>2156</v>
      </c>
      <c r="M158" s="20" t="s">
        <v>2157</v>
      </c>
      <c r="N158" s="20" t="s">
        <v>2222</v>
      </c>
      <c r="O158">
        <v>3</v>
      </c>
      <c r="P158">
        <v>54</v>
      </c>
      <c r="Q158">
        <v>162</v>
      </c>
      <c r="R158" s="59">
        <v>43497</v>
      </c>
      <c r="S158" s="20" t="s">
        <v>2147</v>
      </c>
      <c r="T158" t="b">
        <v>0</v>
      </c>
    </row>
    <row r="159" spans="1:20" x14ac:dyDescent="0.15">
      <c r="A159" s="20" t="s">
        <v>2247</v>
      </c>
      <c r="B159" s="20" t="s">
        <v>2130</v>
      </c>
      <c r="C159" s="19">
        <v>43625.771179282405</v>
      </c>
      <c r="D159" s="19">
        <v>43094.823252685186</v>
      </c>
      <c r="E159" s="19">
        <v>43624.575413877312</v>
      </c>
      <c r="F159" t="s">
        <v>2149</v>
      </c>
      <c r="G159" s="20" t="s">
        <v>2135</v>
      </c>
      <c r="H159" s="59">
        <v>43497</v>
      </c>
      <c r="I159">
        <v>42424</v>
      </c>
      <c r="J159" s="20" t="s">
        <v>2150</v>
      </c>
      <c r="K159" s="20" t="s">
        <v>2160</v>
      </c>
      <c r="L159" s="20" t="s">
        <v>2161</v>
      </c>
      <c r="M159" s="20" t="s">
        <v>2162</v>
      </c>
      <c r="N159" s="20" t="s">
        <v>2194</v>
      </c>
      <c r="O159">
        <v>8</v>
      </c>
      <c r="P159">
        <v>26</v>
      </c>
      <c r="Q159">
        <v>208</v>
      </c>
      <c r="R159" s="59">
        <v>43497</v>
      </c>
      <c r="S159" s="20" t="s">
        <v>2147</v>
      </c>
      <c r="T159" t="b">
        <v>0</v>
      </c>
    </row>
    <row r="160" spans="1:20" x14ac:dyDescent="0.15">
      <c r="A160" s="20" t="s">
        <v>2247</v>
      </c>
      <c r="B160" s="20" t="s">
        <v>2130</v>
      </c>
      <c r="C160" s="19">
        <v>43625.771179282405</v>
      </c>
      <c r="D160" s="19">
        <v>43094.823252685186</v>
      </c>
      <c r="E160" s="19">
        <v>43624.575413877312</v>
      </c>
      <c r="F160" t="s">
        <v>2149</v>
      </c>
      <c r="G160" s="20" t="s">
        <v>2135</v>
      </c>
      <c r="H160" s="59">
        <v>43497</v>
      </c>
      <c r="I160">
        <v>42424</v>
      </c>
      <c r="J160" s="20" t="s">
        <v>2150</v>
      </c>
      <c r="K160" s="20" t="s">
        <v>2177</v>
      </c>
      <c r="L160" s="20" t="s">
        <v>2156</v>
      </c>
      <c r="M160" s="20" t="s">
        <v>2178</v>
      </c>
      <c r="N160" s="20" t="s">
        <v>2225</v>
      </c>
      <c r="O160">
        <v>6</v>
      </c>
      <c r="P160">
        <v>88</v>
      </c>
      <c r="Q160">
        <v>528</v>
      </c>
      <c r="R160" s="59">
        <v>43497</v>
      </c>
      <c r="S160" s="20" t="s">
        <v>2147</v>
      </c>
      <c r="T160" t="b">
        <v>0</v>
      </c>
    </row>
    <row r="161" spans="1:20" x14ac:dyDescent="0.15">
      <c r="A161" s="20" t="s">
        <v>2247</v>
      </c>
      <c r="B161" s="20" t="s">
        <v>2130</v>
      </c>
      <c r="C161" s="19">
        <v>43625.771179282405</v>
      </c>
      <c r="D161" s="19">
        <v>43094.823252685186</v>
      </c>
      <c r="E161" s="19">
        <v>43624.575413877312</v>
      </c>
      <c r="F161" t="s">
        <v>2149</v>
      </c>
      <c r="G161" s="20" t="s">
        <v>2135</v>
      </c>
      <c r="H161" s="59">
        <v>43497</v>
      </c>
      <c r="I161">
        <v>42425</v>
      </c>
      <c r="J161" s="20" t="s">
        <v>2150</v>
      </c>
      <c r="K161" s="20" t="s">
        <v>2167</v>
      </c>
      <c r="L161" s="20" t="s">
        <v>2156</v>
      </c>
      <c r="M161" s="20" t="s">
        <v>2168</v>
      </c>
      <c r="N161" s="20" t="s">
        <v>2257</v>
      </c>
      <c r="O161">
        <v>5</v>
      </c>
      <c r="P161">
        <v>25</v>
      </c>
      <c r="Q161">
        <v>125</v>
      </c>
      <c r="R161" s="59">
        <v>43497</v>
      </c>
      <c r="S161" s="20" t="s">
        <v>2147</v>
      </c>
      <c r="T161" t="b">
        <v>0</v>
      </c>
    </row>
    <row r="162" spans="1:20" x14ac:dyDescent="0.15">
      <c r="A162" s="20" t="s">
        <v>2247</v>
      </c>
      <c r="B162" s="20" t="s">
        <v>2130</v>
      </c>
      <c r="C162" s="19">
        <v>43625.771179282405</v>
      </c>
      <c r="D162" s="19">
        <v>43094.823252685186</v>
      </c>
      <c r="E162" s="19">
        <v>43624.575413877312</v>
      </c>
      <c r="F162" t="s">
        <v>2149</v>
      </c>
      <c r="G162" s="20" t="s">
        <v>2135</v>
      </c>
      <c r="H162" s="59">
        <v>43497</v>
      </c>
      <c r="I162">
        <v>42425</v>
      </c>
      <c r="J162" s="20" t="s">
        <v>2150</v>
      </c>
      <c r="K162" s="20" t="s">
        <v>2155</v>
      </c>
      <c r="L162" s="20" t="s">
        <v>2156</v>
      </c>
      <c r="M162" s="20" t="s">
        <v>2157</v>
      </c>
      <c r="N162" s="20" t="s">
        <v>2188</v>
      </c>
      <c r="O162">
        <v>5</v>
      </c>
      <c r="P162">
        <v>54</v>
      </c>
      <c r="Q162">
        <v>270</v>
      </c>
      <c r="R162" s="59">
        <v>43497</v>
      </c>
      <c r="S162" s="20" t="s">
        <v>2147</v>
      </c>
      <c r="T162" t="b">
        <v>0</v>
      </c>
    </row>
    <row r="163" spans="1:20" x14ac:dyDescent="0.15">
      <c r="A163" s="20" t="s">
        <v>2247</v>
      </c>
      <c r="B163" s="20" t="s">
        <v>2130</v>
      </c>
      <c r="C163" s="19">
        <v>43625.771179282405</v>
      </c>
      <c r="D163" s="19">
        <v>43094.823252685186</v>
      </c>
      <c r="E163" s="19">
        <v>43624.575413877312</v>
      </c>
      <c r="F163" t="s">
        <v>2149</v>
      </c>
      <c r="G163" s="20" t="s">
        <v>2135</v>
      </c>
      <c r="H163" s="59">
        <v>43497</v>
      </c>
      <c r="I163">
        <v>42426</v>
      </c>
      <c r="J163" s="20" t="s">
        <v>2150</v>
      </c>
      <c r="K163" s="20" t="s">
        <v>2155</v>
      </c>
      <c r="L163" s="20" t="s">
        <v>2156</v>
      </c>
      <c r="M163" s="20" t="s">
        <v>2157</v>
      </c>
      <c r="N163" s="20" t="s">
        <v>2199</v>
      </c>
      <c r="O163">
        <v>7</v>
      </c>
      <c r="P163">
        <v>54</v>
      </c>
      <c r="Q163">
        <v>378</v>
      </c>
      <c r="R163" s="59">
        <v>43497</v>
      </c>
      <c r="S163" s="20" t="s">
        <v>2147</v>
      </c>
      <c r="T163" t="b">
        <v>0</v>
      </c>
    </row>
    <row r="164" spans="1:20" x14ac:dyDescent="0.15">
      <c r="A164" s="20" t="s">
        <v>2247</v>
      </c>
      <c r="B164" s="20" t="s">
        <v>2130</v>
      </c>
      <c r="C164" s="19">
        <v>43625.771179282405</v>
      </c>
      <c r="D164" s="19">
        <v>43094.823252685186</v>
      </c>
      <c r="E164" s="19">
        <v>43624.575413877312</v>
      </c>
      <c r="F164" t="s">
        <v>2149</v>
      </c>
      <c r="G164" s="20" t="s">
        <v>2135</v>
      </c>
      <c r="H164" s="59">
        <v>43497</v>
      </c>
      <c r="I164">
        <v>42429</v>
      </c>
      <c r="J164" s="20" t="s">
        <v>2150</v>
      </c>
      <c r="K164" s="20" t="s">
        <v>2167</v>
      </c>
      <c r="L164" s="20" t="s">
        <v>2156</v>
      </c>
      <c r="M164" s="20" t="s">
        <v>2168</v>
      </c>
      <c r="N164" s="20" t="s">
        <v>2258</v>
      </c>
      <c r="O164">
        <v>6</v>
      </c>
      <c r="P164">
        <v>25</v>
      </c>
      <c r="Q164">
        <v>150</v>
      </c>
      <c r="R164" s="59">
        <v>43497</v>
      </c>
      <c r="S164" s="20" t="s">
        <v>2147</v>
      </c>
      <c r="T164" t="b">
        <v>0</v>
      </c>
    </row>
    <row r="165" spans="1:20" x14ac:dyDescent="0.15">
      <c r="A165" s="20" t="s">
        <v>2247</v>
      </c>
      <c r="B165" s="20" t="s">
        <v>2130</v>
      </c>
      <c r="C165" s="19">
        <v>43625.771179282405</v>
      </c>
      <c r="D165" s="19">
        <v>43094.823252685186</v>
      </c>
      <c r="E165" s="19">
        <v>43624.575413877312</v>
      </c>
      <c r="F165" t="s">
        <v>2149</v>
      </c>
      <c r="G165" s="20" t="s">
        <v>2135</v>
      </c>
      <c r="H165" s="59">
        <v>43497</v>
      </c>
      <c r="I165">
        <v>42429</v>
      </c>
      <c r="J165" s="20" t="s">
        <v>2150</v>
      </c>
      <c r="K165" s="20" t="s">
        <v>2167</v>
      </c>
      <c r="L165" s="20" t="s">
        <v>2156</v>
      </c>
      <c r="M165" s="20" t="s">
        <v>2168</v>
      </c>
      <c r="N165" s="20" t="s">
        <v>2196</v>
      </c>
      <c r="O165">
        <v>5</v>
      </c>
      <c r="P165">
        <v>25</v>
      </c>
      <c r="Q165">
        <v>125</v>
      </c>
      <c r="R165" s="59">
        <v>43497</v>
      </c>
      <c r="S165" s="20" t="s">
        <v>2147</v>
      </c>
      <c r="T165" t="b">
        <v>0</v>
      </c>
    </row>
    <row r="166" spans="1:20" x14ac:dyDescent="0.15">
      <c r="A166" s="20" t="s">
        <v>2247</v>
      </c>
      <c r="B166" s="20" t="s">
        <v>2130</v>
      </c>
      <c r="C166" s="19">
        <v>43625.771179282405</v>
      </c>
      <c r="D166" s="19">
        <v>43094.823252685186</v>
      </c>
      <c r="E166" s="19">
        <v>43624.575413877312</v>
      </c>
      <c r="F166" t="s">
        <v>2149</v>
      </c>
      <c r="G166" s="20" t="s">
        <v>2135</v>
      </c>
      <c r="H166" s="59">
        <v>43497</v>
      </c>
      <c r="I166">
        <v>42429</v>
      </c>
      <c r="J166" s="20" t="s">
        <v>2150</v>
      </c>
      <c r="K166" s="20" t="s">
        <v>2155</v>
      </c>
      <c r="L166" s="20" t="s">
        <v>2156</v>
      </c>
      <c r="M166" s="20" t="s">
        <v>2157</v>
      </c>
      <c r="N166" s="20" t="s">
        <v>2257</v>
      </c>
      <c r="O166">
        <v>2</v>
      </c>
      <c r="P166">
        <v>54</v>
      </c>
      <c r="Q166">
        <v>108</v>
      </c>
      <c r="R166" s="59">
        <v>43497</v>
      </c>
      <c r="S166" s="20" t="s">
        <v>2147</v>
      </c>
      <c r="T166" t="b">
        <v>0</v>
      </c>
    </row>
    <row r="167" spans="1:20" x14ac:dyDescent="0.15">
      <c r="A167" s="20" t="s">
        <v>2259</v>
      </c>
      <c r="B167" s="20" t="s">
        <v>2130</v>
      </c>
      <c r="C167" s="19">
        <v>43625.771179386575</v>
      </c>
      <c r="D167" s="19">
        <v>43094.823040752315</v>
      </c>
      <c r="E167" s="19">
        <v>43624.57541391204</v>
      </c>
      <c r="F167" t="s">
        <v>2149</v>
      </c>
      <c r="G167" s="20" t="s">
        <v>2135</v>
      </c>
      <c r="H167" s="59">
        <v>43525</v>
      </c>
      <c r="I167">
        <v>42430</v>
      </c>
      <c r="J167" s="20" t="s">
        <v>2150</v>
      </c>
      <c r="K167" s="20" t="s">
        <v>2155</v>
      </c>
      <c r="L167" s="20" t="s">
        <v>2156</v>
      </c>
      <c r="M167" s="20" t="s">
        <v>2157</v>
      </c>
      <c r="N167" s="20" t="s">
        <v>2220</v>
      </c>
      <c r="O167">
        <v>5</v>
      </c>
      <c r="P167">
        <v>54</v>
      </c>
      <c r="Q167">
        <v>270</v>
      </c>
      <c r="R167" s="59">
        <v>43525</v>
      </c>
      <c r="S167" s="20" t="s">
        <v>2147</v>
      </c>
      <c r="T167" t="b">
        <v>0</v>
      </c>
    </row>
    <row r="168" spans="1:20" x14ac:dyDescent="0.15">
      <c r="A168" s="20" t="s">
        <v>2259</v>
      </c>
      <c r="B168" s="20" t="s">
        <v>2130</v>
      </c>
      <c r="C168" s="19">
        <v>43625.771179386575</v>
      </c>
      <c r="D168" s="19">
        <v>43094.823040752315</v>
      </c>
      <c r="E168" s="19">
        <v>43624.57541391204</v>
      </c>
      <c r="F168" t="s">
        <v>2149</v>
      </c>
      <c r="G168" s="20" t="s">
        <v>2135</v>
      </c>
      <c r="H168" s="59">
        <v>43525</v>
      </c>
      <c r="I168">
        <v>42431</v>
      </c>
      <c r="J168" s="20" t="s">
        <v>2150</v>
      </c>
      <c r="K168" s="20" t="s">
        <v>2177</v>
      </c>
      <c r="L168" s="20" t="s">
        <v>2156</v>
      </c>
      <c r="M168" s="20" t="s">
        <v>2178</v>
      </c>
      <c r="N168" s="20" t="s">
        <v>2244</v>
      </c>
      <c r="O168">
        <v>5</v>
      </c>
      <c r="P168">
        <v>88</v>
      </c>
      <c r="Q168">
        <v>440</v>
      </c>
      <c r="R168" s="59">
        <v>43525</v>
      </c>
      <c r="S168" s="20" t="s">
        <v>2147</v>
      </c>
      <c r="T168" t="b">
        <v>0</v>
      </c>
    </row>
    <row r="169" spans="1:20" x14ac:dyDescent="0.15">
      <c r="A169" s="20" t="s">
        <v>2259</v>
      </c>
      <c r="B169" s="20" t="s">
        <v>2130</v>
      </c>
      <c r="C169" s="19">
        <v>43625.771179386575</v>
      </c>
      <c r="D169" s="19">
        <v>43094.823040752315</v>
      </c>
      <c r="E169" s="19">
        <v>43624.57541391204</v>
      </c>
      <c r="F169" t="s">
        <v>2149</v>
      </c>
      <c r="G169" s="20" t="s">
        <v>2135</v>
      </c>
      <c r="H169" s="59">
        <v>43525</v>
      </c>
      <c r="I169">
        <v>42431</v>
      </c>
      <c r="J169" s="20" t="s">
        <v>2150</v>
      </c>
      <c r="K169" s="20" t="s">
        <v>2155</v>
      </c>
      <c r="L169" s="20" t="s">
        <v>2156</v>
      </c>
      <c r="M169" s="20" t="s">
        <v>2157</v>
      </c>
      <c r="N169" s="20" t="s">
        <v>2219</v>
      </c>
      <c r="O169">
        <v>2</v>
      </c>
      <c r="P169">
        <v>54</v>
      </c>
      <c r="Q169">
        <v>108</v>
      </c>
      <c r="R169" s="59">
        <v>43525</v>
      </c>
      <c r="S169" s="20" t="s">
        <v>2147</v>
      </c>
      <c r="T169" t="b">
        <v>0</v>
      </c>
    </row>
    <row r="170" spans="1:20" x14ac:dyDescent="0.15">
      <c r="A170" s="20" t="s">
        <v>2259</v>
      </c>
      <c r="B170" s="20" t="s">
        <v>2130</v>
      </c>
      <c r="C170" s="19">
        <v>43625.771179386575</v>
      </c>
      <c r="D170" s="19">
        <v>43094.823040752315</v>
      </c>
      <c r="E170" s="19">
        <v>43624.57541391204</v>
      </c>
      <c r="F170" t="s">
        <v>2149</v>
      </c>
      <c r="G170" s="20" t="s">
        <v>2135</v>
      </c>
      <c r="H170" s="59">
        <v>43525</v>
      </c>
      <c r="I170">
        <v>42431</v>
      </c>
      <c r="J170" s="20" t="s">
        <v>2150</v>
      </c>
      <c r="K170" s="20" t="s">
        <v>2160</v>
      </c>
      <c r="L170" s="20" t="s">
        <v>2161</v>
      </c>
      <c r="M170" s="20" t="s">
        <v>2162</v>
      </c>
      <c r="N170" s="20" t="s">
        <v>2248</v>
      </c>
      <c r="O170">
        <v>4</v>
      </c>
      <c r="P170">
        <v>26</v>
      </c>
      <c r="Q170">
        <v>104</v>
      </c>
      <c r="R170" s="59">
        <v>43525</v>
      </c>
      <c r="S170" s="20" t="s">
        <v>2147</v>
      </c>
      <c r="T170" t="b">
        <v>0</v>
      </c>
    </row>
    <row r="171" spans="1:20" x14ac:dyDescent="0.15">
      <c r="A171" s="20" t="s">
        <v>2259</v>
      </c>
      <c r="B171" s="20" t="s">
        <v>2130</v>
      </c>
      <c r="C171" s="19">
        <v>43625.771179386575</v>
      </c>
      <c r="D171" s="19">
        <v>43094.823040752315</v>
      </c>
      <c r="E171" s="19">
        <v>43624.57541391204</v>
      </c>
      <c r="F171" t="s">
        <v>2149</v>
      </c>
      <c r="G171" s="20" t="s">
        <v>2135</v>
      </c>
      <c r="H171" s="59">
        <v>43525</v>
      </c>
      <c r="I171">
        <v>42432</v>
      </c>
      <c r="J171" s="20" t="s">
        <v>2150</v>
      </c>
      <c r="K171" s="20" t="s">
        <v>2167</v>
      </c>
      <c r="L171" s="20" t="s">
        <v>2156</v>
      </c>
      <c r="M171" s="20" t="s">
        <v>2168</v>
      </c>
      <c r="N171" s="20" t="s">
        <v>2180</v>
      </c>
      <c r="O171">
        <v>5</v>
      </c>
      <c r="P171">
        <v>25</v>
      </c>
      <c r="Q171">
        <v>125</v>
      </c>
      <c r="R171" s="59">
        <v>43525</v>
      </c>
      <c r="S171" s="20" t="s">
        <v>2147</v>
      </c>
      <c r="T171" t="b">
        <v>0</v>
      </c>
    </row>
    <row r="172" spans="1:20" x14ac:dyDescent="0.15">
      <c r="A172" s="20" t="s">
        <v>2259</v>
      </c>
      <c r="B172" s="20" t="s">
        <v>2130</v>
      </c>
      <c r="C172" s="19">
        <v>43625.771179386575</v>
      </c>
      <c r="D172" s="19">
        <v>43094.823040752315</v>
      </c>
      <c r="E172" s="19">
        <v>43624.57541391204</v>
      </c>
      <c r="F172" t="s">
        <v>2149</v>
      </c>
      <c r="G172" s="20" t="s">
        <v>2135</v>
      </c>
      <c r="H172" s="59">
        <v>43525</v>
      </c>
      <c r="I172">
        <v>42432</v>
      </c>
      <c r="J172" s="20" t="s">
        <v>2150</v>
      </c>
      <c r="K172" s="20" t="s">
        <v>2167</v>
      </c>
      <c r="L172" s="20" t="s">
        <v>2156</v>
      </c>
      <c r="M172" s="20" t="s">
        <v>2168</v>
      </c>
      <c r="N172" s="20" t="s">
        <v>2239</v>
      </c>
      <c r="O172">
        <v>6</v>
      </c>
      <c r="P172">
        <v>25</v>
      </c>
      <c r="Q172">
        <v>150</v>
      </c>
      <c r="R172" s="59">
        <v>43525</v>
      </c>
      <c r="S172" s="20" t="s">
        <v>2147</v>
      </c>
      <c r="T172" t="b">
        <v>0</v>
      </c>
    </row>
    <row r="173" spans="1:20" x14ac:dyDescent="0.15">
      <c r="A173" s="20" t="s">
        <v>2259</v>
      </c>
      <c r="B173" s="20" t="s">
        <v>2130</v>
      </c>
      <c r="C173" s="19">
        <v>43625.771179386575</v>
      </c>
      <c r="D173" s="19">
        <v>43094.823040752315</v>
      </c>
      <c r="E173" s="19">
        <v>43624.57541391204</v>
      </c>
      <c r="F173" t="s">
        <v>2149</v>
      </c>
      <c r="G173" s="20" t="s">
        <v>2135</v>
      </c>
      <c r="H173" s="59">
        <v>43525</v>
      </c>
      <c r="I173">
        <v>42432</v>
      </c>
      <c r="J173" s="20" t="s">
        <v>2150</v>
      </c>
      <c r="K173" s="20" t="s">
        <v>2167</v>
      </c>
      <c r="L173" s="20" t="s">
        <v>2156</v>
      </c>
      <c r="M173" s="20" t="s">
        <v>2168</v>
      </c>
      <c r="N173" s="20" t="s">
        <v>2229</v>
      </c>
      <c r="O173">
        <v>6</v>
      </c>
      <c r="P173">
        <v>25</v>
      </c>
      <c r="Q173">
        <v>150</v>
      </c>
      <c r="R173" s="59">
        <v>43525</v>
      </c>
      <c r="S173" s="20" t="s">
        <v>2147</v>
      </c>
      <c r="T173" t="b">
        <v>0</v>
      </c>
    </row>
    <row r="174" spans="1:20" x14ac:dyDescent="0.15">
      <c r="A174" s="20" t="s">
        <v>2259</v>
      </c>
      <c r="B174" s="20" t="s">
        <v>2130</v>
      </c>
      <c r="C174" s="19">
        <v>43625.771179386575</v>
      </c>
      <c r="D174" s="19">
        <v>43094.823040752315</v>
      </c>
      <c r="E174" s="19">
        <v>43624.57541391204</v>
      </c>
      <c r="F174" t="s">
        <v>2149</v>
      </c>
      <c r="G174" s="20" t="s">
        <v>2135</v>
      </c>
      <c r="H174" s="59">
        <v>43525</v>
      </c>
      <c r="I174">
        <v>42432</v>
      </c>
      <c r="J174" s="20" t="s">
        <v>2150</v>
      </c>
      <c r="K174" s="20" t="s">
        <v>2155</v>
      </c>
      <c r="L174" s="20" t="s">
        <v>2156</v>
      </c>
      <c r="M174" s="20" t="s">
        <v>2157</v>
      </c>
      <c r="N174" s="20" t="s">
        <v>2159</v>
      </c>
      <c r="O174">
        <v>7</v>
      </c>
      <c r="P174">
        <v>54</v>
      </c>
      <c r="Q174">
        <v>378</v>
      </c>
      <c r="R174" s="59">
        <v>43525</v>
      </c>
      <c r="S174" s="20" t="s">
        <v>2147</v>
      </c>
      <c r="T174" t="b">
        <v>0</v>
      </c>
    </row>
    <row r="175" spans="1:20" x14ac:dyDescent="0.15">
      <c r="A175" s="20" t="s">
        <v>2259</v>
      </c>
      <c r="B175" s="20" t="s">
        <v>2130</v>
      </c>
      <c r="C175" s="19">
        <v>43625.771179386575</v>
      </c>
      <c r="D175" s="19">
        <v>43094.823040752315</v>
      </c>
      <c r="E175" s="19">
        <v>43624.57541391204</v>
      </c>
      <c r="F175" t="s">
        <v>2149</v>
      </c>
      <c r="G175" s="20" t="s">
        <v>2135</v>
      </c>
      <c r="H175" s="59">
        <v>43525</v>
      </c>
      <c r="I175">
        <v>42433</v>
      </c>
      <c r="J175" s="20" t="s">
        <v>2150</v>
      </c>
      <c r="K175" s="20" t="s">
        <v>2167</v>
      </c>
      <c r="L175" s="20" t="s">
        <v>2156</v>
      </c>
      <c r="M175" s="20" t="s">
        <v>2168</v>
      </c>
      <c r="N175" s="20" t="s">
        <v>2260</v>
      </c>
      <c r="O175">
        <v>7</v>
      </c>
      <c r="P175">
        <v>25</v>
      </c>
      <c r="Q175">
        <v>175</v>
      </c>
      <c r="R175" s="59">
        <v>43525</v>
      </c>
      <c r="S175" s="20" t="s">
        <v>2147</v>
      </c>
      <c r="T175" t="b">
        <v>0</v>
      </c>
    </row>
    <row r="176" spans="1:20" x14ac:dyDescent="0.15">
      <c r="A176" s="20" t="s">
        <v>2259</v>
      </c>
      <c r="B176" s="20" t="s">
        <v>2130</v>
      </c>
      <c r="C176" s="19">
        <v>43625.771179386575</v>
      </c>
      <c r="D176" s="19">
        <v>43094.823040752315</v>
      </c>
      <c r="E176" s="19">
        <v>43624.57541391204</v>
      </c>
      <c r="F176" t="s">
        <v>2149</v>
      </c>
      <c r="G176" s="20" t="s">
        <v>2135</v>
      </c>
      <c r="H176" s="59">
        <v>43525</v>
      </c>
      <c r="I176">
        <v>42433</v>
      </c>
      <c r="J176" s="20" t="s">
        <v>2150</v>
      </c>
      <c r="K176" s="20" t="s">
        <v>2190</v>
      </c>
      <c r="L176" s="20" t="s">
        <v>2152</v>
      </c>
      <c r="M176" s="20" t="s">
        <v>2191</v>
      </c>
      <c r="N176" s="20" t="s">
        <v>2202</v>
      </c>
      <c r="O176">
        <v>4</v>
      </c>
      <c r="P176">
        <v>28</v>
      </c>
      <c r="Q176">
        <v>112</v>
      </c>
      <c r="R176" s="59">
        <v>43525</v>
      </c>
      <c r="S176" s="20" t="s">
        <v>2147</v>
      </c>
      <c r="T176" t="b">
        <v>0</v>
      </c>
    </row>
    <row r="177" spans="1:20" x14ac:dyDescent="0.15">
      <c r="A177" s="20" t="s">
        <v>2259</v>
      </c>
      <c r="B177" s="20" t="s">
        <v>2130</v>
      </c>
      <c r="C177" s="19">
        <v>43625.771179386575</v>
      </c>
      <c r="D177" s="19">
        <v>43094.823040752315</v>
      </c>
      <c r="E177" s="19">
        <v>43624.57541391204</v>
      </c>
      <c r="F177" t="s">
        <v>2149</v>
      </c>
      <c r="G177" s="20" t="s">
        <v>2135</v>
      </c>
      <c r="H177" s="59">
        <v>43525</v>
      </c>
      <c r="I177">
        <v>42433</v>
      </c>
      <c r="J177" s="20" t="s">
        <v>2150</v>
      </c>
      <c r="K177" s="20" t="s">
        <v>2167</v>
      </c>
      <c r="L177" s="20" t="s">
        <v>2156</v>
      </c>
      <c r="M177" s="20" t="s">
        <v>2168</v>
      </c>
      <c r="N177" s="20" t="s">
        <v>2223</v>
      </c>
      <c r="O177">
        <v>6</v>
      </c>
      <c r="P177">
        <v>25</v>
      </c>
      <c r="Q177">
        <v>150</v>
      </c>
      <c r="R177" s="59">
        <v>43525</v>
      </c>
      <c r="S177" s="20" t="s">
        <v>2147</v>
      </c>
      <c r="T177" t="b">
        <v>0</v>
      </c>
    </row>
    <row r="178" spans="1:20" x14ac:dyDescent="0.15">
      <c r="A178" s="20" t="s">
        <v>2259</v>
      </c>
      <c r="B178" s="20" t="s">
        <v>2130</v>
      </c>
      <c r="C178" s="19">
        <v>43625.771179386575</v>
      </c>
      <c r="D178" s="19">
        <v>43094.823040752315</v>
      </c>
      <c r="E178" s="19">
        <v>43624.57541391204</v>
      </c>
      <c r="F178" t="s">
        <v>2149</v>
      </c>
      <c r="G178" s="20" t="s">
        <v>2135</v>
      </c>
      <c r="H178" s="59">
        <v>43525</v>
      </c>
      <c r="I178">
        <v>42434</v>
      </c>
      <c r="J178" s="20" t="s">
        <v>2150</v>
      </c>
      <c r="K178" s="20" t="s">
        <v>2164</v>
      </c>
      <c r="L178" s="20" t="s">
        <v>2161</v>
      </c>
      <c r="M178" s="20" t="s">
        <v>2165</v>
      </c>
      <c r="N178" s="20" t="s">
        <v>2253</v>
      </c>
      <c r="O178">
        <v>7</v>
      </c>
      <c r="P178">
        <v>49</v>
      </c>
      <c r="Q178">
        <v>343</v>
      </c>
      <c r="R178" s="59">
        <v>43525</v>
      </c>
      <c r="S178" s="20" t="s">
        <v>2147</v>
      </c>
      <c r="T178" t="b">
        <v>0</v>
      </c>
    </row>
    <row r="179" spans="1:20" x14ac:dyDescent="0.15">
      <c r="A179" s="20" t="s">
        <v>2259</v>
      </c>
      <c r="B179" s="20" t="s">
        <v>2130</v>
      </c>
      <c r="C179" s="19">
        <v>43625.771179386575</v>
      </c>
      <c r="D179" s="19">
        <v>43094.823040752315</v>
      </c>
      <c r="E179" s="19">
        <v>43624.57541391204</v>
      </c>
      <c r="F179" t="s">
        <v>2149</v>
      </c>
      <c r="G179" s="20" t="s">
        <v>2135</v>
      </c>
      <c r="H179" s="59">
        <v>43525</v>
      </c>
      <c r="I179">
        <v>42434</v>
      </c>
      <c r="J179" s="20" t="s">
        <v>2150</v>
      </c>
      <c r="K179" s="20" t="s">
        <v>2155</v>
      </c>
      <c r="L179" s="20" t="s">
        <v>2156</v>
      </c>
      <c r="M179" s="20" t="s">
        <v>2157</v>
      </c>
      <c r="N179" s="20" t="s">
        <v>2170</v>
      </c>
      <c r="O179">
        <v>4</v>
      </c>
      <c r="P179">
        <v>54</v>
      </c>
      <c r="Q179">
        <v>216</v>
      </c>
      <c r="R179" s="59">
        <v>43525</v>
      </c>
      <c r="S179" s="20" t="s">
        <v>2147</v>
      </c>
      <c r="T179" t="b">
        <v>0</v>
      </c>
    </row>
    <row r="180" spans="1:20" x14ac:dyDescent="0.15">
      <c r="A180" s="20" t="s">
        <v>2259</v>
      </c>
      <c r="B180" s="20" t="s">
        <v>2130</v>
      </c>
      <c r="C180" s="19">
        <v>43625.771179386575</v>
      </c>
      <c r="D180" s="19">
        <v>43094.823040752315</v>
      </c>
      <c r="E180" s="19">
        <v>43624.57541391204</v>
      </c>
      <c r="F180" t="s">
        <v>2149</v>
      </c>
      <c r="G180" s="20" t="s">
        <v>2135</v>
      </c>
      <c r="H180" s="59">
        <v>43525</v>
      </c>
      <c r="I180">
        <v>42435</v>
      </c>
      <c r="J180" s="20" t="s">
        <v>2150</v>
      </c>
      <c r="K180" s="20" t="s">
        <v>2205</v>
      </c>
      <c r="L180" s="20" t="s">
        <v>2152</v>
      </c>
      <c r="M180" s="20" t="s">
        <v>2206</v>
      </c>
      <c r="N180" s="20" t="s">
        <v>2224</v>
      </c>
      <c r="O180">
        <v>2</v>
      </c>
      <c r="P180">
        <v>98</v>
      </c>
      <c r="Q180">
        <v>196</v>
      </c>
      <c r="R180" s="59">
        <v>43525</v>
      </c>
      <c r="S180" s="20" t="s">
        <v>2147</v>
      </c>
      <c r="T180" t="b">
        <v>0</v>
      </c>
    </row>
    <row r="181" spans="1:20" x14ac:dyDescent="0.15">
      <c r="A181" s="20" t="s">
        <v>2259</v>
      </c>
      <c r="B181" s="20" t="s">
        <v>2130</v>
      </c>
      <c r="C181" s="19">
        <v>43625.771179386575</v>
      </c>
      <c r="D181" s="19">
        <v>43094.823040752315</v>
      </c>
      <c r="E181" s="19">
        <v>43624.57541391204</v>
      </c>
      <c r="F181" t="s">
        <v>2149</v>
      </c>
      <c r="G181" s="20" t="s">
        <v>2135</v>
      </c>
      <c r="H181" s="59">
        <v>43525</v>
      </c>
      <c r="I181">
        <v>42435</v>
      </c>
      <c r="J181" s="20" t="s">
        <v>2150</v>
      </c>
      <c r="K181" s="20" t="s">
        <v>2155</v>
      </c>
      <c r="L181" s="20" t="s">
        <v>2156</v>
      </c>
      <c r="M181" s="20" t="s">
        <v>2157</v>
      </c>
      <c r="N181" s="20" t="s">
        <v>2261</v>
      </c>
      <c r="O181">
        <v>7</v>
      </c>
      <c r="P181">
        <v>54</v>
      </c>
      <c r="Q181">
        <v>378</v>
      </c>
      <c r="R181" s="59">
        <v>43525</v>
      </c>
      <c r="S181" s="20" t="s">
        <v>2147</v>
      </c>
      <c r="T181" t="b">
        <v>0</v>
      </c>
    </row>
    <row r="182" spans="1:20" x14ac:dyDescent="0.15">
      <c r="A182" s="20" t="s">
        <v>2259</v>
      </c>
      <c r="B182" s="20" t="s">
        <v>2130</v>
      </c>
      <c r="C182" s="19">
        <v>43625.771179386575</v>
      </c>
      <c r="D182" s="19">
        <v>43094.823040752315</v>
      </c>
      <c r="E182" s="19">
        <v>43624.57541391204</v>
      </c>
      <c r="F182" t="s">
        <v>2149</v>
      </c>
      <c r="G182" s="20" t="s">
        <v>2135</v>
      </c>
      <c r="H182" s="59">
        <v>43525</v>
      </c>
      <c r="I182">
        <v>42435</v>
      </c>
      <c r="J182" s="20" t="s">
        <v>2150</v>
      </c>
      <c r="K182" s="20" t="s">
        <v>2177</v>
      </c>
      <c r="L182" s="20" t="s">
        <v>2156</v>
      </c>
      <c r="M182" s="20" t="s">
        <v>2178</v>
      </c>
      <c r="N182" s="20" t="s">
        <v>2241</v>
      </c>
      <c r="O182">
        <v>6</v>
      </c>
      <c r="P182">
        <v>88</v>
      </c>
      <c r="Q182">
        <v>528</v>
      </c>
      <c r="R182" s="59">
        <v>43525</v>
      </c>
      <c r="S182" s="20" t="s">
        <v>2147</v>
      </c>
      <c r="T182" t="b">
        <v>0</v>
      </c>
    </row>
    <row r="183" spans="1:20" x14ac:dyDescent="0.15">
      <c r="A183" s="20" t="s">
        <v>2259</v>
      </c>
      <c r="B183" s="20" t="s">
        <v>2130</v>
      </c>
      <c r="C183" s="19">
        <v>43625.771179386575</v>
      </c>
      <c r="D183" s="19">
        <v>43094.823040752315</v>
      </c>
      <c r="E183" s="19">
        <v>43624.57541391204</v>
      </c>
      <c r="F183" t="s">
        <v>2149</v>
      </c>
      <c r="G183" s="20" t="s">
        <v>2135</v>
      </c>
      <c r="H183" s="59">
        <v>43525</v>
      </c>
      <c r="I183">
        <v>42435</v>
      </c>
      <c r="J183" s="20" t="s">
        <v>2150</v>
      </c>
      <c r="K183" s="20" t="s">
        <v>2211</v>
      </c>
      <c r="L183" s="20" t="s">
        <v>2161</v>
      </c>
      <c r="M183" s="20" t="s">
        <v>2212</v>
      </c>
      <c r="N183" s="20" t="s">
        <v>2203</v>
      </c>
      <c r="O183">
        <v>3</v>
      </c>
      <c r="P183">
        <v>68</v>
      </c>
      <c r="Q183">
        <v>204</v>
      </c>
      <c r="R183" s="59">
        <v>43525</v>
      </c>
      <c r="S183" s="20" t="s">
        <v>2147</v>
      </c>
      <c r="T183" t="b">
        <v>0</v>
      </c>
    </row>
    <row r="184" spans="1:20" x14ac:dyDescent="0.15">
      <c r="A184" s="20" t="s">
        <v>2259</v>
      </c>
      <c r="B184" s="20" t="s">
        <v>2130</v>
      </c>
      <c r="C184" s="19">
        <v>43625.771179386575</v>
      </c>
      <c r="D184" s="19">
        <v>43094.823040752315</v>
      </c>
      <c r="E184" s="19">
        <v>43624.57541391204</v>
      </c>
      <c r="F184" t="s">
        <v>2149</v>
      </c>
      <c r="G184" s="20" t="s">
        <v>2135</v>
      </c>
      <c r="H184" s="59">
        <v>43525</v>
      </c>
      <c r="I184">
        <v>42435</v>
      </c>
      <c r="J184" s="20" t="s">
        <v>2150</v>
      </c>
      <c r="K184" s="20" t="s">
        <v>2177</v>
      </c>
      <c r="L184" s="20" t="s">
        <v>2156</v>
      </c>
      <c r="M184" s="20" t="s">
        <v>2178</v>
      </c>
      <c r="N184" s="20" t="s">
        <v>2209</v>
      </c>
      <c r="O184">
        <v>4</v>
      </c>
      <c r="P184">
        <v>88</v>
      </c>
      <c r="Q184">
        <v>352</v>
      </c>
      <c r="R184" s="59">
        <v>43525</v>
      </c>
      <c r="S184" s="20" t="s">
        <v>2147</v>
      </c>
      <c r="T184" t="b">
        <v>0</v>
      </c>
    </row>
    <row r="185" spans="1:20" x14ac:dyDescent="0.15">
      <c r="A185" s="20" t="s">
        <v>2259</v>
      </c>
      <c r="B185" s="20" t="s">
        <v>2130</v>
      </c>
      <c r="C185" s="19">
        <v>43625.771179386575</v>
      </c>
      <c r="D185" s="19">
        <v>43094.823040752315</v>
      </c>
      <c r="E185" s="19">
        <v>43624.57541391204</v>
      </c>
      <c r="F185" t="s">
        <v>2149</v>
      </c>
      <c r="G185" s="20" t="s">
        <v>2135</v>
      </c>
      <c r="H185" s="59">
        <v>43525</v>
      </c>
      <c r="I185">
        <v>42436</v>
      </c>
      <c r="J185" s="20" t="s">
        <v>2150</v>
      </c>
      <c r="K185" s="20" t="s">
        <v>2155</v>
      </c>
      <c r="L185" s="20" t="s">
        <v>2156</v>
      </c>
      <c r="M185" s="20" t="s">
        <v>2157</v>
      </c>
      <c r="N185" s="20" t="s">
        <v>2192</v>
      </c>
      <c r="O185">
        <v>3</v>
      </c>
      <c r="P185">
        <v>54</v>
      </c>
      <c r="Q185">
        <v>162</v>
      </c>
      <c r="R185" s="59">
        <v>43525</v>
      </c>
      <c r="S185" s="20" t="s">
        <v>2147</v>
      </c>
      <c r="T185" t="b">
        <v>0</v>
      </c>
    </row>
    <row r="186" spans="1:20" x14ac:dyDescent="0.15">
      <c r="A186" s="20" t="s">
        <v>2259</v>
      </c>
      <c r="B186" s="20" t="s">
        <v>2130</v>
      </c>
      <c r="C186" s="19">
        <v>43625.771179386575</v>
      </c>
      <c r="D186" s="19">
        <v>43094.823040752315</v>
      </c>
      <c r="E186" s="19">
        <v>43624.57541391204</v>
      </c>
      <c r="F186" t="s">
        <v>2149</v>
      </c>
      <c r="G186" s="20" t="s">
        <v>2135</v>
      </c>
      <c r="H186" s="59">
        <v>43525</v>
      </c>
      <c r="I186">
        <v>42437</v>
      </c>
      <c r="J186" s="20" t="s">
        <v>2150</v>
      </c>
      <c r="K186" s="20" t="s">
        <v>2155</v>
      </c>
      <c r="L186" s="20" t="s">
        <v>2156</v>
      </c>
      <c r="M186" s="20" t="s">
        <v>2157</v>
      </c>
      <c r="N186" s="20" t="s">
        <v>2179</v>
      </c>
      <c r="O186">
        <v>2</v>
      </c>
      <c r="P186">
        <v>54</v>
      </c>
      <c r="Q186">
        <v>108</v>
      </c>
      <c r="R186" s="59">
        <v>43525</v>
      </c>
      <c r="S186" s="20" t="s">
        <v>2147</v>
      </c>
      <c r="T186" t="b">
        <v>0</v>
      </c>
    </row>
    <row r="187" spans="1:20" x14ac:dyDescent="0.15">
      <c r="A187" s="20" t="s">
        <v>2259</v>
      </c>
      <c r="B187" s="20" t="s">
        <v>2130</v>
      </c>
      <c r="C187" s="19">
        <v>43625.771179386575</v>
      </c>
      <c r="D187" s="19">
        <v>43094.823040752315</v>
      </c>
      <c r="E187" s="19">
        <v>43624.57541391204</v>
      </c>
      <c r="F187" t="s">
        <v>2149</v>
      </c>
      <c r="G187" s="20" t="s">
        <v>2135</v>
      </c>
      <c r="H187" s="59">
        <v>43525</v>
      </c>
      <c r="I187">
        <v>42438</v>
      </c>
      <c r="J187" s="20" t="s">
        <v>2150</v>
      </c>
      <c r="K187" s="20" t="s">
        <v>2177</v>
      </c>
      <c r="L187" s="20" t="s">
        <v>2156</v>
      </c>
      <c r="M187" s="20" t="s">
        <v>2178</v>
      </c>
      <c r="N187" s="20" t="s">
        <v>2249</v>
      </c>
      <c r="O187">
        <v>3</v>
      </c>
      <c r="P187">
        <v>88</v>
      </c>
      <c r="Q187">
        <v>264</v>
      </c>
      <c r="R187" s="59">
        <v>43525</v>
      </c>
      <c r="S187" s="20" t="s">
        <v>2147</v>
      </c>
      <c r="T187" t="b">
        <v>0</v>
      </c>
    </row>
    <row r="188" spans="1:20" x14ac:dyDescent="0.15">
      <c r="A188" s="20" t="s">
        <v>2259</v>
      </c>
      <c r="B188" s="20" t="s">
        <v>2130</v>
      </c>
      <c r="C188" s="19">
        <v>43625.771179386575</v>
      </c>
      <c r="D188" s="19">
        <v>43094.823040752315</v>
      </c>
      <c r="E188" s="19">
        <v>43624.57541391204</v>
      </c>
      <c r="F188" t="s">
        <v>2149</v>
      </c>
      <c r="G188" s="20" t="s">
        <v>2135</v>
      </c>
      <c r="H188" s="59">
        <v>43525</v>
      </c>
      <c r="I188">
        <v>42438</v>
      </c>
      <c r="J188" s="20" t="s">
        <v>2150</v>
      </c>
      <c r="K188" s="20" t="s">
        <v>2167</v>
      </c>
      <c r="L188" s="20" t="s">
        <v>2156</v>
      </c>
      <c r="M188" s="20" t="s">
        <v>2168</v>
      </c>
      <c r="N188" s="20" t="s">
        <v>2244</v>
      </c>
      <c r="O188">
        <v>9</v>
      </c>
      <c r="P188">
        <v>25</v>
      </c>
      <c r="Q188">
        <v>225</v>
      </c>
      <c r="R188" s="59">
        <v>43525</v>
      </c>
      <c r="S188" s="20" t="s">
        <v>2147</v>
      </c>
      <c r="T188" t="b">
        <v>0</v>
      </c>
    </row>
    <row r="189" spans="1:20" x14ac:dyDescent="0.15">
      <c r="A189" s="20" t="s">
        <v>2259</v>
      </c>
      <c r="B189" s="20" t="s">
        <v>2130</v>
      </c>
      <c r="C189" s="19">
        <v>43625.771179386575</v>
      </c>
      <c r="D189" s="19">
        <v>43094.823040752315</v>
      </c>
      <c r="E189" s="19">
        <v>43624.57541391204</v>
      </c>
      <c r="F189" t="s">
        <v>2149</v>
      </c>
      <c r="G189" s="20" t="s">
        <v>2135</v>
      </c>
      <c r="H189" s="59">
        <v>43525</v>
      </c>
      <c r="I189">
        <v>42438</v>
      </c>
      <c r="J189" s="20" t="s">
        <v>2150</v>
      </c>
      <c r="K189" s="20" t="s">
        <v>2167</v>
      </c>
      <c r="L189" s="20" t="s">
        <v>2156</v>
      </c>
      <c r="M189" s="20" t="s">
        <v>2168</v>
      </c>
      <c r="N189" s="20" t="s">
        <v>2262</v>
      </c>
      <c r="O189">
        <v>6</v>
      </c>
      <c r="P189">
        <v>25</v>
      </c>
      <c r="Q189">
        <v>150</v>
      </c>
      <c r="R189" s="59">
        <v>43525</v>
      </c>
      <c r="S189" s="20" t="s">
        <v>2147</v>
      </c>
      <c r="T189" t="b">
        <v>0</v>
      </c>
    </row>
    <row r="190" spans="1:20" x14ac:dyDescent="0.15">
      <c r="A190" s="20" t="s">
        <v>2259</v>
      </c>
      <c r="B190" s="20" t="s">
        <v>2130</v>
      </c>
      <c r="C190" s="19">
        <v>43625.771179386575</v>
      </c>
      <c r="D190" s="19">
        <v>43094.823040752315</v>
      </c>
      <c r="E190" s="19">
        <v>43624.57541391204</v>
      </c>
      <c r="F190" t="s">
        <v>2149</v>
      </c>
      <c r="G190" s="20" t="s">
        <v>2135</v>
      </c>
      <c r="H190" s="59">
        <v>43525</v>
      </c>
      <c r="I190">
        <v>42438</v>
      </c>
      <c r="J190" s="20" t="s">
        <v>2150</v>
      </c>
      <c r="K190" s="20" t="s">
        <v>2160</v>
      </c>
      <c r="L190" s="20" t="s">
        <v>2161</v>
      </c>
      <c r="M190" s="20" t="s">
        <v>2162</v>
      </c>
      <c r="N190" s="20" t="s">
        <v>2182</v>
      </c>
      <c r="O190">
        <v>2</v>
      </c>
      <c r="P190">
        <v>26</v>
      </c>
      <c r="Q190">
        <v>52</v>
      </c>
      <c r="R190" s="59">
        <v>43525</v>
      </c>
      <c r="S190" s="20" t="s">
        <v>2147</v>
      </c>
      <c r="T190" t="b">
        <v>0</v>
      </c>
    </row>
    <row r="191" spans="1:20" x14ac:dyDescent="0.15">
      <c r="A191" s="20" t="s">
        <v>2259</v>
      </c>
      <c r="B191" s="20" t="s">
        <v>2130</v>
      </c>
      <c r="C191" s="19">
        <v>43625.771179386575</v>
      </c>
      <c r="D191" s="19">
        <v>43094.823040752315</v>
      </c>
      <c r="E191" s="19">
        <v>43624.57541391204</v>
      </c>
      <c r="F191" t="s">
        <v>2149</v>
      </c>
      <c r="G191" s="20" t="s">
        <v>2135</v>
      </c>
      <c r="H191" s="59">
        <v>43525</v>
      </c>
      <c r="I191">
        <v>42439</v>
      </c>
      <c r="J191" s="20" t="s">
        <v>2150</v>
      </c>
      <c r="K191" s="20" t="s">
        <v>2155</v>
      </c>
      <c r="L191" s="20" t="s">
        <v>2156</v>
      </c>
      <c r="M191" s="20" t="s">
        <v>2157</v>
      </c>
      <c r="N191" s="20" t="s">
        <v>2208</v>
      </c>
      <c r="O191">
        <v>9</v>
      </c>
      <c r="P191">
        <v>54</v>
      </c>
      <c r="Q191">
        <v>486</v>
      </c>
      <c r="R191" s="59">
        <v>43525</v>
      </c>
      <c r="S191" s="20" t="s">
        <v>2147</v>
      </c>
      <c r="T191" t="b">
        <v>0</v>
      </c>
    </row>
    <row r="192" spans="1:20" x14ac:dyDescent="0.15">
      <c r="A192" s="20" t="s">
        <v>2259</v>
      </c>
      <c r="B192" s="20" t="s">
        <v>2130</v>
      </c>
      <c r="C192" s="19">
        <v>43625.771179386575</v>
      </c>
      <c r="D192" s="19">
        <v>43094.823040752315</v>
      </c>
      <c r="E192" s="19">
        <v>43624.57541391204</v>
      </c>
      <c r="F192" t="s">
        <v>2149</v>
      </c>
      <c r="G192" s="20" t="s">
        <v>2135</v>
      </c>
      <c r="H192" s="59">
        <v>43525</v>
      </c>
      <c r="I192">
        <v>42440</v>
      </c>
      <c r="J192" s="20" t="s">
        <v>2150</v>
      </c>
      <c r="K192" s="20" t="s">
        <v>2155</v>
      </c>
      <c r="L192" s="20" t="s">
        <v>2156</v>
      </c>
      <c r="M192" s="20" t="s">
        <v>2157</v>
      </c>
      <c r="N192" s="20" t="s">
        <v>2261</v>
      </c>
      <c r="O192">
        <v>6</v>
      </c>
      <c r="P192">
        <v>54</v>
      </c>
      <c r="Q192">
        <v>324</v>
      </c>
      <c r="R192" s="59">
        <v>43525</v>
      </c>
      <c r="S192" s="20" t="s">
        <v>2147</v>
      </c>
      <c r="T192" t="b">
        <v>0</v>
      </c>
    </row>
    <row r="193" spans="1:20" x14ac:dyDescent="0.15">
      <c r="A193" s="20" t="s">
        <v>2259</v>
      </c>
      <c r="B193" s="20" t="s">
        <v>2130</v>
      </c>
      <c r="C193" s="19">
        <v>43625.771179386575</v>
      </c>
      <c r="D193" s="19">
        <v>43094.823040752315</v>
      </c>
      <c r="E193" s="19">
        <v>43624.57541391204</v>
      </c>
      <c r="F193" t="s">
        <v>2149</v>
      </c>
      <c r="G193" s="20" t="s">
        <v>2135</v>
      </c>
      <c r="H193" s="59">
        <v>43525</v>
      </c>
      <c r="I193">
        <v>42440</v>
      </c>
      <c r="J193" s="20" t="s">
        <v>2150</v>
      </c>
      <c r="K193" s="20" t="s">
        <v>2167</v>
      </c>
      <c r="L193" s="20" t="s">
        <v>2156</v>
      </c>
      <c r="M193" s="20" t="s">
        <v>2168</v>
      </c>
      <c r="N193" s="20" t="s">
        <v>2172</v>
      </c>
      <c r="O193">
        <v>6</v>
      </c>
      <c r="P193">
        <v>25</v>
      </c>
      <c r="Q193">
        <v>150</v>
      </c>
      <c r="R193" s="59">
        <v>43525</v>
      </c>
      <c r="S193" s="20" t="s">
        <v>2147</v>
      </c>
      <c r="T193" t="b">
        <v>0</v>
      </c>
    </row>
    <row r="194" spans="1:20" x14ac:dyDescent="0.15">
      <c r="A194" s="20" t="s">
        <v>2259</v>
      </c>
      <c r="B194" s="20" t="s">
        <v>2130</v>
      </c>
      <c r="C194" s="19">
        <v>43625.771179386575</v>
      </c>
      <c r="D194" s="19">
        <v>43094.823040752315</v>
      </c>
      <c r="E194" s="19">
        <v>43624.57541391204</v>
      </c>
      <c r="F194" t="s">
        <v>2149</v>
      </c>
      <c r="G194" s="20" t="s">
        <v>2135</v>
      </c>
      <c r="H194" s="59">
        <v>43525</v>
      </c>
      <c r="I194">
        <v>42440</v>
      </c>
      <c r="J194" s="20" t="s">
        <v>2150</v>
      </c>
      <c r="K194" s="20" t="s">
        <v>2211</v>
      </c>
      <c r="L194" s="20" t="s">
        <v>2161</v>
      </c>
      <c r="M194" s="20" t="s">
        <v>2212</v>
      </c>
      <c r="N194" s="20" t="s">
        <v>2219</v>
      </c>
      <c r="O194">
        <v>6</v>
      </c>
      <c r="P194">
        <v>68</v>
      </c>
      <c r="Q194">
        <v>408</v>
      </c>
      <c r="R194" s="59">
        <v>43525</v>
      </c>
      <c r="S194" s="20" t="s">
        <v>2147</v>
      </c>
      <c r="T194" t="b">
        <v>0</v>
      </c>
    </row>
    <row r="195" spans="1:20" x14ac:dyDescent="0.15">
      <c r="A195" s="20" t="s">
        <v>2259</v>
      </c>
      <c r="B195" s="20" t="s">
        <v>2130</v>
      </c>
      <c r="C195" s="19">
        <v>43625.771179386575</v>
      </c>
      <c r="D195" s="19">
        <v>43094.823040752315</v>
      </c>
      <c r="E195" s="19">
        <v>43624.57541391204</v>
      </c>
      <c r="F195" t="s">
        <v>2149</v>
      </c>
      <c r="G195" s="20" t="s">
        <v>2135</v>
      </c>
      <c r="H195" s="59">
        <v>43525</v>
      </c>
      <c r="I195">
        <v>42440</v>
      </c>
      <c r="J195" s="20" t="s">
        <v>2150</v>
      </c>
      <c r="K195" s="20" t="s">
        <v>2167</v>
      </c>
      <c r="L195" s="20" t="s">
        <v>2156</v>
      </c>
      <c r="M195" s="20" t="s">
        <v>2168</v>
      </c>
      <c r="N195" s="20" t="s">
        <v>2159</v>
      </c>
      <c r="O195">
        <v>7</v>
      </c>
      <c r="P195">
        <v>25</v>
      </c>
      <c r="Q195">
        <v>175</v>
      </c>
      <c r="R195" s="59">
        <v>43525</v>
      </c>
      <c r="S195" s="20" t="s">
        <v>2147</v>
      </c>
      <c r="T195" t="b">
        <v>0</v>
      </c>
    </row>
    <row r="196" spans="1:20" x14ac:dyDescent="0.15">
      <c r="A196" s="20" t="s">
        <v>2259</v>
      </c>
      <c r="B196" s="20" t="s">
        <v>2130</v>
      </c>
      <c r="C196" s="19">
        <v>43625.771179386575</v>
      </c>
      <c r="D196" s="19">
        <v>43094.823040752315</v>
      </c>
      <c r="E196" s="19">
        <v>43624.57541391204</v>
      </c>
      <c r="F196" t="s">
        <v>2149</v>
      </c>
      <c r="G196" s="20" t="s">
        <v>2135</v>
      </c>
      <c r="H196" s="59">
        <v>43525</v>
      </c>
      <c r="I196">
        <v>42442</v>
      </c>
      <c r="J196" s="20" t="s">
        <v>2150</v>
      </c>
      <c r="K196" s="20" t="s">
        <v>2167</v>
      </c>
      <c r="L196" s="20" t="s">
        <v>2156</v>
      </c>
      <c r="M196" s="20" t="s">
        <v>2168</v>
      </c>
      <c r="N196" s="20" t="s">
        <v>2218</v>
      </c>
      <c r="O196">
        <v>3</v>
      </c>
      <c r="P196">
        <v>25</v>
      </c>
      <c r="Q196">
        <v>75</v>
      </c>
      <c r="R196" s="59">
        <v>43525</v>
      </c>
      <c r="S196" s="20" t="s">
        <v>2147</v>
      </c>
      <c r="T196" t="b">
        <v>0</v>
      </c>
    </row>
    <row r="197" spans="1:20" x14ac:dyDescent="0.15">
      <c r="A197" s="20" t="s">
        <v>2259</v>
      </c>
      <c r="B197" s="20" t="s">
        <v>2130</v>
      </c>
      <c r="C197" s="19">
        <v>43625.771179386575</v>
      </c>
      <c r="D197" s="19">
        <v>43094.823040752315</v>
      </c>
      <c r="E197" s="19">
        <v>43624.57541391204</v>
      </c>
      <c r="F197" t="s">
        <v>2149</v>
      </c>
      <c r="G197" s="20" t="s">
        <v>2135</v>
      </c>
      <c r="H197" s="59">
        <v>43525</v>
      </c>
      <c r="I197">
        <v>42442</v>
      </c>
      <c r="J197" s="20" t="s">
        <v>2150</v>
      </c>
      <c r="K197" s="20" t="s">
        <v>2167</v>
      </c>
      <c r="L197" s="20" t="s">
        <v>2156</v>
      </c>
      <c r="M197" s="20" t="s">
        <v>2168</v>
      </c>
      <c r="N197" s="20" t="s">
        <v>2154</v>
      </c>
      <c r="O197">
        <v>6</v>
      </c>
      <c r="P197">
        <v>25</v>
      </c>
      <c r="Q197">
        <v>150</v>
      </c>
      <c r="R197" s="59">
        <v>43525</v>
      </c>
      <c r="S197" s="20" t="s">
        <v>2147</v>
      </c>
      <c r="T197" t="b">
        <v>0</v>
      </c>
    </row>
    <row r="198" spans="1:20" x14ac:dyDescent="0.15">
      <c r="A198" s="20" t="s">
        <v>2259</v>
      </c>
      <c r="B198" s="20" t="s">
        <v>2130</v>
      </c>
      <c r="C198" s="19">
        <v>43625.771179386575</v>
      </c>
      <c r="D198" s="19">
        <v>43094.823040752315</v>
      </c>
      <c r="E198" s="19">
        <v>43624.57541391204</v>
      </c>
      <c r="F198" t="s">
        <v>2149</v>
      </c>
      <c r="G198" s="20" t="s">
        <v>2135</v>
      </c>
      <c r="H198" s="59">
        <v>43525</v>
      </c>
      <c r="I198">
        <v>42444</v>
      </c>
      <c r="J198" s="20" t="s">
        <v>2150</v>
      </c>
      <c r="K198" s="20" t="s">
        <v>2211</v>
      </c>
      <c r="L198" s="20" t="s">
        <v>2161</v>
      </c>
      <c r="M198" s="20" t="s">
        <v>2212</v>
      </c>
      <c r="N198" s="20" t="s">
        <v>2262</v>
      </c>
      <c r="O198">
        <v>2</v>
      </c>
      <c r="P198">
        <v>68</v>
      </c>
      <c r="Q198">
        <v>136</v>
      </c>
      <c r="R198" s="59">
        <v>43525</v>
      </c>
      <c r="S198" s="20" t="s">
        <v>2147</v>
      </c>
      <c r="T198" t="b">
        <v>0</v>
      </c>
    </row>
    <row r="199" spans="1:20" x14ac:dyDescent="0.15">
      <c r="A199" s="20" t="s">
        <v>2259</v>
      </c>
      <c r="B199" s="20" t="s">
        <v>2130</v>
      </c>
      <c r="C199" s="19">
        <v>43625.771179386575</v>
      </c>
      <c r="D199" s="19">
        <v>43094.823040752315</v>
      </c>
      <c r="E199" s="19">
        <v>43624.57541391204</v>
      </c>
      <c r="F199" t="s">
        <v>2149</v>
      </c>
      <c r="G199" s="20" t="s">
        <v>2135</v>
      </c>
      <c r="H199" s="59">
        <v>43525</v>
      </c>
      <c r="I199">
        <v>42444</v>
      </c>
      <c r="J199" s="20" t="s">
        <v>2150</v>
      </c>
      <c r="K199" s="20" t="s">
        <v>2167</v>
      </c>
      <c r="L199" s="20" t="s">
        <v>2156</v>
      </c>
      <c r="M199" s="20" t="s">
        <v>2168</v>
      </c>
      <c r="N199" s="20" t="s">
        <v>2248</v>
      </c>
      <c r="O199">
        <v>6</v>
      </c>
      <c r="P199">
        <v>25</v>
      </c>
      <c r="Q199">
        <v>150</v>
      </c>
      <c r="R199" s="59">
        <v>43525</v>
      </c>
      <c r="S199" s="20" t="s">
        <v>2147</v>
      </c>
      <c r="T199" t="b">
        <v>0</v>
      </c>
    </row>
    <row r="200" spans="1:20" x14ac:dyDescent="0.15">
      <c r="A200" s="20" t="s">
        <v>2259</v>
      </c>
      <c r="B200" s="20" t="s">
        <v>2130</v>
      </c>
      <c r="C200" s="19">
        <v>43625.771179386575</v>
      </c>
      <c r="D200" s="19">
        <v>43094.823040752315</v>
      </c>
      <c r="E200" s="19">
        <v>43624.57541391204</v>
      </c>
      <c r="F200" t="s">
        <v>2149</v>
      </c>
      <c r="G200" s="20" t="s">
        <v>2135</v>
      </c>
      <c r="H200" s="59">
        <v>43525</v>
      </c>
      <c r="I200">
        <v>42444</v>
      </c>
      <c r="J200" s="20" t="s">
        <v>2150</v>
      </c>
      <c r="K200" s="20" t="s">
        <v>2167</v>
      </c>
      <c r="L200" s="20" t="s">
        <v>2156</v>
      </c>
      <c r="M200" s="20" t="s">
        <v>2168</v>
      </c>
      <c r="N200" s="20" t="s">
        <v>2214</v>
      </c>
      <c r="O200">
        <v>5</v>
      </c>
      <c r="P200">
        <v>25</v>
      </c>
      <c r="Q200">
        <v>125</v>
      </c>
      <c r="R200" s="59">
        <v>43525</v>
      </c>
      <c r="S200" s="20" t="s">
        <v>2147</v>
      </c>
      <c r="T200" t="b">
        <v>0</v>
      </c>
    </row>
    <row r="201" spans="1:20" x14ac:dyDescent="0.15">
      <c r="A201" s="20" t="s">
        <v>2259</v>
      </c>
      <c r="B201" s="20" t="s">
        <v>2130</v>
      </c>
      <c r="C201" s="19">
        <v>43625.771179386575</v>
      </c>
      <c r="D201" s="19">
        <v>43094.823040752315</v>
      </c>
      <c r="E201" s="19">
        <v>43624.57541391204</v>
      </c>
      <c r="F201" t="s">
        <v>2149</v>
      </c>
      <c r="G201" s="20" t="s">
        <v>2135</v>
      </c>
      <c r="H201" s="59">
        <v>43525</v>
      </c>
      <c r="I201">
        <v>42445</v>
      </c>
      <c r="J201" s="20" t="s">
        <v>2150</v>
      </c>
      <c r="K201" s="20" t="s">
        <v>2155</v>
      </c>
      <c r="L201" s="20" t="s">
        <v>2156</v>
      </c>
      <c r="M201" s="20" t="s">
        <v>2157</v>
      </c>
      <c r="N201" s="20" t="s">
        <v>2154</v>
      </c>
      <c r="O201">
        <v>7</v>
      </c>
      <c r="P201">
        <v>54</v>
      </c>
      <c r="Q201">
        <v>378</v>
      </c>
      <c r="R201" s="59">
        <v>43525</v>
      </c>
      <c r="S201" s="20" t="s">
        <v>2147</v>
      </c>
      <c r="T201" t="b">
        <v>0</v>
      </c>
    </row>
    <row r="202" spans="1:20" x14ac:dyDescent="0.15">
      <c r="A202" s="20" t="s">
        <v>2259</v>
      </c>
      <c r="B202" s="20" t="s">
        <v>2130</v>
      </c>
      <c r="C202" s="19">
        <v>43625.771179386575</v>
      </c>
      <c r="D202" s="19">
        <v>43094.823040752315</v>
      </c>
      <c r="E202" s="19">
        <v>43624.57541391204</v>
      </c>
      <c r="F202" t="s">
        <v>2149</v>
      </c>
      <c r="G202" s="20" t="s">
        <v>2135</v>
      </c>
      <c r="H202" s="59">
        <v>43525</v>
      </c>
      <c r="I202">
        <v>42446</v>
      </c>
      <c r="J202" s="20" t="s">
        <v>2150</v>
      </c>
      <c r="K202" s="20" t="s">
        <v>2167</v>
      </c>
      <c r="L202" s="20" t="s">
        <v>2156</v>
      </c>
      <c r="M202" s="20" t="s">
        <v>2168</v>
      </c>
      <c r="N202" s="20" t="s">
        <v>2220</v>
      </c>
      <c r="O202">
        <v>7</v>
      </c>
      <c r="P202">
        <v>25</v>
      </c>
      <c r="Q202">
        <v>175</v>
      </c>
      <c r="R202" s="59">
        <v>43525</v>
      </c>
      <c r="S202" s="20" t="s">
        <v>2147</v>
      </c>
      <c r="T202" t="b">
        <v>0</v>
      </c>
    </row>
    <row r="203" spans="1:20" x14ac:dyDescent="0.15">
      <c r="A203" s="20" t="s">
        <v>2259</v>
      </c>
      <c r="B203" s="20" t="s">
        <v>2130</v>
      </c>
      <c r="C203" s="19">
        <v>43625.771179386575</v>
      </c>
      <c r="D203" s="19">
        <v>43094.823040752315</v>
      </c>
      <c r="E203" s="19">
        <v>43624.57541391204</v>
      </c>
      <c r="F203" t="s">
        <v>2149</v>
      </c>
      <c r="G203" s="20" t="s">
        <v>2135</v>
      </c>
      <c r="H203" s="59">
        <v>43525</v>
      </c>
      <c r="I203">
        <v>42446</v>
      </c>
      <c r="J203" s="20" t="s">
        <v>2150</v>
      </c>
      <c r="K203" s="20" t="s">
        <v>2155</v>
      </c>
      <c r="L203" s="20" t="s">
        <v>2156</v>
      </c>
      <c r="M203" s="20" t="s">
        <v>2157</v>
      </c>
      <c r="N203" s="20" t="s">
        <v>2222</v>
      </c>
      <c r="O203">
        <v>2</v>
      </c>
      <c r="P203">
        <v>54</v>
      </c>
      <c r="Q203">
        <v>108</v>
      </c>
      <c r="R203" s="59">
        <v>43525</v>
      </c>
      <c r="S203" s="20" t="s">
        <v>2147</v>
      </c>
      <c r="T203" t="b">
        <v>0</v>
      </c>
    </row>
    <row r="204" spans="1:20" x14ac:dyDescent="0.15">
      <c r="A204" s="20" t="s">
        <v>2259</v>
      </c>
      <c r="B204" s="20" t="s">
        <v>2130</v>
      </c>
      <c r="C204" s="19">
        <v>43625.771179386575</v>
      </c>
      <c r="D204" s="19">
        <v>43094.823040752315</v>
      </c>
      <c r="E204" s="19">
        <v>43624.57541391204</v>
      </c>
      <c r="F204" t="s">
        <v>2149</v>
      </c>
      <c r="G204" s="20" t="s">
        <v>2135</v>
      </c>
      <c r="H204" s="59">
        <v>43525</v>
      </c>
      <c r="I204">
        <v>42448</v>
      </c>
      <c r="J204" s="20" t="s">
        <v>2150</v>
      </c>
      <c r="K204" s="20" t="s">
        <v>2167</v>
      </c>
      <c r="L204" s="20" t="s">
        <v>2156</v>
      </c>
      <c r="M204" s="20" t="s">
        <v>2168</v>
      </c>
      <c r="N204" s="20" t="s">
        <v>2256</v>
      </c>
      <c r="O204">
        <v>6</v>
      </c>
      <c r="P204">
        <v>25</v>
      </c>
      <c r="Q204">
        <v>150</v>
      </c>
      <c r="R204" s="59">
        <v>43525</v>
      </c>
      <c r="S204" s="20" t="s">
        <v>2147</v>
      </c>
      <c r="T204" t="b">
        <v>0</v>
      </c>
    </row>
    <row r="205" spans="1:20" x14ac:dyDescent="0.15">
      <c r="A205" s="20" t="s">
        <v>2259</v>
      </c>
      <c r="B205" s="20" t="s">
        <v>2130</v>
      </c>
      <c r="C205" s="19">
        <v>43625.771179386575</v>
      </c>
      <c r="D205" s="19">
        <v>43094.823040752315</v>
      </c>
      <c r="E205" s="19">
        <v>43624.57541391204</v>
      </c>
      <c r="F205" t="s">
        <v>2149</v>
      </c>
      <c r="G205" s="20" t="s">
        <v>2135</v>
      </c>
      <c r="H205" s="59">
        <v>43525</v>
      </c>
      <c r="I205">
        <v>42448</v>
      </c>
      <c r="J205" s="20" t="s">
        <v>2150</v>
      </c>
      <c r="K205" s="20" t="s">
        <v>2167</v>
      </c>
      <c r="L205" s="20" t="s">
        <v>2156</v>
      </c>
      <c r="M205" s="20" t="s">
        <v>2168</v>
      </c>
      <c r="N205" s="20" t="s">
        <v>2232</v>
      </c>
      <c r="O205">
        <v>6</v>
      </c>
      <c r="P205">
        <v>25</v>
      </c>
      <c r="Q205">
        <v>150</v>
      </c>
      <c r="R205" s="59">
        <v>43525</v>
      </c>
      <c r="S205" s="20" t="s">
        <v>2147</v>
      </c>
      <c r="T205" t="b">
        <v>0</v>
      </c>
    </row>
    <row r="206" spans="1:20" x14ac:dyDescent="0.15">
      <c r="A206" s="20" t="s">
        <v>2259</v>
      </c>
      <c r="B206" s="20" t="s">
        <v>2130</v>
      </c>
      <c r="C206" s="19">
        <v>43625.771179386575</v>
      </c>
      <c r="D206" s="19">
        <v>43094.823040752315</v>
      </c>
      <c r="E206" s="19">
        <v>43624.57541391204</v>
      </c>
      <c r="F206" t="s">
        <v>2149</v>
      </c>
      <c r="G206" s="20" t="s">
        <v>2135</v>
      </c>
      <c r="H206" s="59">
        <v>43525</v>
      </c>
      <c r="I206">
        <v>42449</v>
      </c>
      <c r="J206" s="20" t="s">
        <v>2150</v>
      </c>
      <c r="K206" s="20" t="s">
        <v>2177</v>
      </c>
      <c r="L206" s="20" t="s">
        <v>2156</v>
      </c>
      <c r="M206" s="20" t="s">
        <v>2178</v>
      </c>
      <c r="N206" s="20" t="s">
        <v>2263</v>
      </c>
      <c r="O206">
        <v>4</v>
      </c>
      <c r="P206">
        <v>88</v>
      </c>
      <c r="Q206">
        <v>352</v>
      </c>
      <c r="R206" s="59">
        <v>43525</v>
      </c>
      <c r="S206" s="20" t="s">
        <v>2147</v>
      </c>
      <c r="T206" t="b">
        <v>0</v>
      </c>
    </row>
    <row r="207" spans="1:20" x14ac:dyDescent="0.15">
      <c r="A207" s="20" t="s">
        <v>2259</v>
      </c>
      <c r="B207" s="20" t="s">
        <v>2130</v>
      </c>
      <c r="C207" s="19">
        <v>43625.771179386575</v>
      </c>
      <c r="D207" s="19">
        <v>43094.823040752315</v>
      </c>
      <c r="E207" s="19">
        <v>43624.57541391204</v>
      </c>
      <c r="F207" t="s">
        <v>2149</v>
      </c>
      <c r="G207" s="20" t="s">
        <v>2135</v>
      </c>
      <c r="H207" s="59">
        <v>43525</v>
      </c>
      <c r="I207">
        <v>42449</v>
      </c>
      <c r="J207" s="20" t="s">
        <v>2150</v>
      </c>
      <c r="K207" s="20" t="s">
        <v>2167</v>
      </c>
      <c r="L207" s="20" t="s">
        <v>2156</v>
      </c>
      <c r="M207" s="20" t="s">
        <v>2168</v>
      </c>
      <c r="N207" s="20" t="s">
        <v>2192</v>
      </c>
      <c r="O207">
        <v>5</v>
      </c>
      <c r="P207">
        <v>25</v>
      </c>
      <c r="Q207">
        <v>125</v>
      </c>
      <c r="R207" s="59">
        <v>43525</v>
      </c>
      <c r="S207" s="20" t="s">
        <v>2147</v>
      </c>
      <c r="T207" t="b">
        <v>0</v>
      </c>
    </row>
    <row r="208" spans="1:20" x14ac:dyDescent="0.15">
      <c r="A208" s="20" t="s">
        <v>2259</v>
      </c>
      <c r="B208" s="20" t="s">
        <v>2130</v>
      </c>
      <c r="C208" s="19">
        <v>43625.771179386575</v>
      </c>
      <c r="D208" s="19">
        <v>43094.823040752315</v>
      </c>
      <c r="E208" s="19">
        <v>43624.57541391204</v>
      </c>
      <c r="F208" t="s">
        <v>2149</v>
      </c>
      <c r="G208" s="20" t="s">
        <v>2135</v>
      </c>
      <c r="H208" s="59">
        <v>43525</v>
      </c>
      <c r="I208">
        <v>42450</v>
      </c>
      <c r="J208" s="20" t="s">
        <v>2150</v>
      </c>
      <c r="K208" s="20" t="s">
        <v>2167</v>
      </c>
      <c r="L208" s="20" t="s">
        <v>2156</v>
      </c>
      <c r="M208" s="20" t="s">
        <v>2168</v>
      </c>
      <c r="N208" s="20" t="s">
        <v>2264</v>
      </c>
      <c r="O208">
        <v>4</v>
      </c>
      <c r="P208">
        <v>25</v>
      </c>
      <c r="Q208">
        <v>100</v>
      </c>
      <c r="R208" s="59">
        <v>43525</v>
      </c>
      <c r="S208" s="20" t="s">
        <v>2147</v>
      </c>
      <c r="T208" t="b">
        <v>0</v>
      </c>
    </row>
    <row r="209" spans="1:20" x14ac:dyDescent="0.15">
      <c r="A209" s="20" t="s">
        <v>2259</v>
      </c>
      <c r="B209" s="20" t="s">
        <v>2130</v>
      </c>
      <c r="C209" s="19">
        <v>43625.771179386575</v>
      </c>
      <c r="D209" s="19">
        <v>43094.823040752315</v>
      </c>
      <c r="E209" s="19">
        <v>43624.57541391204</v>
      </c>
      <c r="F209" t="s">
        <v>2149</v>
      </c>
      <c r="G209" s="20" t="s">
        <v>2135</v>
      </c>
      <c r="H209" s="59">
        <v>43525</v>
      </c>
      <c r="I209">
        <v>42450</v>
      </c>
      <c r="J209" s="20" t="s">
        <v>2150</v>
      </c>
      <c r="K209" s="20" t="s">
        <v>2155</v>
      </c>
      <c r="L209" s="20" t="s">
        <v>2156</v>
      </c>
      <c r="M209" s="20" t="s">
        <v>2157</v>
      </c>
      <c r="N209" s="20" t="s">
        <v>2245</v>
      </c>
      <c r="O209">
        <v>4</v>
      </c>
      <c r="P209">
        <v>54</v>
      </c>
      <c r="Q209">
        <v>216</v>
      </c>
      <c r="R209" s="59">
        <v>43525</v>
      </c>
      <c r="S209" s="20" t="s">
        <v>2147</v>
      </c>
      <c r="T209" t="b">
        <v>0</v>
      </c>
    </row>
    <row r="210" spans="1:20" x14ac:dyDescent="0.15">
      <c r="A210" s="20" t="s">
        <v>2259</v>
      </c>
      <c r="B210" s="20" t="s">
        <v>2130</v>
      </c>
      <c r="C210" s="19">
        <v>43625.771179386575</v>
      </c>
      <c r="D210" s="19">
        <v>43094.823040752315</v>
      </c>
      <c r="E210" s="19">
        <v>43624.57541391204</v>
      </c>
      <c r="F210" t="s">
        <v>2149</v>
      </c>
      <c r="G210" s="20" t="s">
        <v>2135</v>
      </c>
      <c r="H210" s="59">
        <v>43525</v>
      </c>
      <c r="I210">
        <v>42451</v>
      </c>
      <c r="J210" s="20" t="s">
        <v>2150</v>
      </c>
      <c r="K210" s="20" t="s">
        <v>2155</v>
      </c>
      <c r="L210" s="20" t="s">
        <v>2156</v>
      </c>
      <c r="M210" s="20" t="s">
        <v>2157</v>
      </c>
      <c r="N210" s="20" t="s">
        <v>2219</v>
      </c>
      <c r="O210">
        <v>3</v>
      </c>
      <c r="P210">
        <v>54</v>
      </c>
      <c r="Q210">
        <v>162</v>
      </c>
      <c r="R210" s="59">
        <v>43525</v>
      </c>
      <c r="S210" s="20" t="s">
        <v>2147</v>
      </c>
      <c r="T210" t="b">
        <v>0</v>
      </c>
    </row>
    <row r="211" spans="1:20" x14ac:dyDescent="0.15">
      <c r="A211" s="20" t="s">
        <v>2259</v>
      </c>
      <c r="B211" s="20" t="s">
        <v>2130</v>
      </c>
      <c r="C211" s="19">
        <v>43625.771179386575</v>
      </c>
      <c r="D211" s="19">
        <v>43094.823040752315</v>
      </c>
      <c r="E211" s="19">
        <v>43624.57541391204</v>
      </c>
      <c r="F211" t="s">
        <v>2149</v>
      </c>
      <c r="G211" s="20" t="s">
        <v>2135</v>
      </c>
      <c r="H211" s="59">
        <v>43525</v>
      </c>
      <c r="I211">
        <v>42451</v>
      </c>
      <c r="J211" s="20" t="s">
        <v>2150</v>
      </c>
      <c r="K211" s="20" t="s">
        <v>2167</v>
      </c>
      <c r="L211" s="20" t="s">
        <v>2156</v>
      </c>
      <c r="M211" s="20" t="s">
        <v>2168</v>
      </c>
      <c r="N211" s="20" t="s">
        <v>2237</v>
      </c>
      <c r="O211">
        <v>6</v>
      </c>
      <c r="P211">
        <v>25</v>
      </c>
      <c r="Q211">
        <v>150</v>
      </c>
      <c r="R211" s="59">
        <v>43525</v>
      </c>
      <c r="S211" s="20" t="s">
        <v>2147</v>
      </c>
      <c r="T211" t="b">
        <v>0</v>
      </c>
    </row>
    <row r="212" spans="1:20" x14ac:dyDescent="0.15">
      <c r="A212" s="20" t="s">
        <v>2259</v>
      </c>
      <c r="B212" s="20" t="s">
        <v>2130</v>
      </c>
      <c r="C212" s="19">
        <v>43625.771179386575</v>
      </c>
      <c r="D212" s="19">
        <v>43094.823040752315</v>
      </c>
      <c r="E212" s="19">
        <v>43624.57541391204</v>
      </c>
      <c r="F212" t="s">
        <v>2149</v>
      </c>
      <c r="G212" s="20" t="s">
        <v>2135</v>
      </c>
      <c r="H212" s="59">
        <v>43525</v>
      </c>
      <c r="I212">
        <v>42451</v>
      </c>
      <c r="J212" s="20" t="s">
        <v>2150</v>
      </c>
      <c r="K212" s="20" t="s">
        <v>2177</v>
      </c>
      <c r="L212" s="20" t="s">
        <v>2156</v>
      </c>
      <c r="M212" s="20" t="s">
        <v>2178</v>
      </c>
      <c r="N212" s="20" t="s">
        <v>2200</v>
      </c>
      <c r="O212">
        <v>5</v>
      </c>
      <c r="P212">
        <v>88</v>
      </c>
      <c r="Q212">
        <v>440</v>
      </c>
      <c r="R212" s="59">
        <v>43525</v>
      </c>
      <c r="S212" s="20" t="s">
        <v>2147</v>
      </c>
      <c r="T212" t="b">
        <v>0</v>
      </c>
    </row>
    <row r="213" spans="1:20" x14ac:dyDescent="0.15">
      <c r="A213" s="20" t="s">
        <v>2259</v>
      </c>
      <c r="B213" s="20" t="s">
        <v>2130</v>
      </c>
      <c r="C213" s="19">
        <v>43625.771179386575</v>
      </c>
      <c r="D213" s="19">
        <v>43094.823040752315</v>
      </c>
      <c r="E213" s="19">
        <v>43624.57541391204</v>
      </c>
      <c r="F213" t="s">
        <v>2149</v>
      </c>
      <c r="G213" s="20" t="s">
        <v>2135</v>
      </c>
      <c r="H213" s="59">
        <v>43525</v>
      </c>
      <c r="I213">
        <v>42452</v>
      </c>
      <c r="J213" s="20" t="s">
        <v>2150</v>
      </c>
      <c r="K213" s="20" t="s">
        <v>2167</v>
      </c>
      <c r="L213" s="20" t="s">
        <v>2156</v>
      </c>
      <c r="M213" s="20" t="s">
        <v>2168</v>
      </c>
      <c r="N213" s="20" t="s">
        <v>2210</v>
      </c>
      <c r="O213">
        <v>6</v>
      </c>
      <c r="P213">
        <v>25</v>
      </c>
      <c r="Q213">
        <v>150</v>
      </c>
      <c r="R213" s="59">
        <v>43525</v>
      </c>
      <c r="S213" s="20" t="s">
        <v>2147</v>
      </c>
      <c r="T213" t="b">
        <v>0</v>
      </c>
    </row>
    <row r="214" spans="1:20" x14ac:dyDescent="0.15">
      <c r="A214" s="20" t="s">
        <v>2259</v>
      </c>
      <c r="B214" s="20" t="s">
        <v>2130</v>
      </c>
      <c r="C214" s="19">
        <v>43625.771179386575</v>
      </c>
      <c r="D214" s="19">
        <v>43094.823040752315</v>
      </c>
      <c r="E214" s="19">
        <v>43624.57541391204</v>
      </c>
      <c r="F214" t="s">
        <v>2149</v>
      </c>
      <c r="G214" s="20" t="s">
        <v>2135</v>
      </c>
      <c r="H214" s="59">
        <v>43525</v>
      </c>
      <c r="I214">
        <v>42452</v>
      </c>
      <c r="J214" s="20" t="s">
        <v>2150</v>
      </c>
      <c r="K214" s="20" t="s">
        <v>2167</v>
      </c>
      <c r="L214" s="20" t="s">
        <v>2156</v>
      </c>
      <c r="M214" s="20" t="s">
        <v>2168</v>
      </c>
      <c r="N214" s="20" t="s">
        <v>2223</v>
      </c>
      <c r="O214">
        <v>8</v>
      </c>
      <c r="P214">
        <v>25</v>
      </c>
      <c r="Q214">
        <v>200</v>
      </c>
      <c r="R214" s="59">
        <v>43525</v>
      </c>
      <c r="S214" s="20" t="s">
        <v>2147</v>
      </c>
      <c r="T214" t="b">
        <v>0</v>
      </c>
    </row>
    <row r="215" spans="1:20" x14ac:dyDescent="0.15">
      <c r="A215" s="20" t="s">
        <v>2259</v>
      </c>
      <c r="B215" s="20" t="s">
        <v>2130</v>
      </c>
      <c r="C215" s="19">
        <v>43625.771179386575</v>
      </c>
      <c r="D215" s="19">
        <v>43094.823040752315</v>
      </c>
      <c r="E215" s="19">
        <v>43624.57541391204</v>
      </c>
      <c r="F215" t="s">
        <v>2149</v>
      </c>
      <c r="G215" s="20" t="s">
        <v>2135</v>
      </c>
      <c r="H215" s="59">
        <v>43525</v>
      </c>
      <c r="I215">
        <v>42452</v>
      </c>
      <c r="J215" s="20" t="s">
        <v>2150</v>
      </c>
      <c r="K215" s="20" t="s">
        <v>2155</v>
      </c>
      <c r="L215" s="20" t="s">
        <v>2156</v>
      </c>
      <c r="M215" s="20" t="s">
        <v>2157</v>
      </c>
      <c r="N215" s="20" t="s">
        <v>2176</v>
      </c>
      <c r="O215">
        <v>7</v>
      </c>
      <c r="P215">
        <v>54</v>
      </c>
      <c r="Q215">
        <v>378</v>
      </c>
      <c r="R215" s="59">
        <v>43525</v>
      </c>
      <c r="S215" s="20" t="s">
        <v>2147</v>
      </c>
      <c r="T215" t="b">
        <v>0</v>
      </c>
    </row>
    <row r="216" spans="1:20" x14ac:dyDescent="0.15">
      <c r="A216" s="20" t="s">
        <v>2259</v>
      </c>
      <c r="B216" s="20" t="s">
        <v>2130</v>
      </c>
      <c r="C216" s="19">
        <v>43625.771179386575</v>
      </c>
      <c r="D216" s="19">
        <v>43094.823040752315</v>
      </c>
      <c r="E216" s="19">
        <v>43624.57541391204</v>
      </c>
      <c r="F216" t="s">
        <v>2149</v>
      </c>
      <c r="G216" s="20" t="s">
        <v>2135</v>
      </c>
      <c r="H216" s="59">
        <v>43525</v>
      </c>
      <c r="I216">
        <v>42453</v>
      </c>
      <c r="J216" s="20" t="s">
        <v>2150</v>
      </c>
      <c r="K216" s="20" t="s">
        <v>2177</v>
      </c>
      <c r="L216" s="20" t="s">
        <v>2156</v>
      </c>
      <c r="M216" s="20" t="s">
        <v>2178</v>
      </c>
      <c r="N216" s="20" t="s">
        <v>2253</v>
      </c>
      <c r="O216">
        <v>4</v>
      </c>
      <c r="P216">
        <v>88</v>
      </c>
      <c r="Q216">
        <v>352</v>
      </c>
      <c r="R216" s="59">
        <v>43525</v>
      </c>
      <c r="S216" s="20" t="s">
        <v>2147</v>
      </c>
      <c r="T216" t="b">
        <v>0</v>
      </c>
    </row>
    <row r="217" spans="1:20" x14ac:dyDescent="0.15">
      <c r="A217" s="20" t="s">
        <v>2259</v>
      </c>
      <c r="B217" s="20" t="s">
        <v>2130</v>
      </c>
      <c r="C217" s="19">
        <v>43625.771179386575</v>
      </c>
      <c r="D217" s="19">
        <v>43094.823040752315</v>
      </c>
      <c r="E217" s="19">
        <v>43624.57541391204</v>
      </c>
      <c r="F217" t="s">
        <v>2149</v>
      </c>
      <c r="G217" s="20" t="s">
        <v>2135</v>
      </c>
      <c r="H217" s="59">
        <v>43525</v>
      </c>
      <c r="I217">
        <v>42453</v>
      </c>
      <c r="J217" s="20" t="s">
        <v>2150</v>
      </c>
      <c r="K217" s="20" t="s">
        <v>2167</v>
      </c>
      <c r="L217" s="20" t="s">
        <v>2156</v>
      </c>
      <c r="M217" s="20" t="s">
        <v>2168</v>
      </c>
      <c r="N217" s="20" t="s">
        <v>2182</v>
      </c>
      <c r="O217">
        <v>6</v>
      </c>
      <c r="P217">
        <v>25</v>
      </c>
      <c r="Q217">
        <v>150</v>
      </c>
      <c r="R217" s="59">
        <v>43525</v>
      </c>
      <c r="S217" s="20" t="s">
        <v>2147</v>
      </c>
      <c r="T217" t="b">
        <v>0</v>
      </c>
    </row>
    <row r="218" spans="1:20" x14ac:dyDescent="0.15">
      <c r="A218" s="20" t="s">
        <v>2259</v>
      </c>
      <c r="B218" s="20" t="s">
        <v>2130</v>
      </c>
      <c r="C218" s="19">
        <v>43625.771179386575</v>
      </c>
      <c r="D218" s="19">
        <v>43094.823040752315</v>
      </c>
      <c r="E218" s="19">
        <v>43624.57541391204</v>
      </c>
      <c r="F218" t="s">
        <v>2149</v>
      </c>
      <c r="G218" s="20" t="s">
        <v>2135</v>
      </c>
      <c r="H218" s="59">
        <v>43525</v>
      </c>
      <c r="I218">
        <v>42453</v>
      </c>
      <c r="J218" s="20" t="s">
        <v>2150</v>
      </c>
      <c r="K218" s="20" t="s">
        <v>2167</v>
      </c>
      <c r="L218" s="20" t="s">
        <v>2156</v>
      </c>
      <c r="M218" s="20" t="s">
        <v>2168</v>
      </c>
      <c r="N218" s="20" t="s">
        <v>2154</v>
      </c>
      <c r="O218">
        <v>2</v>
      </c>
      <c r="P218">
        <v>25</v>
      </c>
      <c r="Q218">
        <v>50</v>
      </c>
      <c r="R218" s="59">
        <v>43525</v>
      </c>
      <c r="S218" s="20" t="s">
        <v>2147</v>
      </c>
      <c r="T218" t="b">
        <v>0</v>
      </c>
    </row>
    <row r="219" spans="1:20" x14ac:dyDescent="0.15">
      <c r="A219" s="20" t="s">
        <v>2259</v>
      </c>
      <c r="B219" s="20" t="s">
        <v>2130</v>
      </c>
      <c r="C219" s="19">
        <v>43625.771179386575</v>
      </c>
      <c r="D219" s="19">
        <v>43094.823040752315</v>
      </c>
      <c r="E219" s="19">
        <v>43624.57541391204</v>
      </c>
      <c r="F219" t="s">
        <v>2149</v>
      </c>
      <c r="G219" s="20" t="s">
        <v>2135</v>
      </c>
      <c r="H219" s="59">
        <v>43525</v>
      </c>
      <c r="I219">
        <v>42453</v>
      </c>
      <c r="J219" s="20" t="s">
        <v>2150</v>
      </c>
      <c r="K219" s="20" t="s">
        <v>2160</v>
      </c>
      <c r="L219" s="20" t="s">
        <v>2161</v>
      </c>
      <c r="M219" s="20" t="s">
        <v>2162</v>
      </c>
      <c r="N219" s="20" t="s">
        <v>2179</v>
      </c>
      <c r="O219">
        <v>2</v>
      </c>
      <c r="P219">
        <v>26</v>
      </c>
      <c r="Q219">
        <v>52</v>
      </c>
      <c r="R219" s="59">
        <v>43525</v>
      </c>
      <c r="S219" s="20" t="s">
        <v>2147</v>
      </c>
      <c r="T219" t="b">
        <v>0</v>
      </c>
    </row>
    <row r="220" spans="1:20" x14ac:dyDescent="0.15">
      <c r="A220" s="20" t="s">
        <v>2259</v>
      </c>
      <c r="B220" s="20" t="s">
        <v>2130</v>
      </c>
      <c r="C220" s="19">
        <v>43625.771179386575</v>
      </c>
      <c r="D220" s="19">
        <v>43094.823040752315</v>
      </c>
      <c r="E220" s="19">
        <v>43624.57541391204</v>
      </c>
      <c r="F220" t="s">
        <v>2149</v>
      </c>
      <c r="G220" s="20" t="s">
        <v>2135</v>
      </c>
      <c r="H220" s="59">
        <v>43525</v>
      </c>
      <c r="I220">
        <v>42453</v>
      </c>
      <c r="J220" s="20" t="s">
        <v>2150</v>
      </c>
      <c r="K220" s="20" t="s">
        <v>2177</v>
      </c>
      <c r="L220" s="20" t="s">
        <v>2156</v>
      </c>
      <c r="M220" s="20" t="s">
        <v>2178</v>
      </c>
      <c r="N220" s="20" t="s">
        <v>2265</v>
      </c>
      <c r="O220">
        <v>3</v>
      </c>
      <c r="P220">
        <v>88</v>
      </c>
      <c r="Q220">
        <v>264</v>
      </c>
      <c r="R220" s="59">
        <v>43525</v>
      </c>
      <c r="S220" s="20" t="s">
        <v>2147</v>
      </c>
      <c r="T220" t="b">
        <v>0</v>
      </c>
    </row>
    <row r="221" spans="1:20" x14ac:dyDescent="0.15">
      <c r="A221" s="20" t="s">
        <v>2259</v>
      </c>
      <c r="B221" s="20" t="s">
        <v>2130</v>
      </c>
      <c r="C221" s="19">
        <v>43625.771179386575</v>
      </c>
      <c r="D221" s="19">
        <v>43094.823040752315</v>
      </c>
      <c r="E221" s="19">
        <v>43624.57541391204</v>
      </c>
      <c r="F221" t="s">
        <v>2149</v>
      </c>
      <c r="G221" s="20" t="s">
        <v>2135</v>
      </c>
      <c r="H221" s="59">
        <v>43525</v>
      </c>
      <c r="I221">
        <v>42453</v>
      </c>
      <c r="J221" s="20" t="s">
        <v>2150</v>
      </c>
      <c r="K221" s="20" t="s">
        <v>2167</v>
      </c>
      <c r="L221" s="20" t="s">
        <v>2156</v>
      </c>
      <c r="M221" s="20" t="s">
        <v>2168</v>
      </c>
      <c r="N221" s="20" t="s">
        <v>2195</v>
      </c>
      <c r="O221">
        <v>6</v>
      </c>
      <c r="P221">
        <v>25</v>
      </c>
      <c r="Q221">
        <v>150</v>
      </c>
      <c r="R221" s="59">
        <v>43525</v>
      </c>
      <c r="S221" s="20" t="s">
        <v>2147</v>
      </c>
      <c r="T221" t="b">
        <v>0</v>
      </c>
    </row>
    <row r="222" spans="1:20" x14ac:dyDescent="0.15">
      <c r="A222" s="20" t="s">
        <v>2259</v>
      </c>
      <c r="B222" s="20" t="s">
        <v>2130</v>
      </c>
      <c r="C222" s="19">
        <v>43625.771179386575</v>
      </c>
      <c r="D222" s="19">
        <v>43094.823040752315</v>
      </c>
      <c r="E222" s="19">
        <v>43624.57541391204</v>
      </c>
      <c r="F222" t="s">
        <v>2149</v>
      </c>
      <c r="G222" s="20" t="s">
        <v>2135</v>
      </c>
      <c r="H222" s="59">
        <v>43525</v>
      </c>
      <c r="I222">
        <v>42455</v>
      </c>
      <c r="J222" s="20" t="s">
        <v>2150</v>
      </c>
      <c r="K222" s="20" t="s">
        <v>2167</v>
      </c>
      <c r="L222" s="20" t="s">
        <v>2156</v>
      </c>
      <c r="M222" s="20" t="s">
        <v>2168</v>
      </c>
      <c r="N222" s="20" t="s">
        <v>2213</v>
      </c>
      <c r="O222">
        <v>4</v>
      </c>
      <c r="P222">
        <v>25</v>
      </c>
      <c r="Q222">
        <v>100</v>
      </c>
      <c r="R222" s="59">
        <v>43525</v>
      </c>
      <c r="S222" s="20" t="s">
        <v>2147</v>
      </c>
      <c r="T222" t="b">
        <v>0</v>
      </c>
    </row>
    <row r="223" spans="1:20" x14ac:dyDescent="0.15">
      <c r="A223" s="20" t="s">
        <v>2259</v>
      </c>
      <c r="B223" s="20" t="s">
        <v>2130</v>
      </c>
      <c r="C223" s="19">
        <v>43625.771179386575</v>
      </c>
      <c r="D223" s="19">
        <v>43094.823040752315</v>
      </c>
      <c r="E223" s="19">
        <v>43624.57541391204</v>
      </c>
      <c r="F223" t="s">
        <v>2149</v>
      </c>
      <c r="G223" s="20" t="s">
        <v>2135</v>
      </c>
      <c r="H223" s="59">
        <v>43525</v>
      </c>
      <c r="I223">
        <v>42455</v>
      </c>
      <c r="J223" s="20" t="s">
        <v>2150</v>
      </c>
      <c r="K223" s="20" t="s">
        <v>2167</v>
      </c>
      <c r="L223" s="20" t="s">
        <v>2156</v>
      </c>
      <c r="M223" s="20" t="s">
        <v>2168</v>
      </c>
      <c r="N223" s="20" t="s">
        <v>2263</v>
      </c>
      <c r="O223">
        <v>3</v>
      </c>
      <c r="P223">
        <v>25</v>
      </c>
      <c r="Q223">
        <v>75</v>
      </c>
      <c r="R223" s="59">
        <v>43525</v>
      </c>
      <c r="S223" s="20" t="s">
        <v>2147</v>
      </c>
      <c r="T223" t="b">
        <v>0</v>
      </c>
    </row>
    <row r="224" spans="1:20" x14ac:dyDescent="0.15">
      <c r="A224" s="20" t="s">
        <v>2259</v>
      </c>
      <c r="B224" s="20" t="s">
        <v>2130</v>
      </c>
      <c r="C224" s="19">
        <v>43625.771179386575</v>
      </c>
      <c r="D224" s="19">
        <v>43094.823040752315</v>
      </c>
      <c r="E224" s="19">
        <v>43624.57541391204</v>
      </c>
      <c r="F224" t="s">
        <v>2149</v>
      </c>
      <c r="G224" s="20" t="s">
        <v>2135</v>
      </c>
      <c r="H224" s="59">
        <v>43525</v>
      </c>
      <c r="I224">
        <v>42455</v>
      </c>
      <c r="J224" s="20" t="s">
        <v>2150</v>
      </c>
      <c r="K224" s="20" t="s">
        <v>2177</v>
      </c>
      <c r="L224" s="20" t="s">
        <v>2156</v>
      </c>
      <c r="M224" s="20" t="s">
        <v>2178</v>
      </c>
      <c r="N224" s="20" t="s">
        <v>2182</v>
      </c>
      <c r="O224">
        <v>5</v>
      </c>
      <c r="P224">
        <v>88</v>
      </c>
      <c r="Q224">
        <v>440</v>
      </c>
      <c r="R224" s="59">
        <v>43525</v>
      </c>
      <c r="S224" s="20" t="s">
        <v>2147</v>
      </c>
      <c r="T224" t="b">
        <v>0</v>
      </c>
    </row>
    <row r="225" spans="1:20" x14ac:dyDescent="0.15">
      <c r="A225" s="20" t="s">
        <v>2259</v>
      </c>
      <c r="B225" s="20" t="s">
        <v>2130</v>
      </c>
      <c r="C225" s="19">
        <v>43625.771179386575</v>
      </c>
      <c r="D225" s="19">
        <v>43094.823040752315</v>
      </c>
      <c r="E225" s="19">
        <v>43624.57541391204</v>
      </c>
      <c r="F225" t="s">
        <v>2149</v>
      </c>
      <c r="G225" s="20" t="s">
        <v>2135</v>
      </c>
      <c r="H225" s="59">
        <v>43525</v>
      </c>
      <c r="I225">
        <v>42456</v>
      </c>
      <c r="J225" s="20" t="s">
        <v>2150</v>
      </c>
      <c r="K225" s="20" t="s">
        <v>2177</v>
      </c>
      <c r="L225" s="20" t="s">
        <v>2156</v>
      </c>
      <c r="M225" s="20" t="s">
        <v>2178</v>
      </c>
      <c r="N225" s="20" t="s">
        <v>2248</v>
      </c>
      <c r="O225">
        <v>4</v>
      </c>
      <c r="P225">
        <v>88</v>
      </c>
      <c r="Q225">
        <v>352</v>
      </c>
      <c r="R225" s="59">
        <v>43525</v>
      </c>
      <c r="S225" s="20" t="s">
        <v>2147</v>
      </c>
      <c r="T225" t="b">
        <v>0</v>
      </c>
    </row>
    <row r="226" spans="1:20" x14ac:dyDescent="0.15">
      <c r="A226" s="20" t="s">
        <v>2259</v>
      </c>
      <c r="B226" s="20" t="s">
        <v>2130</v>
      </c>
      <c r="C226" s="19">
        <v>43625.771179386575</v>
      </c>
      <c r="D226" s="19">
        <v>43094.823040752315</v>
      </c>
      <c r="E226" s="19">
        <v>43624.57541391204</v>
      </c>
      <c r="F226" t="s">
        <v>2149</v>
      </c>
      <c r="G226" s="20" t="s">
        <v>2135</v>
      </c>
      <c r="H226" s="59">
        <v>43525</v>
      </c>
      <c r="I226">
        <v>42456</v>
      </c>
      <c r="J226" s="20" t="s">
        <v>2150</v>
      </c>
      <c r="K226" s="20" t="s">
        <v>2155</v>
      </c>
      <c r="L226" s="20" t="s">
        <v>2156</v>
      </c>
      <c r="M226" s="20" t="s">
        <v>2157</v>
      </c>
      <c r="N226" s="20" t="s">
        <v>2203</v>
      </c>
      <c r="O226">
        <v>6</v>
      </c>
      <c r="P226">
        <v>54</v>
      </c>
      <c r="Q226">
        <v>324</v>
      </c>
      <c r="R226" s="59">
        <v>43525</v>
      </c>
      <c r="S226" s="20" t="s">
        <v>2147</v>
      </c>
      <c r="T226" t="b">
        <v>0</v>
      </c>
    </row>
    <row r="227" spans="1:20" x14ac:dyDescent="0.15">
      <c r="A227" s="20" t="s">
        <v>2259</v>
      </c>
      <c r="B227" s="20" t="s">
        <v>2130</v>
      </c>
      <c r="C227" s="19">
        <v>43625.771179386575</v>
      </c>
      <c r="D227" s="19">
        <v>43094.823040752315</v>
      </c>
      <c r="E227" s="19">
        <v>43624.57541391204</v>
      </c>
      <c r="F227" t="s">
        <v>2149</v>
      </c>
      <c r="G227" s="20" t="s">
        <v>2135</v>
      </c>
      <c r="H227" s="59">
        <v>43525</v>
      </c>
      <c r="I227">
        <v>42457</v>
      </c>
      <c r="J227" s="20" t="s">
        <v>2150</v>
      </c>
      <c r="K227" s="20" t="s">
        <v>2177</v>
      </c>
      <c r="L227" s="20" t="s">
        <v>2156</v>
      </c>
      <c r="M227" s="20" t="s">
        <v>2178</v>
      </c>
      <c r="N227" s="20" t="s">
        <v>2241</v>
      </c>
      <c r="O227">
        <v>3</v>
      </c>
      <c r="P227">
        <v>88</v>
      </c>
      <c r="Q227">
        <v>264</v>
      </c>
      <c r="R227" s="59">
        <v>43525</v>
      </c>
      <c r="S227" s="20" t="s">
        <v>2147</v>
      </c>
      <c r="T227" t="b">
        <v>0</v>
      </c>
    </row>
    <row r="228" spans="1:20" x14ac:dyDescent="0.15">
      <c r="A228" s="20" t="s">
        <v>2259</v>
      </c>
      <c r="B228" s="20" t="s">
        <v>2130</v>
      </c>
      <c r="C228" s="19">
        <v>43625.771179386575</v>
      </c>
      <c r="D228" s="19">
        <v>43094.823040752315</v>
      </c>
      <c r="E228" s="19">
        <v>43624.57541391204</v>
      </c>
      <c r="F228" t="s">
        <v>2149</v>
      </c>
      <c r="G228" s="20" t="s">
        <v>2135</v>
      </c>
      <c r="H228" s="59">
        <v>43525</v>
      </c>
      <c r="I228">
        <v>42457</v>
      </c>
      <c r="J228" s="20" t="s">
        <v>2150</v>
      </c>
      <c r="K228" s="20" t="s">
        <v>2211</v>
      </c>
      <c r="L228" s="20" t="s">
        <v>2161</v>
      </c>
      <c r="M228" s="20" t="s">
        <v>2212</v>
      </c>
      <c r="N228" s="20" t="s">
        <v>2169</v>
      </c>
      <c r="O228">
        <v>5</v>
      </c>
      <c r="P228">
        <v>68</v>
      </c>
      <c r="Q228">
        <v>340</v>
      </c>
      <c r="R228" s="59">
        <v>43525</v>
      </c>
      <c r="S228" s="20" t="s">
        <v>2147</v>
      </c>
      <c r="T228" t="b">
        <v>0</v>
      </c>
    </row>
    <row r="229" spans="1:20" x14ac:dyDescent="0.15">
      <c r="A229" s="20" t="s">
        <v>2259</v>
      </c>
      <c r="B229" s="20" t="s">
        <v>2130</v>
      </c>
      <c r="C229" s="19">
        <v>43625.771179386575</v>
      </c>
      <c r="D229" s="19">
        <v>43094.823040752315</v>
      </c>
      <c r="E229" s="19">
        <v>43624.57541391204</v>
      </c>
      <c r="F229" t="s">
        <v>2149</v>
      </c>
      <c r="G229" s="20" t="s">
        <v>2135</v>
      </c>
      <c r="H229" s="59">
        <v>43525</v>
      </c>
      <c r="I229">
        <v>42458</v>
      </c>
      <c r="J229" s="20" t="s">
        <v>2150</v>
      </c>
      <c r="K229" s="20" t="s">
        <v>2211</v>
      </c>
      <c r="L229" s="20" t="s">
        <v>2161</v>
      </c>
      <c r="M229" s="20" t="s">
        <v>2212</v>
      </c>
      <c r="N229" s="20" t="s">
        <v>2266</v>
      </c>
      <c r="O229">
        <v>8</v>
      </c>
      <c r="P229">
        <v>68</v>
      </c>
      <c r="Q229">
        <v>544</v>
      </c>
      <c r="R229" s="59">
        <v>43525</v>
      </c>
      <c r="S229" s="20" t="s">
        <v>2147</v>
      </c>
      <c r="T229" t="b">
        <v>0</v>
      </c>
    </row>
    <row r="230" spans="1:20" x14ac:dyDescent="0.15">
      <c r="A230" s="20" t="s">
        <v>2259</v>
      </c>
      <c r="B230" s="20" t="s">
        <v>2130</v>
      </c>
      <c r="C230" s="19">
        <v>43625.771179386575</v>
      </c>
      <c r="D230" s="19">
        <v>43094.823040752315</v>
      </c>
      <c r="E230" s="19">
        <v>43624.57541391204</v>
      </c>
      <c r="F230" t="s">
        <v>2149</v>
      </c>
      <c r="G230" s="20" t="s">
        <v>2135</v>
      </c>
      <c r="H230" s="59">
        <v>43525</v>
      </c>
      <c r="I230">
        <v>42458</v>
      </c>
      <c r="J230" s="20" t="s">
        <v>2150</v>
      </c>
      <c r="K230" s="20" t="s">
        <v>2167</v>
      </c>
      <c r="L230" s="20" t="s">
        <v>2156</v>
      </c>
      <c r="M230" s="20" t="s">
        <v>2168</v>
      </c>
      <c r="N230" s="20" t="s">
        <v>2262</v>
      </c>
      <c r="O230">
        <v>3</v>
      </c>
      <c r="P230">
        <v>25</v>
      </c>
      <c r="Q230">
        <v>75</v>
      </c>
      <c r="R230" s="59">
        <v>43525</v>
      </c>
      <c r="S230" s="20" t="s">
        <v>2147</v>
      </c>
      <c r="T230" t="b">
        <v>0</v>
      </c>
    </row>
    <row r="231" spans="1:20" x14ac:dyDescent="0.15">
      <c r="A231" s="20" t="s">
        <v>2259</v>
      </c>
      <c r="B231" s="20" t="s">
        <v>2130</v>
      </c>
      <c r="C231" s="19">
        <v>43625.771179386575</v>
      </c>
      <c r="D231" s="19">
        <v>43094.823040752315</v>
      </c>
      <c r="E231" s="19">
        <v>43624.57541391204</v>
      </c>
      <c r="F231" t="s">
        <v>2149</v>
      </c>
      <c r="G231" s="20" t="s">
        <v>2135</v>
      </c>
      <c r="H231" s="59">
        <v>43525</v>
      </c>
      <c r="I231">
        <v>42459</v>
      </c>
      <c r="J231" s="20" t="s">
        <v>2150</v>
      </c>
      <c r="K231" s="20" t="s">
        <v>2177</v>
      </c>
      <c r="L231" s="20" t="s">
        <v>2156</v>
      </c>
      <c r="M231" s="20" t="s">
        <v>2178</v>
      </c>
      <c r="N231" s="20" t="s">
        <v>2232</v>
      </c>
      <c r="O231">
        <v>8</v>
      </c>
      <c r="P231">
        <v>88</v>
      </c>
      <c r="Q231">
        <v>704</v>
      </c>
      <c r="R231" s="59">
        <v>43525</v>
      </c>
      <c r="S231" s="20" t="s">
        <v>2147</v>
      </c>
      <c r="T231" t="b">
        <v>0</v>
      </c>
    </row>
    <row r="232" spans="1:20" x14ac:dyDescent="0.15">
      <c r="A232" s="20" t="s">
        <v>2259</v>
      </c>
      <c r="B232" s="20" t="s">
        <v>2130</v>
      </c>
      <c r="C232" s="19">
        <v>43625.771179386575</v>
      </c>
      <c r="D232" s="19">
        <v>43094.823040752315</v>
      </c>
      <c r="E232" s="19">
        <v>43624.57541391204</v>
      </c>
      <c r="F232" t="s">
        <v>2149</v>
      </c>
      <c r="G232" s="20" t="s">
        <v>2135</v>
      </c>
      <c r="H232" s="59">
        <v>43525</v>
      </c>
      <c r="I232">
        <v>42459</v>
      </c>
      <c r="J232" s="20" t="s">
        <v>2150</v>
      </c>
      <c r="K232" s="20" t="s">
        <v>2160</v>
      </c>
      <c r="L232" s="20" t="s">
        <v>2161</v>
      </c>
      <c r="M232" s="20" t="s">
        <v>2162</v>
      </c>
      <c r="N232" s="20" t="s">
        <v>2267</v>
      </c>
      <c r="O232">
        <v>6</v>
      </c>
      <c r="P232">
        <v>26</v>
      </c>
      <c r="Q232">
        <v>156</v>
      </c>
      <c r="R232" s="59">
        <v>43525</v>
      </c>
      <c r="S232" s="20" t="s">
        <v>2147</v>
      </c>
      <c r="T232" t="b">
        <v>0</v>
      </c>
    </row>
    <row r="233" spans="1:20" x14ac:dyDescent="0.15">
      <c r="A233" s="20" t="s">
        <v>2259</v>
      </c>
      <c r="B233" s="20" t="s">
        <v>2130</v>
      </c>
      <c r="C233" s="19">
        <v>43625.771179386575</v>
      </c>
      <c r="D233" s="19">
        <v>43094.823040752315</v>
      </c>
      <c r="E233" s="19">
        <v>43624.57541391204</v>
      </c>
      <c r="F233" t="s">
        <v>2149</v>
      </c>
      <c r="G233" s="20" t="s">
        <v>2135</v>
      </c>
      <c r="H233" s="59">
        <v>43525</v>
      </c>
      <c r="I233">
        <v>42459</v>
      </c>
      <c r="J233" s="20" t="s">
        <v>2150</v>
      </c>
      <c r="K233" s="20" t="s">
        <v>2167</v>
      </c>
      <c r="L233" s="20" t="s">
        <v>2156</v>
      </c>
      <c r="M233" s="20" t="s">
        <v>2168</v>
      </c>
      <c r="N233" s="20" t="s">
        <v>2253</v>
      </c>
      <c r="O233">
        <v>4</v>
      </c>
      <c r="P233">
        <v>25</v>
      </c>
      <c r="Q233">
        <v>100</v>
      </c>
      <c r="R233" s="59">
        <v>43525</v>
      </c>
      <c r="S233" s="20" t="s">
        <v>2147</v>
      </c>
      <c r="T233" t="b">
        <v>0</v>
      </c>
    </row>
    <row r="234" spans="1:20" x14ac:dyDescent="0.15">
      <c r="A234" s="20" t="s">
        <v>2259</v>
      </c>
      <c r="B234" s="20" t="s">
        <v>2130</v>
      </c>
      <c r="C234" s="19">
        <v>43625.771179386575</v>
      </c>
      <c r="D234" s="19">
        <v>43094.823040752315</v>
      </c>
      <c r="E234" s="19">
        <v>43624.57541391204</v>
      </c>
      <c r="F234" t="s">
        <v>2149</v>
      </c>
      <c r="G234" s="20" t="s">
        <v>2135</v>
      </c>
      <c r="H234" s="59">
        <v>43525</v>
      </c>
      <c r="I234">
        <v>42460</v>
      </c>
      <c r="J234" s="20" t="s">
        <v>2150</v>
      </c>
      <c r="K234" s="20" t="s">
        <v>2177</v>
      </c>
      <c r="L234" s="20" t="s">
        <v>2156</v>
      </c>
      <c r="M234" s="20" t="s">
        <v>2178</v>
      </c>
      <c r="N234" s="20" t="s">
        <v>2268</v>
      </c>
      <c r="O234">
        <v>4</v>
      </c>
      <c r="P234">
        <v>88</v>
      </c>
      <c r="Q234">
        <v>352</v>
      </c>
      <c r="R234" s="59">
        <v>43525</v>
      </c>
      <c r="S234" s="20" t="s">
        <v>2147</v>
      </c>
      <c r="T234" t="b">
        <v>0</v>
      </c>
    </row>
    <row r="235" spans="1:20" x14ac:dyDescent="0.15">
      <c r="A235" s="20" t="s">
        <v>2259</v>
      </c>
      <c r="B235" s="20" t="s">
        <v>2130</v>
      </c>
      <c r="C235" s="19">
        <v>43625.771179386575</v>
      </c>
      <c r="D235" s="19">
        <v>43094.823040752315</v>
      </c>
      <c r="E235" s="19">
        <v>43624.57541391204</v>
      </c>
      <c r="F235" t="s">
        <v>2149</v>
      </c>
      <c r="G235" s="20" t="s">
        <v>2135</v>
      </c>
      <c r="H235" s="59">
        <v>43525</v>
      </c>
      <c r="I235">
        <v>42460</v>
      </c>
      <c r="J235" s="20" t="s">
        <v>2150</v>
      </c>
      <c r="K235" s="20" t="s">
        <v>2167</v>
      </c>
      <c r="L235" s="20" t="s">
        <v>2156</v>
      </c>
      <c r="M235" s="20" t="s">
        <v>2168</v>
      </c>
      <c r="N235" s="20" t="s">
        <v>2246</v>
      </c>
      <c r="O235">
        <v>6</v>
      </c>
      <c r="P235">
        <v>25</v>
      </c>
      <c r="Q235">
        <v>150</v>
      </c>
      <c r="R235" s="59">
        <v>43525</v>
      </c>
      <c r="S235" s="20" t="s">
        <v>2147</v>
      </c>
      <c r="T235" t="b">
        <v>0</v>
      </c>
    </row>
    <row r="236" spans="1:20" x14ac:dyDescent="0.15">
      <c r="A236" s="20" t="s">
        <v>2269</v>
      </c>
      <c r="B236" s="20" t="s">
        <v>2130</v>
      </c>
      <c r="C236" s="19">
        <v>43625.771179525465</v>
      </c>
      <c r="D236" s="19">
        <v>43094.825619456016</v>
      </c>
      <c r="E236" s="19">
        <v>43624.575413946761</v>
      </c>
      <c r="F236" t="s">
        <v>2149</v>
      </c>
      <c r="G236" s="20" t="s">
        <v>2270</v>
      </c>
      <c r="H236" s="59">
        <v>43466</v>
      </c>
      <c r="I236">
        <v>42370</v>
      </c>
      <c r="J236" s="20" t="s">
        <v>2271</v>
      </c>
      <c r="K236" s="20" t="s">
        <v>2155</v>
      </c>
      <c r="L236" s="20" t="s">
        <v>2156</v>
      </c>
      <c r="M236" s="20" t="s">
        <v>2157</v>
      </c>
      <c r="N236" s="20" t="s">
        <v>2272</v>
      </c>
      <c r="O236">
        <v>4</v>
      </c>
      <c r="P236">
        <v>54</v>
      </c>
      <c r="Q236">
        <v>216</v>
      </c>
      <c r="R236" s="59">
        <v>43466</v>
      </c>
      <c r="S236" s="20" t="s">
        <v>2147</v>
      </c>
      <c r="T236" t="b">
        <v>0</v>
      </c>
    </row>
    <row r="237" spans="1:20" x14ac:dyDescent="0.15">
      <c r="A237" s="20" t="s">
        <v>2269</v>
      </c>
      <c r="B237" s="20" t="s">
        <v>2130</v>
      </c>
      <c r="C237" s="19">
        <v>43625.771179525465</v>
      </c>
      <c r="D237" s="19">
        <v>43094.825619456016</v>
      </c>
      <c r="E237" s="19">
        <v>43624.575413946761</v>
      </c>
      <c r="F237" t="s">
        <v>2149</v>
      </c>
      <c r="G237" s="20" t="s">
        <v>2270</v>
      </c>
      <c r="H237" s="59">
        <v>43466</v>
      </c>
      <c r="I237">
        <v>42372</v>
      </c>
      <c r="J237" s="20" t="s">
        <v>2271</v>
      </c>
      <c r="K237" s="20" t="s">
        <v>2190</v>
      </c>
      <c r="L237" s="20" t="s">
        <v>2152</v>
      </c>
      <c r="M237" s="20" t="s">
        <v>2191</v>
      </c>
      <c r="N237" s="20" t="s">
        <v>2273</v>
      </c>
      <c r="O237">
        <v>6</v>
      </c>
      <c r="P237">
        <v>28</v>
      </c>
      <c r="Q237">
        <v>168</v>
      </c>
      <c r="R237" s="59">
        <v>43466</v>
      </c>
      <c r="S237" s="20" t="s">
        <v>2147</v>
      </c>
      <c r="T237" t="b">
        <v>0</v>
      </c>
    </row>
    <row r="238" spans="1:20" x14ac:dyDescent="0.15">
      <c r="A238" s="20" t="s">
        <v>2269</v>
      </c>
      <c r="B238" s="20" t="s">
        <v>2130</v>
      </c>
      <c r="C238" s="19">
        <v>43625.771179525465</v>
      </c>
      <c r="D238" s="19">
        <v>43094.825619456016</v>
      </c>
      <c r="E238" s="19">
        <v>43624.575413946761</v>
      </c>
      <c r="F238" t="s">
        <v>2149</v>
      </c>
      <c r="G238" s="20" t="s">
        <v>2270</v>
      </c>
      <c r="H238" s="59">
        <v>43466</v>
      </c>
      <c r="I238">
        <v>42372</v>
      </c>
      <c r="J238" s="20" t="s">
        <v>2271</v>
      </c>
      <c r="K238" s="20" t="s">
        <v>2155</v>
      </c>
      <c r="L238" s="20" t="s">
        <v>2156</v>
      </c>
      <c r="M238" s="20" t="s">
        <v>2157</v>
      </c>
      <c r="N238" s="20" t="s">
        <v>2274</v>
      </c>
      <c r="O238">
        <v>5</v>
      </c>
      <c r="P238">
        <v>54</v>
      </c>
      <c r="Q238">
        <v>270</v>
      </c>
      <c r="R238" s="59">
        <v>43466</v>
      </c>
      <c r="S238" s="20" t="s">
        <v>2147</v>
      </c>
      <c r="T238" t="b">
        <v>0</v>
      </c>
    </row>
    <row r="239" spans="1:20" x14ac:dyDescent="0.15">
      <c r="A239" s="20" t="s">
        <v>2269</v>
      </c>
      <c r="B239" s="20" t="s">
        <v>2130</v>
      </c>
      <c r="C239" s="19">
        <v>43625.771179525465</v>
      </c>
      <c r="D239" s="19">
        <v>43094.825619456016</v>
      </c>
      <c r="E239" s="19">
        <v>43624.575413946761</v>
      </c>
      <c r="F239" t="s">
        <v>2149</v>
      </c>
      <c r="G239" s="20" t="s">
        <v>2270</v>
      </c>
      <c r="H239" s="59">
        <v>43466</v>
      </c>
      <c r="I239">
        <v>42372</v>
      </c>
      <c r="J239" s="20" t="s">
        <v>2271</v>
      </c>
      <c r="K239" s="20" t="s">
        <v>2151</v>
      </c>
      <c r="L239" s="20" t="s">
        <v>2152</v>
      </c>
      <c r="M239" s="20" t="s">
        <v>2153</v>
      </c>
      <c r="N239" s="20" t="s">
        <v>2275</v>
      </c>
      <c r="O239">
        <v>2</v>
      </c>
      <c r="P239">
        <v>16</v>
      </c>
      <c r="Q239">
        <v>32</v>
      </c>
      <c r="R239" s="59">
        <v>43466</v>
      </c>
      <c r="S239" s="20" t="s">
        <v>2147</v>
      </c>
      <c r="T239" t="b">
        <v>0</v>
      </c>
    </row>
    <row r="240" spans="1:20" x14ac:dyDescent="0.15">
      <c r="A240" s="20" t="s">
        <v>2269</v>
      </c>
      <c r="B240" s="20" t="s">
        <v>2130</v>
      </c>
      <c r="C240" s="19">
        <v>43625.771179525465</v>
      </c>
      <c r="D240" s="19">
        <v>43094.825619456016</v>
      </c>
      <c r="E240" s="19">
        <v>43624.575413946761</v>
      </c>
      <c r="F240" t="s">
        <v>2149</v>
      </c>
      <c r="G240" s="20" t="s">
        <v>2270</v>
      </c>
      <c r="H240" s="59">
        <v>43466</v>
      </c>
      <c r="I240">
        <v>42372</v>
      </c>
      <c r="J240" s="20" t="s">
        <v>2271</v>
      </c>
      <c r="K240" s="20" t="s">
        <v>2205</v>
      </c>
      <c r="L240" s="20" t="s">
        <v>2152</v>
      </c>
      <c r="M240" s="20" t="s">
        <v>2206</v>
      </c>
      <c r="N240" s="20" t="s">
        <v>2276</v>
      </c>
      <c r="O240">
        <v>5</v>
      </c>
      <c r="P240">
        <v>98</v>
      </c>
      <c r="Q240">
        <v>490</v>
      </c>
      <c r="R240" s="59">
        <v>43466</v>
      </c>
      <c r="S240" s="20" t="s">
        <v>2147</v>
      </c>
      <c r="T240" t="b">
        <v>0</v>
      </c>
    </row>
    <row r="241" spans="1:20" x14ac:dyDescent="0.15">
      <c r="A241" s="20" t="s">
        <v>2269</v>
      </c>
      <c r="B241" s="20" t="s">
        <v>2130</v>
      </c>
      <c r="C241" s="19">
        <v>43625.771179525465</v>
      </c>
      <c r="D241" s="19">
        <v>43094.825619456016</v>
      </c>
      <c r="E241" s="19">
        <v>43624.575413946761</v>
      </c>
      <c r="F241" t="s">
        <v>2149</v>
      </c>
      <c r="G241" s="20" t="s">
        <v>2270</v>
      </c>
      <c r="H241" s="59">
        <v>43466</v>
      </c>
      <c r="I241">
        <v>42373</v>
      </c>
      <c r="J241" s="20" t="s">
        <v>2271</v>
      </c>
      <c r="K241" s="20" t="s">
        <v>2177</v>
      </c>
      <c r="L241" s="20" t="s">
        <v>2156</v>
      </c>
      <c r="M241" s="20" t="s">
        <v>2178</v>
      </c>
      <c r="N241" s="20" t="s">
        <v>2277</v>
      </c>
      <c r="O241">
        <v>3</v>
      </c>
      <c r="P241">
        <v>88</v>
      </c>
      <c r="Q241">
        <v>264</v>
      </c>
      <c r="R241" s="59">
        <v>43466</v>
      </c>
      <c r="S241" s="20" t="s">
        <v>2147</v>
      </c>
      <c r="T241" t="b">
        <v>0</v>
      </c>
    </row>
    <row r="242" spans="1:20" x14ac:dyDescent="0.15">
      <c r="A242" s="20" t="s">
        <v>2269</v>
      </c>
      <c r="B242" s="20" t="s">
        <v>2130</v>
      </c>
      <c r="C242" s="19">
        <v>43625.771179525465</v>
      </c>
      <c r="D242" s="19">
        <v>43094.825619456016</v>
      </c>
      <c r="E242" s="19">
        <v>43624.575413946761</v>
      </c>
      <c r="F242" t="s">
        <v>2149</v>
      </c>
      <c r="G242" s="20" t="s">
        <v>2270</v>
      </c>
      <c r="H242" s="59">
        <v>43466</v>
      </c>
      <c r="I242">
        <v>42373</v>
      </c>
      <c r="J242" s="20" t="s">
        <v>2271</v>
      </c>
      <c r="K242" s="20" t="s">
        <v>2151</v>
      </c>
      <c r="L242" s="20" t="s">
        <v>2152</v>
      </c>
      <c r="M242" s="20" t="s">
        <v>2153</v>
      </c>
      <c r="N242" s="20" t="s">
        <v>2278</v>
      </c>
      <c r="O242">
        <v>7</v>
      </c>
      <c r="P242">
        <v>16</v>
      </c>
      <c r="Q242">
        <v>112</v>
      </c>
      <c r="R242" s="59">
        <v>43466</v>
      </c>
      <c r="S242" s="20" t="s">
        <v>2147</v>
      </c>
      <c r="T242" t="b">
        <v>0</v>
      </c>
    </row>
    <row r="243" spans="1:20" x14ac:dyDescent="0.15">
      <c r="A243" s="20" t="s">
        <v>2269</v>
      </c>
      <c r="B243" s="20" t="s">
        <v>2130</v>
      </c>
      <c r="C243" s="19">
        <v>43625.771179525465</v>
      </c>
      <c r="D243" s="19">
        <v>43094.825619456016</v>
      </c>
      <c r="E243" s="19">
        <v>43624.575413946761</v>
      </c>
      <c r="F243" t="s">
        <v>2149</v>
      </c>
      <c r="G243" s="20" t="s">
        <v>2270</v>
      </c>
      <c r="H243" s="59">
        <v>43466</v>
      </c>
      <c r="I243">
        <v>42373</v>
      </c>
      <c r="J243" s="20" t="s">
        <v>2271</v>
      </c>
      <c r="K243" s="20" t="s">
        <v>2151</v>
      </c>
      <c r="L243" s="20" t="s">
        <v>2152</v>
      </c>
      <c r="M243" s="20" t="s">
        <v>2153</v>
      </c>
      <c r="N243" s="20" t="s">
        <v>2279</v>
      </c>
      <c r="O243">
        <v>5</v>
      </c>
      <c r="P243">
        <v>16</v>
      </c>
      <c r="Q243">
        <v>80</v>
      </c>
      <c r="R243" s="59">
        <v>43466</v>
      </c>
      <c r="S243" s="20" t="s">
        <v>2147</v>
      </c>
      <c r="T243" t="b">
        <v>0</v>
      </c>
    </row>
    <row r="244" spans="1:20" x14ac:dyDescent="0.15">
      <c r="A244" s="20" t="s">
        <v>2269</v>
      </c>
      <c r="B244" s="20" t="s">
        <v>2130</v>
      </c>
      <c r="C244" s="19">
        <v>43625.771179525465</v>
      </c>
      <c r="D244" s="19">
        <v>43094.825619456016</v>
      </c>
      <c r="E244" s="19">
        <v>43624.575413946761</v>
      </c>
      <c r="F244" t="s">
        <v>2149</v>
      </c>
      <c r="G244" s="20" t="s">
        <v>2270</v>
      </c>
      <c r="H244" s="59">
        <v>43466</v>
      </c>
      <c r="I244">
        <v>42373</v>
      </c>
      <c r="J244" s="20" t="s">
        <v>2271</v>
      </c>
      <c r="K244" s="20" t="s">
        <v>2151</v>
      </c>
      <c r="L244" s="20" t="s">
        <v>2152</v>
      </c>
      <c r="M244" s="20" t="s">
        <v>2153</v>
      </c>
      <c r="N244" s="20" t="s">
        <v>2280</v>
      </c>
      <c r="O244">
        <v>4</v>
      </c>
      <c r="P244">
        <v>16</v>
      </c>
      <c r="Q244">
        <v>64</v>
      </c>
      <c r="R244" s="59">
        <v>43466</v>
      </c>
      <c r="S244" s="20" t="s">
        <v>2147</v>
      </c>
      <c r="T244" t="b">
        <v>0</v>
      </c>
    </row>
    <row r="245" spans="1:20" x14ac:dyDescent="0.15">
      <c r="A245" s="20" t="s">
        <v>2269</v>
      </c>
      <c r="B245" s="20" t="s">
        <v>2130</v>
      </c>
      <c r="C245" s="19">
        <v>43625.771179525465</v>
      </c>
      <c r="D245" s="19">
        <v>43094.825619456016</v>
      </c>
      <c r="E245" s="19">
        <v>43624.575413946761</v>
      </c>
      <c r="F245" t="s">
        <v>2149</v>
      </c>
      <c r="G245" s="20" t="s">
        <v>2270</v>
      </c>
      <c r="H245" s="59">
        <v>43466</v>
      </c>
      <c r="I245">
        <v>42373</v>
      </c>
      <c r="J245" s="20" t="s">
        <v>2271</v>
      </c>
      <c r="K245" s="20" t="s">
        <v>2164</v>
      </c>
      <c r="L245" s="20" t="s">
        <v>2161</v>
      </c>
      <c r="M245" s="20" t="s">
        <v>2165</v>
      </c>
      <c r="N245" s="20" t="s">
        <v>2281</v>
      </c>
      <c r="O245">
        <v>6</v>
      </c>
      <c r="P245">
        <v>49</v>
      </c>
      <c r="Q245">
        <v>294</v>
      </c>
      <c r="R245" s="59">
        <v>43466</v>
      </c>
      <c r="S245" s="20" t="s">
        <v>2147</v>
      </c>
      <c r="T245" t="b">
        <v>0</v>
      </c>
    </row>
    <row r="246" spans="1:20" x14ac:dyDescent="0.15">
      <c r="A246" s="20" t="s">
        <v>2269</v>
      </c>
      <c r="B246" s="20" t="s">
        <v>2130</v>
      </c>
      <c r="C246" s="19">
        <v>43625.771179525465</v>
      </c>
      <c r="D246" s="19">
        <v>43094.825619456016</v>
      </c>
      <c r="E246" s="19">
        <v>43624.575413946761</v>
      </c>
      <c r="F246" t="s">
        <v>2149</v>
      </c>
      <c r="G246" s="20" t="s">
        <v>2270</v>
      </c>
      <c r="H246" s="59">
        <v>43466</v>
      </c>
      <c r="I246">
        <v>42374</v>
      </c>
      <c r="J246" s="20" t="s">
        <v>2271</v>
      </c>
      <c r="K246" s="20" t="s">
        <v>2190</v>
      </c>
      <c r="L246" s="20" t="s">
        <v>2152</v>
      </c>
      <c r="M246" s="20" t="s">
        <v>2191</v>
      </c>
      <c r="N246" s="20" t="s">
        <v>2282</v>
      </c>
      <c r="O246">
        <v>5</v>
      </c>
      <c r="P246">
        <v>28</v>
      </c>
      <c r="Q246">
        <v>140</v>
      </c>
      <c r="R246" s="59">
        <v>43466</v>
      </c>
      <c r="S246" s="20" t="s">
        <v>2147</v>
      </c>
      <c r="T246" t="b">
        <v>0</v>
      </c>
    </row>
    <row r="247" spans="1:20" x14ac:dyDescent="0.15">
      <c r="A247" s="20" t="s">
        <v>2269</v>
      </c>
      <c r="B247" s="20" t="s">
        <v>2130</v>
      </c>
      <c r="C247" s="19">
        <v>43625.771179525465</v>
      </c>
      <c r="D247" s="19">
        <v>43094.825619456016</v>
      </c>
      <c r="E247" s="19">
        <v>43624.575413946761</v>
      </c>
      <c r="F247" t="s">
        <v>2149</v>
      </c>
      <c r="G247" s="20" t="s">
        <v>2270</v>
      </c>
      <c r="H247" s="59">
        <v>43466</v>
      </c>
      <c r="I247">
        <v>42375</v>
      </c>
      <c r="J247" s="20" t="s">
        <v>2271</v>
      </c>
      <c r="K247" s="20" t="s">
        <v>2151</v>
      </c>
      <c r="L247" s="20" t="s">
        <v>2152</v>
      </c>
      <c r="M247" s="20" t="s">
        <v>2153</v>
      </c>
      <c r="N247" s="20" t="s">
        <v>2283</v>
      </c>
      <c r="O247">
        <v>5</v>
      </c>
      <c r="P247">
        <v>16</v>
      </c>
      <c r="Q247">
        <v>80</v>
      </c>
      <c r="R247" s="59">
        <v>43466</v>
      </c>
      <c r="S247" s="20" t="s">
        <v>2147</v>
      </c>
      <c r="T247" t="b">
        <v>0</v>
      </c>
    </row>
    <row r="248" spans="1:20" x14ac:dyDescent="0.15">
      <c r="A248" s="20" t="s">
        <v>2269</v>
      </c>
      <c r="B248" s="20" t="s">
        <v>2130</v>
      </c>
      <c r="C248" s="19">
        <v>43625.771179525465</v>
      </c>
      <c r="D248" s="19">
        <v>43094.825619456016</v>
      </c>
      <c r="E248" s="19">
        <v>43624.575413946761</v>
      </c>
      <c r="F248" t="s">
        <v>2149</v>
      </c>
      <c r="G248" s="20" t="s">
        <v>2270</v>
      </c>
      <c r="H248" s="59">
        <v>43466</v>
      </c>
      <c r="I248">
        <v>42375</v>
      </c>
      <c r="J248" s="20" t="s">
        <v>2271</v>
      </c>
      <c r="K248" s="20" t="s">
        <v>2190</v>
      </c>
      <c r="L248" s="20" t="s">
        <v>2152</v>
      </c>
      <c r="M248" s="20" t="s">
        <v>2191</v>
      </c>
      <c r="N248" s="20" t="s">
        <v>2276</v>
      </c>
      <c r="O248">
        <v>8</v>
      </c>
      <c r="P248">
        <v>28</v>
      </c>
      <c r="Q248">
        <v>224</v>
      </c>
      <c r="R248" s="59">
        <v>43466</v>
      </c>
      <c r="S248" s="20" t="s">
        <v>2147</v>
      </c>
      <c r="T248" t="b">
        <v>0</v>
      </c>
    </row>
    <row r="249" spans="1:20" x14ac:dyDescent="0.15">
      <c r="A249" s="20" t="s">
        <v>2269</v>
      </c>
      <c r="B249" s="20" t="s">
        <v>2130</v>
      </c>
      <c r="C249" s="19">
        <v>43625.771179525465</v>
      </c>
      <c r="D249" s="19">
        <v>43094.825619456016</v>
      </c>
      <c r="E249" s="19">
        <v>43624.575413946761</v>
      </c>
      <c r="F249" t="s">
        <v>2149</v>
      </c>
      <c r="G249" s="20" t="s">
        <v>2270</v>
      </c>
      <c r="H249" s="59">
        <v>43466</v>
      </c>
      <c r="I249">
        <v>42378</v>
      </c>
      <c r="J249" s="20" t="s">
        <v>2271</v>
      </c>
      <c r="K249" s="20" t="s">
        <v>2155</v>
      </c>
      <c r="L249" s="20" t="s">
        <v>2156</v>
      </c>
      <c r="M249" s="20" t="s">
        <v>2157</v>
      </c>
      <c r="N249" s="20" t="s">
        <v>2284</v>
      </c>
      <c r="O249">
        <v>2</v>
      </c>
      <c r="P249">
        <v>54</v>
      </c>
      <c r="Q249">
        <v>108</v>
      </c>
      <c r="R249" s="59">
        <v>43466</v>
      </c>
      <c r="S249" s="20" t="s">
        <v>2147</v>
      </c>
      <c r="T249" t="b">
        <v>0</v>
      </c>
    </row>
    <row r="250" spans="1:20" x14ac:dyDescent="0.15">
      <c r="A250" s="20" t="s">
        <v>2269</v>
      </c>
      <c r="B250" s="20" t="s">
        <v>2130</v>
      </c>
      <c r="C250" s="19">
        <v>43625.771179525465</v>
      </c>
      <c r="D250" s="19">
        <v>43094.825619456016</v>
      </c>
      <c r="E250" s="19">
        <v>43624.575413946761</v>
      </c>
      <c r="F250" t="s">
        <v>2149</v>
      </c>
      <c r="G250" s="20" t="s">
        <v>2270</v>
      </c>
      <c r="H250" s="59">
        <v>43466</v>
      </c>
      <c r="I250">
        <v>42378</v>
      </c>
      <c r="J250" s="20" t="s">
        <v>2271</v>
      </c>
      <c r="K250" s="20" t="s">
        <v>2155</v>
      </c>
      <c r="L250" s="20" t="s">
        <v>2156</v>
      </c>
      <c r="M250" s="20" t="s">
        <v>2157</v>
      </c>
      <c r="N250" s="20" t="s">
        <v>2285</v>
      </c>
      <c r="O250">
        <v>6</v>
      </c>
      <c r="P250">
        <v>54</v>
      </c>
      <c r="Q250">
        <v>324</v>
      </c>
      <c r="R250" s="59">
        <v>43466</v>
      </c>
      <c r="S250" s="20" t="s">
        <v>2147</v>
      </c>
      <c r="T250" t="b">
        <v>0</v>
      </c>
    </row>
    <row r="251" spans="1:20" x14ac:dyDescent="0.15">
      <c r="A251" s="20" t="s">
        <v>2269</v>
      </c>
      <c r="B251" s="20" t="s">
        <v>2130</v>
      </c>
      <c r="C251" s="19">
        <v>43625.771179525465</v>
      </c>
      <c r="D251" s="19">
        <v>43094.825619456016</v>
      </c>
      <c r="E251" s="19">
        <v>43624.575413946761</v>
      </c>
      <c r="F251" t="s">
        <v>2149</v>
      </c>
      <c r="G251" s="20" t="s">
        <v>2270</v>
      </c>
      <c r="H251" s="59">
        <v>43466</v>
      </c>
      <c r="I251">
        <v>42379</v>
      </c>
      <c r="J251" s="20" t="s">
        <v>2271</v>
      </c>
      <c r="K251" s="20" t="s">
        <v>2167</v>
      </c>
      <c r="L251" s="20" t="s">
        <v>2156</v>
      </c>
      <c r="M251" s="20" t="s">
        <v>2168</v>
      </c>
      <c r="N251" s="20" t="s">
        <v>2286</v>
      </c>
      <c r="O251">
        <v>4</v>
      </c>
      <c r="P251">
        <v>25</v>
      </c>
      <c r="Q251">
        <v>100</v>
      </c>
      <c r="R251" s="59">
        <v>43466</v>
      </c>
      <c r="S251" s="20" t="s">
        <v>2147</v>
      </c>
      <c r="T251" t="b">
        <v>0</v>
      </c>
    </row>
    <row r="252" spans="1:20" x14ac:dyDescent="0.15">
      <c r="A252" s="20" t="s">
        <v>2269</v>
      </c>
      <c r="B252" s="20" t="s">
        <v>2130</v>
      </c>
      <c r="C252" s="19">
        <v>43625.771179525465</v>
      </c>
      <c r="D252" s="19">
        <v>43094.825619456016</v>
      </c>
      <c r="E252" s="19">
        <v>43624.575413946761</v>
      </c>
      <c r="F252" t="s">
        <v>2149</v>
      </c>
      <c r="G252" s="20" t="s">
        <v>2270</v>
      </c>
      <c r="H252" s="59">
        <v>43466</v>
      </c>
      <c r="I252">
        <v>42379</v>
      </c>
      <c r="J252" s="20" t="s">
        <v>2271</v>
      </c>
      <c r="K252" s="20" t="s">
        <v>2167</v>
      </c>
      <c r="L252" s="20" t="s">
        <v>2156</v>
      </c>
      <c r="M252" s="20" t="s">
        <v>2168</v>
      </c>
      <c r="N252" s="20" t="s">
        <v>2287</v>
      </c>
      <c r="O252">
        <v>5</v>
      </c>
      <c r="P252">
        <v>25</v>
      </c>
      <c r="Q252">
        <v>125</v>
      </c>
      <c r="R252" s="59">
        <v>43466</v>
      </c>
      <c r="S252" s="20" t="s">
        <v>2147</v>
      </c>
      <c r="T252" t="b">
        <v>0</v>
      </c>
    </row>
    <row r="253" spans="1:20" x14ac:dyDescent="0.15">
      <c r="A253" s="20" t="s">
        <v>2269</v>
      </c>
      <c r="B253" s="20" t="s">
        <v>2130</v>
      </c>
      <c r="C253" s="19">
        <v>43625.771179525465</v>
      </c>
      <c r="D253" s="19">
        <v>43094.825619456016</v>
      </c>
      <c r="E253" s="19">
        <v>43624.575413946761</v>
      </c>
      <c r="F253" t="s">
        <v>2149</v>
      </c>
      <c r="G253" s="20" t="s">
        <v>2270</v>
      </c>
      <c r="H253" s="59">
        <v>43466</v>
      </c>
      <c r="I253">
        <v>42379</v>
      </c>
      <c r="J253" s="20" t="s">
        <v>2271</v>
      </c>
      <c r="K253" s="20" t="s">
        <v>2190</v>
      </c>
      <c r="L253" s="20" t="s">
        <v>2152</v>
      </c>
      <c r="M253" s="20" t="s">
        <v>2191</v>
      </c>
      <c r="N253" s="20" t="s">
        <v>2288</v>
      </c>
      <c r="O253">
        <v>6</v>
      </c>
      <c r="P253">
        <v>28</v>
      </c>
      <c r="Q253">
        <v>168</v>
      </c>
      <c r="R253" s="59">
        <v>43466</v>
      </c>
      <c r="S253" s="20" t="s">
        <v>2147</v>
      </c>
      <c r="T253" t="b">
        <v>0</v>
      </c>
    </row>
    <row r="254" spans="1:20" x14ac:dyDescent="0.15">
      <c r="A254" s="20" t="s">
        <v>2269</v>
      </c>
      <c r="B254" s="20" t="s">
        <v>2130</v>
      </c>
      <c r="C254" s="19">
        <v>43625.771179525465</v>
      </c>
      <c r="D254" s="19">
        <v>43094.825619456016</v>
      </c>
      <c r="E254" s="19">
        <v>43624.575413946761</v>
      </c>
      <c r="F254" t="s">
        <v>2149</v>
      </c>
      <c r="G254" s="20" t="s">
        <v>2270</v>
      </c>
      <c r="H254" s="59">
        <v>43466</v>
      </c>
      <c r="I254">
        <v>42380</v>
      </c>
      <c r="J254" s="20" t="s">
        <v>2271</v>
      </c>
      <c r="K254" s="20" t="s">
        <v>2177</v>
      </c>
      <c r="L254" s="20" t="s">
        <v>2156</v>
      </c>
      <c r="M254" s="20" t="s">
        <v>2178</v>
      </c>
      <c r="N254" s="20" t="s">
        <v>2289</v>
      </c>
      <c r="O254">
        <v>5</v>
      </c>
      <c r="P254">
        <v>88</v>
      </c>
      <c r="Q254">
        <v>440</v>
      </c>
      <c r="R254" s="59">
        <v>43466</v>
      </c>
      <c r="S254" s="20" t="s">
        <v>2147</v>
      </c>
      <c r="T254" t="b">
        <v>0</v>
      </c>
    </row>
    <row r="255" spans="1:20" x14ac:dyDescent="0.15">
      <c r="A255" s="20" t="s">
        <v>2269</v>
      </c>
      <c r="B255" s="20" t="s">
        <v>2130</v>
      </c>
      <c r="C255" s="19">
        <v>43625.771179525465</v>
      </c>
      <c r="D255" s="19">
        <v>43094.825619456016</v>
      </c>
      <c r="E255" s="19">
        <v>43624.575413946761</v>
      </c>
      <c r="F255" t="s">
        <v>2149</v>
      </c>
      <c r="G255" s="20" t="s">
        <v>2270</v>
      </c>
      <c r="H255" s="59">
        <v>43466</v>
      </c>
      <c r="I255">
        <v>42380</v>
      </c>
      <c r="J255" s="20" t="s">
        <v>2271</v>
      </c>
      <c r="K255" s="20" t="s">
        <v>2205</v>
      </c>
      <c r="L255" s="20" t="s">
        <v>2152</v>
      </c>
      <c r="M255" s="20" t="s">
        <v>2206</v>
      </c>
      <c r="N255" s="20" t="s">
        <v>2290</v>
      </c>
      <c r="O255">
        <v>8</v>
      </c>
      <c r="P255">
        <v>98</v>
      </c>
      <c r="Q255">
        <v>784</v>
      </c>
      <c r="R255" s="59">
        <v>43466</v>
      </c>
      <c r="S255" s="20" t="s">
        <v>2147</v>
      </c>
      <c r="T255" t="b">
        <v>0</v>
      </c>
    </row>
    <row r="256" spans="1:20" x14ac:dyDescent="0.15">
      <c r="A256" s="20" t="s">
        <v>2269</v>
      </c>
      <c r="B256" s="20" t="s">
        <v>2130</v>
      </c>
      <c r="C256" s="19">
        <v>43625.771179525465</v>
      </c>
      <c r="D256" s="19">
        <v>43094.825619456016</v>
      </c>
      <c r="E256" s="19">
        <v>43624.575413946761</v>
      </c>
      <c r="F256" t="s">
        <v>2149</v>
      </c>
      <c r="G256" s="20" t="s">
        <v>2270</v>
      </c>
      <c r="H256" s="59">
        <v>43466</v>
      </c>
      <c r="I256">
        <v>42381</v>
      </c>
      <c r="J256" s="20" t="s">
        <v>2271</v>
      </c>
      <c r="K256" s="20" t="s">
        <v>2164</v>
      </c>
      <c r="L256" s="20" t="s">
        <v>2161</v>
      </c>
      <c r="M256" s="20" t="s">
        <v>2165</v>
      </c>
      <c r="N256" s="20" t="s">
        <v>2291</v>
      </c>
      <c r="O256">
        <v>4</v>
      </c>
      <c r="P256">
        <v>49</v>
      </c>
      <c r="Q256">
        <v>196</v>
      </c>
      <c r="R256" s="59">
        <v>43466</v>
      </c>
      <c r="S256" s="20" t="s">
        <v>2147</v>
      </c>
      <c r="T256" t="b">
        <v>0</v>
      </c>
    </row>
    <row r="257" spans="1:20" x14ac:dyDescent="0.15">
      <c r="A257" s="20" t="s">
        <v>2269</v>
      </c>
      <c r="B257" s="20" t="s">
        <v>2130</v>
      </c>
      <c r="C257" s="19">
        <v>43625.771179525465</v>
      </c>
      <c r="D257" s="19">
        <v>43094.825619456016</v>
      </c>
      <c r="E257" s="19">
        <v>43624.575413946761</v>
      </c>
      <c r="F257" t="s">
        <v>2149</v>
      </c>
      <c r="G257" s="20" t="s">
        <v>2270</v>
      </c>
      <c r="H257" s="59">
        <v>43466</v>
      </c>
      <c r="I257">
        <v>42382</v>
      </c>
      <c r="J257" s="20" t="s">
        <v>2271</v>
      </c>
      <c r="K257" s="20" t="s">
        <v>2205</v>
      </c>
      <c r="L257" s="20" t="s">
        <v>2152</v>
      </c>
      <c r="M257" s="20" t="s">
        <v>2206</v>
      </c>
      <c r="N257" s="20" t="s">
        <v>2292</v>
      </c>
      <c r="O257">
        <v>5</v>
      </c>
      <c r="P257">
        <v>98</v>
      </c>
      <c r="Q257">
        <v>490</v>
      </c>
      <c r="R257" s="59">
        <v>43466</v>
      </c>
      <c r="S257" s="20" t="s">
        <v>2147</v>
      </c>
      <c r="T257" t="b">
        <v>0</v>
      </c>
    </row>
    <row r="258" spans="1:20" x14ac:dyDescent="0.15">
      <c r="A258" s="20" t="s">
        <v>2269</v>
      </c>
      <c r="B258" s="20" t="s">
        <v>2130</v>
      </c>
      <c r="C258" s="19">
        <v>43625.771179525465</v>
      </c>
      <c r="D258" s="19">
        <v>43094.825619456016</v>
      </c>
      <c r="E258" s="19">
        <v>43624.575413946761</v>
      </c>
      <c r="F258" t="s">
        <v>2149</v>
      </c>
      <c r="G258" s="20" t="s">
        <v>2270</v>
      </c>
      <c r="H258" s="59">
        <v>43466</v>
      </c>
      <c r="I258">
        <v>42382</v>
      </c>
      <c r="J258" s="20" t="s">
        <v>2271</v>
      </c>
      <c r="K258" s="20" t="s">
        <v>2190</v>
      </c>
      <c r="L258" s="20" t="s">
        <v>2152</v>
      </c>
      <c r="M258" s="20" t="s">
        <v>2191</v>
      </c>
      <c r="N258" s="20" t="s">
        <v>2293</v>
      </c>
      <c r="O258">
        <v>8</v>
      </c>
      <c r="P258">
        <v>28</v>
      </c>
      <c r="Q258">
        <v>224</v>
      </c>
      <c r="R258" s="59">
        <v>43466</v>
      </c>
      <c r="S258" s="20" t="s">
        <v>2147</v>
      </c>
      <c r="T258" t="b">
        <v>0</v>
      </c>
    </row>
    <row r="259" spans="1:20" x14ac:dyDescent="0.15">
      <c r="A259" s="20" t="s">
        <v>2269</v>
      </c>
      <c r="B259" s="20" t="s">
        <v>2130</v>
      </c>
      <c r="C259" s="19">
        <v>43625.771179525465</v>
      </c>
      <c r="D259" s="19">
        <v>43094.825619456016</v>
      </c>
      <c r="E259" s="19">
        <v>43624.575413946761</v>
      </c>
      <c r="F259" t="s">
        <v>2149</v>
      </c>
      <c r="G259" s="20" t="s">
        <v>2270</v>
      </c>
      <c r="H259" s="59">
        <v>43466</v>
      </c>
      <c r="I259">
        <v>42382</v>
      </c>
      <c r="J259" s="20" t="s">
        <v>2271</v>
      </c>
      <c r="K259" s="20" t="s">
        <v>2167</v>
      </c>
      <c r="L259" s="20" t="s">
        <v>2156</v>
      </c>
      <c r="M259" s="20" t="s">
        <v>2168</v>
      </c>
      <c r="N259" s="20" t="s">
        <v>2294</v>
      </c>
      <c r="O259">
        <v>4</v>
      </c>
      <c r="P259">
        <v>25</v>
      </c>
      <c r="Q259">
        <v>100</v>
      </c>
      <c r="R259" s="59">
        <v>43466</v>
      </c>
      <c r="S259" s="20" t="s">
        <v>2147</v>
      </c>
      <c r="T259" t="b">
        <v>0</v>
      </c>
    </row>
    <row r="260" spans="1:20" x14ac:dyDescent="0.15">
      <c r="A260" s="20" t="s">
        <v>2269</v>
      </c>
      <c r="B260" s="20" t="s">
        <v>2130</v>
      </c>
      <c r="C260" s="19">
        <v>43625.771179525465</v>
      </c>
      <c r="D260" s="19">
        <v>43094.825619456016</v>
      </c>
      <c r="E260" s="19">
        <v>43624.575413946761</v>
      </c>
      <c r="F260" t="s">
        <v>2149</v>
      </c>
      <c r="G260" s="20" t="s">
        <v>2270</v>
      </c>
      <c r="H260" s="59">
        <v>43466</v>
      </c>
      <c r="I260">
        <v>42382</v>
      </c>
      <c r="J260" s="20" t="s">
        <v>2271</v>
      </c>
      <c r="K260" s="20" t="s">
        <v>2167</v>
      </c>
      <c r="L260" s="20" t="s">
        <v>2156</v>
      </c>
      <c r="M260" s="20" t="s">
        <v>2168</v>
      </c>
      <c r="N260" s="20" t="s">
        <v>2295</v>
      </c>
      <c r="O260">
        <v>8</v>
      </c>
      <c r="P260">
        <v>25</v>
      </c>
      <c r="Q260">
        <v>200</v>
      </c>
      <c r="R260" s="59">
        <v>43466</v>
      </c>
      <c r="S260" s="20" t="s">
        <v>2147</v>
      </c>
      <c r="T260" t="b">
        <v>0</v>
      </c>
    </row>
    <row r="261" spans="1:20" x14ac:dyDescent="0.15">
      <c r="A261" s="20" t="s">
        <v>2269</v>
      </c>
      <c r="B261" s="20" t="s">
        <v>2130</v>
      </c>
      <c r="C261" s="19">
        <v>43625.771179525465</v>
      </c>
      <c r="D261" s="19">
        <v>43094.825619456016</v>
      </c>
      <c r="E261" s="19">
        <v>43624.575413946761</v>
      </c>
      <c r="F261" t="s">
        <v>2149</v>
      </c>
      <c r="G261" s="20" t="s">
        <v>2270</v>
      </c>
      <c r="H261" s="59">
        <v>43466</v>
      </c>
      <c r="I261">
        <v>42383</v>
      </c>
      <c r="J261" s="20" t="s">
        <v>2271</v>
      </c>
      <c r="K261" s="20" t="s">
        <v>2155</v>
      </c>
      <c r="L261" s="20" t="s">
        <v>2156</v>
      </c>
      <c r="M261" s="20" t="s">
        <v>2157</v>
      </c>
      <c r="N261" s="20" t="s">
        <v>2296</v>
      </c>
      <c r="O261">
        <v>5</v>
      </c>
      <c r="P261">
        <v>54</v>
      </c>
      <c r="Q261">
        <v>270</v>
      </c>
      <c r="R261" s="59">
        <v>43466</v>
      </c>
      <c r="S261" s="20" t="s">
        <v>2147</v>
      </c>
      <c r="T261" t="b">
        <v>0</v>
      </c>
    </row>
    <row r="262" spans="1:20" x14ac:dyDescent="0.15">
      <c r="A262" s="20" t="s">
        <v>2269</v>
      </c>
      <c r="B262" s="20" t="s">
        <v>2130</v>
      </c>
      <c r="C262" s="19">
        <v>43625.771179525465</v>
      </c>
      <c r="D262" s="19">
        <v>43094.825619456016</v>
      </c>
      <c r="E262" s="19">
        <v>43624.575413946761</v>
      </c>
      <c r="F262" t="s">
        <v>2149</v>
      </c>
      <c r="G262" s="20" t="s">
        <v>2270</v>
      </c>
      <c r="H262" s="59">
        <v>43466</v>
      </c>
      <c r="I262">
        <v>42383</v>
      </c>
      <c r="J262" s="20" t="s">
        <v>2271</v>
      </c>
      <c r="K262" s="20" t="s">
        <v>2155</v>
      </c>
      <c r="L262" s="20" t="s">
        <v>2156</v>
      </c>
      <c r="M262" s="20" t="s">
        <v>2157</v>
      </c>
      <c r="N262" s="20" t="s">
        <v>2297</v>
      </c>
      <c r="O262">
        <v>5</v>
      </c>
      <c r="P262">
        <v>54</v>
      </c>
      <c r="Q262">
        <v>270</v>
      </c>
      <c r="R262" s="59">
        <v>43466</v>
      </c>
      <c r="S262" s="20" t="s">
        <v>2147</v>
      </c>
      <c r="T262" t="b">
        <v>0</v>
      </c>
    </row>
    <row r="263" spans="1:20" x14ac:dyDescent="0.15">
      <c r="A263" s="20" t="s">
        <v>2269</v>
      </c>
      <c r="B263" s="20" t="s">
        <v>2130</v>
      </c>
      <c r="C263" s="19">
        <v>43625.771179525465</v>
      </c>
      <c r="D263" s="19">
        <v>43094.825619456016</v>
      </c>
      <c r="E263" s="19">
        <v>43624.575413946761</v>
      </c>
      <c r="F263" t="s">
        <v>2149</v>
      </c>
      <c r="G263" s="20" t="s">
        <v>2270</v>
      </c>
      <c r="H263" s="59">
        <v>43466</v>
      </c>
      <c r="I263">
        <v>42383</v>
      </c>
      <c r="J263" s="20" t="s">
        <v>2271</v>
      </c>
      <c r="K263" s="20" t="s">
        <v>2190</v>
      </c>
      <c r="L263" s="20" t="s">
        <v>2152</v>
      </c>
      <c r="M263" s="20" t="s">
        <v>2191</v>
      </c>
      <c r="N263" s="20" t="s">
        <v>2298</v>
      </c>
      <c r="O263">
        <v>6</v>
      </c>
      <c r="P263">
        <v>28</v>
      </c>
      <c r="Q263">
        <v>168</v>
      </c>
      <c r="R263" s="59">
        <v>43466</v>
      </c>
      <c r="S263" s="20" t="s">
        <v>2147</v>
      </c>
      <c r="T263" t="b">
        <v>0</v>
      </c>
    </row>
    <row r="264" spans="1:20" x14ac:dyDescent="0.15">
      <c r="A264" s="20" t="s">
        <v>2269</v>
      </c>
      <c r="B264" s="20" t="s">
        <v>2130</v>
      </c>
      <c r="C264" s="19">
        <v>43625.771179525465</v>
      </c>
      <c r="D264" s="19">
        <v>43094.825619456016</v>
      </c>
      <c r="E264" s="19">
        <v>43624.575413946761</v>
      </c>
      <c r="F264" t="s">
        <v>2149</v>
      </c>
      <c r="G264" s="20" t="s">
        <v>2270</v>
      </c>
      <c r="H264" s="59">
        <v>43466</v>
      </c>
      <c r="I264">
        <v>42383</v>
      </c>
      <c r="J264" s="20" t="s">
        <v>2271</v>
      </c>
      <c r="K264" s="20" t="s">
        <v>2205</v>
      </c>
      <c r="L264" s="20" t="s">
        <v>2152</v>
      </c>
      <c r="M264" s="20" t="s">
        <v>2206</v>
      </c>
      <c r="N264" s="20" t="s">
        <v>2299</v>
      </c>
      <c r="O264">
        <v>6</v>
      </c>
      <c r="P264">
        <v>98</v>
      </c>
      <c r="Q264">
        <v>588</v>
      </c>
      <c r="R264" s="59">
        <v>43466</v>
      </c>
      <c r="S264" s="20" t="s">
        <v>2147</v>
      </c>
      <c r="T264" t="b">
        <v>0</v>
      </c>
    </row>
    <row r="265" spans="1:20" x14ac:dyDescent="0.15">
      <c r="A265" s="20" t="s">
        <v>2269</v>
      </c>
      <c r="B265" s="20" t="s">
        <v>2130</v>
      </c>
      <c r="C265" s="19">
        <v>43625.771179525465</v>
      </c>
      <c r="D265" s="19">
        <v>43094.825619456016</v>
      </c>
      <c r="E265" s="19">
        <v>43624.575413946761</v>
      </c>
      <c r="F265" t="s">
        <v>2149</v>
      </c>
      <c r="G265" s="20" t="s">
        <v>2270</v>
      </c>
      <c r="H265" s="59">
        <v>43466</v>
      </c>
      <c r="I265">
        <v>42383</v>
      </c>
      <c r="J265" s="20" t="s">
        <v>2271</v>
      </c>
      <c r="K265" s="20" t="s">
        <v>2155</v>
      </c>
      <c r="L265" s="20" t="s">
        <v>2156</v>
      </c>
      <c r="M265" s="20" t="s">
        <v>2157</v>
      </c>
      <c r="N265" s="20" t="s">
        <v>2292</v>
      </c>
      <c r="O265">
        <v>6</v>
      </c>
      <c r="P265">
        <v>54</v>
      </c>
      <c r="Q265">
        <v>324</v>
      </c>
      <c r="R265" s="59">
        <v>43466</v>
      </c>
      <c r="S265" s="20" t="s">
        <v>2147</v>
      </c>
      <c r="T265" t="b">
        <v>0</v>
      </c>
    </row>
    <row r="266" spans="1:20" x14ac:dyDescent="0.15">
      <c r="A266" s="20" t="s">
        <v>2269</v>
      </c>
      <c r="B266" s="20" t="s">
        <v>2130</v>
      </c>
      <c r="C266" s="19">
        <v>43625.771179525465</v>
      </c>
      <c r="D266" s="19">
        <v>43094.825619456016</v>
      </c>
      <c r="E266" s="19">
        <v>43624.575413946761</v>
      </c>
      <c r="F266" t="s">
        <v>2149</v>
      </c>
      <c r="G266" s="20" t="s">
        <v>2270</v>
      </c>
      <c r="H266" s="59">
        <v>43466</v>
      </c>
      <c r="I266">
        <v>42383</v>
      </c>
      <c r="J266" s="20" t="s">
        <v>2271</v>
      </c>
      <c r="K266" s="20" t="s">
        <v>2167</v>
      </c>
      <c r="L266" s="20" t="s">
        <v>2156</v>
      </c>
      <c r="M266" s="20" t="s">
        <v>2168</v>
      </c>
      <c r="N266" s="20" t="s">
        <v>2300</v>
      </c>
      <c r="O266">
        <v>9</v>
      </c>
      <c r="P266">
        <v>25</v>
      </c>
      <c r="Q266">
        <v>225</v>
      </c>
      <c r="R266" s="59">
        <v>43466</v>
      </c>
      <c r="S266" s="20" t="s">
        <v>2147</v>
      </c>
      <c r="T266" t="b">
        <v>0</v>
      </c>
    </row>
    <row r="267" spans="1:20" x14ac:dyDescent="0.15">
      <c r="A267" s="20" t="s">
        <v>2269</v>
      </c>
      <c r="B267" s="20" t="s">
        <v>2130</v>
      </c>
      <c r="C267" s="19">
        <v>43625.771179525465</v>
      </c>
      <c r="D267" s="19">
        <v>43094.825619456016</v>
      </c>
      <c r="E267" s="19">
        <v>43624.575413946761</v>
      </c>
      <c r="F267" t="s">
        <v>2149</v>
      </c>
      <c r="G267" s="20" t="s">
        <v>2270</v>
      </c>
      <c r="H267" s="59">
        <v>43466</v>
      </c>
      <c r="I267">
        <v>42384</v>
      </c>
      <c r="J267" s="20" t="s">
        <v>2271</v>
      </c>
      <c r="K267" s="20" t="s">
        <v>2167</v>
      </c>
      <c r="L267" s="20" t="s">
        <v>2156</v>
      </c>
      <c r="M267" s="20" t="s">
        <v>2168</v>
      </c>
      <c r="N267" s="20" t="s">
        <v>2301</v>
      </c>
      <c r="O267">
        <v>9</v>
      </c>
      <c r="P267">
        <v>25</v>
      </c>
      <c r="Q267">
        <v>225</v>
      </c>
      <c r="R267" s="59">
        <v>43466</v>
      </c>
      <c r="S267" s="20" t="s">
        <v>2147</v>
      </c>
      <c r="T267" t="b">
        <v>0</v>
      </c>
    </row>
    <row r="268" spans="1:20" x14ac:dyDescent="0.15">
      <c r="A268" s="20" t="s">
        <v>2269</v>
      </c>
      <c r="B268" s="20" t="s">
        <v>2130</v>
      </c>
      <c r="C268" s="19">
        <v>43625.771179525465</v>
      </c>
      <c r="D268" s="19">
        <v>43094.825619456016</v>
      </c>
      <c r="E268" s="19">
        <v>43624.575413946761</v>
      </c>
      <c r="F268" t="s">
        <v>2149</v>
      </c>
      <c r="G268" s="20" t="s">
        <v>2270</v>
      </c>
      <c r="H268" s="59">
        <v>43466</v>
      </c>
      <c r="I268">
        <v>42384</v>
      </c>
      <c r="J268" s="20" t="s">
        <v>2271</v>
      </c>
      <c r="K268" s="20" t="s">
        <v>2167</v>
      </c>
      <c r="L268" s="20" t="s">
        <v>2156</v>
      </c>
      <c r="M268" s="20" t="s">
        <v>2168</v>
      </c>
      <c r="N268" s="20" t="s">
        <v>2302</v>
      </c>
      <c r="O268">
        <v>6</v>
      </c>
      <c r="P268">
        <v>25</v>
      </c>
      <c r="Q268">
        <v>150</v>
      </c>
      <c r="R268" s="59">
        <v>43466</v>
      </c>
      <c r="S268" s="20" t="s">
        <v>2147</v>
      </c>
      <c r="T268" t="b">
        <v>0</v>
      </c>
    </row>
    <row r="269" spans="1:20" x14ac:dyDescent="0.15">
      <c r="A269" s="20" t="s">
        <v>2269</v>
      </c>
      <c r="B269" s="20" t="s">
        <v>2130</v>
      </c>
      <c r="C269" s="19">
        <v>43625.771179525465</v>
      </c>
      <c r="D269" s="19">
        <v>43094.825619456016</v>
      </c>
      <c r="E269" s="19">
        <v>43624.575413946761</v>
      </c>
      <c r="F269" t="s">
        <v>2149</v>
      </c>
      <c r="G269" s="20" t="s">
        <v>2270</v>
      </c>
      <c r="H269" s="59">
        <v>43466</v>
      </c>
      <c r="I269">
        <v>42384</v>
      </c>
      <c r="J269" s="20" t="s">
        <v>2271</v>
      </c>
      <c r="K269" s="20" t="s">
        <v>2190</v>
      </c>
      <c r="L269" s="20" t="s">
        <v>2152</v>
      </c>
      <c r="M269" s="20" t="s">
        <v>2191</v>
      </c>
      <c r="N269" s="20" t="s">
        <v>2303</v>
      </c>
      <c r="O269">
        <v>6</v>
      </c>
      <c r="P269">
        <v>28</v>
      </c>
      <c r="Q269">
        <v>168</v>
      </c>
      <c r="R269" s="59">
        <v>43466</v>
      </c>
      <c r="S269" s="20" t="s">
        <v>2147</v>
      </c>
      <c r="T269" t="b">
        <v>0</v>
      </c>
    </row>
    <row r="270" spans="1:20" x14ac:dyDescent="0.15">
      <c r="A270" s="20" t="s">
        <v>2269</v>
      </c>
      <c r="B270" s="20" t="s">
        <v>2130</v>
      </c>
      <c r="C270" s="19">
        <v>43625.771179525465</v>
      </c>
      <c r="D270" s="19">
        <v>43094.825619456016</v>
      </c>
      <c r="E270" s="19">
        <v>43624.575413946761</v>
      </c>
      <c r="F270" t="s">
        <v>2149</v>
      </c>
      <c r="G270" s="20" t="s">
        <v>2270</v>
      </c>
      <c r="H270" s="59">
        <v>43466</v>
      </c>
      <c r="I270">
        <v>42384</v>
      </c>
      <c r="J270" s="20" t="s">
        <v>2271</v>
      </c>
      <c r="K270" s="20" t="s">
        <v>2205</v>
      </c>
      <c r="L270" s="20" t="s">
        <v>2152</v>
      </c>
      <c r="M270" s="20" t="s">
        <v>2206</v>
      </c>
      <c r="N270" s="20" t="s">
        <v>2304</v>
      </c>
      <c r="O270">
        <v>6</v>
      </c>
      <c r="P270">
        <v>98</v>
      </c>
      <c r="Q270">
        <v>588</v>
      </c>
      <c r="R270" s="59">
        <v>43466</v>
      </c>
      <c r="S270" s="20" t="s">
        <v>2147</v>
      </c>
      <c r="T270" t="b">
        <v>0</v>
      </c>
    </row>
    <row r="271" spans="1:20" x14ac:dyDescent="0.15">
      <c r="A271" s="20" t="s">
        <v>2269</v>
      </c>
      <c r="B271" s="20" t="s">
        <v>2130</v>
      </c>
      <c r="C271" s="19">
        <v>43625.771179525465</v>
      </c>
      <c r="D271" s="19">
        <v>43094.825619456016</v>
      </c>
      <c r="E271" s="19">
        <v>43624.575413946761</v>
      </c>
      <c r="F271" t="s">
        <v>2149</v>
      </c>
      <c r="G271" s="20" t="s">
        <v>2270</v>
      </c>
      <c r="H271" s="59">
        <v>43466</v>
      </c>
      <c r="I271">
        <v>42384</v>
      </c>
      <c r="J271" s="20" t="s">
        <v>2271</v>
      </c>
      <c r="K271" s="20" t="s">
        <v>2177</v>
      </c>
      <c r="L271" s="20" t="s">
        <v>2156</v>
      </c>
      <c r="M271" s="20" t="s">
        <v>2178</v>
      </c>
      <c r="N271" s="20" t="s">
        <v>2302</v>
      </c>
      <c r="O271">
        <v>2</v>
      </c>
      <c r="P271">
        <v>88</v>
      </c>
      <c r="Q271">
        <v>176</v>
      </c>
      <c r="R271" s="59">
        <v>43466</v>
      </c>
      <c r="S271" s="20" t="s">
        <v>2147</v>
      </c>
      <c r="T271" t="b">
        <v>0</v>
      </c>
    </row>
    <row r="272" spans="1:20" x14ac:dyDescent="0.15">
      <c r="A272" s="20" t="s">
        <v>2269</v>
      </c>
      <c r="B272" s="20" t="s">
        <v>2130</v>
      </c>
      <c r="C272" s="19">
        <v>43625.771179525465</v>
      </c>
      <c r="D272" s="19">
        <v>43094.825619456016</v>
      </c>
      <c r="E272" s="19">
        <v>43624.575413946761</v>
      </c>
      <c r="F272" t="s">
        <v>2149</v>
      </c>
      <c r="G272" s="20" t="s">
        <v>2270</v>
      </c>
      <c r="H272" s="59">
        <v>43466</v>
      </c>
      <c r="I272">
        <v>42385</v>
      </c>
      <c r="J272" s="20" t="s">
        <v>2271</v>
      </c>
      <c r="K272" s="20" t="s">
        <v>2151</v>
      </c>
      <c r="L272" s="20" t="s">
        <v>2152</v>
      </c>
      <c r="M272" s="20" t="s">
        <v>2153</v>
      </c>
      <c r="N272" s="20" t="s">
        <v>2305</v>
      </c>
      <c r="O272">
        <v>6</v>
      </c>
      <c r="P272">
        <v>16</v>
      </c>
      <c r="Q272">
        <v>96</v>
      </c>
      <c r="R272" s="59">
        <v>43466</v>
      </c>
      <c r="S272" s="20" t="s">
        <v>2147</v>
      </c>
      <c r="T272" t="b">
        <v>0</v>
      </c>
    </row>
    <row r="273" spans="1:20" x14ac:dyDescent="0.15">
      <c r="A273" s="20" t="s">
        <v>2269</v>
      </c>
      <c r="B273" s="20" t="s">
        <v>2130</v>
      </c>
      <c r="C273" s="19">
        <v>43625.771179525465</v>
      </c>
      <c r="D273" s="19">
        <v>43094.825619456016</v>
      </c>
      <c r="E273" s="19">
        <v>43624.575413946761</v>
      </c>
      <c r="F273" t="s">
        <v>2149</v>
      </c>
      <c r="G273" s="20" t="s">
        <v>2270</v>
      </c>
      <c r="H273" s="59">
        <v>43466</v>
      </c>
      <c r="I273">
        <v>42385</v>
      </c>
      <c r="J273" s="20" t="s">
        <v>2271</v>
      </c>
      <c r="K273" s="20" t="s">
        <v>2155</v>
      </c>
      <c r="L273" s="20" t="s">
        <v>2156</v>
      </c>
      <c r="M273" s="20" t="s">
        <v>2157</v>
      </c>
      <c r="N273" s="20" t="s">
        <v>2283</v>
      </c>
      <c r="O273">
        <v>5</v>
      </c>
      <c r="P273">
        <v>54</v>
      </c>
      <c r="Q273">
        <v>270</v>
      </c>
      <c r="R273" s="59">
        <v>43466</v>
      </c>
      <c r="S273" s="20" t="s">
        <v>2147</v>
      </c>
      <c r="T273" t="b">
        <v>0</v>
      </c>
    </row>
    <row r="274" spans="1:20" x14ac:dyDescent="0.15">
      <c r="A274" s="20" t="s">
        <v>2269</v>
      </c>
      <c r="B274" s="20" t="s">
        <v>2130</v>
      </c>
      <c r="C274" s="19">
        <v>43625.771179525465</v>
      </c>
      <c r="D274" s="19">
        <v>43094.825619456016</v>
      </c>
      <c r="E274" s="19">
        <v>43624.575413946761</v>
      </c>
      <c r="F274" t="s">
        <v>2149</v>
      </c>
      <c r="G274" s="20" t="s">
        <v>2270</v>
      </c>
      <c r="H274" s="59">
        <v>43466</v>
      </c>
      <c r="I274">
        <v>42386</v>
      </c>
      <c r="J274" s="20" t="s">
        <v>2271</v>
      </c>
      <c r="K274" s="20" t="s">
        <v>2167</v>
      </c>
      <c r="L274" s="20" t="s">
        <v>2156</v>
      </c>
      <c r="M274" s="20" t="s">
        <v>2168</v>
      </c>
      <c r="N274" s="20" t="s">
        <v>2306</v>
      </c>
      <c r="O274">
        <v>5</v>
      </c>
      <c r="P274">
        <v>25</v>
      </c>
      <c r="Q274">
        <v>125</v>
      </c>
      <c r="R274" s="59">
        <v>43466</v>
      </c>
      <c r="S274" s="20" t="s">
        <v>2147</v>
      </c>
      <c r="T274" t="b">
        <v>0</v>
      </c>
    </row>
    <row r="275" spans="1:20" x14ac:dyDescent="0.15">
      <c r="A275" s="20" t="s">
        <v>2269</v>
      </c>
      <c r="B275" s="20" t="s">
        <v>2130</v>
      </c>
      <c r="C275" s="19">
        <v>43625.771179525465</v>
      </c>
      <c r="D275" s="19">
        <v>43094.825619456016</v>
      </c>
      <c r="E275" s="19">
        <v>43624.575413946761</v>
      </c>
      <c r="F275" t="s">
        <v>2149</v>
      </c>
      <c r="G275" s="20" t="s">
        <v>2270</v>
      </c>
      <c r="H275" s="59">
        <v>43466</v>
      </c>
      <c r="I275">
        <v>42386</v>
      </c>
      <c r="J275" s="20" t="s">
        <v>2271</v>
      </c>
      <c r="K275" s="20" t="s">
        <v>2155</v>
      </c>
      <c r="L275" s="20" t="s">
        <v>2156</v>
      </c>
      <c r="M275" s="20" t="s">
        <v>2157</v>
      </c>
      <c r="N275" s="20" t="s">
        <v>2307</v>
      </c>
      <c r="O275">
        <v>6</v>
      </c>
      <c r="P275">
        <v>54</v>
      </c>
      <c r="Q275">
        <v>324</v>
      </c>
      <c r="R275" s="59">
        <v>43466</v>
      </c>
      <c r="S275" s="20" t="s">
        <v>2147</v>
      </c>
      <c r="T275" t="b">
        <v>0</v>
      </c>
    </row>
    <row r="276" spans="1:20" x14ac:dyDescent="0.15">
      <c r="A276" s="20" t="s">
        <v>2269</v>
      </c>
      <c r="B276" s="20" t="s">
        <v>2130</v>
      </c>
      <c r="C276" s="19">
        <v>43625.771179525465</v>
      </c>
      <c r="D276" s="19">
        <v>43094.825619456016</v>
      </c>
      <c r="E276" s="19">
        <v>43624.575413946761</v>
      </c>
      <c r="F276" t="s">
        <v>2149</v>
      </c>
      <c r="G276" s="20" t="s">
        <v>2270</v>
      </c>
      <c r="H276" s="59">
        <v>43466</v>
      </c>
      <c r="I276">
        <v>42386</v>
      </c>
      <c r="J276" s="20" t="s">
        <v>2271</v>
      </c>
      <c r="K276" s="20" t="s">
        <v>2167</v>
      </c>
      <c r="L276" s="20" t="s">
        <v>2156</v>
      </c>
      <c r="M276" s="20" t="s">
        <v>2168</v>
      </c>
      <c r="N276" s="20" t="s">
        <v>2308</v>
      </c>
      <c r="O276">
        <v>3</v>
      </c>
      <c r="P276">
        <v>25</v>
      </c>
      <c r="Q276">
        <v>75</v>
      </c>
      <c r="R276" s="59">
        <v>43466</v>
      </c>
      <c r="S276" s="20" t="s">
        <v>2147</v>
      </c>
      <c r="T276" t="b">
        <v>0</v>
      </c>
    </row>
    <row r="277" spans="1:20" x14ac:dyDescent="0.15">
      <c r="A277" s="20" t="s">
        <v>2269</v>
      </c>
      <c r="B277" s="20" t="s">
        <v>2130</v>
      </c>
      <c r="C277" s="19">
        <v>43625.771179525465</v>
      </c>
      <c r="D277" s="19">
        <v>43094.825619456016</v>
      </c>
      <c r="E277" s="19">
        <v>43624.575413946761</v>
      </c>
      <c r="F277" t="s">
        <v>2149</v>
      </c>
      <c r="G277" s="20" t="s">
        <v>2270</v>
      </c>
      <c r="H277" s="59">
        <v>43466</v>
      </c>
      <c r="I277">
        <v>42386</v>
      </c>
      <c r="J277" s="20" t="s">
        <v>2271</v>
      </c>
      <c r="K277" s="20" t="s">
        <v>2167</v>
      </c>
      <c r="L277" s="20" t="s">
        <v>2156</v>
      </c>
      <c r="M277" s="20" t="s">
        <v>2168</v>
      </c>
      <c r="N277" s="20" t="s">
        <v>2309</v>
      </c>
      <c r="O277">
        <v>4</v>
      </c>
      <c r="P277">
        <v>25</v>
      </c>
      <c r="Q277">
        <v>100</v>
      </c>
      <c r="R277" s="59">
        <v>43466</v>
      </c>
      <c r="S277" s="20" t="s">
        <v>2147</v>
      </c>
      <c r="T277" t="b">
        <v>0</v>
      </c>
    </row>
    <row r="278" spans="1:20" x14ac:dyDescent="0.15">
      <c r="A278" s="20" t="s">
        <v>2269</v>
      </c>
      <c r="B278" s="20" t="s">
        <v>2130</v>
      </c>
      <c r="C278" s="19">
        <v>43625.771179525465</v>
      </c>
      <c r="D278" s="19">
        <v>43094.825619456016</v>
      </c>
      <c r="E278" s="19">
        <v>43624.575413946761</v>
      </c>
      <c r="F278" t="s">
        <v>2149</v>
      </c>
      <c r="G278" s="20" t="s">
        <v>2270</v>
      </c>
      <c r="H278" s="59">
        <v>43466</v>
      </c>
      <c r="I278">
        <v>42386</v>
      </c>
      <c r="J278" s="20" t="s">
        <v>2271</v>
      </c>
      <c r="K278" s="20" t="s">
        <v>2167</v>
      </c>
      <c r="L278" s="20" t="s">
        <v>2156</v>
      </c>
      <c r="M278" s="20" t="s">
        <v>2168</v>
      </c>
      <c r="N278" s="20" t="s">
        <v>2310</v>
      </c>
      <c r="O278">
        <v>2</v>
      </c>
      <c r="P278">
        <v>25</v>
      </c>
      <c r="Q278">
        <v>50</v>
      </c>
      <c r="R278" s="59">
        <v>43466</v>
      </c>
      <c r="S278" s="20" t="s">
        <v>2147</v>
      </c>
      <c r="T278" t="b">
        <v>0</v>
      </c>
    </row>
    <row r="279" spans="1:20" x14ac:dyDescent="0.15">
      <c r="A279" s="20" t="s">
        <v>2269</v>
      </c>
      <c r="B279" s="20" t="s">
        <v>2130</v>
      </c>
      <c r="C279" s="19">
        <v>43625.771179525465</v>
      </c>
      <c r="D279" s="19">
        <v>43094.825619456016</v>
      </c>
      <c r="E279" s="19">
        <v>43624.575413946761</v>
      </c>
      <c r="F279" t="s">
        <v>2149</v>
      </c>
      <c r="G279" s="20" t="s">
        <v>2270</v>
      </c>
      <c r="H279" s="59">
        <v>43466</v>
      </c>
      <c r="I279">
        <v>42388</v>
      </c>
      <c r="J279" s="20" t="s">
        <v>2271</v>
      </c>
      <c r="K279" s="20" t="s">
        <v>2167</v>
      </c>
      <c r="L279" s="20" t="s">
        <v>2156</v>
      </c>
      <c r="M279" s="20" t="s">
        <v>2168</v>
      </c>
      <c r="N279" s="20" t="s">
        <v>2280</v>
      </c>
      <c r="O279">
        <v>5</v>
      </c>
      <c r="P279">
        <v>25</v>
      </c>
      <c r="Q279">
        <v>125</v>
      </c>
      <c r="R279" s="59">
        <v>43466</v>
      </c>
      <c r="S279" s="20" t="s">
        <v>2147</v>
      </c>
      <c r="T279" t="b">
        <v>0</v>
      </c>
    </row>
    <row r="280" spans="1:20" x14ac:dyDescent="0.15">
      <c r="A280" s="20" t="s">
        <v>2269</v>
      </c>
      <c r="B280" s="20" t="s">
        <v>2130</v>
      </c>
      <c r="C280" s="19">
        <v>43625.771179525465</v>
      </c>
      <c r="D280" s="19">
        <v>43094.825619456016</v>
      </c>
      <c r="E280" s="19">
        <v>43624.575413946761</v>
      </c>
      <c r="F280" t="s">
        <v>2149</v>
      </c>
      <c r="G280" s="20" t="s">
        <v>2270</v>
      </c>
      <c r="H280" s="59">
        <v>43466</v>
      </c>
      <c r="I280">
        <v>42388</v>
      </c>
      <c r="J280" s="20" t="s">
        <v>2271</v>
      </c>
      <c r="K280" s="20" t="s">
        <v>2151</v>
      </c>
      <c r="L280" s="20" t="s">
        <v>2152</v>
      </c>
      <c r="M280" s="20" t="s">
        <v>2153</v>
      </c>
      <c r="N280" s="20" t="s">
        <v>2311</v>
      </c>
      <c r="O280">
        <v>2</v>
      </c>
      <c r="P280">
        <v>16</v>
      </c>
      <c r="Q280">
        <v>32</v>
      </c>
      <c r="R280" s="59">
        <v>43466</v>
      </c>
      <c r="S280" s="20" t="s">
        <v>2147</v>
      </c>
      <c r="T280" t="b">
        <v>0</v>
      </c>
    </row>
    <row r="281" spans="1:20" x14ac:dyDescent="0.15">
      <c r="A281" s="20" t="s">
        <v>2269</v>
      </c>
      <c r="B281" s="20" t="s">
        <v>2130</v>
      </c>
      <c r="C281" s="19">
        <v>43625.771179525465</v>
      </c>
      <c r="D281" s="19">
        <v>43094.825619456016</v>
      </c>
      <c r="E281" s="19">
        <v>43624.575413946761</v>
      </c>
      <c r="F281" t="s">
        <v>2149</v>
      </c>
      <c r="G281" s="20" t="s">
        <v>2270</v>
      </c>
      <c r="H281" s="59">
        <v>43466</v>
      </c>
      <c r="I281">
        <v>42388</v>
      </c>
      <c r="J281" s="20" t="s">
        <v>2271</v>
      </c>
      <c r="K281" s="20" t="s">
        <v>2160</v>
      </c>
      <c r="L281" s="20" t="s">
        <v>2161</v>
      </c>
      <c r="M281" s="20" t="s">
        <v>2162</v>
      </c>
      <c r="N281" s="20" t="s">
        <v>2312</v>
      </c>
      <c r="O281">
        <v>4</v>
      </c>
      <c r="P281">
        <v>26</v>
      </c>
      <c r="Q281">
        <v>104</v>
      </c>
      <c r="R281" s="59">
        <v>43466</v>
      </c>
      <c r="S281" s="20" t="s">
        <v>2147</v>
      </c>
      <c r="T281" t="b">
        <v>0</v>
      </c>
    </row>
    <row r="282" spans="1:20" x14ac:dyDescent="0.15">
      <c r="A282" s="20" t="s">
        <v>2269</v>
      </c>
      <c r="B282" s="20" t="s">
        <v>2130</v>
      </c>
      <c r="C282" s="19">
        <v>43625.771179525465</v>
      </c>
      <c r="D282" s="19">
        <v>43094.825619456016</v>
      </c>
      <c r="E282" s="19">
        <v>43624.575413946761</v>
      </c>
      <c r="F282" t="s">
        <v>2149</v>
      </c>
      <c r="G282" s="20" t="s">
        <v>2270</v>
      </c>
      <c r="H282" s="59">
        <v>43466</v>
      </c>
      <c r="I282">
        <v>42389</v>
      </c>
      <c r="J282" s="20" t="s">
        <v>2271</v>
      </c>
      <c r="K282" s="20" t="s">
        <v>2164</v>
      </c>
      <c r="L282" s="20" t="s">
        <v>2161</v>
      </c>
      <c r="M282" s="20" t="s">
        <v>2165</v>
      </c>
      <c r="N282" s="20" t="s">
        <v>2313</v>
      </c>
      <c r="O282">
        <v>5</v>
      </c>
      <c r="P282">
        <v>49</v>
      </c>
      <c r="Q282">
        <v>245</v>
      </c>
      <c r="R282" s="59">
        <v>43466</v>
      </c>
      <c r="S282" s="20" t="s">
        <v>2147</v>
      </c>
      <c r="T282" t="b">
        <v>0</v>
      </c>
    </row>
    <row r="283" spans="1:20" x14ac:dyDescent="0.15">
      <c r="A283" s="20" t="s">
        <v>2269</v>
      </c>
      <c r="B283" s="20" t="s">
        <v>2130</v>
      </c>
      <c r="C283" s="19">
        <v>43625.771179525465</v>
      </c>
      <c r="D283" s="19">
        <v>43094.825619456016</v>
      </c>
      <c r="E283" s="19">
        <v>43624.575413946761</v>
      </c>
      <c r="F283" t="s">
        <v>2149</v>
      </c>
      <c r="G283" s="20" t="s">
        <v>2270</v>
      </c>
      <c r="H283" s="59">
        <v>43466</v>
      </c>
      <c r="I283">
        <v>42389</v>
      </c>
      <c r="J283" s="20" t="s">
        <v>2271</v>
      </c>
      <c r="K283" s="20" t="s">
        <v>2205</v>
      </c>
      <c r="L283" s="20" t="s">
        <v>2152</v>
      </c>
      <c r="M283" s="20" t="s">
        <v>2206</v>
      </c>
      <c r="N283" s="20" t="s">
        <v>2314</v>
      </c>
      <c r="O283">
        <v>2</v>
      </c>
      <c r="P283">
        <v>98</v>
      </c>
      <c r="Q283">
        <v>196</v>
      </c>
      <c r="R283" s="59">
        <v>43466</v>
      </c>
      <c r="S283" s="20" t="s">
        <v>2147</v>
      </c>
      <c r="T283" t="b">
        <v>0</v>
      </c>
    </row>
    <row r="284" spans="1:20" x14ac:dyDescent="0.15">
      <c r="A284" s="20" t="s">
        <v>2269</v>
      </c>
      <c r="B284" s="20" t="s">
        <v>2130</v>
      </c>
      <c r="C284" s="19">
        <v>43625.771179525465</v>
      </c>
      <c r="D284" s="19">
        <v>43094.825619456016</v>
      </c>
      <c r="E284" s="19">
        <v>43624.575413946761</v>
      </c>
      <c r="F284" t="s">
        <v>2149</v>
      </c>
      <c r="G284" s="20" t="s">
        <v>2270</v>
      </c>
      <c r="H284" s="59">
        <v>43466</v>
      </c>
      <c r="I284">
        <v>42389</v>
      </c>
      <c r="J284" s="20" t="s">
        <v>2271</v>
      </c>
      <c r="K284" s="20" t="s">
        <v>2190</v>
      </c>
      <c r="L284" s="20" t="s">
        <v>2152</v>
      </c>
      <c r="M284" s="20" t="s">
        <v>2191</v>
      </c>
      <c r="N284" s="20" t="s">
        <v>2315</v>
      </c>
      <c r="O284">
        <v>7</v>
      </c>
      <c r="P284">
        <v>28</v>
      </c>
      <c r="Q284">
        <v>196</v>
      </c>
      <c r="R284" s="59">
        <v>43466</v>
      </c>
      <c r="S284" s="20" t="s">
        <v>2147</v>
      </c>
      <c r="T284" t="b">
        <v>0</v>
      </c>
    </row>
    <row r="285" spans="1:20" x14ac:dyDescent="0.15">
      <c r="A285" s="20" t="s">
        <v>2269</v>
      </c>
      <c r="B285" s="20" t="s">
        <v>2130</v>
      </c>
      <c r="C285" s="19">
        <v>43625.771179525465</v>
      </c>
      <c r="D285" s="19">
        <v>43094.825619456016</v>
      </c>
      <c r="E285" s="19">
        <v>43624.575413946761</v>
      </c>
      <c r="F285" t="s">
        <v>2149</v>
      </c>
      <c r="G285" s="20" t="s">
        <v>2270</v>
      </c>
      <c r="H285" s="59">
        <v>43466</v>
      </c>
      <c r="I285">
        <v>42390</v>
      </c>
      <c r="J285" s="20" t="s">
        <v>2271</v>
      </c>
      <c r="K285" s="20" t="s">
        <v>2177</v>
      </c>
      <c r="L285" s="20" t="s">
        <v>2156</v>
      </c>
      <c r="M285" s="20" t="s">
        <v>2178</v>
      </c>
      <c r="N285" s="20" t="s">
        <v>2316</v>
      </c>
      <c r="O285">
        <v>4</v>
      </c>
      <c r="P285">
        <v>88</v>
      </c>
      <c r="Q285">
        <v>352</v>
      </c>
      <c r="R285" s="59">
        <v>43466</v>
      </c>
      <c r="S285" s="20" t="s">
        <v>2147</v>
      </c>
      <c r="T285" t="b">
        <v>0</v>
      </c>
    </row>
    <row r="286" spans="1:20" x14ac:dyDescent="0.15">
      <c r="A286" s="20" t="s">
        <v>2269</v>
      </c>
      <c r="B286" s="20" t="s">
        <v>2130</v>
      </c>
      <c r="C286" s="19">
        <v>43625.771179525465</v>
      </c>
      <c r="D286" s="19">
        <v>43094.825619456016</v>
      </c>
      <c r="E286" s="19">
        <v>43624.575413946761</v>
      </c>
      <c r="F286" t="s">
        <v>2149</v>
      </c>
      <c r="G286" s="20" t="s">
        <v>2270</v>
      </c>
      <c r="H286" s="59">
        <v>43466</v>
      </c>
      <c r="I286">
        <v>42390</v>
      </c>
      <c r="J286" s="20" t="s">
        <v>2271</v>
      </c>
      <c r="K286" s="20" t="s">
        <v>2155</v>
      </c>
      <c r="L286" s="20" t="s">
        <v>2156</v>
      </c>
      <c r="M286" s="20" t="s">
        <v>2157</v>
      </c>
      <c r="N286" s="20" t="s">
        <v>2317</v>
      </c>
      <c r="O286">
        <v>5</v>
      </c>
      <c r="P286">
        <v>54</v>
      </c>
      <c r="Q286">
        <v>270</v>
      </c>
      <c r="R286" s="59">
        <v>43466</v>
      </c>
      <c r="S286" s="20" t="s">
        <v>2147</v>
      </c>
      <c r="T286" t="b">
        <v>0</v>
      </c>
    </row>
    <row r="287" spans="1:20" x14ac:dyDescent="0.15">
      <c r="A287" s="20" t="s">
        <v>2269</v>
      </c>
      <c r="B287" s="20" t="s">
        <v>2130</v>
      </c>
      <c r="C287" s="19">
        <v>43625.771179525465</v>
      </c>
      <c r="D287" s="19">
        <v>43094.825619456016</v>
      </c>
      <c r="E287" s="19">
        <v>43624.575413946761</v>
      </c>
      <c r="F287" t="s">
        <v>2149</v>
      </c>
      <c r="G287" s="20" t="s">
        <v>2270</v>
      </c>
      <c r="H287" s="59">
        <v>43466</v>
      </c>
      <c r="I287">
        <v>42390</v>
      </c>
      <c r="J287" s="20" t="s">
        <v>2271</v>
      </c>
      <c r="K287" s="20" t="s">
        <v>2190</v>
      </c>
      <c r="L287" s="20" t="s">
        <v>2152</v>
      </c>
      <c r="M287" s="20" t="s">
        <v>2191</v>
      </c>
      <c r="N287" s="20" t="s">
        <v>2318</v>
      </c>
      <c r="O287">
        <v>9</v>
      </c>
      <c r="P287">
        <v>28</v>
      </c>
      <c r="Q287">
        <v>252</v>
      </c>
      <c r="R287" s="59">
        <v>43466</v>
      </c>
      <c r="S287" s="20" t="s">
        <v>2147</v>
      </c>
      <c r="T287" t="b">
        <v>0</v>
      </c>
    </row>
    <row r="288" spans="1:20" x14ac:dyDescent="0.15">
      <c r="A288" s="20" t="s">
        <v>2269</v>
      </c>
      <c r="B288" s="20" t="s">
        <v>2130</v>
      </c>
      <c r="C288" s="19">
        <v>43625.771179525465</v>
      </c>
      <c r="D288" s="19">
        <v>43094.825619456016</v>
      </c>
      <c r="E288" s="19">
        <v>43624.575413946761</v>
      </c>
      <c r="F288" t="s">
        <v>2149</v>
      </c>
      <c r="G288" s="20" t="s">
        <v>2270</v>
      </c>
      <c r="H288" s="59">
        <v>43466</v>
      </c>
      <c r="I288">
        <v>42390</v>
      </c>
      <c r="J288" s="20" t="s">
        <v>2271</v>
      </c>
      <c r="K288" s="20" t="s">
        <v>2151</v>
      </c>
      <c r="L288" s="20" t="s">
        <v>2152</v>
      </c>
      <c r="M288" s="20" t="s">
        <v>2153</v>
      </c>
      <c r="N288" s="20" t="s">
        <v>2319</v>
      </c>
      <c r="O288">
        <v>8</v>
      </c>
      <c r="P288">
        <v>16</v>
      </c>
      <c r="Q288">
        <v>128</v>
      </c>
      <c r="R288" s="59">
        <v>43466</v>
      </c>
      <c r="S288" s="20" t="s">
        <v>2147</v>
      </c>
      <c r="T288" t="b">
        <v>0</v>
      </c>
    </row>
    <row r="289" spans="1:20" x14ac:dyDescent="0.15">
      <c r="A289" s="20" t="s">
        <v>2269</v>
      </c>
      <c r="B289" s="20" t="s">
        <v>2130</v>
      </c>
      <c r="C289" s="19">
        <v>43625.771179525465</v>
      </c>
      <c r="D289" s="19">
        <v>43094.825619456016</v>
      </c>
      <c r="E289" s="19">
        <v>43624.575413946761</v>
      </c>
      <c r="F289" t="s">
        <v>2149</v>
      </c>
      <c r="G289" s="20" t="s">
        <v>2270</v>
      </c>
      <c r="H289" s="59">
        <v>43466</v>
      </c>
      <c r="I289">
        <v>42393</v>
      </c>
      <c r="J289" s="20" t="s">
        <v>2271</v>
      </c>
      <c r="K289" s="20" t="s">
        <v>2190</v>
      </c>
      <c r="L289" s="20" t="s">
        <v>2152</v>
      </c>
      <c r="M289" s="20" t="s">
        <v>2191</v>
      </c>
      <c r="N289" s="20" t="s">
        <v>2320</v>
      </c>
      <c r="O289">
        <v>7</v>
      </c>
      <c r="P289">
        <v>28</v>
      </c>
      <c r="Q289">
        <v>196</v>
      </c>
      <c r="R289" s="59">
        <v>43466</v>
      </c>
      <c r="S289" s="20" t="s">
        <v>2147</v>
      </c>
      <c r="T289" t="b">
        <v>0</v>
      </c>
    </row>
    <row r="290" spans="1:20" x14ac:dyDescent="0.15">
      <c r="A290" s="20" t="s">
        <v>2269</v>
      </c>
      <c r="B290" s="20" t="s">
        <v>2130</v>
      </c>
      <c r="C290" s="19">
        <v>43625.771179525465</v>
      </c>
      <c r="D290" s="19">
        <v>43094.825619456016</v>
      </c>
      <c r="E290" s="19">
        <v>43624.575413946761</v>
      </c>
      <c r="F290" t="s">
        <v>2149</v>
      </c>
      <c r="G290" s="20" t="s">
        <v>2270</v>
      </c>
      <c r="H290" s="59">
        <v>43466</v>
      </c>
      <c r="I290">
        <v>42394</v>
      </c>
      <c r="J290" s="20" t="s">
        <v>2271</v>
      </c>
      <c r="K290" s="20" t="s">
        <v>2155</v>
      </c>
      <c r="L290" s="20" t="s">
        <v>2156</v>
      </c>
      <c r="M290" s="20" t="s">
        <v>2157</v>
      </c>
      <c r="N290" s="20" t="s">
        <v>2321</v>
      </c>
      <c r="O290">
        <v>8</v>
      </c>
      <c r="P290">
        <v>54</v>
      </c>
      <c r="Q290">
        <v>432</v>
      </c>
      <c r="R290" s="59">
        <v>43466</v>
      </c>
      <c r="S290" s="20" t="s">
        <v>2147</v>
      </c>
      <c r="T290" t="b">
        <v>0</v>
      </c>
    </row>
    <row r="291" spans="1:20" x14ac:dyDescent="0.15">
      <c r="A291" s="20" t="s">
        <v>2269</v>
      </c>
      <c r="B291" s="20" t="s">
        <v>2130</v>
      </c>
      <c r="C291" s="19">
        <v>43625.771179525465</v>
      </c>
      <c r="D291" s="19">
        <v>43094.825619456016</v>
      </c>
      <c r="E291" s="19">
        <v>43624.575413946761</v>
      </c>
      <c r="F291" t="s">
        <v>2149</v>
      </c>
      <c r="G291" s="20" t="s">
        <v>2270</v>
      </c>
      <c r="H291" s="59">
        <v>43466</v>
      </c>
      <c r="I291">
        <v>42395</v>
      </c>
      <c r="J291" s="20" t="s">
        <v>2271</v>
      </c>
      <c r="K291" s="20" t="s">
        <v>2190</v>
      </c>
      <c r="L291" s="20" t="s">
        <v>2152</v>
      </c>
      <c r="M291" s="20" t="s">
        <v>2191</v>
      </c>
      <c r="N291" s="20" t="s">
        <v>2317</v>
      </c>
      <c r="O291">
        <v>5</v>
      </c>
      <c r="P291">
        <v>28</v>
      </c>
      <c r="Q291">
        <v>140</v>
      </c>
      <c r="R291" s="59">
        <v>43466</v>
      </c>
      <c r="S291" s="20" t="s">
        <v>2147</v>
      </c>
      <c r="T291" t="b">
        <v>0</v>
      </c>
    </row>
    <row r="292" spans="1:20" x14ac:dyDescent="0.15">
      <c r="A292" s="20" t="s">
        <v>2269</v>
      </c>
      <c r="B292" s="20" t="s">
        <v>2130</v>
      </c>
      <c r="C292" s="19">
        <v>43625.771179525465</v>
      </c>
      <c r="D292" s="19">
        <v>43094.825619456016</v>
      </c>
      <c r="E292" s="19">
        <v>43624.575413946761</v>
      </c>
      <c r="F292" t="s">
        <v>2149</v>
      </c>
      <c r="G292" s="20" t="s">
        <v>2270</v>
      </c>
      <c r="H292" s="59">
        <v>43466</v>
      </c>
      <c r="I292">
        <v>42395</v>
      </c>
      <c r="J292" s="20" t="s">
        <v>2271</v>
      </c>
      <c r="K292" s="20" t="s">
        <v>2167</v>
      </c>
      <c r="L292" s="20" t="s">
        <v>2156</v>
      </c>
      <c r="M292" s="20" t="s">
        <v>2168</v>
      </c>
      <c r="N292" s="20" t="s">
        <v>2297</v>
      </c>
      <c r="O292">
        <v>5</v>
      </c>
      <c r="P292">
        <v>25</v>
      </c>
      <c r="Q292">
        <v>125</v>
      </c>
      <c r="R292" s="59">
        <v>43466</v>
      </c>
      <c r="S292" s="20" t="s">
        <v>2147</v>
      </c>
      <c r="T292" t="b">
        <v>0</v>
      </c>
    </row>
    <row r="293" spans="1:20" x14ac:dyDescent="0.15">
      <c r="A293" s="20" t="s">
        <v>2269</v>
      </c>
      <c r="B293" s="20" t="s">
        <v>2130</v>
      </c>
      <c r="C293" s="19">
        <v>43625.771179525465</v>
      </c>
      <c r="D293" s="19">
        <v>43094.825619456016</v>
      </c>
      <c r="E293" s="19">
        <v>43624.575413946761</v>
      </c>
      <c r="F293" t="s">
        <v>2149</v>
      </c>
      <c r="G293" s="20" t="s">
        <v>2270</v>
      </c>
      <c r="H293" s="59">
        <v>43466</v>
      </c>
      <c r="I293">
        <v>42397</v>
      </c>
      <c r="J293" s="20" t="s">
        <v>2271</v>
      </c>
      <c r="K293" s="20" t="s">
        <v>2164</v>
      </c>
      <c r="L293" s="20" t="s">
        <v>2161</v>
      </c>
      <c r="M293" s="20" t="s">
        <v>2165</v>
      </c>
      <c r="N293" s="20" t="s">
        <v>2322</v>
      </c>
      <c r="O293">
        <v>8</v>
      </c>
      <c r="P293">
        <v>49</v>
      </c>
      <c r="Q293">
        <v>392</v>
      </c>
      <c r="R293" s="59">
        <v>43466</v>
      </c>
      <c r="S293" s="20" t="s">
        <v>2147</v>
      </c>
      <c r="T293" t="b">
        <v>0</v>
      </c>
    </row>
    <row r="294" spans="1:20" x14ac:dyDescent="0.15">
      <c r="A294" s="20" t="s">
        <v>2269</v>
      </c>
      <c r="B294" s="20" t="s">
        <v>2130</v>
      </c>
      <c r="C294" s="19">
        <v>43625.771179525465</v>
      </c>
      <c r="D294" s="19">
        <v>43094.825619456016</v>
      </c>
      <c r="E294" s="19">
        <v>43624.575413946761</v>
      </c>
      <c r="F294" t="s">
        <v>2149</v>
      </c>
      <c r="G294" s="20" t="s">
        <v>2270</v>
      </c>
      <c r="H294" s="59">
        <v>43466</v>
      </c>
      <c r="I294">
        <v>42397</v>
      </c>
      <c r="J294" s="20" t="s">
        <v>2271</v>
      </c>
      <c r="K294" s="20" t="s">
        <v>2211</v>
      </c>
      <c r="L294" s="20" t="s">
        <v>2161</v>
      </c>
      <c r="M294" s="20" t="s">
        <v>2212</v>
      </c>
      <c r="N294" s="20" t="s">
        <v>2323</v>
      </c>
      <c r="O294">
        <v>4</v>
      </c>
      <c r="P294">
        <v>68</v>
      </c>
      <c r="Q294">
        <v>272</v>
      </c>
      <c r="R294" s="59">
        <v>43466</v>
      </c>
      <c r="S294" s="20" t="s">
        <v>2147</v>
      </c>
      <c r="T294" t="b">
        <v>0</v>
      </c>
    </row>
    <row r="295" spans="1:20" x14ac:dyDescent="0.15">
      <c r="A295" s="20" t="s">
        <v>2269</v>
      </c>
      <c r="B295" s="20" t="s">
        <v>2130</v>
      </c>
      <c r="C295" s="19">
        <v>43625.771179525465</v>
      </c>
      <c r="D295" s="19">
        <v>43094.825619456016</v>
      </c>
      <c r="E295" s="19">
        <v>43624.575413946761</v>
      </c>
      <c r="F295" t="s">
        <v>2149</v>
      </c>
      <c r="G295" s="20" t="s">
        <v>2270</v>
      </c>
      <c r="H295" s="59">
        <v>43466</v>
      </c>
      <c r="I295">
        <v>42397</v>
      </c>
      <c r="J295" s="20" t="s">
        <v>2271</v>
      </c>
      <c r="K295" s="20" t="s">
        <v>2167</v>
      </c>
      <c r="L295" s="20" t="s">
        <v>2156</v>
      </c>
      <c r="M295" s="20" t="s">
        <v>2168</v>
      </c>
      <c r="N295" s="20" t="s">
        <v>2283</v>
      </c>
      <c r="O295">
        <v>8</v>
      </c>
      <c r="P295">
        <v>25</v>
      </c>
      <c r="Q295">
        <v>200</v>
      </c>
      <c r="R295" s="59">
        <v>43466</v>
      </c>
      <c r="S295" s="20" t="s">
        <v>2147</v>
      </c>
      <c r="T295" t="b">
        <v>0</v>
      </c>
    </row>
    <row r="296" spans="1:20" x14ac:dyDescent="0.15">
      <c r="A296" s="20" t="s">
        <v>2269</v>
      </c>
      <c r="B296" s="20" t="s">
        <v>2130</v>
      </c>
      <c r="C296" s="19">
        <v>43625.771179525465</v>
      </c>
      <c r="D296" s="19">
        <v>43094.825619456016</v>
      </c>
      <c r="E296" s="19">
        <v>43624.575413946761</v>
      </c>
      <c r="F296" t="s">
        <v>2149</v>
      </c>
      <c r="G296" s="20" t="s">
        <v>2270</v>
      </c>
      <c r="H296" s="59">
        <v>43466</v>
      </c>
      <c r="I296">
        <v>42398</v>
      </c>
      <c r="J296" s="20" t="s">
        <v>2271</v>
      </c>
      <c r="K296" s="20" t="s">
        <v>2164</v>
      </c>
      <c r="L296" s="20" t="s">
        <v>2161</v>
      </c>
      <c r="M296" s="20" t="s">
        <v>2165</v>
      </c>
      <c r="N296" s="20" t="s">
        <v>2324</v>
      </c>
      <c r="O296">
        <v>5</v>
      </c>
      <c r="P296">
        <v>49</v>
      </c>
      <c r="Q296">
        <v>245</v>
      </c>
      <c r="R296" s="59">
        <v>43466</v>
      </c>
      <c r="S296" s="20" t="s">
        <v>2147</v>
      </c>
      <c r="T296" t="b">
        <v>0</v>
      </c>
    </row>
    <row r="297" spans="1:20" x14ac:dyDescent="0.15">
      <c r="A297" s="20" t="s">
        <v>2269</v>
      </c>
      <c r="B297" s="20" t="s">
        <v>2130</v>
      </c>
      <c r="C297" s="19">
        <v>43625.771179525465</v>
      </c>
      <c r="D297" s="19">
        <v>43094.825619456016</v>
      </c>
      <c r="E297" s="19">
        <v>43624.575413946761</v>
      </c>
      <c r="F297" t="s">
        <v>2149</v>
      </c>
      <c r="G297" s="20" t="s">
        <v>2270</v>
      </c>
      <c r="H297" s="59">
        <v>43466</v>
      </c>
      <c r="I297">
        <v>42399</v>
      </c>
      <c r="J297" s="20" t="s">
        <v>2271</v>
      </c>
      <c r="K297" s="20" t="s">
        <v>2155</v>
      </c>
      <c r="L297" s="20" t="s">
        <v>2156</v>
      </c>
      <c r="M297" s="20" t="s">
        <v>2157</v>
      </c>
      <c r="N297" s="20" t="s">
        <v>2325</v>
      </c>
      <c r="O297">
        <v>3</v>
      </c>
      <c r="P297">
        <v>54</v>
      </c>
      <c r="Q297">
        <v>162</v>
      </c>
      <c r="R297" s="59">
        <v>43466</v>
      </c>
      <c r="S297" s="20" t="s">
        <v>2147</v>
      </c>
      <c r="T297" t="b">
        <v>0</v>
      </c>
    </row>
    <row r="298" spans="1:20" x14ac:dyDescent="0.15">
      <c r="A298" s="20" t="s">
        <v>2326</v>
      </c>
      <c r="B298" s="20" t="s">
        <v>2130</v>
      </c>
      <c r="C298" s="19">
        <v>43625.771179571762</v>
      </c>
      <c r="D298" s="19">
        <v>43094.825834293981</v>
      </c>
      <c r="E298" s="19">
        <v>43624.575413981482</v>
      </c>
      <c r="F298" t="s">
        <v>2149</v>
      </c>
      <c r="G298" s="20" t="s">
        <v>2270</v>
      </c>
      <c r="H298" s="59">
        <v>43497</v>
      </c>
      <c r="I298">
        <v>42401</v>
      </c>
      <c r="J298" s="20" t="s">
        <v>2271</v>
      </c>
      <c r="K298" s="20" t="s">
        <v>2164</v>
      </c>
      <c r="L298" s="20" t="s">
        <v>2161</v>
      </c>
      <c r="M298" s="20" t="s">
        <v>2165</v>
      </c>
      <c r="N298" s="20" t="s">
        <v>2327</v>
      </c>
      <c r="O298">
        <v>3</v>
      </c>
      <c r="P298">
        <v>49</v>
      </c>
      <c r="Q298">
        <v>147</v>
      </c>
      <c r="R298" s="59">
        <v>43497</v>
      </c>
      <c r="S298" s="20" t="s">
        <v>2147</v>
      </c>
      <c r="T298" t="b">
        <v>0</v>
      </c>
    </row>
    <row r="299" spans="1:20" x14ac:dyDescent="0.15">
      <c r="A299" s="20" t="s">
        <v>2326</v>
      </c>
      <c r="B299" s="20" t="s">
        <v>2130</v>
      </c>
      <c r="C299" s="19">
        <v>43625.771179571762</v>
      </c>
      <c r="D299" s="19">
        <v>43094.825834293981</v>
      </c>
      <c r="E299" s="19">
        <v>43624.575413981482</v>
      </c>
      <c r="F299" t="s">
        <v>2149</v>
      </c>
      <c r="G299" s="20" t="s">
        <v>2270</v>
      </c>
      <c r="H299" s="59">
        <v>43497</v>
      </c>
      <c r="I299">
        <v>42401</v>
      </c>
      <c r="J299" s="20" t="s">
        <v>2271</v>
      </c>
      <c r="K299" s="20" t="s">
        <v>2167</v>
      </c>
      <c r="L299" s="20" t="s">
        <v>2156</v>
      </c>
      <c r="M299" s="20" t="s">
        <v>2168</v>
      </c>
      <c r="N299" s="20" t="s">
        <v>2328</v>
      </c>
      <c r="O299">
        <v>6</v>
      </c>
      <c r="P299">
        <v>25</v>
      </c>
      <c r="Q299">
        <v>150</v>
      </c>
      <c r="R299" s="59">
        <v>43497</v>
      </c>
      <c r="S299" s="20" t="s">
        <v>2147</v>
      </c>
      <c r="T299" t="b">
        <v>0</v>
      </c>
    </row>
    <row r="300" spans="1:20" x14ac:dyDescent="0.15">
      <c r="A300" s="20" t="s">
        <v>2326</v>
      </c>
      <c r="B300" s="20" t="s">
        <v>2130</v>
      </c>
      <c r="C300" s="19">
        <v>43625.771179571762</v>
      </c>
      <c r="D300" s="19">
        <v>43094.825834293981</v>
      </c>
      <c r="E300" s="19">
        <v>43624.575413981482</v>
      </c>
      <c r="F300" t="s">
        <v>2149</v>
      </c>
      <c r="G300" s="20" t="s">
        <v>2270</v>
      </c>
      <c r="H300" s="59">
        <v>43497</v>
      </c>
      <c r="I300">
        <v>42413</v>
      </c>
      <c r="J300" s="20" t="s">
        <v>2271</v>
      </c>
      <c r="K300" s="20" t="s">
        <v>2205</v>
      </c>
      <c r="L300" s="20" t="s">
        <v>2152</v>
      </c>
      <c r="M300" s="20" t="s">
        <v>2206</v>
      </c>
      <c r="N300" s="20" t="s">
        <v>2329</v>
      </c>
      <c r="O300">
        <v>2</v>
      </c>
      <c r="P300">
        <v>98</v>
      </c>
      <c r="Q300">
        <v>196</v>
      </c>
      <c r="R300" s="59">
        <v>43497</v>
      </c>
      <c r="S300" s="20" t="s">
        <v>2147</v>
      </c>
      <c r="T300" t="b">
        <v>0</v>
      </c>
    </row>
    <row r="301" spans="1:20" x14ac:dyDescent="0.15">
      <c r="A301" s="20" t="s">
        <v>2326</v>
      </c>
      <c r="B301" s="20" t="s">
        <v>2130</v>
      </c>
      <c r="C301" s="19">
        <v>43625.771179571762</v>
      </c>
      <c r="D301" s="19">
        <v>43094.825834293981</v>
      </c>
      <c r="E301" s="19">
        <v>43624.575413981482</v>
      </c>
      <c r="F301" t="s">
        <v>2149</v>
      </c>
      <c r="G301" s="20" t="s">
        <v>2270</v>
      </c>
      <c r="H301" s="59">
        <v>43497</v>
      </c>
      <c r="I301">
        <v>42416</v>
      </c>
      <c r="J301" s="20" t="s">
        <v>2271</v>
      </c>
      <c r="K301" s="20" t="s">
        <v>2151</v>
      </c>
      <c r="L301" s="20" t="s">
        <v>2152</v>
      </c>
      <c r="M301" s="20" t="s">
        <v>2153</v>
      </c>
      <c r="N301" s="20" t="s">
        <v>2330</v>
      </c>
      <c r="O301">
        <v>3</v>
      </c>
      <c r="P301">
        <v>16</v>
      </c>
      <c r="Q301">
        <v>48</v>
      </c>
      <c r="R301" s="59">
        <v>43497</v>
      </c>
      <c r="S301" s="20" t="s">
        <v>2147</v>
      </c>
      <c r="T301" t="b">
        <v>0</v>
      </c>
    </row>
    <row r="302" spans="1:20" x14ac:dyDescent="0.15">
      <c r="A302" s="20" t="s">
        <v>2326</v>
      </c>
      <c r="B302" s="20" t="s">
        <v>2130</v>
      </c>
      <c r="C302" s="19">
        <v>43625.771179571762</v>
      </c>
      <c r="D302" s="19">
        <v>43094.825834293981</v>
      </c>
      <c r="E302" s="19">
        <v>43624.575413981482</v>
      </c>
      <c r="F302" t="s">
        <v>2149</v>
      </c>
      <c r="G302" s="20" t="s">
        <v>2270</v>
      </c>
      <c r="H302" s="59">
        <v>43497</v>
      </c>
      <c r="I302">
        <v>42418</v>
      </c>
      <c r="J302" s="20" t="s">
        <v>2271</v>
      </c>
      <c r="K302" s="20" t="s">
        <v>2190</v>
      </c>
      <c r="L302" s="20" t="s">
        <v>2152</v>
      </c>
      <c r="M302" s="20" t="s">
        <v>2191</v>
      </c>
      <c r="N302" s="20" t="s">
        <v>2331</v>
      </c>
      <c r="O302">
        <v>6</v>
      </c>
      <c r="P302">
        <v>28</v>
      </c>
      <c r="Q302">
        <v>168</v>
      </c>
      <c r="R302" s="59">
        <v>43497</v>
      </c>
      <c r="S302" s="20" t="s">
        <v>2147</v>
      </c>
      <c r="T302" t="b">
        <v>0</v>
      </c>
    </row>
    <row r="303" spans="1:20" x14ac:dyDescent="0.15">
      <c r="A303" s="20" t="s">
        <v>2326</v>
      </c>
      <c r="B303" s="20" t="s">
        <v>2130</v>
      </c>
      <c r="C303" s="19">
        <v>43625.771179571762</v>
      </c>
      <c r="D303" s="19">
        <v>43094.825834293981</v>
      </c>
      <c r="E303" s="19">
        <v>43624.575413981482</v>
      </c>
      <c r="F303" t="s">
        <v>2149</v>
      </c>
      <c r="G303" s="20" t="s">
        <v>2270</v>
      </c>
      <c r="H303" s="59">
        <v>43497</v>
      </c>
      <c r="I303">
        <v>42420</v>
      </c>
      <c r="J303" s="20" t="s">
        <v>2271</v>
      </c>
      <c r="K303" s="20" t="s">
        <v>2177</v>
      </c>
      <c r="L303" s="20" t="s">
        <v>2156</v>
      </c>
      <c r="M303" s="20" t="s">
        <v>2178</v>
      </c>
      <c r="N303" s="20" t="s">
        <v>2332</v>
      </c>
      <c r="O303">
        <v>6</v>
      </c>
      <c r="P303">
        <v>88</v>
      </c>
      <c r="Q303">
        <v>528</v>
      </c>
      <c r="R303" s="59">
        <v>43497</v>
      </c>
      <c r="S303" s="20" t="s">
        <v>2147</v>
      </c>
      <c r="T303" t="b">
        <v>0</v>
      </c>
    </row>
    <row r="304" spans="1:20" x14ac:dyDescent="0.15">
      <c r="A304" s="20" t="s">
        <v>2326</v>
      </c>
      <c r="B304" s="20" t="s">
        <v>2130</v>
      </c>
      <c r="C304" s="19">
        <v>43625.771179571762</v>
      </c>
      <c r="D304" s="19">
        <v>43094.825834293981</v>
      </c>
      <c r="E304" s="19">
        <v>43624.575413981482</v>
      </c>
      <c r="F304" t="s">
        <v>2149</v>
      </c>
      <c r="G304" s="20" t="s">
        <v>2270</v>
      </c>
      <c r="H304" s="59">
        <v>43497</v>
      </c>
      <c r="I304">
        <v>42420</v>
      </c>
      <c r="J304" s="20" t="s">
        <v>2271</v>
      </c>
      <c r="K304" s="20" t="s">
        <v>2167</v>
      </c>
      <c r="L304" s="20" t="s">
        <v>2156</v>
      </c>
      <c r="M304" s="20" t="s">
        <v>2168</v>
      </c>
      <c r="N304" s="20" t="s">
        <v>2333</v>
      </c>
      <c r="O304">
        <v>7</v>
      </c>
      <c r="P304">
        <v>25</v>
      </c>
      <c r="Q304">
        <v>175</v>
      </c>
      <c r="R304" s="59">
        <v>43497</v>
      </c>
      <c r="S304" s="20" t="s">
        <v>2147</v>
      </c>
      <c r="T304" t="b">
        <v>0</v>
      </c>
    </row>
    <row r="305" spans="1:20" x14ac:dyDescent="0.15">
      <c r="A305" s="20" t="s">
        <v>2326</v>
      </c>
      <c r="B305" s="20" t="s">
        <v>2130</v>
      </c>
      <c r="C305" s="19">
        <v>43625.771179571762</v>
      </c>
      <c r="D305" s="19">
        <v>43094.825834293981</v>
      </c>
      <c r="E305" s="19">
        <v>43624.575413981482</v>
      </c>
      <c r="F305" t="s">
        <v>2149</v>
      </c>
      <c r="G305" s="20" t="s">
        <v>2270</v>
      </c>
      <c r="H305" s="59">
        <v>43497</v>
      </c>
      <c r="I305">
        <v>42422</v>
      </c>
      <c r="J305" s="20" t="s">
        <v>2271</v>
      </c>
      <c r="K305" s="20" t="s">
        <v>2190</v>
      </c>
      <c r="L305" s="20" t="s">
        <v>2152</v>
      </c>
      <c r="M305" s="20" t="s">
        <v>2191</v>
      </c>
      <c r="N305" s="20" t="s">
        <v>2334</v>
      </c>
      <c r="O305">
        <v>4</v>
      </c>
      <c r="P305">
        <v>28</v>
      </c>
      <c r="Q305">
        <v>112</v>
      </c>
      <c r="R305" s="59">
        <v>43497</v>
      </c>
      <c r="S305" s="20" t="s">
        <v>2147</v>
      </c>
      <c r="T305" t="b">
        <v>0</v>
      </c>
    </row>
    <row r="306" spans="1:20" x14ac:dyDescent="0.15">
      <c r="A306" s="20" t="s">
        <v>2326</v>
      </c>
      <c r="B306" s="20" t="s">
        <v>2130</v>
      </c>
      <c r="C306" s="19">
        <v>43625.771179571762</v>
      </c>
      <c r="D306" s="19">
        <v>43094.825834293981</v>
      </c>
      <c r="E306" s="19">
        <v>43624.575413981482</v>
      </c>
      <c r="F306" t="s">
        <v>2149</v>
      </c>
      <c r="G306" s="20" t="s">
        <v>2270</v>
      </c>
      <c r="H306" s="59">
        <v>43497</v>
      </c>
      <c r="I306">
        <v>42422</v>
      </c>
      <c r="J306" s="20" t="s">
        <v>2271</v>
      </c>
      <c r="K306" s="20" t="s">
        <v>2205</v>
      </c>
      <c r="L306" s="20" t="s">
        <v>2152</v>
      </c>
      <c r="M306" s="20" t="s">
        <v>2206</v>
      </c>
      <c r="N306" s="20" t="s">
        <v>2335</v>
      </c>
      <c r="O306">
        <v>5</v>
      </c>
      <c r="P306">
        <v>98</v>
      </c>
      <c r="Q306">
        <v>490</v>
      </c>
      <c r="R306" s="59">
        <v>43497</v>
      </c>
      <c r="S306" s="20" t="s">
        <v>2147</v>
      </c>
      <c r="T306" t="b">
        <v>0</v>
      </c>
    </row>
    <row r="307" spans="1:20" x14ac:dyDescent="0.15">
      <c r="A307" s="20" t="s">
        <v>2326</v>
      </c>
      <c r="B307" s="20" t="s">
        <v>2130</v>
      </c>
      <c r="C307" s="19">
        <v>43625.771179571762</v>
      </c>
      <c r="D307" s="19">
        <v>43094.825834293981</v>
      </c>
      <c r="E307" s="19">
        <v>43624.575413981482</v>
      </c>
      <c r="F307" t="s">
        <v>2149</v>
      </c>
      <c r="G307" s="20" t="s">
        <v>2270</v>
      </c>
      <c r="H307" s="59">
        <v>43497</v>
      </c>
      <c r="I307">
        <v>42422</v>
      </c>
      <c r="J307" s="20" t="s">
        <v>2271</v>
      </c>
      <c r="K307" s="20" t="s">
        <v>2155</v>
      </c>
      <c r="L307" s="20" t="s">
        <v>2156</v>
      </c>
      <c r="M307" s="20" t="s">
        <v>2157</v>
      </c>
      <c r="N307" s="20" t="s">
        <v>2336</v>
      </c>
      <c r="O307">
        <v>6</v>
      </c>
      <c r="P307">
        <v>54</v>
      </c>
      <c r="Q307">
        <v>324</v>
      </c>
      <c r="R307" s="59">
        <v>43497</v>
      </c>
      <c r="S307" s="20" t="s">
        <v>2147</v>
      </c>
      <c r="T307" t="b">
        <v>0</v>
      </c>
    </row>
    <row r="308" spans="1:20" x14ac:dyDescent="0.15">
      <c r="A308" s="20" t="s">
        <v>2326</v>
      </c>
      <c r="B308" s="20" t="s">
        <v>2130</v>
      </c>
      <c r="C308" s="19">
        <v>43625.771179571762</v>
      </c>
      <c r="D308" s="19">
        <v>43094.825834293981</v>
      </c>
      <c r="E308" s="19">
        <v>43624.575413981482</v>
      </c>
      <c r="F308" t="s">
        <v>2149</v>
      </c>
      <c r="G308" s="20" t="s">
        <v>2270</v>
      </c>
      <c r="H308" s="59">
        <v>43497</v>
      </c>
      <c r="I308">
        <v>42422</v>
      </c>
      <c r="J308" s="20" t="s">
        <v>2271</v>
      </c>
      <c r="K308" s="20" t="s">
        <v>2177</v>
      </c>
      <c r="L308" s="20" t="s">
        <v>2156</v>
      </c>
      <c r="M308" s="20" t="s">
        <v>2178</v>
      </c>
      <c r="N308" s="20" t="s">
        <v>2337</v>
      </c>
      <c r="O308">
        <v>5</v>
      </c>
      <c r="P308">
        <v>88</v>
      </c>
      <c r="Q308">
        <v>440</v>
      </c>
      <c r="R308" s="59">
        <v>43497</v>
      </c>
      <c r="S308" s="20" t="s">
        <v>2147</v>
      </c>
      <c r="T308" t="b">
        <v>0</v>
      </c>
    </row>
    <row r="309" spans="1:20" x14ac:dyDescent="0.15">
      <c r="A309" s="20" t="s">
        <v>2326</v>
      </c>
      <c r="B309" s="20" t="s">
        <v>2130</v>
      </c>
      <c r="C309" s="19">
        <v>43625.771179571762</v>
      </c>
      <c r="D309" s="19">
        <v>43094.825834293981</v>
      </c>
      <c r="E309" s="19">
        <v>43624.575413981482</v>
      </c>
      <c r="F309" t="s">
        <v>2149</v>
      </c>
      <c r="G309" s="20" t="s">
        <v>2270</v>
      </c>
      <c r="H309" s="59">
        <v>43497</v>
      </c>
      <c r="I309">
        <v>42423</v>
      </c>
      <c r="J309" s="20" t="s">
        <v>2271</v>
      </c>
      <c r="K309" s="20" t="s">
        <v>2205</v>
      </c>
      <c r="L309" s="20" t="s">
        <v>2152</v>
      </c>
      <c r="M309" s="20" t="s">
        <v>2206</v>
      </c>
      <c r="N309" s="20" t="s">
        <v>2338</v>
      </c>
      <c r="O309">
        <v>4</v>
      </c>
      <c r="P309">
        <v>98</v>
      </c>
      <c r="Q309">
        <v>392</v>
      </c>
      <c r="R309" s="59">
        <v>43497</v>
      </c>
      <c r="S309" s="20" t="s">
        <v>2147</v>
      </c>
      <c r="T309" t="b">
        <v>0</v>
      </c>
    </row>
    <row r="310" spans="1:20" x14ac:dyDescent="0.15">
      <c r="A310" s="20" t="s">
        <v>2326</v>
      </c>
      <c r="B310" s="20" t="s">
        <v>2130</v>
      </c>
      <c r="C310" s="19">
        <v>43625.771179571762</v>
      </c>
      <c r="D310" s="19">
        <v>43094.825834293981</v>
      </c>
      <c r="E310" s="19">
        <v>43624.575413981482</v>
      </c>
      <c r="F310" t="s">
        <v>2149</v>
      </c>
      <c r="G310" s="20" t="s">
        <v>2270</v>
      </c>
      <c r="H310" s="59">
        <v>43497</v>
      </c>
      <c r="I310">
        <v>42425</v>
      </c>
      <c r="J310" s="20" t="s">
        <v>2271</v>
      </c>
      <c r="K310" s="20" t="s">
        <v>2177</v>
      </c>
      <c r="L310" s="20" t="s">
        <v>2156</v>
      </c>
      <c r="M310" s="20" t="s">
        <v>2178</v>
      </c>
      <c r="N310" s="20" t="s">
        <v>2339</v>
      </c>
      <c r="O310">
        <v>3</v>
      </c>
      <c r="P310">
        <v>88</v>
      </c>
      <c r="Q310">
        <v>264</v>
      </c>
      <c r="R310" s="59">
        <v>43497</v>
      </c>
      <c r="S310" s="20" t="s">
        <v>2147</v>
      </c>
      <c r="T310" t="b">
        <v>0</v>
      </c>
    </row>
    <row r="311" spans="1:20" x14ac:dyDescent="0.15">
      <c r="A311" s="20" t="s">
        <v>2326</v>
      </c>
      <c r="B311" s="20" t="s">
        <v>2130</v>
      </c>
      <c r="C311" s="19">
        <v>43625.771179571762</v>
      </c>
      <c r="D311" s="19">
        <v>43094.825834293981</v>
      </c>
      <c r="E311" s="19">
        <v>43624.575413981482</v>
      </c>
      <c r="F311" t="s">
        <v>2149</v>
      </c>
      <c r="G311" s="20" t="s">
        <v>2270</v>
      </c>
      <c r="H311" s="59">
        <v>43497</v>
      </c>
      <c r="I311">
        <v>42425</v>
      </c>
      <c r="J311" s="20" t="s">
        <v>2271</v>
      </c>
      <c r="K311" s="20" t="s">
        <v>2155</v>
      </c>
      <c r="L311" s="20" t="s">
        <v>2156</v>
      </c>
      <c r="M311" s="20" t="s">
        <v>2157</v>
      </c>
      <c r="N311" s="20" t="s">
        <v>2340</v>
      </c>
      <c r="O311">
        <v>2</v>
      </c>
      <c r="P311">
        <v>54</v>
      </c>
      <c r="Q311">
        <v>108</v>
      </c>
      <c r="R311" s="59">
        <v>43497</v>
      </c>
      <c r="S311" s="20" t="s">
        <v>2147</v>
      </c>
      <c r="T311" t="b">
        <v>0</v>
      </c>
    </row>
    <row r="312" spans="1:20" x14ac:dyDescent="0.15">
      <c r="A312" s="20" t="s">
        <v>2326</v>
      </c>
      <c r="B312" s="20" t="s">
        <v>2130</v>
      </c>
      <c r="C312" s="19">
        <v>43625.771179571762</v>
      </c>
      <c r="D312" s="19">
        <v>43094.825834293981</v>
      </c>
      <c r="E312" s="19">
        <v>43624.575413981482</v>
      </c>
      <c r="F312" t="s">
        <v>2149</v>
      </c>
      <c r="G312" s="20" t="s">
        <v>2270</v>
      </c>
      <c r="H312" s="59">
        <v>43497</v>
      </c>
      <c r="I312">
        <v>42428</v>
      </c>
      <c r="J312" s="20" t="s">
        <v>2271</v>
      </c>
      <c r="K312" s="20" t="s">
        <v>2190</v>
      </c>
      <c r="L312" s="20" t="s">
        <v>2152</v>
      </c>
      <c r="M312" s="20" t="s">
        <v>2191</v>
      </c>
      <c r="N312" s="20" t="s">
        <v>2341</v>
      </c>
      <c r="O312">
        <v>7</v>
      </c>
      <c r="P312">
        <v>28</v>
      </c>
      <c r="Q312">
        <v>196</v>
      </c>
      <c r="R312" s="59">
        <v>43497</v>
      </c>
      <c r="S312" s="20" t="s">
        <v>2147</v>
      </c>
      <c r="T312" t="b">
        <v>0</v>
      </c>
    </row>
    <row r="313" spans="1:20" x14ac:dyDescent="0.15">
      <c r="A313" s="20" t="s">
        <v>2326</v>
      </c>
      <c r="B313" s="20" t="s">
        <v>2130</v>
      </c>
      <c r="C313" s="19">
        <v>43625.771179571762</v>
      </c>
      <c r="D313" s="19">
        <v>43094.825834293981</v>
      </c>
      <c r="E313" s="19">
        <v>43624.575413981482</v>
      </c>
      <c r="F313" t="s">
        <v>2149</v>
      </c>
      <c r="G313" s="20" t="s">
        <v>2270</v>
      </c>
      <c r="H313" s="59">
        <v>43497</v>
      </c>
      <c r="I313">
        <v>42428</v>
      </c>
      <c r="J313" s="20" t="s">
        <v>2271</v>
      </c>
      <c r="K313" s="20" t="s">
        <v>2167</v>
      </c>
      <c r="L313" s="20" t="s">
        <v>2156</v>
      </c>
      <c r="M313" s="20" t="s">
        <v>2168</v>
      </c>
      <c r="N313" s="20" t="s">
        <v>2342</v>
      </c>
      <c r="O313">
        <v>4</v>
      </c>
      <c r="P313">
        <v>25</v>
      </c>
      <c r="Q313">
        <v>100</v>
      </c>
      <c r="R313" s="59">
        <v>43497</v>
      </c>
      <c r="S313" s="20" t="s">
        <v>2147</v>
      </c>
      <c r="T313" t="b">
        <v>0</v>
      </c>
    </row>
    <row r="314" spans="1:20" x14ac:dyDescent="0.15">
      <c r="A314" s="20" t="s">
        <v>2326</v>
      </c>
      <c r="B314" s="20" t="s">
        <v>2130</v>
      </c>
      <c r="C314" s="19">
        <v>43625.771179571762</v>
      </c>
      <c r="D314" s="19">
        <v>43094.825834293981</v>
      </c>
      <c r="E314" s="19">
        <v>43624.575413981482</v>
      </c>
      <c r="F314" t="s">
        <v>2149</v>
      </c>
      <c r="G314" s="20" t="s">
        <v>2270</v>
      </c>
      <c r="H314" s="59">
        <v>43497</v>
      </c>
      <c r="I314">
        <v>42429</v>
      </c>
      <c r="J314" s="20" t="s">
        <v>2271</v>
      </c>
      <c r="K314" s="20" t="s">
        <v>2155</v>
      </c>
      <c r="L314" s="20" t="s">
        <v>2156</v>
      </c>
      <c r="M314" s="20" t="s">
        <v>2157</v>
      </c>
      <c r="N314" s="20" t="s">
        <v>2343</v>
      </c>
      <c r="O314">
        <v>2</v>
      </c>
      <c r="P314">
        <v>54</v>
      </c>
      <c r="Q314">
        <v>108</v>
      </c>
      <c r="R314" s="59">
        <v>43497</v>
      </c>
      <c r="S314" s="20" t="s">
        <v>2147</v>
      </c>
      <c r="T314" t="b">
        <v>0</v>
      </c>
    </row>
    <row r="315" spans="1:20" x14ac:dyDescent="0.15">
      <c r="A315" s="20" t="s">
        <v>2326</v>
      </c>
      <c r="B315" s="20" t="s">
        <v>2130</v>
      </c>
      <c r="C315" s="19">
        <v>43625.771179571762</v>
      </c>
      <c r="D315" s="19">
        <v>43094.825834293981</v>
      </c>
      <c r="E315" s="19">
        <v>43624.575413981482</v>
      </c>
      <c r="F315" t="s">
        <v>2149</v>
      </c>
      <c r="G315" s="20" t="s">
        <v>2270</v>
      </c>
      <c r="H315" s="59">
        <v>43497</v>
      </c>
      <c r="I315">
        <v>42429</v>
      </c>
      <c r="J315" s="20" t="s">
        <v>2271</v>
      </c>
      <c r="K315" s="20" t="s">
        <v>2177</v>
      </c>
      <c r="L315" s="20" t="s">
        <v>2156</v>
      </c>
      <c r="M315" s="20" t="s">
        <v>2178</v>
      </c>
      <c r="N315" s="20" t="s">
        <v>2344</v>
      </c>
      <c r="O315">
        <v>3</v>
      </c>
      <c r="P315">
        <v>88</v>
      </c>
      <c r="Q315">
        <v>264</v>
      </c>
      <c r="R315" s="59">
        <v>43497</v>
      </c>
      <c r="S315" s="20" t="s">
        <v>2147</v>
      </c>
      <c r="T315" t="b">
        <v>0</v>
      </c>
    </row>
    <row r="316" spans="1:20" x14ac:dyDescent="0.15">
      <c r="A316" s="20" t="s">
        <v>2326</v>
      </c>
      <c r="B316" s="20" t="s">
        <v>2130</v>
      </c>
      <c r="C316" s="19">
        <v>43625.771179571762</v>
      </c>
      <c r="D316" s="19">
        <v>43094.825834293981</v>
      </c>
      <c r="E316" s="19">
        <v>43624.575413981482</v>
      </c>
      <c r="F316" t="s">
        <v>2149</v>
      </c>
      <c r="G316" s="20" t="s">
        <v>2270</v>
      </c>
      <c r="H316" s="59">
        <v>43497</v>
      </c>
      <c r="I316">
        <v>42429</v>
      </c>
      <c r="J316" s="20" t="s">
        <v>2271</v>
      </c>
      <c r="K316" s="20" t="s">
        <v>2205</v>
      </c>
      <c r="L316" s="20" t="s">
        <v>2152</v>
      </c>
      <c r="M316" s="20" t="s">
        <v>2206</v>
      </c>
      <c r="N316" s="20" t="s">
        <v>2345</v>
      </c>
      <c r="O316">
        <v>4</v>
      </c>
      <c r="P316">
        <v>98</v>
      </c>
      <c r="Q316">
        <v>392</v>
      </c>
      <c r="R316" s="59">
        <v>43497</v>
      </c>
      <c r="S316" s="20" t="s">
        <v>2147</v>
      </c>
      <c r="T316" t="b">
        <v>0</v>
      </c>
    </row>
    <row r="317" spans="1:20" x14ac:dyDescent="0.15">
      <c r="A317" s="20" t="s">
        <v>2326</v>
      </c>
      <c r="B317" s="20" t="s">
        <v>2130</v>
      </c>
      <c r="C317" s="19">
        <v>43625.771179571762</v>
      </c>
      <c r="D317" s="19">
        <v>43094.825834293981</v>
      </c>
      <c r="E317" s="19">
        <v>43624.575413981482</v>
      </c>
      <c r="F317" t="s">
        <v>2149</v>
      </c>
      <c r="G317" s="20" t="s">
        <v>2270</v>
      </c>
      <c r="H317" s="59">
        <v>43497</v>
      </c>
      <c r="I317">
        <v>42429</v>
      </c>
      <c r="J317" s="20" t="s">
        <v>2271</v>
      </c>
      <c r="K317" s="20" t="s">
        <v>2190</v>
      </c>
      <c r="L317" s="20" t="s">
        <v>2152</v>
      </c>
      <c r="M317" s="20" t="s">
        <v>2191</v>
      </c>
      <c r="N317" s="20" t="s">
        <v>2346</v>
      </c>
      <c r="O317">
        <v>6</v>
      </c>
      <c r="P317">
        <v>28</v>
      </c>
      <c r="Q317">
        <v>168</v>
      </c>
      <c r="R317" s="59">
        <v>43497</v>
      </c>
      <c r="S317" s="20" t="s">
        <v>2147</v>
      </c>
      <c r="T317" t="b">
        <v>0</v>
      </c>
    </row>
    <row r="318" spans="1:20" x14ac:dyDescent="0.15">
      <c r="A318" s="20" t="s">
        <v>2347</v>
      </c>
      <c r="B318" s="20" t="s">
        <v>2130</v>
      </c>
      <c r="C318" s="19">
        <v>43625.771179629628</v>
      </c>
      <c r="D318" s="19">
        <v>43094.826089282411</v>
      </c>
      <c r="E318" s="19">
        <v>43624.575414016203</v>
      </c>
      <c r="F318" t="s">
        <v>2149</v>
      </c>
      <c r="G318" s="20" t="s">
        <v>2270</v>
      </c>
      <c r="H318" s="59">
        <v>43525</v>
      </c>
      <c r="I318">
        <v>42430</v>
      </c>
      <c r="J318" s="20" t="s">
        <v>2271</v>
      </c>
      <c r="K318" s="20" t="s">
        <v>2177</v>
      </c>
      <c r="L318" s="20" t="s">
        <v>2156</v>
      </c>
      <c r="M318" s="20" t="s">
        <v>2178</v>
      </c>
      <c r="N318" s="20" t="s">
        <v>2348</v>
      </c>
      <c r="O318">
        <v>4</v>
      </c>
      <c r="P318">
        <v>88</v>
      </c>
      <c r="Q318">
        <v>352</v>
      </c>
      <c r="R318" s="59">
        <v>43525</v>
      </c>
      <c r="S318" s="20" t="s">
        <v>2147</v>
      </c>
      <c r="T318" t="b">
        <v>0</v>
      </c>
    </row>
    <row r="319" spans="1:20" x14ac:dyDescent="0.15">
      <c r="A319" s="20" t="s">
        <v>2347</v>
      </c>
      <c r="B319" s="20" t="s">
        <v>2130</v>
      </c>
      <c r="C319" s="19">
        <v>43625.771179629628</v>
      </c>
      <c r="D319" s="19">
        <v>43094.826089282411</v>
      </c>
      <c r="E319" s="19">
        <v>43624.575414016203</v>
      </c>
      <c r="F319" t="s">
        <v>2149</v>
      </c>
      <c r="G319" s="20" t="s">
        <v>2270</v>
      </c>
      <c r="H319" s="59">
        <v>43525</v>
      </c>
      <c r="I319">
        <v>42430</v>
      </c>
      <c r="J319" s="20" t="s">
        <v>2271</v>
      </c>
      <c r="K319" s="20" t="s">
        <v>2177</v>
      </c>
      <c r="L319" s="20" t="s">
        <v>2156</v>
      </c>
      <c r="M319" s="20" t="s">
        <v>2178</v>
      </c>
      <c r="N319" s="20" t="s">
        <v>2349</v>
      </c>
      <c r="O319">
        <v>3</v>
      </c>
      <c r="P319">
        <v>88</v>
      </c>
      <c r="Q319">
        <v>264</v>
      </c>
      <c r="R319" s="59">
        <v>43525</v>
      </c>
      <c r="S319" s="20" t="s">
        <v>2147</v>
      </c>
      <c r="T319" t="b">
        <v>0</v>
      </c>
    </row>
    <row r="320" spans="1:20" x14ac:dyDescent="0.15">
      <c r="A320" s="20" t="s">
        <v>2347</v>
      </c>
      <c r="B320" s="20" t="s">
        <v>2130</v>
      </c>
      <c r="C320" s="19">
        <v>43625.771179629628</v>
      </c>
      <c r="D320" s="19">
        <v>43094.826089282411</v>
      </c>
      <c r="E320" s="19">
        <v>43624.575414016203</v>
      </c>
      <c r="F320" t="s">
        <v>2149</v>
      </c>
      <c r="G320" s="20" t="s">
        <v>2270</v>
      </c>
      <c r="H320" s="59">
        <v>43525</v>
      </c>
      <c r="I320">
        <v>42433</v>
      </c>
      <c r="J320" s="20" t="s">
        <v>2271</v>
      </c>
      <c r="K320" s="20" t="s">
        <v>2167</v>
      </c>
      <c r="L320" s="20" t="s">
        <v>2156</v>
      </c>
      <c r="M320" s="20" t="s">
        <v>2168</v>
      </c>
      <c r="N320" s="20" t="s">
        <v>2350</v>
      </c>
      <c r="O320">
        <v>3</v>
      </c>
      <c r="P320">
        <v>25</v>
      </c>
      <c r="Q320">
        <v>75</v>
      </c>
      <c r="R320" s="59">
        <v>43525</v>
      </c>
      <c r="S320" s="20" t="s">
        <v>2147</v>
      </c>
      <c r="T320" t="b">
        <v>0</v>
      </c>
    </row>
    <row r="321" spans="1:20" x14ac:dyDescent="0.15">
      <c r="A321" s="20" t="s">
        <v>2347</v>
      </c>
      <c r="B321" s="20" t="s">
        <v>2130</v>
      </c>
      <c r="C321" s="19">
        <v>43625.771179629628</v>
      </c>
      <c r="D321" s="19">
        <v>43094.826089282411</v>
      </c>
      <c r="E321" s="19">
        <v>43624.575414016203</v>
      </c>
      <c r="F321" t="s">
        <v>2149</v>
      </c>
      <c r="G321" s="20" t="s">
        <v>2270</v>
      </c>
      <c r="H321" s="59">
        <v>43525</v>
      </c>
      <c r="I321">
        <v>42433</v>
      </c>
      <c r="J321" s="20" t="s">
        <v>2271</v>
      </c>
      <c r="K321" s="20" t="s">
        <v>2155</v>
      </c>
      <c r="L321" s="20" t="s">
        <v>2156</v>
      </c>
      <c r="M321" s="20" t="s">
        <v>2157</v>
      </c>
      <c r="N321" s="20" t="s">
        <v>2351</v>
      </c>
      <c r="O321">
        <v>5</v>
      </c>
      <c r="P321">
        <v>54</v>
      </c>
      <c r="Q321">
        <v>270</v>
      </c>
      <c r="R321" s="59">
        <v>43525</v>
      </c>
      <c r="S321" s="20" t="s">
        <v>2147</v>
      </c>
      <c r="T321" t="b">
        <v>0</v>
      </c>
    </row>
    <row r="322" spans="1:20" x14ac:dyDescent="0.15">
      <c r="A322" s="20" t="s">
        <v>2347</v>
      </c>
      <c r="B322" s="20" t="s">
        <v>2130</v>
      </c>
      <c r="C322" s="19">
        <v>43625.771179629628</v>
      </c>
      <c r="D322" s="19">
        <v>43094.826089282411</v>
      </c>
      <c r="E322" s="19">
        <v>43624.575414016203</v>
      </c>
      <c r="F322" t="s">
        <v>2149</v>
      </c>
      <c r="G322" s="20" t="s">
        <v>2270</v>
      </c>
      <c r="H322" s="59">
        <v>43525</v>
      </c>
      <c r="I322">
        <v>42434</v>
      </c>
      <c r="J322" s="20" t="s">
        <v>2271</v>
      </c>
      <c r="K322" s="20" t="s">
        <v>2155</v>
      </c>
      <c r="L322" s="20" t="s">
        <v>2156</v>
      </c>
      <c r="M322" s="20" t="s">
        <v>2157</v>
      </c>
      <c r="N322" s="20" t="s">
        <v>2292</v>
      </c>
      <c r="O322">
        <v>5</v>
      </c>
      <c r="P322">
        <v>54</v>
      </c>
      <c r="Q322">
        <v>270</v>
      </c>
      <c r="R322" s="59">
        <v>43525</v>
      </c>
      <c r="S322" s="20" t="s">
        <v>2147</v>
      </c>
      <c r="T322" t="b">
        <v>0</v>
      </c>
    </row>
    <row r="323" spans="1:20" x14ac:dyDescent="0.15">
      <c r="A323" s="20" t="s">
        <v>2347</v>
      </c>
      <c r="B323" s="20" t="s">
        <v>2130</v>
      </c>
      <c r="C323" s="19">
        <v>43625.771179629628</v>
      </c>
      <c r="D323" s="19">
        <v>43094.826089282411</v>
      </c>
      <c r="E323" s="19">
        <v>43624.575414016203</v>
      </c>
      <c r="F323" t="s">
        <v>2149</v>
      </c>
      <c r="G323" s="20" t="s">
        <v>2270</v>
      </c>
      <c r="H323" s="59">
        <v>43525</v>
      </c>
      <c r="I323">
        <v>42435</v>
      </c>
      <c r="J323" s="20" t="s">
        <v>2271</v>
      </c>
      <c r="K323" s="20" t="s">
        <v>2151</v>
      </c>
      <c r="L323" s="20" t="s">
        <v>2152</v>
      </c>
      <c r="M323" s="20" t="s">
        <v>2153</v>
      </c>
      <c r="N323" s="20" t="s">
        <v>2352</v>
      </c>
      <c r="O323">
        <v>5</v>
      </c>
      <c r="P323">
        <v>16</v>
      </c>
      <c r="Q323">
        <v>80</v>
      </c>
      <c r="R323" s="59">
        <v>43525</v>
      </c>
      <c r="S323" s="20" t="s">
        <v>2147</v>
      </c>
      <c r="T323" t="b">
        <v>0</v>
      </c>
    </row>
    <row r="324" spans="1:20" x14ac:dyDescent="0.15">
      <c r="A324" s="20" t="s">
        <v>2347</v>
      </c>
      <c r="B324" s="20" t="s">
        <v>2130</v>
      </c>
      <c r="C324" s="19">
        <v>43625.771179629628</v>
      </c>
      <c r="D324" s="19">
        <v>43094.826089282411</v>
      </c>
      <c r="E324" s="19">
        <v>43624.575414016203</v>
      </c>
      <c r="F324" t="s">
        <v>2149</v>
      </c>
      <c r="G324" s="20" t="s">
        <v>2270</v>
      </c>
      <c r="H324" s="59">
        <v>43525</v>
      </c>
      <c r="I324">
        <v>42435</v>
      </c>
      <c r="J324" s="20" t="s">
        <v>2271</v>
      </c>
      <c r="K324" s="20" t="s">
        <v>2167</v>
      </c>
      <c r="L324" s="20" t="s">
        <v>2156</v>
      </c>
      <c r="M324" s="20" t="s">
        <v>2168</v>
      </c>
      <c r="N324" s="20" t="s">
        <v>2350</v>
      </c>
      <c r="O324">
        <v>7</v>
      </c>
      <c r="P324">
        <v>25</v>
      </c>
      <c r="Q324">
        <v>175</v>
      </c>
      <c r="R324" s="59">
        <v>43525</v>
      </c>
      <c r="S324" s="20" t="s">
        <v>2147</v>
      </c>
      <c r="T324" t="b">
        <v>0</v>
      </c>
    </row>
    <row r="325" spans="1:20" x14ac:dyDescent="0.15">
      <c r="A325" s="20" t="s">
        <v>2347</v>
      </c>
      <c r="B325" s="20" t="s">
        <v>2130</v>
      </c>
      <c r="C325" s="19">
        <v>43625.771179629628</v>
      </c>
      <c r="D325" s="19">
        <v>43094.826089282411</v>
      </c>
      <c r="E325" s="19">
        <v>43624.575414016203</v>
      </c>
      <c r="F325" t="s">
        <v>2149</v>
      </c>
      <c r="G325" s="20" t="s">
        <v>2270</v>
      </c>
      <c r="H325" s="59">
        <v>43525</v>
      </c>
      <c r="I325">
        <v>42435</v>
      </c>
      <c r="J325" s="20" t="s">
        <v>2271</v>
      </c>
      <c r="K325" s="20" t="s">
        <v>2151</v>
      </c>
      <c r="L325" s="20" t="s">
        <v>2152</v>
      </c>
      <c r="M325" s="20" t="s">
        <v>2153</v>
      </c>
      <c r="N325" s="20" t="s">
        <v>2353</v>
      </c>
      <c r="O325">
        <v>7</v>
      </c>
      <c r="P325">
        <v>16</v>
      </c>
      <c r="Q325">
        <v>112</v>
      </c>
      <c r="R325" s="59">
        <v>43525</v>
      </c>
      <c r="S325" s="20" t="s">
        <v>2147</v>
      </c>
      <c r="T325" t="b">
        <v>0</v>
      </c>
    </row>
    <row r="326" spans="1:20" x14ac:dyDescent="0.15">
      <c r="A326" s="20" t="s">
        <v>2347</v>
      </c>
      <c r="B326" s="20" t="s">
        <v>2130</v>
      </c>
      <c r="C326" s="19">
        <v>43625.771179629628</v>
      </c>
      <c r="D326" s="19">
        <v>43094.826089282411</v>
      </c>
      <c r="E326" s="19">
        <v>43624.575414016203</v>
      </c>
      <c r="F326" t="s">
        <v>2149</v>
      </c>
      <c r="G326" s="20" t="s">
        <v>2270</v>
      </c>
      <c r="H326" s="59">
        <v>43525</v>
      </c>
      <c r="I326">
        <v>42437</v>
      </c>
      <c r="J326" s="20" t="s">
        <v>2271</v>
      </c>
      <c r="K326" s="20" t="s">
        <v>2190</v>
      </c>
      <c r="L326" s="20" t="s">
        <v>2152</v>
      </c>
      <c r="M326" s="20" t="s">
        <v>2191</v>
      </c>
      <c r="N326" s="20" t="s">
        <v>2344</v>
      </c>
      <c r="O326">
        <v>2</v>
      </c>
      <c r="P326">
        <v>28</v>
      </c>
      <c r="Q326">
        <v>56</v>
      </c>
      <c r="R326" s="59">
        <v>43525</v>
      </c>
      <c r="S326" s="20" t="s">
        <v>2147</v>
      </c>
      <c r="T326" t="b">
        <v>0</v>
      </c>
    </row>
    <row r="327" spans="1:20" x14ac:dyDescent="0.15">
      <c r="A327" s="20" t="s">
        <v>2347</v>
      </c>
      <c r="B327" s="20" t="s">
        <v>2130</v>
      </c>
      <c r="C327" s="19">
        <v>43625.771179629628</v>
      </c>
      <c r="D327" s="19">
        <v>43094.826089282411</v>
      </c>
      <c r="E327" s="19">
        <v>43624.575414016203</v>
      </c>
      <c r="F327" t="s">
        <v>2149</v>
      </c>
      <c r="G327" s="20" t="s">
        <v>2270</v>
      </c>
      <c r="H327" s="59">
        <v>43525</v>
      </c>
      <c r="I327">
        <v>42437</v>
      </c>
      <c r="J327" s="20" t="s">
        <v>2271</v>
      </c>
      <c r="K327" s="20" t="s">
        <v>2167</v>
      </c>
      <c r="L327" s="20" t="s">
        <v>2156</v>
      </c>
      <c r="M327" s="20" t="s">
        <v>2168</v>
      </c>
      <c r="N327" s="20" t="s">
        <v>2354</v>
      </c>
      <c r="O327">
        <v>5</v>
      </c>
      <c r="P327">
        <v>25</v>
      </c>
      <c r="Q327">
        <v>125</v>
      </c>
      <c r="R327" s="59">
        <v>43525</v>
      </c>
      <c r="S327" s="20" t="s">
        <v>2147</v>
      </c>
      <c r="T327" t="b">
        <v>0</v>
      </c>
    </row>
    <row r="328" spans="1:20" x14ac:dyDescent="0.15">
      <c r="A328" s="20" t="s">
        <v>2347</v>
      </c>
      <c r="B328" s="20" t="s">
        <v>2130</v>
      </c>
      <c r="C328" s="19">
        <v>43625.771179629628</v>
      </c>
      <c r="D328" s="19">
        <v>43094.826089282411</v>
      </c>
      <c r="E328" s="19">
        <v>43624.575414016203</v>
      </c>
      <c r="F328" t="s">
        <v>2149</v>
      </c>
      <c r="G328" s="20" t="s">
        <v>2270</v>
      </c>
      <c r="H328" s="59">
        <v>43525</v>
      </c>
      <c r="I328">
        <v>42438</v>
      </c>
      <c r="J328" s="20" t="s">
        <v>2271</v>
      </c>
      <c r="K328" s="20" t="s">
        <v>2211</v>
      </c>
      <c r="L328" s="20" t="s">
        <v>2161</v>
      </c>
      <c r="M328" s="20" t="s">
        <v>2212</v>
      </c>
      <c r="N328" s="20" t="s">
        <v>2355</v>
      </c>
      <c r="O328">
        <v>6</v>
      </c>
      <c r="P328">
        <v>68</v>
      </c>
      <c r="Q328">
        <v>408</v>
      </c>
      <c r="R328" s="59">
        <v>43525</v>
      </c>
      <c r="S328" s="20" t="s">
        <v>2147</v>
      </c>
      <c r="T328" t="b">
        <v>0</v>
      </c>
    </row>
    <row r="329" spans="1:20" x14ac:dyDescent="0.15">
      <c r="A329" s="20" t="s">
        <v>2347</v>
      </c>
      <c r="B329" s="20" t="s">
        <v>2130</v>
      </c>
      <c r="C329" s="19">
        <v>43625.771179629628</v>
      </c>
      <c r="D329" s="19">
        <v>43094.826089282411</v>
      </c>
      <c r="E329" s="19">
        <v>43624.575414016203</v>
      </c>
      <c r="F329" t="s">
        <v>2149</v>
      </c>
      <c r="G329" s="20" t="s">
        <v>2270</v>
      </c>
      <c r="H329" s="59">
        <v>43525</v>
      </c>
      <c r="I329">
        <v>42439</v>
      </c>
      <c r="J329" s="20" t="s">
        <v>2271</v>
      </c>
      <c r="K329" s="20" t="s">
        <v>2167</v>
      </c>
      <c r="L329" s="20" t="s">
        <v>2156</v>
      </c>
      <c r="M329" s="20" t="s">
        <v>2168</v>
      </c>
      <c r="N329" s="20" t="s">
        <v>2297</v>
      </c>
      <c r="O329">
        <v>2</v>
      </c>
      <c r="P329">
        <v>25</v>
      </c>
      <c r="Q329">
        <v>50</v>
      </c>
      <c r="R329" s="59">
        <v>43525</v>
      </c>
      <c r="S329" s="20" t="s">
        <v>2147</v>
      </c>
      <c r="T329" t="b">
        <v>0</v>
      </c>
    </row>
    <row r="330" spans="1:20" x14ac:dyDescent="0.15">
      <c r="A330" s="20" t="s">
        <v>2347</v>
      </c>
      <c r="B330" s="20" t="s">
        <v>2130</v>
      </c>
      <c r="C330" s="19">
        <v>43625.771179629628</v>
      </c>
      <c r="D330" s="19">
        <v>43094.826089282411</v>
      </c>
      <c r="E330" s="19">
        <v>43624.575414016203</v>
      </c>
      <c r="F330" t="s">
        <v>2149</v>
      </c>
      <c r="G330" s="20" t="s">
        <v>2270</v>
      </c>
      <c r="H330" s="59">
        <v>43525</v>
      </c>
      <c r="I330">
        <v>42439</v>
      </c>
      <c r="J330" s="20" t="s">
        <v>2271</v>
      </c>
      <c r="K330" s="20" t="s">
        <v>2190</v>
      </c>
      <c r="L330" s="20" t="s">
        <v>2152</v>
      </c>
      <c r="M330" s="20" t="s">
        <v>2191</v>
      </c>
      <c r="N330" s="20" t="s">
        <v>2324</v>
      </c>
      <c r="O330">
        <v>6</v>
      </c>
      <c r="P330">
        <v>28</v>
      </c>
      <c r="Q330">
        <v>168</v>
      </c>
      <c r="R330" s="59">
        <v>43525</v>
      </c>
      <c r="S330" s="20" t="s">
        <v>2147</v>
      </c>
      <c r="T330" t="b">
        <v>0</v>
      </c>
    </row>
    <row r="331" spans="1:20" x14ac:dyDescent="0.15">
      <c r="A331" s="20" t="s">
        <v>2347</v>
      </c>
      <c r="B331" s="20" t="s">
        <v>2130</v>
      </c>
      <c r="C331" s="19">
        <v>43625.771179629628</v>
      </c>
      <c r="D331" s="19">
        <v>43094.826089282411</v>
      </c>
      <c r="E331" s="19">
        <v>43624.575414016203</v>
      </c>
      <c r="F331" t="s">
        <v>2149</v>
      </c>
      <c r="G331" s="20" t="s">
        <v>2270</v>
      </c>
      <c r="H331" s="59">
        <v>43525</v>
      </c>
      <c r="I331">
        <v>42440</v>
      </c>
      <c r="J331" s="20" t="s">
        <v>2271</v>
      </c>
      <c r="K331" s="20" t="s">
        <v>2167</v>
      </c>
      <c r="L331" s="20" t="s">
        <v>2156</v>
      </c>
      <c r="M331" s="20" t="s">
        <v>2168</v>
      </c>
      <c r="N331" s="20" t="s">
        <v>2356</v>
      </c>
      <c r="O331">
        <v>4</v>
      </c>
      <c r="P331">
        <v>25</v>
      </c>
      <c r="Q331">
        <v>100</v>
      </c>
      <c r="R331" s="59">
        <v>43525</v>
      </c>
      <c r="S331" s="20" t="s">
        <v>2147</v>
      </c>
      <c r="T331" t="b">
        <v>0</v>
      </c>
    </row>
    <row r="332" spans="1:20" x14ac:dyDescent="0.15">
      <c r="A332" s="20" t="s">
        <v>2347</v>
      </c>
      <c r="B332" s="20" t="s">
        <v>2130</v>
      </c>
      <c r="C332" s="19">
        <v>43625.771179629628</v>
      </c>
      <c r="D332" s="19">
        <v>43094.826089282411</v>
      </c>
      <c r="E332" s="19">
        <v>43624.575414016203</v>
      </c>
      <c r="F332" t="s">
        <v>2149</v>
      </c>
      <c r="G332" s="20" t="s">
        <v>2270</v>
      </c>
      <c r="H332" s="59">
        <v>43525</v>
      </c>
      <c r="I332">
        <v>42441</v>
      </c>
      <c r="J332" s="20" t="s">
        <v>2271</v>
      </c>
      <c r="K332" s="20" t="s">
        <v>2177</v>
      </c>
      <c r="L332" s="20" t="s">
        <v>2156</v>
      </c>
      <c r="M332" s="20" t="s">
        <v>2178</v>
      </c>
      <c r="N332" s="20" t="s">
        <v>2357</v>
      </c>
      <c r="O332">
        <v>4</v>
      </c>
      <c r="P332">
        <v>88</v>
      </c>
      <c r="Q332">
        <v>352</v>
      </c>
      <c r="R332" s="59">
        <v>43525</v>
      </c>
      <c r="S332" s="20" t="s">
        <v>2147</v>
      </c>
      <c r="T332" t="b">
        <v>0</v>
      </c>
    </row>
    <row r="333" spans="1:20" x14ac:dyDescent="0.15">
      <c r="A333" s="20" t="s">
        <v>2347</v>
      </c>
      <c r="B333" s="20" t="s">
        <v>2130</v>
      </c>
      <c r="C333" s="19">
        <v>43625.771179629628</v>
      </c>
      <c r="D333" s="19">
        <v>43094.826089282411</v>
      </c>
      <c r="E333" s="19">
        <v>43624.575414016203</v>
      </c>
      <c r="F333" t="s">
        <v>2149</v>
      </c>
      <c r="G333" s="20" t="s">
        <v>2270</v>
      </c>
      <c r="H333" s="59">
        <v>43525</v>
      </c>
      <c r="I333">
        <v>42442</v>
      </c>
      <c r="J333" s="20" t="s">
        <v>2271</v>
      </c>
      <c r="K333" s="20" t="s">
        <v>2167</v>
      </c>
      <c r="L333" s="20" t="s">
        <v>2156</v>
      </c>
      <c r="M333" s="20" t="s">
        <v>2168</v>
      </c>
      <c r="N333" s="20" t="s">
        <v>2317</v>
      </c>
      <c r="O333">
        <v>6</v>
      </c>
      <c r="P333">
        <v>25</v>
      </c>
      <c r="Q333">
        <v>150</v>
      </c>
      <c r="R333" s="59">
        <v>43525</v>
      </c>
      <c r="S333" s="20" t="s">
        <v>2147</v>
      </c>
      <c r="T333" t="b">
        <v>0</v>
      </c>
    </row>
    <row r="334" spans="1:20" x14ac:dyDescent="0.15">
      <c r="A334" s="20" t="s">
        <v>2347</v>
      </c>
      <c r="B334" s="20" t="s">
        <v>2130</v>
      </c>
      <c r="C334" s="19">
        <v>43625.771179629628</v>
      </c>
      <c r="D334" s="19">
        <v>43094.826089282411</v>
      </c>
      <c r="E334" s="19">
        <v>43624.575414016203</v>
      </c>
      <c r="F334" t="s">
        <v>2149</v>
      </c>
      <c r="G334" s="20" t="s">
        <v>2270</v>
      </c>
      <c r="H334" s="59">
        <v>43525</v>
      </c>
      <c r="I334">
        <v>42442</v>
      </c>
      <c r="J334" s="20" t="s">
        <v>2271</v>
      </c>
      <c r="K334" s="20" t="s">
        <v>2151</v>
      </c>
      <c r="L334" s="20" t="s">
        <v>2152</v>
      </c>
      <c r="M334" s="20" t="s">
        <v>2153</v>
      </c>
      <c r="N334" s="20" t="s">
        <v>2296</v>
      </c>
      <c r="O334">
        <v>2</v>
      </c>
      <c r="P334">
        <v>16</v>
      </c>
      <c r="Q334">
        <v>32</v>
      </c>
      <c r="R334" s="59">
        <v>43525</v>
      </c>
      <c r="S334" s="20" t="s">
        <v>2147</v>
      </c>
      <c r="T334" t="b">
        <v>0</v>
      </c>
    </row>
    <row r="335" spans="1:20" x14ac:dyDescent="0.15">
      <c r="A335" s="20" t="s">
        <v>2347</v>
      </c>
      <c r="B335" s="20" t="s">
        <v>2130</v>
      </c>
      <c r="C335" s="19">
        <v>43625.771179629628</v>
      </c>
      <c r="D335" s="19">
        <v>43094.826089282411</v>
      </c>
      <c r="E335" s="19">
        <v>43624.575414016203</v>
      </c>
      <c r="F335" t="s">
        <v>2149</v>
      </c>
      <c r="G335" s="20" t="s">
        <v>2270</v>
      </c>
      <c r="H335" s="59">
        <v>43525</v>
      </c>
      <c r="I335">
        <v>42442</v>
      </c>
      <c r="J335" s="20" t="s">
        <v>2271</v>
      </c>
      <c r="K335" s="20" t="s">
        <v>2190</v>
      </c>
      <c r="L335" s="20" t="s">
        <v>2152</v>
      </c>
      <c r="M335" s="20" t="s">
        <v>2191</v>
      </c>
      <c r="N335" s="20" t="s">
        <v>2314</v>
      </c>
      <c r="O335">
        <v>7</v>
      </c>
      <c r="P335">
        <v>28</v>
      </c>
      <c r="Q335">
        <v>196</v>
      </c>
      <c r="R335" s="59">
        <v>43525</v>
      </c>
      <c r="S335" s="20" t="s">
        <v>2147</v>
      </c>
      <c r="T335" t="b">
        <v>0</v>
      </c>
    </row>
    <row r="336" spans="1:20" x14ac:dyDescent="0.15">
      <c r="A336" s="20" t="s">
        <v>2347</v>
      </c>
      <c r="B336" s="20" t="s">
        <v>2130</v>
      </c>
      <c r="C336" s="19">
        <v>43625.771179629628</v>
      </c>
      <c r="D336" s="19">
        <v>43094.826089282411</v>
      </c>
      <c r="E336" s="19">
        <v>43624.575414016203</v>
      </c>
      <c r="F336" t="s">
        <v>2149</v>
      </c>
      <c r="G336" s="20" t="s">
        <v>2270</v>
      </c>
      <c r="H336" s="59">
        <v>43525</v>
      </c>
      <c r="I336">
        <v>42442</v>
      </c>
      <c r="J336" s="20" t="s">
        <v>2271</v>
      </c>
      <c r="K336" s="20" t="s">
        <v>2167</v>
      </c>
      <c r="L336" s="20" t="s">
        <v>2156</v>
      </c>
      <c r="M336" s="20" t="s">
        <v>2168</v>
      </c>
      <c r="N336" s="20" t="s">
        <v>2289</v>
      </c>
      <c r="O336">
        <v>2</v>
      </c>
      <c r="P336">
        <v>25</v>
      </c>
      <c r="Q336">
        <v>50</v>
      </c>
      <c r="R336" s="59">
        <v>43525</v>
      </c>
      <c r="S336" s="20" t="s">
        <v>2147</v>
      </c>
      <c r="T336" t="b">
        <v>0</v>
      </c>
    </row>
    <row r="337" spans="1:20" x14ac:dyDescent="0.15">
      <c r="A337" s="20" t="s">
        <v>2347</v>
      </c>
      <c r="B337" s="20" t="s">
        <v>2130</v>
      </c>
      <c r="C337" s="19">
        <v>43625.771179629628</v>
      </c>
      <c r="D337" s="19">
        <v>43094.826089282411</v>
      </c>
      <c r="E337" s="19">
        <v>43624.575414016203</v>
      </c>
      <c r="F337" t="s">
        <v>2149</v>
      </c>
      <c r="G337" s="20" t="s">
        <v>2270</v>
      </c>
      <c r="H337" s="59">
        <v>43525</v>
      </c>
      <c r="I337">
        <v>42442</v>
      </c>
      <c r="J337" s="20" t="s">
        <v>2271</v>
      </c>
      <c r="K337" s="20" t="s">
        <v>2177</v>
      </c>
      <c r="L337" s="20" t="s">
        <v>2156</v>
      </c>
      <c r="M337" s="20" t="s">
        <v>2178</v>
      </c>
      <c r="N337" s="20" t="s">
        <v>2358</v>
      </c>
      <c r="O337">
        <v>8</v>
      </c>
      <c r="P337">
        <v>88</v>
      </c>
      <c r="Q337">
        <v>704</v>
      </c>
      <c r="R337" s="59">
        <v>43525</v>
      </c>
      <c r="S337" s="20" t="s">
        <v>2147</v>
      </c>
      <c r="T337" t="b">
        <v>0</v>
      </c>
    </row>
    <row r="338" spans="1:20" x14ac:dyDescent="0.15">
      <c r="A338" s="20" t="s">
        <v>2347</v>
      </c>
      <c r="B338" s="20" t="s">
        <v>2130</v>
      </c>
      <c r="C338" s="19">
        <v>43625.771179629628</v>
      </c>
      <c r="D338" s="19">
        <v>43094.826089282411</v>
      </c>
      <c r="E338" s="19">
        <v>43624.575414016203</v>
      </c>
      <c r="F338" t="s">
        <v>2149</v>
      </c>
      <c r="G338" s="20" t="s">
        <v>2270</v>
      </c>
      <c r="H338" s="59">
        <v>43525</v>
      </c>
      <c r="I338">
        <v>42442</v>
      </c>
      <c r="J338" s="20" t="s">
        <v>2271</v>
      </c>
      <c r="K338" s="20" t="s">
        <v>2177</v>
      </c>
      <c r="L338" s="20" t="s">
        <v>2156</v>
      </c>
      <c r="M338" s="20" t="s">
        <v>2178</v>
      </c>
      <c r="N338" s="20" t="s">
        <v>2359</v>
      </c>
      <c r="O338">
        <v>5</v>
      </c>
      <c r="P338">
        <v>88</v>
      </c>
      <c r="Q338">
        <v>440</v>
      </c>
      <c r="R338" s="59">
        <v>43525</v>
      </c>
      <c r="S338" s="20" t="s">
        <v>2147</v>
      </c>
      <c r="T338" t="b">
        <v>0</v>
      </c>
    </row>
    <row r="339" spans="1:20" x14ac:dyDescent="0.15">
      <c r="A339" s="20" t="s">
        <v>2347</v>
      </c>
      <c r="B339" s="20" t="s">
        <v>2130</v>
      </c>
      <c r="C339" s="19">
        <v>43625.771179629628</v>
      </c>
      <c r="D339" s="19">
        <v>43094.826089282411</v>
      </c>
      <c r="E339" s="19">
        <v>43624.575414016203</v>
      </c>
      <c r="F339" t="s">
        <v>2149</v>
      </c>
      <c r="G339" s="20" t="s">
        <v>2270</v>
      </c>
      <c r="H339" s="59">
        <v>43525</v>
      </c>
      <c r="I339">
        <v>42443</v>
      </c>
      <c r="J339" s="20" t="s">
        <v>2271</v>
      </c>
      <c r="K339" s="20" t="s">
        <v>2151</v>
      </c>
      <c r="L339" s="20" t="s">
        <v>2152</v>
      </c>
      <c r="M339" s="20" t="s">
        <v>2153</v>
      </c>
      <c r="N339" s="20" t="s">
        <v>2360</v>
      </c>
      <c r="O339">
        <v>5</v>
      </c>
      <c r="P339">
        <v>16</v>
      </c>
      <c r="Q339">
        <v>80</v>
      </c>
      <c r="R339" s="59">
        <v>43525</v>
      </c>
      <c r="S339" s="20" t="s">
        <v>2147</v>
      </c>
      <c r="T339" t="b">
        <v>0</v>
      </c>
    </row>
    <row r="340" spans="1:20" x14ac:dyDescent="0.15">
      <c r="A340" s="20" t="s">
        <v>2347</v>
      </c>
      <c r="B340" s="20" t="s">
        <v>2130</v>
      </c>
      <c r="C340" s="19">
        <v>43625.771179629628</v>
      </c>
      <c r="D340" s="19">
        <v>43094.826089282411</v>
      </c>
      <c r="E340" s="19">
        <v>43624.575414016203</v>
      </c>
      <c r="F340" t="s">
        <v>2149</v>
      </c>
      <c r="G340" s="20" t="s">
        <v>2270</v>
      </c>
      <c r="H340" s="59">
        <v>43525</v>
      </c>
      <c r="I340">
        <v>42443</v>
      </c>
      <c r="J340" s="20" t="s">
        <v>2271</v>
      </c>
      <c r="K340" s="20" t="s">
        <v>2190</v>
      </c>
      <c r="L340" s="20" t="s">
        <v>2152</v>
      </c>
      <c r="M340" s="20" t="s">
        <v>2191</v>
      </c>
      <c r="N340" s="20" t="s">
        <v>2361</v>
      </c>
      <c r="O340">
        <v>6</v>
      </c>
      <c r="P340">
        <v>28</v>
      </c>
      <c r="Q340">
        <v>168</v>
      </c>
      <c r="R340" s="59">
        <v>43525</v>
      </c>
      <c r="S340" s="20" t="s">
        <v>2147</v>
      </c>
      <c r="T340" t="b">
        <v>0</v>
      </c>
    </row>
    <row r="341" spans="1:20" x14ac:dyDescent="0.15">
      <c r="A341" s="20" t="s">
        <v>2347</v>
      </c>
      <c r="B341" s="20" t="s">
        <v>2130</v>
      </c>
      <c r="C341" s="19">
        <v>43625.771179629628</v>
      </c>
      <c r="D341" s="19">
        <v>43094.826089282411</v>
      </c>
      <c r="E341" s="19">
        <v>43624.575414016203</v>
      </c>
      <c r="F341" t="s">
        <v>2149</v>
      </c>
      <c r="G341" s="20" t="s">
        <v>2270</v>
      </c>
      <c r="H341" s="59">
        <v>43525</v>
      </c>
      <c r="I341">
        <v>42443</v>
      </c>
      <c r="J341" s="20" t="s">
        <v>2271</v>
      </c>
      <c r="K341" s="20" t="s">
        <v>2167</v>
      </c>
      <c r="L341" s="20" t="s">
        <v>2156</v>
      </c>
      <c r="M341" s="20" t="s">
        <v>2168</v>
      </c>
      <c r="N341" s="20" t="s">
        <v>2362</v>
      </c>
      <c r="O341">
        <v>8</v>
      </c>
      <c r="P341">
        <v>25</v>
      </c>
      <c r="Q341">
        <v>200</v>
      </c>
      <c r="R341" s="59">
        <v>43525</v>
      </c>
      <c r="S341" s="20" t="s">
        <v>2147</v>
      </c>
      <c r="T341" t="b">
        <v>0</v>
      </c>
    </row>
    <row r="342" spans="1:20" x14ac:dyDescent="0.15">
      <c r="A342" s="20" t="s">
        <v>2347</v>
      </c>
      <c r="B342" s="20" t="s">
        <v>2130</v>
      </c>
      <c r="C342" s="19">
        <v>43625.771179629628</v>
      </c>
      <c r="D342" s="19">
        <v>43094.826089282411</v>
      </c>
      <c r="E342" s="19">
        <v>43624.575414016203</v>
      </c>
      <c r="F342" t="s">
        <v>2149</v>
      </c>
      <c r="G342" s="20" t="s">
        <v>2270</v>
      </c>
      <c r="H342" s="59">
        <v>43525</v>
      </c>
      <c r="I342">
        <v>42443</v>
      </c>
      <c r="J342" s="20" t="s">
        <v>2271</v>
      </c>
      <c r="K342" s="20" t="s">
        <v>2177</v>
      </c>
      <c r="L342" s="20" t="s">
        <v>2156</v>
      </c>
      <c r="M342" s="20" t="s">
        <v>2178</v>
      </c>
      <c r="N342" s="20" t="s">
        <v>2363</v>
      </c>
      <c r="O342">
        <v>4</v>
      </c>
      <c r="P342">
        <v>88</v>
      </c>
      <c r="Q342">
        <v>352</v>
      </c>
      <c r="R342" s="59">
        <v>43525</v>
      </c>
      <c r="S342" s="20" t="s">
        <v>2147</v>
      </c>
      <c r="T342" t="b">
        <v>0</v>
      </c>
    </row>
    <row r="343" spans="1:20" x14ac:dyDescent="0.15">
      <c r="A343" s="20" t="s">
        <v>2347</v>
      </c>
      <c r="B343" s="20" t="s">
        <v>2130</v>
      </c>
      <c r="C343" s="19">
        <v>43625.771179629628</v>
      </c>
      <c r="D343" s="19">
        <v>43094.826089282411</v>
      </c>
      <c r="E343" s="19">
        <v>43624.575414016203</v>
      </c>
      <c r="F343" t="s">
        <v>2149</v>
      </c>
      <c r="G343" s="20" t="s">
        <v>2270</v>
      </c>
      <c r="H343" s="59">
        <v>43525</v>
      </c>
      <c r="I343">
        <v>42444</v>
      </c>
      <c r="J343" s="20" t="s">
        <v>2271</v>
      </c>
      <c r="K343" s="20" t="s">
        <v>2160</v>
      </c>
      <c r="L343" s="20" t="s">
        <v>2161</v>
      </c>
      <c r="M343" s="20" t="s">
        <v>2162</v>
      </c>
      <c r="N343" s="20" t="s">
        <v>2364</v>
      </c>
      <c r="O343">
        <v>6</v>
      </c>
      <c r="P343">
        <v>26</v>
      </c>
      <c r="Q343">
        <v>156</v>
      </c>
      <c r="R343" s="59">
        <v>43525</v>
      </c>
      <c r="S343" s="20" t="s">
        <v>2147</v>
      </c>
      <c r="T343" t="b">
        <v>0</v>
      </c>
    </row>
    <row r="344" spans="1:20" x14ac:dyDescent="0.15">
      <c r="A344" s="20" t="s">
        <v>2347</v>
      </c>
      <c r="B344" s="20" t="s">
        <v>2130</v>
      </c>
      <c r="C344" s="19">
        <v>43625.771179629628</v>
      </c>
      <c r="D344" s="19">
        <v>43094.826089282411</v>
      </c>
      <c r="E344" s="19">
        <v>43624.575414016203</v>
      </c>
      <c r="F344" t="s">
        <v>2149</v>
      </c>
      <c r="G344" s="20" t="s">
        <v>2270</v>
      </c>
      <c r="H344" s="59">
        <v>43525</v>
      </c>
      <c r="I344">
        <v>42445</v>
      </c>
      <c r="J344" s="20" t="s">
        <v>2271</v>
      </c>
      <c r="K344" s="20" t="s">
        <v>2167</v>
      </c>
      <c r="L344" s="20" t="s">
        <v>2156</v>
      </c>
      <c r="M344" s="20" t="s">
        <v>2168</v>
      </c>
      <c r="N344" s="20" t="s">
        <v>2365</v>
      </c>
      <c r="O344">
        <v>4</v>
      </c>
      <c r="P344">
        <v>25</v>
      </c>
      <c r="Q344">
        <v>100</v>
      </c>
      <c r="R344" s="59">
        <v>43525</v>
      </c>
      <c r="S344" s="20" t="s">
        <v>2147</v>
      </c>
      <c r="T344" t="b">
        <v>0</v>
      </c>
    </row>
    <row r="345" spans="1:20" x14ac:dyDescent="0.15">
      <c r="A345" s="20" t="s">
        <v>2347</v>
      </c>
      <c r="B345" s="20" t="s">
        <v>2130</v>
      </c>
      <c r="C345" s="19">
        <v>43625.771179629628</v>
      </c>
      <c r="D345" s="19">
        <v>43094.826089282411</v>
      </c>
      <c r="E345" s="19">
        <v>43624.575414016203</v>
      </c>
      <c r="F345" t="s">
        <v>2149</v>
      </c>
      <c r="G345" s="20" t="s">
        <v>2270</v>
      </c>
      <c r="H345" s="59">
        <v>43525</v>
      </c>
      <c r="I345">
        <v>42446</v>
      </c>
      <c r="J345" s="20" t="s">
        <v>2271</v>
      </c>
      <c r="K345" s="20" t="s">
        <v>2190</v>
      </c>
      <c r="L345" s="20" t="s">
        <v>2152</v>
      </c>
      <c r="M345" s="20" t="s">
        <v>2191</v>
      </c>
      <c r="N345" s="20" t="s">
        <v>2366</v>
      </c>
      <c r="O345">
        <v>3</v>
      </c>
      <c r="P345">
        <v>28</v>
      </c>
      <c r="Q345">
        <v>84</v>
      </c>
      <c r="R345" s="59">
        <v>43525</v>
      </c>
      <c r="S345" s="20" t="s">
        <v>2147</v>
      </c>
      <c r="T345" t="b">
        <v>0</v>
      </c>
    </row>
    <row r="346" spans="1:20" x14ac:dyDescent="0.15">
      <c r="A346" s="20" t="s">
        <v>2347</v>
      </c>
      <c r="B346" s="20" t="s">
        <v>2130</v>
      </c>
      <c r="C346" s="19">
        <v>43625.771179629628</v>
      </c>
      <c r="D346" s="19">
        <v>43094.826089282411</v>
      </c>
      <c r="E346" s="19">
        <v>43624.575414016203</v>
      </c>
      <c r="F346" t="s">
        <v>2149</v>
      </c>
      <c r="G346" s="20" t="s">
        <v>2270</v>
      </c>
      <c r="H346" s="59">
        <v>43525</v>
      </c>
      <c r="I346">
        <v>42446</v>
      </c>
      <c r="J346" s="20" t="s">
        <v>2271</v>
      </c>
      <c r="K346" s="20" t="s">
        <v>2155</v>
      </c>
      <c r="L346" s="20" t="s">
        <v>2156</v>
      </c>
      <c r="M346" s="20" t="s">
        <v>2157</v>
      </c>
      <c r="N346" s="20" t="s">
        <v>2367</v>
      </c>
      <c r="O346">
        <v>7</v>
      </c>
      <c r="P346">
        <v>54</v>
      </c>
      <c r="Q346">
        <v>378</v>
      </c>
      <c r="R346" s="59">
        <v>43525</v>
      </c>
      <c r="S346" s="20" t="s">
        <v>2147</v>
      </c>
      <c r="T346" t="b">
        <v>0</v>
      </c>
    </row>
    <row r="347" spans="1:20" x14ac:dyDescent="0.15">
      <c r="A347" s="20" t="s">
        <v>2347</v>
      </c>
      <c r="B347" s="20" t="s">
        <v>2130</v>
      </c>
      <c r="C347" s="19">
        <v>43625.771179629628</v>
      </c>
      <c r="D347" s="19">
        <v>43094.826089282411</v>
      </c>
      <c r="E347" s="19">
        <v>43624.575414016203</v>
      </c>
      <c r="F347" t="s">
        <v>2149</v>
      </c>
      <c r="G347" s="20" t="s">
        <v>2270</v>
      </c>
      <c r="H347" s="59">
        <v>43525</v>
      </c>
      <c r="I347">
        <v>42447</v>
      </c>
      <c r="J347" s="20" t="s">
        <v>2271</v>
      </c>
      <c r="K347" s="20" t="s">
        <v>2190</v>
      </c>
      <c r="L347" s="20" t="s">
        <v>2152</v>
      </c>
      <c r="M347" s="20" t="s">
        <v>2191</v>
      </c>
      <c r="N347" s="20" t="s">
        <v>2349</v>
      </c>
      <c r="O347">
        <v>4</v>
      </c>
      <c r="P347">
        <v>28</v>
      </c>
      <c r="Q347">
        <v>112</v>
      </c>
      <c r="R347" s="59">
        <v>43525</v>
      </c>
      <c r="S347" s="20" t="s">
        <v>2147</v>
      </c>
      <c r="T347" t="b">
        <v>0</v>
      </c>
    </row>
    <row r="348" spans="1:20" x14ac:dyDescent="0.15">
      <c r="A348" s="20" t="s">
        <v>2347</v>
      </c>
      <c r="B348" s="20" t="s">
        <v>2130</v>
      </c>
      <c r="C348" s="19">
        <v>43625.771179629628</v>
      </c>
      <c r="D348" s="19">
        <v>43094.826089282411</v>
      </c>
      <c r="E348" s="19">
        <v>43624.575414016203</v>
      </c>
      <c r="F348" t="s">
        <v>2149</v>
      </c>
      <c r="G348" s="20" t="s">
        <v>2270</v>
      </c>
      <c r="H348" s="59">
        <v>43525</v>
      </c>
      <c r="I348">
        <v>42447</v>
      </c>
      <c r="J348" s="20" t="s">
        <v>2271</v>
      </c>
      <c r="K348" s="20" t="s">
        <v>2167</v>
      </c>
      <c r="L348" s="20" t="s">
        <v>2156</v>
      </c>
      <c r="M348" s="20" t="s">
        <v>2168</v>
      </c>
      <c r="N348" s="20" t="s">
        <v>2368</v>
      </c>
      <c r="O348">
        <v>5</v>
      </c>
      <c r="P348">
        <v>25</v>
      </c>
      <c r="Q348">
        <v>125</v>
      </c>
      <c r="R348" s="59">
        <v>43525</v>
      </c>
      <c r="S348" s="20" t="s">
        <v>2147</v>
      </c>
      <c r="T348" t="b">
        <v>0</v>
      </c>
    </row>
    <row r="349" spans="1:20" x14ac:dyDescent="0.15">
      <c r="A349" s="20" t="s">
        <v>2347</v>
      </c>
      <c r="B349" s="20" t="s">
        <v>2130</v>
      </c>
      <c r="C349" s="19">
        <v>43625.771179629628</v>
      </c>
      <c r="D349" s="19">
        <v>43094.826089282411</v>
      </c>
      <c r="E349" s="19">
        <v>43624.575414016203</v>
      </c>
      <c r="F349" t="s">
        <v>2149</v>
      </c>
      <c r="G349" s="20" t="s">
        <v>2270</v>
      </c>
      <c r="H349" s="59">
        <v>43525</v>
      </c>
      <c r="I349">
        <v>42447</v>
      </c>
      <c r="J349" s="20" t="s">
        <v>2271</v>
      </c>
      <c r="K349" s="20" t="s">
        <v>2177</v>
      </c>
      <c r="L349" s="20" t="s">
        <v>2156</v>
      </c>
      <c r="M349" s="20" t="s">
        <v>2178</v>
      </c>
      <c r="N349" s="20" t="s">
        <v>2369</v>
      </c>
      <c r="O349">
        <v>5</v>
      </c>
      <c r="P349">
        <v>88</v>
      </c>
      <c r="Q349">
        <v>440</v>
      </c>
      <c r="R349" s="59">
        <v>43525</v>
      </c>
      <c r="S349" s="20" t="s">
        <v>2147</v>
      </c>
      <c r="T349" t="b">
        <v>0</v>
      </c>
    </row>
    <row r="350" spans="1:20" x14ac:dyDescent="0.15">
      <c r="A350" s="20" t="s">
        <v>2347</v>
      </c>
      <c r="B350" s="20" t="s">
        <v>2130</v>
      </c>
      <c r="C350" s="19">
        <v>43625.771179629628</v>
      </c>
      <c r="D350" s="19">
        <v>43094.826089282411</v>
      </c>
      <c r="E350" s="19">
        <v>43624.575414016203</v>
      </c>
      <c r="F350" t="s">
        <v>2149</v>
      </c>
      <c r="G350" s="20" t="s">
        <v>2270</v>
      </c>
      <c r="H350" s="59">
        <v>43525</v>
      </c>
      <c r="I350">
        <v>42448</v>
      </c>
      <c r="J350" s="20" t="s">
        <v>2271</v>
      </c>
      <c r="K350" s="20" t="s">
        <v>2167</v>
      </c>
      <c r="L350" s="20" t="s">
        <v>2156</v>
      </c>
      <c r="M350" s="20" t="s">
        <v>2168</v>
      </c>
      <c r="N350" s="20" t="s">
        <v>2370</v>
      </c>
      <c r="O350">
        <v>6</v>
      </c>
      <c r="P350">
        <v>25</v>
      </c>
      <c r="Q350">
        <v>150</v>
      </c>
      <c r="R350" s="59">
        <v>43525</v>
      </c>
      <c r="S350" s="20" t="s">
        <v>2147</v>
      </c>
      <c r="T350" t="b">
        <v>0</v>
      </c>
    </row>
    <row r="351" spans="1:20" x14ac:dyDescent="0.15">
      <c r="A351" s="20" t="s">
        <v>2347</v>
      </c>
      <c r="B351" s="20" t="s">
        <v>2130</v>
      </c>
      <c r="C351" s="19">
        <v>43625.771179629628</v>
      </c>
      <c r="D351" s="19">
        <v>43094.826089282411</v>
      </c>
      <c r="E351" s="19">
        <v>43624.575414016203</v>
      </c>
      <c r="F351" t="s">
        <v>2149</v>
      </c>
      <c r="G351" s="20" t="s">
        <v>2270</v>
      </c>
      <c r="H351" s="59">
        <v>43525</v>
      </c>
      <c r="I351">
        <v>42448</v>
      </c>
      <c r="J351" s="20" t="s">
        <v>2271</v>
      </c>
      <c r="K351" s="20" t="s">
        <v>2190</v>
      </c>
      <c r="L351" s="20" t="s">
        <v>2152</v>
      </c>
      <c r="M351" s="20" t="s">
        <v>2191</v>
      </c>
      <c r="N351" s="20" t="s">
        <v>2371</v>
      </c>
      <c r="O351">
        <v>5</v>
      </c>
      <c r="P351">
        <v>28</v>
      </c>
      <c r="Q351">
        <v>140</v>
      </c>
      <c r="R351" s="59">
        <v>43525</v>
      </c>
      <c r="S351" s="20" t="s">
        <v>2147</v>
      </c>
      <c r="T351" t="b">
        <v>0</v>
      </c>
    </row>
    <row r="352" spans="1:20" x14ac:dyDescent="0.15">
      <c r="A352" s="20" t="s">
        <v>2347</v>
      </c>
      <c r="B352" s="20" t="s">
        <v>2130</v>
      </c>
      <c r="C352" s="19">
        <v>43625.771179629628</v>
      </c>
      <c r="D352" s="19">
        <v>43094.826089282411</v>
      </c>
      <c r="E352" s="19">
        <v>43624.575414016203</v>
      </c>
      <c r="F352" t="s">
        <v>2149</v>
      </c>
      <c r="G352" s="20" t="s">
        <v>2270</v>
      </c>
      <c r="H352" s="59">
        <v>43525</v>
      </c>
      <c r="I352">
        <v>42448</v>
      </c>
      <c r="J352" s="20" t="s">
        <v>2271</v>
      </c>
      <c r="K352" s="20" t="s">
        <v>2151</v>
      </c>
      <c r="L352" s="20" t="s">
        <v>2152</v>
      </c>
      <c r="M352" s="20" t="s">
        <v>2153</v>
      </c>
      <c r="N352" s="20" t="s">
        <v>2372</v>
      </c>
      <c r="O352">
        <v>5</v>
      </c>
      <c r="P352">
        <v>16</v>
      </c>
      <c r="Q352">
        <v>80</v>
      </c>
      <c r="R352" s="59">
        <v>43525</v>
      </c>
      <c r="S352" s="20" t="s">
        <v>2147</v>
      </c>
      <c r="T352" t="b">
        <v>0</v>
      </c>
    </row>
    <row r="353" spans="1:20" x14ac:dyDescent="0.15">
      <c r="A353" s="20" t="s">
        <v>2347</v>
      </c>
      <c r="B353" s="20" t="s">
        <v>2130</v>
      </c>
      <c r="C353" s="19">
        <v>43625.771179629628</v>
      </c>
      <c r="D353" s="19">
        <v>43094.826089282411</v>
      </c>
      <c r="E353" s="19">
        <v>43624.575414016203</v>
      </c>
      <c r="F353" t="s">
        <v>2149</v>
      </c>
      <c r="G353" s="20" t="s">
        <v>2270</v>
      </c>
      <c r="H353" s="59">
        <v>43525</v>
      </c>
      <c r="I353">
        <v>42448</v>
      </c>
      <c r="J353" s="20" t="s">
        <v>2271</v>
      </c>
      <c r="K353" s="20" t="s">
        <v>2167</v>
      </c>
      <c r="L353" s="20" t="s">
        <v>2156</v>
      </c>
      <c r="M353" s="20" t="s">
        <v>2168</v>
      </c>
      <c r="N353" s="20" t="s">
        <v>2373</v>
      </c>
      <c r="O353">
        <v>7</v>
      </c>
      <c r="P353">
        <v>25</v>
      </c>
      <c r="Q353">
        <v>175</v>
      </c>
      <c r="R353" s="59">
        <v>43525</v>
      </c>
      <c r="S353" s="20" t="s">
        <v>2147</v>
      </c>
      <c r="T353" t="b">
        <v>0</v>
      </c>
    </row>
    <row r="354" spans="1:20" x14ac:dyDescent="0.15">
      <c r="A354" s="20" t="s">
        <v>2347</v>
      </c>
      <c r="B354" s="20" t="s">
        <v>2130</v>
      </c>
      <c r="C354" s="19">
        <v>43625.771179629628</v>
      </c>
      <c r="D354" s="19">
        <v>43094.826089282411</v>
      </c>
      <c r="E354" s="19">
        <v>43624.575414016203</v>
      </c>
      <c r="F354" t="s">
        <v>2149</v>
      </c>
      <c r="G354" s="20" t="s">
        <v>2270</v>
      </c>
      <c r="H354" s="59">
        <v>43525</v>
      </c>
      <c r="I354">
        <v>42448</v>
      </c>
      <c r="J354" s="20" t="s">
        <v>2271</v>
      </c>
      <c r="K354" s="20" t="s">
        <v>2151</v>
      </c>
      <c r="L354" s="20" t="s">
        <v>2152</v>
      </c>
      <c r="M354" s="20" t="s">
        <v>2153</v>
      </c>
      <c r="N354" s="20" t="s">
        <v>2293</v>
      </c>
      <c r="O354">
        <v>5</v>
      </c>
      <c r="P354">
        <v>16</v>
      </c>
      <c r="Q354">
        <v>80</v>
      </c>
      <c r="R354" s="59">
        <v>43525</v>
      </c>
      <c r="S354" s="20" t="s">
        <v>2147</v>
      </c>
      <c r="T354" t="b">
        <v>0</v>
      </c>
    </row>
    <row r="355" spans="1:20" x14ac:dyDescent="0.15">
      <c r="A355" s="20" t="s">
        <v>2347</v>
      </c>
      <c r="B355" s="20" t="s">
        <v>2130</v>
      </c>
      <c r="C355" s="19">
        <v>43625.771179629628</v>
      </c>
      <c r="D355" s="19">
        <v>43094.826089282411</v>
      </c>
      <c r="E355" s="19">
        <v>43624.575414016203</v>
      </c>
      <c r="F355" t="s">
        <v>2149</v>
      </c>
      <c r="G355" s="20" t="s">
        <v>2270</v>
      </c>
      <c r="H355" s="59">
        <v>43525</v>
      </c>
      <c r="I355">
        <v>42449</v>
      </c>
      <c r="J355" s="20" t="s">
        <v>2271</v>
      </c>
      <c r="K355" s="20" t="s">
        <v>2205</v>
      </c>
      <c r="L355" s="20" t="s">
        <v>2152</v>
      </c>
      <c r="M355" s="20" t="s">
        <v>2206</v>
      </c>
      <c r="N355" s="20" t="s">
        <v>2374</v>
      </c>
      <c r="O355">
        <v>8</v>
      </c>
      <c r="P355">
        <v>98</v>
      </c>
      <c r="Q355">
        <v>784</v>
      </c>
      <c r="R355" s="59">
        <v>43525</v>
      </c>
      <c r="S355" s="20" t="s">
        <v>2147</v>
      </c>
      <c r="T355" t="b">
        <v>0</v>
      </c>
    </row>
    <row r="356" spans="1:20" x14ac:dyDescent="0.15">
      <c r="A356" s="20" t="s">
        <v>2347</v>
      </c>
      <c r="B356" s="20" t="s">
        <v>2130</v>
      </c>
      <c r="C356" s="19">
        <v>43625.771179629628</v>
      </c>
      <c r="D356" s="19">
        <v>43094.826089282411</v>
      </c>
      <c r="E356" s="19">
        <v>43624.575414016203</v>
      </c>
      <c r="F356" t="s">
        <v>2149</v>
      </c>
      <c r="G356" s="20" t="s">
        <v>2270</v>
      </c>
      <c r="H356" s="59">
        <v>43525</v>
      </c>
      <c r="I356">
        <v>42449</v>
      </c>
      <c r="J356" s="20" t="s">
        <v>2271</v>
      </c>
      <c r="K356" s="20" t="s">
        <v>2151</v>
      </c>
      <c r="L356" s="20" t="s">
        <v>2152</v>
      </c>
      <c r="M356" s="20" t="s">
        <v>2153</v>
      </c>
      <c r="N356" s="20" t="s">
        <v>2375</v>
      </c>
      <c r="O356">
        <v>3</v>
      </c>
      <c r="P356">
        <v>16</v>
      </c>
      <c r="Q356">
        <v>48</v>
      </c>
      <c r="R356" s="59">
        <v>43525</v>
      </c>
      <c r="S356" s="20" t="s">
        <v>2147</v>
      </c>
      <c r="T356" t="b">
        <v>0</v>
      </c>
    </row>
    <row r="357" spans="1:20" x14ac:dyDescent="0.15">
      <c r="A357" s="20" t="s">
        <v>2347</v>
      </c>
      <c r="B357" s="20" t="s">
        <v>2130</v>
      </c>
      <c r="C357" s="19">
        <v>43625.771179629628</v>
      </c>
      <c r="D357" s="19">
        <v>43094.826089282411</v>
      </c>
      <c r="E357" s="19">
        <v>43624.575414016203</v>
      </c>
      <c r="F357" t="s">
        <v>2149</v>
      </c>
      <c r="G357" s="20" t="s">
        <v>2270</v>
      </c>
      <c r="H357" s="59">
        <v>43525</v>
      </c>
      <c r="I357">
        <v>42449</v>
      </c>
      <c r="J357" s="20" t="s">
        <v>2271</v>
      </c>
      <c r="K357" s="20" t="s">
        <v>2205</v>
      </c>
      <c r="L357" s="20" t="s">
        <v>2152</v>
      </c>
      <c r="M357" s="20" t="s">
        <v>2206</v>
      </c>
      <c r="N357" s="20" t="s">
        <v>2376</v>
      </c>
      <c r="O357">
        <v>3</v>
      </c>
      <c r="P357">
        <v>98</v>
      </c>
      <c r="Q357">
        <v>294</v>
      </c>
      <c r="R357" s="59">
        <v>43525</v>
      </c>
      <c r="S357" s="20" t="s">
        <v>2147</v>
      </c>
      <c r="T357" t="b">
        <v>0</v>
      </c>
    </row>
    <row r="358" spans="1:20" x14ac:dyDescent="0.15">
      <c r="A358" s="20" t="s">
        <v>2347</v>
      </c>
      <c r="B358" s="20" t="s">
        <v>2130</v>
      </c>
      <c r="C358" s="19">
        <v>43625.771179629628</v>
      </c>
      <c r="D358" s="19">
        <v>43094.826089282411</v>
      </c>
      <c r="E358" s="19">
        <v>43624.575414016203</v>
      </c>
      <c r="F358" t="s">
        <v>2149</v>
      </c>
      <c r="G358" s="20" t="s">
        <v>2270</v>
      </c>
      <c r="H358" s="59">
        <v>43525</v>
      </c>
      <c r="I358">
        <v>42450</v>
      </c>
      <c r="J358" s="20" t="s">
        <v>2271</v>
      </c>
      <c r="K358" s="20" t="s">
        <v>2205</v>
      </c>
      <c r="L358" s="20" t="s">
        <v>2152</v>
      </c>
      <c r="M358" s="20" t="s">
        <v>2206</v>
      </c>
      <c r="N358" s="20" t="s">
        <v>2306</v>
      </c>
      <c r="O358">
        <v>6</v>
      </c>
      <c r="P358">
        <v>98</v>
      </c>
      <c r="Q358">
        <v>588</v>
      </c>
      <c r="R358" s="59">
        <v>43525</v>
      </c>
      <c r="S358" s="20" t="s">
        <v>2147</v>
      </c>
      <c r="T358" t="b">
        <v>0</v>
      </c>
    </row>
    <row r="359" spans="1:20" x14ac:dyDescent="0.15">
      <c r="A359" s="20" t="s">
        <v>2347</v>
      </c>
      <c r="B359" s="20" t="s">
        <v>2130</v>
      </c>
      <c r="C359" s="19">
        <v>43625.771179629628</v>
      </c>
      <c r="D359" s="19">
        <v>43094.826089282411</v>
      </c>
      <c r="E359" s="19">
        <v>43624.575414016203</v>
      </c>
      <c r="F359" t="s">
        <v>2149</v>
      </c>
      <c r="G359" s="20" t="s">
        <v>2270</v>
      </c>
      <c r="H359" s="59">
        <v>43525</v>
      </c>
      <c r="I359">
        <v>42450</v>
      </c>
      <c r="J359" s="20" t="s">
        <v>2271</v>
      </c>
      <c r="K359" s="20" t="s">
        <v>2205</v>
      </c>
      <c r="L359" s="20" t="s">
        <v>2152</v>
      </c>
      <c r="M359" s="20" t="s">
        <v>2206</v>
      </c>
      <c r="N359" s="20" t="s">
        <v>2377</v>
      </c>
      <c r="O359">
        <v>3</v>
      </c>
      <c r="P359">
        <v>98</v>
      </c>
      <c r="Q359">
        <v>294</v>
      </c>
      <c r="R359" s="59">
        <v>43525</v>
      </c>
      <c r="S359" s="20" t="s">
        <v>2147</v>
      </c>
      <c r="T359" t="b">
        <v>0</v>
      </c>
    </row>
    <row r="360" spans="1:20" x14ac:dyDescent="0.15">
      <c r="A360" s="20" t="s">
        <v>2347</v>
      </c>
      <c r="B360" s="20" t="s">
        <v>2130</v>
      </c>
      <c r="C360" s="19">
        <v>43625.771179629628</v>
      </c>
      <c r="D360" s="19">
        <v>43094.826089282411</v>
      </c>
      <c r="E360" s="19">
        <v>43624.575414016203</v>
      </c>
      <c r="F360" t="s">
        <v>2149</v>
      </c>
      <c r="G360" s="20" t="s">
        <v>2270</v>
      </c>
      <c r="H360" s="59">
        <v>43525</v>
      </c>
      <c r="I360">
        <v>42450</v>
      </c>
      <c r="J360" s="20" t="s">
        <v>2271</v>
      </c>
      <c r="K360" s="20" t="s">
        <v>2155</v>
      </c>
      <c r="L360" s="20" t="s">
        <v>2156</v>
      </c>
      <c r="M360" s="20" t="s">
        <v>2157</v>
      </c>
      <c r="N360" s="20" t="s">
        <v>2286</v>
      </c>
      <c r="O360">
        <v>3</v>
      </c>
      <c r="P360">
        <v>54</v>
      </c>
      <c r="Q360">
        <v>162</v>
      </c>
      <c r="R360" s="59">
        <v>43525</v>
      </c>
      <c r="S360" s="20" t="s">
        <v>2147</v>
      </c>
      <c r="T360" t="b">
        <v>0</v>
      </c>
    </row>
    <row r="361" spans="1:20" x14ac:dyDescent="0.15">
      <c r="A361" s="20" t="s">
        <v>2347</v>
      </c>
      <c r="B361" s="20" t="s">
        <v>2130</v>
      </c>
      <c r="C361" s="19">
        <v>43625.771179629628</v>
      </c>
      <c r="D361" s="19">
        <v>43094.826089282411</v>
      </c>
      <c r="E361" s="19">
        <v>43624.575414016203</v>
      </c>
      <c r="F361" t="s">
        <v>2149</v>
      </c>
      <c r="G361" s="20" t="s">
        <v>2270</v>
      </c>
      <c r="H361" s="59">
        <v>43525</v>
      </c>
      <c r="I361">
        <v>42450</v>
      </c>
      <c r="J361" s="20" t="s">
        <v>2271</v>
      </c>
      <c r="K361" s="20" t="s">
        <v>2167</v>
      </c>
      <c r="L361" s="20" t="s">
        <v>2156</v>
      </c>
      <c r="M361" s="20" t="s">
        <v>2168</v>
      </c>
      <c r="N361" s="20" t="s">
        <v>2378</v>
      </c>
      <c r="O361">
        <v>6</v>
      </c>
      <c r="P361">
        <v>25</v>
      </c>
      <c r="Q361">
        <v>150</v>
      </c>
      <c r="R361" s="59">
        <v>43525</v>
      </c>
      <c r="S361" s="20" t="s">
        <v>2147</v>
      </c>
      <c r="T361" t="b">
        <v>0</v>
      </c>
    </row>
    <row r="362" spans="1:20" x14ac:dyDescent="0.15">
      <c r="A362" s="20" t="s">
        <v>2347</v>
      </c>
      <c r="B362" s="20" t="s">
        <v>2130</v>
      </c>
      <c r="C362" s="19">
        <v>43625.771179629628</v>
      </c>
      <c r="D362" s="19">
        <v>43094.826089282411</v>
      </c>
      <c r="E362" s="19">
        <v>43624.575414016203</v>
      </c>
      <c r="F362" t="s">
        <v>2149</v>
      </c>
      <c r="G362" s="20" t="s">
        <v>2270</v>
      </c>
      <c r="H362" s="59">
        <v>43525</v>
      </c>
      <c r="I362">
        <v>42450</v>
      </c>
      <c r="J362" s="20" t="s">
        <v>2271</v>
      </c>
      <c r="K362" s="20" t="s">
        <v>2177</v>
      </c>
      <c r="L362" s="20" t="s">
        <v>2156</v>
      </c>
      <c r="M362" s="20" t="s">
        <v>2178</v>
      </c>
      <c r="N362" s="20" t="s">
        <v>2379</v>
      </c>
      <c r="O362">
        <v>6</v>
      </c>
      <c r="P362">
        <v>88</v>
      </c>
      <c r="Q362">
        <v>528</v>
      </c>
      <c r="R362" s="59">
        <v>43525</v>
      </c>
      <c r="S362" s="20" t="s">
        <v>2147</v>
      </c>
      <c r="T362" t="b">
        <v>0</v>
      </c>
    </row>
    <row r="363" spans="1:20" x14ac:dyDescent="0.15">
      <c r="A363" s="20" t="s">
        <v>2347</v>
      </c>
      <c r="B363" s="20" t="s">
        <v>2130</v>
      </c>
      <c r="C363" s="19">
        <v>43625.771179629628</v>
      </c>
      <c r="D363" s="19">
        <v>43094.826089282411</v>
      </c>
      <c r="E363" s="19">
        <v>43624.575414016203</v>
      </c>
      <c r="F363" t="s">
        <v>2149</v>
      </c>
      <c r="G363" s="20" t="s">
        <v>2270</v>
      </c>
      <c r="H363" s="59">
        <v>43525</v>
      </c>
      <c r="I363">
        <v>42451</v>
      </c>
      <c r="J363" s="20" t="s">
        <v>2271</v>
      </c>
      <c r="K363" s="20" t="s">
        <v>2190</v>
      </c>
      <c r="L363" s="20" t="s">
        <v>2152</v>
      </c>
      <c r="M363" s="20" t="s">
        <v>2191</v>
      </c>
      <c r="N363" s="20" t="s">
        <v>2311</v>
      </c>
      <c r="O363">
        <v>4</v>
      </c>
      <c r="P363">
        <v>28</v>
      </c>
      <c r="Q363">
        <v>112</v>
      </c>
      <c r="R363" s="59">
        <v>43525</v>
      </c>
      <c r="S363" s="20" t="s">
        <v>2147</v>
      </c>
      <c r="T363" t="b">
        <v>0</v>
      </c>
    </row>
    <row r="364" spans="1:20" x14ac:dyDescent="0.15">
      <c r="A364" s="20" t="s">
        <v>2347</v>
      </c>
      <c r="B364" s="20" t="s">
        <v>2130</v>
      </c>
      <c r="C364" s="19">
        <v>43625.771179629628</v>
      </c>
      <c r="D364" s="19">
        <v>43094.826089282411</v>
      </c>
      <c r="E364" s="19">
        <v>43624.575414016203</v>
      </c>
      <c r="F364" t="s">
        <v>2149</v>
      </c>
      <c r="G364" s="20" t="s">
        <v>2270</v>
      </c>
      <c r="H364" s="59">
        <v>43525</v>
      </c>
      <c r="I364">
        <v>42451</v>
      </c>
      <c r="J364" s="20" t="s">
        <v>2271</v>
      </c>
      <c r="K364" s="20" t="s">
        <v>2177</v>
      </c>
      <c r="L364" s="20" t="s">
        <v>2156</v>
      </c>
      <c r="M364" s="20" t="s">
        <v>2178</v>
      </c>
      <c r="N364" s="20" t="s">
        <v>2272</v>
      </c>
      <c r="O364">
        <v>8</v>
      </c>
      <c r="P364">
        <v>88</v>
      </c>
      <c r="Q364">
        <v>704</v>
      </c>
      <c r="R364" s="59">
        <v>43525</v>
      </c>
      <c r="S364" s="20" t="s">
        <v>2147</v>
      </c>
      <c r="T364" t="b">
        <v>0</v>
      </c>
    </row>
    <row r="365" spans="1:20" x14ac:dyDescent="0.15">
      <c r="A365" s="20" t="s">
        <v>2347</v>
      </c>
      <c r="B365" s="20" t="s">
        <v>2130</v>
      </c>
      <c r="C365" s="19">
        <v>43625.771179629628</v>
      </c>
      <c r="D365" s="19">
        <v>43094.826089282411</v>
      </c>
      <c r="E365" s="19">
        <v>43624.575414016203</v>
      </c>
      <c r="F365" t="s">
        <v>2149</v>
      </c>
      <c r="G365" s="20" t="s">
        <v>2270</v>
      </c>
      <c r="H365" s="59">
        <v>43525</v>
      </c>
      <c r="I365">
        <v>42452</v>
      </c>
      <c r="J365" s="20" t="s">
        <v>2271</v>
      </c>
      <c r="K365" s="20" t="s">
        <v>2205</v>
      </c>
      <c r="L365" s="20" t="s">
        <v>2152</v>
      </c>
      <c r="M365" s="20" t="s">
        <v>2206</v>
      </c>
      <c r="N365" s="20" t="s">
        <v>2380</v>
      </c>
      <c r="O365">
        <v>9</v>
      </c>
      <c r="P365">
        <v>98</v>
      </c>
      <c r="Q365">
        <v>882</v>
      </c>
      <c r="R365" s="59">
        <v>43525</v>
      </c>
      <c r="S365" s="20" t="s">
        <v>2147</v>
      </c>
      <c r="T365" t="b">
        <v>0</v>
      </c>
    </row>
    <row r="366" spans="1:20" x14ac:dyDescent="0.15">
      <c r="A366" s="20" t="s">
        <v>2347</v>
      </c>
      <c r="B366" s="20" t="s">
        <v>2130</v>
      </c>
      <c r="C366" s="19">
        <v>43625.771179629628</v>
      </c>
      <c r="D366" s="19">
        <v>43094.826089282411</v>
      </c>
      <c r="E366" s="19">
        <v>43624.575414016203</v>
      </c>
      <c r="F366" t="s">
        <v>2149</v>
      </c>
      <c r="G366" s="20" t="s">
        <v>2270</v>
      </c>
      <c r="H366" s="59">
        <v>43525</v>
      </c>
      <c r="I366">
        <v>42453</v>
      </c>
      <c r="J366" s="20" t="s">
        <v>2271</v>
      </c>
      <c r="K366" s="20" t="s">
        <v>2177</v>
      </c>
      <c r="L366" s="20" t="s">
        <v>2156</v>
      </c>
      <c r="M366" s="20" t="s">
        <v>2178</v>
      </c>
      <c r="N366" s="20" t="s">
        <v>2381</v>
      </c>
      <c r="O366">
        <v>5</v>
      </c>
      <c r="P366">
        <v>88</v>
      </c>
      <c r="Q366">
        <v>440</v>
      </c>
      <c r="R366" s="59">
        <v>43525</v>
      </c>
      <c r="S366" s="20" t="s">
        <v>2147</v>
      </c>
      <c r="T366" t="b">
        <v>0</v>
      </c>
    </row>
    <row r="367" spans="1:20" x14ac:dyDescent="0.15">
      <c r="A367" s="20" t="s">
        <v>2347</v>
      </c>
      <c r="B367" s="20" t="s">
        <v>2130</v>
      </c>
      <c r="C367" s="19">
        <v>43625.771179629628</v>
      </c>
      <c r="D367" s="19">
        <v>43094.826089282411</v>
      </c>
      <c r="E367" s="19">
        <v>43624.575414016203</v>
      </c>
      <c r="F367" t="s">
        <v>2149</v>
      </c>
      <c r="G367" s="20" t="s">
        <v>2270</v>
      </c>
      <c r="H367" s="59">
        <v>43525</v>
      </c>
      <c r="I367">
        <v>42453</v>
      </c>
      <c r="J367" s="20" t="s">
        <v>2271</v>
      </c>
      <c r="K367" s="20" t="s">
        <v>2155</v>
      </c>
      <c r="L367" s="20" t="s">
        <v>2156</v>
      </c>
      <c r="M367" s="20" t="s">
        <v>2157</v>
      </c>
      <c r="N367" s="20" t="s">
        <v>2382</v>
      </c>
      <c r="O367">
        <v>7</v>
      </c>
      <c r="P367">
        <v>54</v>
      </c>
      <c r="Q367">
        <v>378</v>
      </c>
      <c r="R367" s="59">
        <v>43525</v>
      </c>
      <c r="S367" s="20" t="s">
        <v>2147</v>
      </c>
      <c r="T367" t="b">
        <v>0</v>
      </c>
    </row>
    <row r="368" spans="1:20" x14ac:dyDescent="0.15">
      <c r="A368" s="20" t="s">
        <v>2347</v>
      </c>
      <c r="B368" s="20" t="s">
        <v>2130</v>
      </c>
      <c r="C368" s="19">
        <v>43625.771179629628</v>
      </c>
      <c r="D368" s="19">
        <v>43094.826089282411</v>
      </c>
      <c r="E368" s="19">
        <v>43624.575414016203</v>
      </c>
      <c r="F368" t="s">
        <v>2149</v>
      </c>
      <c r="G368" s="20" t="s">
        <v>2270</v>
      </c>
      <c r="H368" s="59">
        <v>43525</v>
      </c>
      <c r="I368">
        <v>42453</v>
      </c>
      <c r="J368" s="20" t="s">
        <v>2271</v>
      </c>
      <c r="K368" s="20" t="s">
        <v>2190</v>
      </c>
      <c r="L368" s="20" t="s">
        <v>2152</v>
      </c>
      <c r="M368" s="20" t="s">
        <v>2191</v>
      </c>
      <c r="N368" s="20" t="s">
        <v>2288</v>
      </c>
      <c r="O368">
        <v>9</v>
      </c>
      <c r="P368">
        <v>28</v>
      </c>
      <c r="Q368">
        <v>252</v>
      </c>
      <c r="R368" s="59">
        <v>43525</v>
      </c>
      <c r="S368" s="20" t="s">
        <v>2147</v>
      </c>
      <c r="T368" t="b">
        <v>0</v>
      </c>
    </row>
    <row r="369" spans="1:20" x14ac:dyDescent="0.15">
      <c r="A369" s="20" t="s">
        <v>2347</v>
      </c>
      <c r="B369" s="20" t="s">
        <v>2130</v>
      </c>
      <c r="C369" s="19">
        <v>43625.771179629628</v>
      </c>
      <c r="D369" s="19">
        <v>43094.826089282411</v>
      </c>
      <c r="E369" s="19">
        <v>43624.575414016203</v>
      </c>
      <c r="F369" t="s">
        <v>2149</v>
      </c>
      <c r="G369" s="20" t="s">
        <v>2270</v>
      </c>
      <c r="H369" s="59">
        <v>43525</v>
      </c>
      <c r="I369">
        <v>42453</v>
      </c>
      <c r="J369" s="20" t="s">
        <v>2271</v>
      </c>
      <c r="K369" s="20" t="s">
        <v>2167</v>
      </c>
      <c r="L369" s="20" t="s">
        <v>2156</v>
      </c>
      <c r="M369" s="20" t="s">
        <v>2168</v>
      </c>
      <c r="N369" s="20" t="s">
        <v>2372</v>
      </c>
      <c r="O369">
        <v>3</v>
      </c>
      <c r="P369">
        <v>25</v>
      </c>
      <c r="Q369">
        <v>75</v>
      </c>
      <c r="R369" s="59">
        <v>43525</v>
      </c>
      <c r="S369" s="20" t="s">
        <v>2147</v>
      </c>
      <c r="T369" t="b">
        <v>0</v>
      </c>
    </row>
    <row r="370" spans="1:20" x14ac:dyDescent="0.15">
      <c r="A370" s="20" t="s">
        <v>2347</v>
      </c>
      <c r="B370" s="20" t="s">
        <v>2130</v>
      </c>
      <c r="C370" s="19">
        <v>43625.771179629628</v>
      </c>
      <c r="D370" s="19">
        <v>43094.826089282411</v>
      </c>
      <c r="E370" s="19">
        <v>43624.575414016203</v>
      </c>
      <c r="F370" t="s">
        <v>2149</v>
      </c>
      <c r="G370" s="20" t="s">
        <v>2270</v>
      </c>
      <c r="H370" s="59">
        <v>43525</v>
      </c>
      <c r="I370">
        <v>42454</v>
      </c>
      <c r="J370" s="20" t="s">
        <v>2271</v>
      </c>
      <c r="K370" s="20" t="s">
        <v>2190</v>
      </c>
      <c r="L370" s="20" t="s">
        <v>2152</v>
      </c>
      <c r="M370" s="20" t="s">
        <v>2191</v>
      </c>
      <c r="N370" s="20" t="s">
        <v>2318</v>
      </c>
      <c r="O370">
        <v>4</v>
      </c>
      <c r="P370">
        <v>28</v>
      </c>
      <c r="Q370">
        <v>112</v>
      </c>
      <c r="R370" s="59">
        <v>43525</v>
      </c>
      <c r="S370" s="20" t="s">
        <v>2147</v>
      </c>
      <c r="T370" t="b">
        <v>0</v>
      </c>
    </row>
    <row r="371" spans="1:20" x14ac:dyDescent="0.15">
      <c r="A371" s="20" t="s">
        <v>2347</v>
      </c>
      <c r="B371" s="20" t="s">
        <v>2130</v>
      </c>
      <c r="C371" s="19">
        <v>43625.771179629628</v>
      </c>
      <c r="D371" s="19">
        <v>43094.826089282411</v>
      </c>
      <c r="E371" s="19">
        <v>43624.575414016203</v>
      </c>
      <c r="F371" t="s">
        <v>2149</v>
      </c>
      <c r="G371" s="20" t="s">
        <v>2270</v>
      </c>
      <c r="H371" s="59">
        <v>43525</v>
      </c>
      <c r="I371">
        <v>42454</v>
      </c>
      <c r="J371" s="20" t="s">
        <v>2271</v>
      </c>
      <c r="K371" s="20" t="s">
        <v>2167</v>
      </c>
      <c r="L371" s="20" t="s">
        <v>2156</v>
      </c>
      <c r="M371" s="20" t="s">
        <v>2168</v>
      </c>
      <c r="N371" s="20" t="s">
        <v>2383</v>
      </c>
      <c r="O371">
        <v>3</v>
      </c>
      <c r="P371">
        <v>25</v>
      </c>
      <c r="Q371">
        <v>75</v>
      </c>
      <c r="R371" s="59">
        <v>43525</v>
      </c>
      <c r="S371" s="20" t="s">
        <v>2147</v>
      </c>
      <c r="T371" t="b">
        <v>0</v>
      </c>
    </row>
    <row r="372" spans="1:20" x14ac:dyDescent="0.15">
      <c r="A372" s="20" t="s">
        <v>2347</v>
      </c>
      <c r="B372" s="20" t="s">
        <v>2130</v>
      </c>
      <c r="C372" s="19">
        <v>43625.771179629628</v>
      </c>
      <c r="D372" s="19">
        <v>43094.826089282411</v>
      </c>
      <c r="E372" s="19">
        <v>43624.575414016203</v>
      </c>
      <c r="F372" t="s">
        <v>2149</v>
      </c>
      <c r="G372" s="20" t="s">
        <v>2270</v>
      </c>
      <c r="H372" s="59">
        <v>43525</v>
      </c>
      <c r="I372">
        <v>42454</v>
      </c>
      <c r="J372" s="20" t="s">
        <v>2271</v>
      </c>
      <c r="K372" s="20" t="s">
        <v>2167</v>
      </c>
      <c r="L372" s="20" t="s">
        <v>2156</v>
      </c>
      <c r="M372" s="20" t="s">
        <v>2168</v>
      </c>
      <c r="N372" s="20" t="s">
        <v>2350</v>
      </c>
      <c r="O372">
        <v>4</v>
      </c>
      <c r="P372">
        <v>25</v>
      </c>
      <c r="Q372">
        <v>100</v>
      </c>
      <c r="R372" s="59">
        <v>43525</v>
      </c>
      <c r="S372" s="20" t="s">
        <v>2147</v>
      </c>
      <c r="T372" t="b">
        <v>0</v>
      </c>
    </row>
    <row r="373" spans="1:20" x14ac:dyDescent="0.15">
      <c r="A373" s="20" t="s">
        <v>2347</v>
      </c>
      <c r="B373" s="20" t="s">
        <v>2130</v>
      </c>
      <c r="C373" s="19">
        <v>43625.771179629628</v>
      </c>
      <c r="D373" s="19">
        <v>43094.826089282411</v>
      </c>
      <c r="E373" s="19">
        <v>43624.575414016203</v>
      </c>
      <c r="F373" t="s">
        <v>2149</v>
      </c>
      <c r="G373" s="20" t="s">
        <v>2270</v>
      </c>
      <c r="H373" s="59">
        <v>43525</v>
      </c>
      <c r="I373">
        <v>42454</v>
      </c>
      <c r="J373" s="20" t="s">
        <v>2271</v>
      </c>
      <c r="K373" s="20" t="s">
        <v>2177</v>
      </c>
      <c r="L373" s="20" t="s">
        <v>2156</v>
      </c>
      <c r="M373" s="20" t="s">
        <v>2178</v>
      </c>
      <c r="N373" s="20" t="s">
        <v>2384</v>
      </c>
      <c r="O373">
        <v>3</v>
      </c>
      <c r="P373">
        <v>88</v>
      </c>
      <c r="Q373">
        <v>264</v>
      </c>
      <c r="R373" s="59">
        <v>43525</v>
      </c>
      <c r="S373" s="20" t="s">
        <v>2147</v>
      </c>
      <c r="T373" t="b">
        <v>0</v>
      </c>
    </row>
    <row r="374" spans="1:20" x14ac:dyDescent="0.15">
      <c r="A374" s="20" t="s">
        <v>2347</v>
      </c>
      <c r="B374" s="20" t="s">
        <v>2130</v>
      </c>
      <c r="C374" s="19">
        <v>43625.771179629628</v>
      </c>
      <c r="D374" s="19">
        <v>43094.826089282411</v>
      </c>
      <c r="E374" s="19">
        <v>43624.575414016203</v>
      </c>
      <c r="F374" t="s">
        <v>2149</v>
      </c>
      <c r="G374" s="20" t="s">
        <v>2270</v>
      </c>
      <c r="H374" s="59">
        <v>43525</v>
      </c>
      <c r="I374">
        <v>42454</v>
      </c>
      <c r="J374" s="20" t="s">
        <v>2271</v>
      </c>
      <c r="K374" s="20" t="s">
        <v>2167</v>
      </c>
      <c r="L374" s="20" t="s">
        <v>2156</v>
      </c>
      <c r="M374" s="20" t="s">
        <v>2168</v>
      </c>
      <c r="N374" s="20" t="s">
        <v>2370</v>
      </c>
      <c r="O374">
        <v>3</v>
      </c>
      <c r="P374">
        <v>25</v>
      </c>
      <c r="Q374">
        <v>75</v>
      </c>
      <c r="R374" s="59">
        <v>43525</v>
      </c>
      <c r="S374" s="20" t="s">
        <v>2147</v>
      </c>
      <c r="T374" t="b">
        <v>0</v>
      </c>
    </row>
    <row r="375" spans="1:20" x14ac:dyDescent="0.15">
      <c r="A375" s="20" t="s">
        <v>2347</v>
      </c>
      <c r="B375" s="20" t="s">
        <v>2130</v>
      </c>
      <c r="C375" s="19">
        <v>43625.771179629628</v>
      </c>
      <c r="D375" s="19">
        <v>43094.826089282411</v>
      </c>
      <c r="E375" s="19">
        <v>43624.575414016203</v>
      </c>
      <c r="F375" t="s">
        <v>2149</v>
      </c>
      <c r="G375" s="20" t="s">
        <v>2270</v>
      </c>
      <c r="H375" s="59">
        <v>43525</v>
      </c>
      <c r="I375">
        <v>42455</v>
      </c>
      <c r="J375" s="20" t="s">
        <v>2271</v>
      </c>
      <c r="K375" s="20" t="s">
        <v>2205</v>
      </c>
      <c r="L375" s="20" t="s">
        <v>2152</v>
      </c>
      <c r="M375" s="20" t="s">
        <v>2206</v>
      </c>
      <c r="N375" s="20" t="s">
        <v>2385</v>
      </c>
      <c r="O375">
        <v>6</v>
      </c>
      <c r="P375">
        <v>98</v>
      </c>
      <c r="Q375">
        <v>588</v>
      </c>
      <c r="R375" s="59">
        <v>43525</v>
      </c>
      <c r="S375" s="20" t="s">
        <v>2147</v>
      </c>
      <c r="T375" t="b">
        <v>0</v>
      </c>
    </row>
    <row r="376" spans="1:20" x14ac:dyDescent="0.15">
      <c r="A376" s="20" t="s">
        <v>2347</v>
      </c>
      <c r="B376" s="20" t="s">
        <v>2130</v>
      </c>
      <c r="C376" s="19">
        <v>43625.771179629628</v>
      </c>
      <c r="D376" s="19">
        <v>43094.826089282411</v>
      </c>
      <c r="E376" s="19">
        <v>43624.575414016203</v>
      </c>
      <c r="F376" t="s">
        <v>2149</v>
      </c>
      <c r="G376" s="20" t="s">
        <v>2270</v>
      </c>
      <c r="H376" s="59">
        <v>43525</v>
      </c>
      <c r="I376">
        <v>42455</v>
      </c>
      <c r="J376" s="20" t="s">
        <v>2271</v>
      </c>
      <c r="K376" s="20" t="s">
        <v>2211</v>
      </c>
      <c r="L376" s="20" t="s">
        <v>2161</v>
      </c>
      <c r="M376" s="20" t="s">
        <v>2212</v>
      </c>
      <c r="N376" s="20" t="s">
        <v>2373</v>
      </c>
      <c r="O376">
        <v>4</v>
      </c>
      <c r="P376">
        <v>68</v>
      </c>
      <c r="Q376">
        <v>272</v>
      </c>
      <c r="R376" s="59">
        <v>43525</v>
      </c>
      <c r="S376" s="20" t="s">
        <v>2147</v>
      </c>
      <c r="T376" t="b">
        <v>0</v>
      </c>
    </row>
    <row r="377" spans="1:20" x14ac:dyDescent="0.15">
      <c r="A377" s="20" t="s">
        <v>2347</v>
      </c>
      <c r="B377" s="20" t="s">
        <v>2130</v>
      </c>
      <c r="C377" s="19">
        <v>43625.771179629628</v>
      </c>
      <c r="D377" s="19">
        <v>43094.826089282411</v>
      </c>
      <c r="E377" s="19">
        <v>43624.575414016203</v>
      </c>
      <c r="F377" t="s">
        <v>2149</v>
      </c>
      <c r="G377" s="20" t="s">
        <v>2270</v>
      </c>
      <c r="H377" s="59">
        <v>43525</v>
      </c>
      <c r="I377">
        <v>42455</v>
      </c>
      <c r="J377" s="20" t="s">
        <v>2271</v>
      </c>
      <c r="K377" s="20" t="s">
        <v>2190</v>
      </c>
      <c r="L377" s="20" t="s">
        <v>2152</v>
      </c>
      <c r="M377" s="20" t="s">
        <v>2191</v>
      </c>
      <c r="N377" s="20" t="s">
        <v>2386</v>
      </c>
      <c r="O377">
        <v>2</v>
      </c>
      <c r="P377">
        <v>28</v>
      </c>
      <c r="Q377">
        <v>56</v>
      </c>
      <c r="R377" s="59">
        <v>43525</v>
      </c>
      <c r="S377" s="20" t="s">
        <v>2147</v>
      </c>
      <c r="T377" t="b">
        <v>0</v>
      </c>
    </row>
    <row r="378" spans="1:20" x14ac:dyDescent="0.15">
      <c r="A378" s="20" t="s">
        <v>2347</v>
      </c>
      <c r="B378" s="20" t="s">
        <v>2130</v>
      </c>
      <c r="C378" s="19">
        <v>43625.771179629628</v>
      </c>
      <c r="D378" s="19">
        <v>43094.826089282411</v>
      </c>
      <c r="E378" s="19">
        <v>43624.575414016203</v>
      </c>
      <c r="F378" t="s">
        <v>2149</v>
      </c>
      <c r="G378" s="20" t="s">
        <v>2270</v>
      </c>
      <c r="H378" s="59">
        <v>43525</v>
      </c>
      <c r="I378">
        <v>42455</v>
      </c>
      <c r="J378" s="20" t="s">
        <v>2271</v>
      </c>
      <c r="K378" s="20" t="s">
        <v>2167</v>
      </c>
      <c r="L378" s="20" t="s">
        <v>2156</v>
      </c>
      <c r="M378" s="20" t="s">
        <v>2168</v>
      </c>
      <c r="N378" s="20" t="s">
        <v>2324</v>
      </c>
      <c r="O378">
        <v>2</v>
      </c>
      <c r="P378">
        <v>25</v>
      </c>
      <c r="Q378">
        <v>50</v>
      </c>
      <c r="R378" s="59">
        <v>43525</v>
      </c>
      <c r="S378" s="20" t="s">
        <v>2147</v>
      </c>
      <c r="T378" t="b">
        <v>0</v>
      </c>
    </row>
    <row r="379" spans="1:20" x14ac:dyDescent="0.15">
      <c r="A379" s="20" t="s">
        <v>2347</v>
      </c>
      <c r="B379" s="20" t="s">
        <v>2130</v>
      </c>
      <c r="C379" s="19">
        <v>43625.771179629628</v>
      </c>
      <c r="D379" s="19">
        <v>43094.826089282411</v>
      </c>
      <c r="E379" s="19">
        <v>43624.575414016203</v>
      </c>
      <c r="F379" t="s">
        <v>2149</v>
      </c>
      <c r="G379" s="20" t="s">
        <v>2270</v>
      </c>
      <c r="H379" s="59">
        <v>43525</v>
      </c>
      <c r="I379">
        <v>42455</v>
      </c>
      <c r="J379" s="20" t="s">
        <v>2271</v>
      </c>
      <c r="K379" s="20" t="s">
        <v>2151</v>
      </c>
      <c r="L379" s="20" t="s">
        <v>2152</v>
      </c>
      <c r="M379" s="20" t="s">
        <v>2153</v>
      </c>
      <c r="N379" s="20" t="s">
        <v>2387</v>
      </c>
      <c r="O379">
        <v>4</v>
      </c>
      <c r="P379">
        <v>16</v>
      </c>
      <c r="Q379">
        <v>64</v>
      </c>
      <c r="R379" s="59">
        <v>43525</v>
      </c>
      <c r="S379" s="20" t="s">
        <v>2147</v>
      </c>
      <c r="T379" t="b">
        <v>0</v>
      </c>
    </row>
    <row r="380" spans="1:20" x14ac:dyDescent="0.15">
      <c r="A380" s="20" t="s">
        <v>2347</v>
      </c>
      <c r="B380" s="20" t="s">
        <v>2130</v>
      </c>
      <c r="C380" s="19">
        <v>43625.771179629628</v>
      </c>
      <c r="D380" s="19">
        <v>43094.826089282411</v>
      </c>
      <c r="E380" s="19">
        <v>43624.575414016203</v>
      </c>
      <c r="F380" t="s">
        <v>2149</v>
      </c>
      <c r="G380" s="20" t="s">
        <v>2270</v>
      </c>
      <c r="H380" s="59">
        <v>43525</v>
      </c>
      <c r="I380">
        <v>42455</v>
      </c>
      <c r="J380" s="20" t="s">
        <v>2271</v>
      </c>
      <c r="K380" s="20" t="s">
        <v>2177</v>
      </c>
      <c r="L380" s="20" t="s">
        <v>2156</v>
      </c>
      <c r="M380" s="20" t="s">
        <v>2178</v>
      </c>
      <c r="N380" s="20" t="s">
        <v>2311</v>
      </c>
      <c r="O380">
        <v>8</v>
      </c>
      <c r="P380">
        <v>88</v>
      </c>
      <c r="Q380">
        <v>704</v>
      </c>
      <c r="R380" s="59">
        <v>43525</v>
      </c>
      <c r="S380" s="20" t="s">
        <v>2147</v>
      </c>
      <c r="T380" t="b">
        <v>0</v>
      </c>
    </row>
    <row r="381" spans="1:20" x14ac:dyDescent="0.15">
      <c r="A381" s="20" t="s">
        <v>2347</v>
      </c>
      <c r="B381" s="20" t="s">
        <v>2130</v>
      </c>
      <c r="C381" s="19">
        <v>43625.771179629628</v>
      </c>
      <c r="D381" s="19">
        <v>43094.826089282411</v>
      </c>
      <c r="E381" s="19">
        <v>43624.575414016203</v>
      </c>
      <c r="F381" t="s">
        <v>2149</v>
      </c>
      <c r="G381" s="20" t="s">
        <v>2270</v>
      </c>
      <c r="H381" s="59">
        <v>43525</v>
      </c>
      <c r="I381">
        <v>42456</v>
      </c>
      <c r="J381" s="20" t="s">
        <v>2271</v>
      </c>
      <c r="K381" s="20" t="s">
        <v>2167</v>
      </c>
      <c r="L381" s="20" t="s">
        <v>2156</v>
      </c>
      <c r="M381" s="20" t="s">
        <v>2168</v>
      </c>
      <c r="N381" s="20" t="s">
        <v>2388</v>
      </c>
      <c r="O381">
        <v>4</v>
      </c>
      <c r="P381">
        <v>25</v>
      </c>
      <c r="Q381">
        <v>100</v>
      </c>
      <c r="R381" s="59">
        <v>43525</v>
      </c>
      <c r="S381" s="20" t="s">
        <v>2147</v>
      </c>
      <c r="T381" t="b">
        <v>0</v>
      </c>
    </row>
    <row r="382" spans="1:20" x14ac:dyDescent="0.15">
      <c r="A382" s="20" t="s">
        <v>2347</v>
      </c>
      <c r="B382" s="20" t="s">
        <v>2130</v>
      </c>
      <c r="C382" s="19">
        <v>43625.771179629628</v>
      </c>
      <c r="D382" s="19">
        <v>43094.826089282411</v>
      </c>
      <c r="E382" s="19">
        <v>43624.575414016203</v>
      </c>
      <c r="F382" t="s">
        <v>2149</v>
      </c>
      <c r="G382" s="20" t="s">
        <v>2270</v>
      </c>
      <c r="H382" s="59">
        <v>43525</v>
      </c>
      <c r="I382">
        <v>42456</v>
      </c>
      <c r="J382" s="20" t="s">
        <v>2271</v>
      </c>
      <c r="K382" s="20" t="s">
        <v>2167</v>
      </c>
      <c r="L382" s="20" t="s">
        <v>2156</v>
      </c>
      <c r="M382" s="20" t="s">
        <v>2168</v>
      </c>
      <c r="N382" s="20" t="s">
        <v>2389</v>
      </c>
      <c r="O382">
        <v>3</v>
      </c>
      <c r="P382">
        <v>25</v>
      </c>
      <c r="Q382">
        <v>75</v>
      </c>
      <c r="R382" s="59">
        <v>43525</v>
      </c>
      <c r="S382" s="20" t="s">
        <v>2147</v>
      </c>
      <c r="T382" t="b">
        <v>0</v>
      </c>
    </row>
    <row r="383" spans="1:20" x14ac:dyDescent="0.15">
      <c r="A383" s="20" t="s">
        <v>2347</v>
      </c>
      <c r="B383" s="20" t="s">
        <v>2130</v>
      </c>
      <c r="C383" s="19">
        <v>43625.771179629628</v>
      </c>
      <c r="D383" s="19">
        <v>43094.826089282411</v>
      </c>
      <c r="E383" s="19">
        <v>43624.575414016203</v>
      </c>
      <c r="F383" t="s">
        <v>2149</v>
      </c>
      <c r="G383" s="20" t="s">
        <v>2270</v>
      </c>
      <c r="H383" s="59">
        <v>43525</v>
      </c>
      <c r="I383">
        <v>42456</v>
      </c>
      <c r="J383" s="20" t="s">
        <v>2271</v>
      </c>
      <c r="K383" s="20" t="s">
        <v>2190</v>
      </c>
      <c r="L383" s="20" t="s">
        <v>2152</v>
      </c>
      <c r="M383" s="20" t="s">
        <v>2191</v>
      </c>
      <c r="N383" s="20" t="s">
        <v>2390</v>
      </c>
      <c r="O383">
        <v>5</v>
      </c>
      <c r="P383">
        <v>28</v>
      </c>
      <c r="Q383">
        <v>140</v>
      </c>
      <c r="R383" s="59">
        <v>43525</v>
      </c>
      <c r="S383" s="20" t="s">
        <v>2147</v>
      </c>
      <c r="T383" t="b">
        <v>0</v>
      </c>
    </row>
    <row r="384" spans="1:20" x14ac:dyDescent="0.15">
      <c r="A384" s="20" t="s">
        <v>2347</v>
      </c>
      <c r="B384" s="20" t="s">
        <v>2130</v>
      </c>
      <c r="C384" s="19">
        <v>43625.771179629628</v>
      </c>
      <c r="D384" s="19">
        <v>43094.826089282411</v>
      </c>
      <c r="E384" s="19">
        <v>43624.575414016203</v>
      </c>
      <c r="F384" t="s">
        <v>2149</v>
      </c>
      <c r="G384" s="20" t="s">
        <v>2270</v>
      </c>
      <c r="H384" s="59">
        <v>43525</v>
      </c>
      <c r="I384">
        <v>42456</v>
      </c>
      <c r="J384" s="20" t="s">
        <v>2271</v>
      </c>
      <c r="K384" s="20" t="s">
        <v>2177</v>
      </c>
      <c r="L384" s="20" t="s">
        <v>2156</v>
      </c>
      <c r="M384" s="20" t="s">
        <v>2178</v>
      </c>
      <c r="N384" s="20" t="s">
        <v>2391</v>
      </c>
      <c r="O384">
        <v>6</v>
      </c>
      <c r="P384">
        <v>88</v>
      </c>
      <c r="Q384">
        <v>528</v>
      </c>
      <c r="R384" s="59">
        <v>43525</v>
      </c>
      <c r="S384" s="20" t="s">
        <v>2147</v>
      </c>
      <c r="T384" t="b">
        <v>0</v>
      </c>
    </row>
    <row r="385" spans="1:20" x14ac:dyDescent="0.15">
      <c r="A385" s="20" t="s">
        <v>2347</v>
      </c>
      <c r="B385" s="20" t="s">
        <v>2130</v>
      </c>
      <c r="C385" s="19">
        <v>43625.771179629628</v>
      </c>
      <c r="D385" s="19">
        <v>43094.826089282411</v>
      </c>
      <c r="E385" s="19">
        <v>43624.575414016203</v>
      </c>
      <c r="F385" t="s">
        <v>2149</v>
      </c>
      <c r="G385" s="20" t="s">
        <v>2270</v>
      </c>
      <c r="H385" s="59">
        <v>43525</v>
      </c>
      <c r="I385">
        <v>42456</v>
      </c>
      <c r="J385" s="20" t="s">
        <v>2271</v>
      </c>
      <c r="K385" s="20" t="s">
        <v>2167</v>
      </c>
      <c r="L385" s="20" t="s">
        <v>2156</v>
      </c>
      <c r="M385" s="20" t="s">
        <v>2168</v>
      </c>
      <c r="N385" s="20" t="s">
        <v>2392</v>
      </c>
      <c r="O385">
        <v>7</v>
      </c>
      <c r="P385">
        <v>25</v>
      </c>
      <c r="Q385">
        <v>175</v>
      </c>
      <c r="R385" s="59">
        <v>43525</v>
      </c>
      <c r="S385" s="20" t="s">
        <v>2147</v>
      </c>
      <c r="T385" t="b">
        <v>0</v>
      </c>
    </row>
    <row r="386" spans="1:20" x14ac:dyDescent="0.15">
      <c r="A386" s="20" t="s">
        <v>2347</v>
      </c>
      <c r="B386" s="20" t="s">
        <v>2130</v>
      </c>
      <c r="C386" s="19">
        <v>43625.771179629628</v>
      </c>
      <c r="D386" s="19">
        <v>43094.826089282411</v>
      </c>
      <c r="E386" s="19">
        <v>43624.575414016203</v>
      </c>
      <c r="F386" t="s">
        <v>2149</v>
      </c>
      <c r="G386" s="20" t="s">
        <v>2270</v>
      </c>
      <c r="H386" s="59">
        <v>43525</v>
      </c>
      <c r="I386">
        <v>42456</v>
      </c>
      <c r="J386" s="20" t="s">
        <v>2271</v>
      </c>
      <c r="K386" s="20" t="s">
        <v>2167</v>
      </c>
      <c r="L386" s="20" t="s">
        <v>2156</v>
      </c>
      <c r="M386" s="20" t="s">
        <v>2168</v>
      </c>
      <c r="N386" s="20" t="s">
        <v>2393</v>
      </c>
      <c r="O386">
        <v>7</v>
      </c>
      <c r="P386">
        <v>25</v>
      </c>
      <c r="Q386">
        <v>175</v>
      </c>
      <c r="R386" s="59">
        <v>43525</v>
      </c>
      <c r="S386" s="20" t="s">
        <v>2147</v>
      </c>
      <c r="T386" t="b">
        <v>0</v>
      </c>
    </row>
    <row r="387" spans="1:20" x14ac:dyDescent="0.15">
      <c r="A387" s="20" t="s">
        <v>2347</v>
      </c>
      <c r="B387" s="20" t="s">
        <v>2130</v>
      </c>
      <c r="C387" s="19">
        <v>43625.771179629628</v>
      </c>
      <c r="D387" s="19">
        <v>43094.826089282411</v>
      </c>
      <c r="E387" s="19">
        <v>43624.575414016203</v>
      </c>
      <c r="F387" t="s">
        <v>2149</v>
      </c>
      <c r="G387" s="20" t="s">
        <v>2270</v>
      </c>
      <c r="H387" s="59">
        <v>43525</v>
      </c>
      <c r="I387">
        <v>42456</v>
      </c>
      <c r="J387" s="20" t="s">
        <v>2271</v>
      </c>
      <c r="K387" s="20" t="s">
        <v>2151</v>
      </c>
      <c r="L387" s="20" t="s">
        <v>2152</v>
      </c>
      <c r="M387" s="20" t="s">
        <v>2153</v>
      </c>
      <c r="N387" s="20" t="s">
        <v>2362</v>
      </c>
      <c r="O387">
        <v>6</v>
      </c>
      <c r="P387">
        <v>16</v>
      </c>
      <c r="Q387">
        <v>96</v>
      </c>
      <c r="R387" s="59">
        <v>43525</v>
      </c>
      <c r="S387" s="20" t="s">
        <v>2147</v>
      </c>
      <c r="T387" t="b">
        <v>0</v>
      </c>
    </row>
    <row r="388" spans="1:20" x14ac:dyDescent="0.15">
      <c r="A388" s="20" t="s">
        <v>2347</v>
      </c>
      <c r="B388" s="20" t="s">
        <v>2130</v>
      </c>
      <c r="C388" s="19">
        <v>43625.771179629628</v>
      </c>
      <c r="D388" s="19">
        <v>43094.826089282411</v>
      </c>
      <c r="E388" s="19">
        <v>43624.575414016203</v>
      </c>
      <c r="F388" t="s">
        <v>2149</v>
      </c>
      <c r="G388" s="20" t="s">
        <v>2270</v>
      </c>
      <c r="H388" s="59">
        <v>43525</v>
      </c>
      <c r="I388">
        <v>42456</v>
      </c>
      <c r="J388" s="20" t="s">
        <v>2271</v>
      </c>
      <c r="K388" s="20" t="s">
        <v>2167</v>
      </c>
      <c r="L388" s="20" t="s">
        <v>2156</v>
      </c>
      <c r="M388" s="20" t="s">
        <v>2168</v>
      </c>
      <c r="N388" s="20" t="s">
        <v>2361</v>
      </c>
      <c r="O388">
        <v>4</v>
      </c>
      <c r="P388">
        <v>25</v>
      </c>
      <c r="Q388">
        <v>100</v>
      </c>
      <c r="R388" s="59">
        <v>43525</v>
      </c>
      <c r="S388" s="20" t="s">
        <v>2147</v>
      </c>
      <c r="T388" t="b">
        <v>0</v>
      </c>
    </row>
    <row r="389" spans="1:20" x14ac:dyDescent="0.15">
      <c r="A389" s="20" t="s">
        <v>2347</v>
      </c>
      <c r="B389" s="20" t="s">
        <v>2130</v>
      </c>
      <c r="C389" s="19">
        <v>43625.771179629628</v>
      </c>
      <c r="D389" s="19">
        <v>43094.826089282411</v>
      </c>
      <c r="E389" s="19">
        <v>43624.575414016203</v>
      </c>
      <c r="F389" t="s">
        <v>2149</v>
      </c>
      <c r="G389" s="20" t="s">
        <v>2270</v>
      </c>
      <c r="H389" s="59">
        <v>43525</v>
      </c>
      <c r="I389">
        <v>42457</v>
      </c>
      <c r="J389" s="20" t="s">
        <v>2271</v>
      </c>
      <c r="K389" s="20" t="s">
        <v>2190</v>
      </c>
      <c r="L389" s="20" t="s">
        <v>2152</v>
      </c>
      <c r="M389" s="20" t="s">
        <v>2191</v>
      </c>
      <c r="N389" s="20" t="s">
        <v>2276</v>
      </c>
      <c r="O389">
        <v>5</v>
      </c>
      <c r="P389">
        <v>28</v>
      </c>
      <c r="Q389">
        <v>140</v>
      </c>
      <c r="R389" s="59">
        <v>43525</v>
      </c>
      <c r="S389" s="20" t="s">
        <v>2147</v>
      </c>
      <c r="T389" t="b">
        <v>0</v>
      </c>
    </row>
    <row r="390" spans="1:20" x14ac:dyDescent="0.15">
      <c r="A390" s="20" t="s">
        <v>2347</v>
      </c>
      <c r="B390" s="20" t="s">
        <v>2130</v>
      </c>
      <c r="C390" s="19">
        <v>43625.771179629628</v>
      </c>
      <c r="D390" s="19">
        <v>43094.826089282411</v>
      </c>
      <c r="E390" s="19">
        <v>43624.575414016203</v>
      </c>
      <c r="F390" t="s">
        <v>2149</v>
      </c>
      <c r="G390" s="20" t="s">
        <v>2270</v>
      </c>
      <c r="H390" s="59">
        <v>43525</v>
      </c>
      <c r="I390">
        <v>42457</v>
      </c>
      <c r="J390" s="20" t="s">
        <v>2271</v>
      </c>
      <c r="K390" s="20" t="s">
        <v>2190</v>
      </c>
      <c r="L390" s="20" t="s">
        <v>2152</v>
      </c>
      <c r="M390" s="20" t="s">
        <v>2191</v>
      </c>
      <c r="N390" s="20" t="s">
        <v>2394</v>
      </c>
      <c r="O390">
        <v>9</v>
      </c>
      <c r="P390">
        <v>28</v>
      </c>
      <c r="Q390">
        <v>252</v>
      </c>
      <c r="R390" s="59">
        <v>43525</v>
      </c>
      <c r="S390" s="20" t="s">
        <v>2147</v>
      </c>
      <c r="T390" t="b">
        <v>0</v>
      </c>
    </row>
    <row r="391" spans="1:20" x14ac:dyDescent="0.15">
      <c r="A391" s="20" t="s">
        <v>2347</v>
      </c>
      <c r="B391" s="20" t="s">
        <v>2130</v>
      </c>
      <c r="C391" s="19">
        <v>43625.771179629628</v>
      </c>
      <c r="D391" s="19">
        <v>43094.826089282411</v>
      </c>
      <c r="E391" s="19">
        <v>43624.575414016203</v>
      </c>
      <c r="F391" t="s">
        <v>2149</v>
      </c>
      <c r="G391" s="20" t="s">
        <v>2270</v>
      </c>
      <c r="H391" s="59">
        <v>43525</v>
      </c>
      <c r="I391">
        <v>42457</v>
      </c>
      <c r="J391" s="20" t="s">
        <v>2271</v>
      </c>
      <c r="K391" s="20" t="s">
        <v>2190</v>
      </c>
      <c r="L391" s="20" t="s">
        <v>2152</v>
      </c>
      <c r="M391" s="20" t="s">
        <v>2191</v>
      </c>
      <c r="N391" s="20" t="s">
        <v>2395</v>
      </c>
      <c r="O391">
        <v>7</v>
      </c>
      <c r="P391">
        <v>28</v>
      </c>
      <c r="Q391">
        <v>196</v>
      </c>
      <c r="R391" s="59">
        <v>43525</v>
      </c>
      <c r="S391" s="20" t="s">
        <v>2147</v>
      </c>
      <c r="T391" t="b">
        <v>0</v>
      </c>
    </row>
    <row r="392" spans="1:20" x14ac:dyDescent="0.15">
      <c r="A392" s="20" t="s">
        <v>2347</v>
      </c>
      <c r="B392" s="20" t="s">
        <v>2130</v>
      </c>
      <c r="C392" s="19">
        <v>43625.771179629628</v>
      </c>
      <c r="D392" s="19">
        <v>43094.826089282411</v>
      </c>
      <c r="E392" s="19">
        <v>43624.575414016203</v>
      </c>
      <c r="F392" t="s">
        <v>2149</v>
      </c>
      <c r="G392" s="20" t="s">
        <v>2270</v>
      </c>
      <c r="H392" s="59">
        <v>43525</v>
      </c>
      <c r="I392">
        <v>42457</v>
      </c>
      <c r="J392" s="20" t="s">
        <v>2271</v>
      </c>
      <c r="K392" s="20" t="s">
        <v>2167</v>
      </c>
      <c r="L392" s="20" t="s">
        <v>2156</v>
      </c>
      <c r="M392" s="20" t="s">
        <v>2168</v>
      </c>
      <c r="N392" s="20" t="s">
        <v>2392</v>
      </c>
      <c r="O392">
        <v>6</v>
      </c>
      <c r="P392">
        <v>25</v>
      </c>
      <c r="Q392">
        <v>150</v>
      </c>
      <c r="R392" s="59">
        <v>43525</v>
      </c>
      <c r="S392" s="20" t="s">
        <v>2147</v>
      </c>
      <c r="T392" t="b">
        <v>0</v>
      </c>
    </row>
    <row r="393" spans="1:20" x14ac:dyDescent="0.15">
      <c r="A393" s="20" t="s">
        <v>2347</v>
      </c>
      <c r="B393" s="20" t="s">
        <v>2130</v>
      </c>
      <c r="C393" s="19">
        <v>43625.771179629628</v>
      </c>
      <c r="D393" s="19">
        <v>43094.826089282411</v>
      </c>
      <c r="E393" s="19">
        <v>43624.575414016203</v>
      </c>
      <c r="F393" t="s">
        <v>2149</v>
      </c>
      <c r="G393" s="20" t="s">
        <v>2270</v>
      </c>
      <c r="H393" s="59">
        <v>43525</v>
      </c>
      <c r="I393">
        <v>42457</v>
      </c>
      <c r="J393" s="20" t="s">
        <v>2271</v>
      </c>
      <c r="K393" s="20" t="s">
        <v>2190</v>
      </c>
      <c r="L393" s="20" t="s">
        <v>2152</v>
      </c>
      <c r="M393" s="20" t="s">
        <v>2191</v>
      </c>
      <c r="N393" s="20" t="s">
        <v>2396</v>
      </c>
      <c r="O393">
        <v>5</v>
      </c>
      <c r="P393">
        <v>28</v>
      </c>
      <c r="Q393">
        <v>140</v>
      </c>
      <c r="R393" s="59">
        <v>43525</v>
      </c>
      <c r="S393" s="20" t="s">
        <v>2147</v>
      </c>
      <c r="T393" t="b">
        <v>0</v>
      </c>
    </row>
    <row r="394" spans="1:20" x14ac:dyDescent="0.15">
      <c r="A394" s="20" t="s">
        <v>2347</v>
      </c>
      <c r="B394" s="20" t="s">
        <v>2130</v>
      </c>
      <c r="C394" s="19">
        <v>43625.771179629628</v>
      </c>
      <c r="D394" s="19">
        <v>43094.826089282411</v>
      </c>
      <c r="E394" s="19">
        <v>43624.575414016203</v>
      </c>
      <c r="F394" t="s">
        <v>2149</v>
      </c>
      <c r="G394" s="20" t="s">
        <v>2270</v>
      </c>
      <c r="H394" s="59">
        <v>43525</v>
      </c>
      <c r="I394">
        <v>42457</v>
      </c>
      <c r="J394" s="20" t="s">
        <v>2271</v>
      </c>
      <c r="K394" s="20" t="s">
        <v>2190</v>
      </c>
      <c r="L394" s="20" t="s">
        <v>2152</v>
      </c>
      <c r="M394" s="20" t="s">
        <v>2191</v>
      </c>
      <c r="N394" s="20" t="s">
        <v>2397</v>
      </c>
      <c r="O394">
        <v>6</v>
      </c>
      <c r="P394">
        <v>28</v>
      </c>
      <c r="Q394">
        <v>168</v>
      </c>
      <c r="R394" s="59">
        <v>43525</v>
      </c>
      <c r="S394" s="20" t="s">
        <v>2147</v>
      </c>
      <c r="T394" t="b">
        <v>0</v>
      </c>
    </row>
    <row r="395" spans="1:20" x14ac:dyDescent="0.15">
      <c r="A395" s="20" t="s">
        <v>2347</v>
      </c>
      <c r="B395" s="20" t="s">
        <v>2130</v>
      </c>
      <c r="C395" s="19">
        <v>43625.771179629628</v>
      </c>
      <c r="D395" s="19">
        <v>43094.826089282411</v>
      </c>
      <c r="E395" s="19">
        <v>43624.575414016203</v>
      </c>
      <c r="F395" t="s">
        <v>2149</v>
      </c>
      <c r="G395" s="20" t="s">
        <v>2270</v>
      </c>
      <c r="H395" s="59">
        <v>43525</v>
      </c>
      <c r="I395">
        <v>42457</v>
      </c>
      <c r="J395" s="20" t="s">
        <v>2271</v>
      </c>
      <c r="K395" s="20" t="s">
        <v>2190</v>
      </c>
      <c r="L395" s="20" t="s">
        <v>2152</v>
      </c>
      <c r="M395" s="20" t="s">
        <v>2191</v>
      </c>
      <c r="N395" s="20" t="s">
        <v>2398</v>
      </c>
      <c r="O395">
        <v>8</v>
      </c>
      <c r="P395">
        <v>28</v>
      </c>
      <c r="Q395">
        <v>224</v>
      </c>
      <c r="R395" s="59">
        <v>43525</v>
      </c>
      <c r="S395" s="20" t="s">
        <v>2147</v>
      </c>
      <c r="T395" t="b">
        <v>0</v>
      </c>
    </row>
    <row r="396" spans="1:20" x14ac:dyDescent="0.15">
      <c r="A396" s="20" t="s">
        <v>2347</v>
      </c>
      <c r="B396" s="20" t="s">
        <v>2130</v>
      </c>
      <c r="C396" s="19">
        <v>43625.771179629628</v>
      </c>
      <c r="D396" s="19">
        <v>43094.826089282411</v>
      </c>
      <c r="E396" s="19">
        <v>43624.575414016203</v>
      </c>
      <c r="F396" t="s">
        <v>2149</v>
      </c>
      <c r="G396" s="20" t="s">
        <v>2270</v>
      </c>
      <c r="H396" s="59">
        <v>43525</v>
      </c>
      <c r="I396">
        <v>42458</v>
      </c>
      <c r="J396" s="20" t="s">
        <v>2271</v>
      </c>
      <c r="K396" s="20" t="s">
        <v>2177</v>
      </c>
      <c r="L396" s="20" t="s">
        <v>2156</v>
      </c>
      <c r="M396" s="20" t="s">
        <v>2178</v>
      </c>
      <c r="N396" s="20" t="s">
        <v>2320</v>
      </c>
      <c r="O396">
        <v>6</v>
      </c>
      <c r="P396">
        <v>88</v>
      </c>
      <c r="Q396">
        <v>528</v>
      </c>
      <c r="R396" s="59">
        <v>43525</v>
      </c>
      <c r="S396" s="20" t="s">
        <v>2147</v>
      </c>
      <c r="T396" t="b">
        <v>0</v>
      </c>
    </row>
    <row r="397" spans="1:20" x14ac:dyDescent="0.15">
      <c r="A397" s="20" t="s">
        <v>2347</v>
      </c>
      <c r="B397" s="20" t="s">
        <v>2130</v>
      </c>
      <c r="C397" s="19">
        <v>43625.771179629628</v>
      </c>
      <c r="D397" s="19">
        <v>43094.826089282411</v>
      </c>
      <c r="E397" s="19">
        <v>43624.575414016203</v>
      </c>
      <c r="F397" t="s">
        <v>2149</v>
      </c>
      <c r="G397" s="20" t="s">
        <v>2270</v>
      </c>
      <c r="H397" s="59">
        <v>43525</v>
      </c>
      <c r="I397">
        <v>42458</v>
      </c>
      <c r="J397" s="20" t="s">
        <v>2271</v>
      </c>
      <c r="K397" s="20" t="s">
        <v>2190</v>
      </c>
      <c r="L397" s="20" t="s">
        <v>2152</v>
      </c>
      <c r="M397" s="20" t="s">
        <v>2191</v>
      </c>
      <c r="N397" s="20" t="s">
        <v>2399</v>
      </c>
      <c r="O397">
        <v>9</v>
      </c>
      <c r="P397">
        <v>28</v>
      </c>
      <c r="Q397">
        <v>252</v>
      </c>
      <c r="R397" s="59">
        <v>43525</v>
      </c>
      <c r="S397" s="20" t="s">
        <v>2147</v>
      </c>
      <c r="T397" t="b">
        <v>0</v>
      </c>
    </row>
    <row r="398" spans="1:20" x14ac:dyDescent="0.15">
      <c r="A398" s="20" t="s">
        <v>2347</v>
      </c>
      <c r="B398" s="20" t="s">
        <v>2130</v>
      </c>
      <c r="C398" s="19">
        <v>43625.771179629628</v>
      </c>
      <c r="D398" s="19">
        <v>43094.826089282411</v>
      </c>
      <c r="E398" s="19">
        <v>43624.575414016203</v>
      </c>
      <c r="F398" t="s">
        <v>2149</v>
      </c>
      <c r="G398" s="20" t="s">
        <v>2270</v>
      </c>
      <c r="H398" s="59">
        <v>43525</v>
      </c>
      <c r="I398">
        <v>42458</v>
      </c>
      <c r="J398" s="20" t="s">
        <v>2271</v>
      </c>
      <c r="K398" s="20" t="s">
        <v>2167</v>
      </c>
      <c r="L398" s="20" t="s">
        <v>2156</v>
      </c>
      <c r="M398" s="20" t="s">
        <v>2168</v>
      </c>
      <c r="N398" s="20" t="s">
        <v>2350</v>
      </c>
      <c r="O398">
        <v>6</v>
      </c>
      <c r="P398">
        <v>25</v>
      </c>
      <c r="Q398">
        <v>150</v>
      </c>
      <c r="R398" s="59">
        <v>43525</v>
      </c>
      <c r="S398" s="20" t="s">
        <v>2147</v>
      </c>
      <c r="T398" t="b">
        <v>0</v>
      </c>
    </row>
    <row r="399" spans="1:20" x14ac:dyDescent="0.15">
      <c r="A399" s="20" t="s">
        <v>2347</v>
      </c>
      <c r="B399" s="20" t="s">
        <v>2130</v>
      </c>
      <c r="C399" s="19">
        <v>43625.771179629628</v>
      </c>
      <c r="D399" s="19">
        <v>43094.826089282411</v>
      </c>
      <c r="E399" s="19">
        <v>43624.575414016203</v>
      </c>
      <c r="F399" t="s">
        <v>2149</v>
      </c>
      <c r="G399" s="20" t="s">
        <v>2270</v>
      </c>
      <c r="H399" s="59">
        <v>43525</v>
      </c>
      <c r="I399">
        <v>42459</v>
      </c>
      <c r="J399" s="20" t="s">
        <v>2271</v>
      </c>
      <c r="K399" s="20" t="s">
        <v>2151</v>
      </c>
      <c r="L399" s="20" t="s">
        <v>2152</v>
      </c>
      <c r="M399" s="20" t="s">
        <v>2153</v>
      </c>
      <c r="N399" s="20" t="s">
        <v>2400</v>
      </c>
      <c r="O399">
        <v>4</v>
      </c>
      <c r="P399">
        <v>16</v>
      </c>
      <c r="Q399">
        <v>64</v>
      </c>
      <c r="R399" s="59">
        <v>43525</v>
      </c>
      <c r="S399" s="20" t="s">
        <v>2147</v>
      </c>
      <c r="T399" t="b">
        <v>0</v>
      </c>
    </row>
    <row r="400" spans="1:20" x14ac:dyDescent="0.15">
      <c r="A400" s="20" t="s">
        <v>2347</v>
      </c>
      <c r="B400" s="20" t="s">
        <v>2130</v>
      </c>
      <c r="C400" s="19">
        <v>43625.771179629628</v>
      </c>
      <c r="D400" s="19">
        <v>43094.826089282411</v>
      </c>
      <c r="E400" s="19">
        <v>43624.575414016203</v>
      </c>
      <c r="F400" t="s">
        <v>2149</v>
      </c>
      <c r="G400" s="20" t="s">
        <v>2270</v>
      </c>
      <c r="H400" s="59">
        <v>43525</v>
      </c>
      <c r="I400">
        <v>42459</v>
      </c>
      <c r="J400" s="20" t="s">
        <v>2271</v>
      </c>
      <c r="K400" s="20" t="s">
        <v>2167</v>
      </c>
      <c r="L400" s="20" t="s">
        <v>2156</v>
      </c>
      <c r="M400" s="20" t="s">
        <v>2168</v>
      </c>
      <c r="N400" s="20" t="s">
        <v>2318</v>
      </c>
      <c r="O400">
        <v>2</v>
      </c>
      <c r="P400">
        <v>25</v>
      </c>
      <c r="Q400">
        <v>50</v>
      </c>
      <c r="R400" s="59">
        <v>43525</v>
      </c>
      <c r="S400" s="20" t="s">
        <v>2147</v>
      </c>
      <c r="T400" t="b">
        <v>0</v>
      </c>
    </row>
    <row r="401" spans="1:20" x14ac:dyDescent="0.15">
      <c r="A401" s="20" t="s">
        <v>2347</v>
      </c>
      <c r="B401" s="20" t="s">
        <v>2130</v>
      </c>
      <c r="C401" s="19">
        <v>43625.771179629628</v>
      </c>
      <c r="D401" s="19">
        <v>43094.826089282411</v>
      </c>
      <c r="E401" s="19">
        <v>43624.575414016203</v>
      </c>
      <c r="F401" t="s">
        <v>2149</v>
      </c>
      <c r="G401" s="20" t="s">
        <v>2270</v>
      </c>
      <c r="H401" s="59">
        <v>43525</v>
      </c>
      <c r="I401">
        <v>42459</v>
      </c>
      <c r="J401" s="20" t="s">
        <v>2271</v>
      </c>
      <c r="K401" s="20" t="s">
        <v>2205</v>
      </c>
      <c r="L401" s="20" t="s">
        <v>2152</v>
      </c>
      <c r="M401" s="20" t="s">
        <v>2206</v>
      </c>
      <c r="N401" s="20" t="s">
        <v>2401</v>
      </c>
      <c r="O401">
        <v>4</v>
      </c>
      <c r="P401">
        <v>98</v>
      </c>
      <c r="Q401">
        <v>392</v>
      </c>
      <c r="R401" s="59">
        <v>43525</v>
      </c>
      <c r="S401" s="20" t="s">
        <v>2147</v>
      </c>
      <c r="T401" t="b">
        <v>0</v>
      </c>
    </row>
    <row r="402" spans="1:20" x14ac:dyDescent="0.15">
      <c r="A402" s="20" t="s">
        <v>2347</v>
      </c>
      <c r="B402" s="20" t="s">
        <v>2130</v>
      </c>
      <c r="C402" s="19">
        <v>43625.771179629628</v>
      </c>
      <c r="D402" s="19">
        <v>43094.826089282411</v>
      </c>
      <c r="E402" s="19">
        <v>43624.575414016203</v>
      </c>
      <c r="F402" t="s">
        <v>2149</v>
      </c>
      <c r="G402" s="20" t="s">
        <v>2270</v>
      </c>
      <c r="H402" s="59">
        <v>43525</v>
      </c>
      <c r="I402">
        <v>42460</v>
      </c>
      <c r="J402" s="20" t="s">
        <v>2271</v>
      </c>
      <c r="K402" s="20" t="s">
        <v>2155</v>
      </c>
      <c r="L402" s="20" t="s">
        <v>2156</v>
      </c>
      <c r="M402" s="20" t="s">
        <v>2157</v>
      </c>
      <c r="N402" s="20" t="s">
        <v>2283</v>
      </c>
      <c r="O402">
        <v>4</v>
      </c>
      <c r="P402">
        <v>54</v>
      </c>
      <c r="Q402">
        <v>216</v>
      </c>
      <c r="R402" s="59">
        <v>43525</v>
      </c>
      <c r="S402" s="20" t="s">
        <v>2147</v>
      </c>
      <c r="T402" t="b">
        <v>0</v>
      </c>
    </row>
    <row r="403" spans="1:20" x14ac:dyDescent="0.15">
      <c r="A403" s="20" t="s">
        <v>2347</v>
      </c>
      <c r="B403" s="20" t="s">
        <v>2130</v>
      </c>
      <c r="C403" s="19">
        <v>43625.771179629628</v>
      </c>
      <c r="D403" s="19">
        <v>43094.826089282411</v>
      </c>
      <c r="E403" s="19">
        <v>43624.575414016203</v>
      </c>
      <c r="F403" t="s">
        <v>2149</v>
      </c>
      <c r="G403" s="20" t="s">
        <v>2270</v>
      </c>
      <c r="H403" s="59">
        <v>43525</v>
      </c>
      <c r="I403">
        <v>42460</v>
      </c>
      <c r="J403" s="20" t="s">
        <v>2271</v>
      </c>
      <c r="K403" s="20" t="s">
        <v>2155</v>
      </c>
      <c r="L403" s="20" t="s">
        <v>2156</v>
      </c>
      <c r="M403" s="20" t="s">
        <v>2157</v>
      </c>
      <c r="N403" s="20" t="s">
        <v>2402</v>
      </c>
      <c r="O403">
        <v>3</v>
      </c>
      <c r="P403">
        <v>54</v>
      </c>
      <c r="Q403">
        <v>162</v>
      </c>
      <c r="R403" s="59">
        <v>43525</v>
      </c>
      <c r="S403" s="20" t="s">
        <v>2147</v>
      </c>
      <c r="T403" t="b">
        <v>0</v>
      </c>
    </row>
    <row r="404" spans="1:20" x14ac:dyDescent="0.15">
      <c r="A404" s="20" t="s">
        <v>2403</v>
      </c>
      <c r="B404" s="20" t="s">
        <v>2130</v>
      </c>
      <c r="C404" s="19">
        <v>43625.771179687501</v>
      </c>
      <c r="D404" s="19">
        <v>43094.828186122686</v>
      </c>
      <c r="E404" s="19">
        <v>43624.575414050923</v>
      </c>
      <c r="F404" t="s">
        <v>2149</v>
      </c>
      <c r="G404" s="20" t="s">
        <v>2404</v>
      </c>
      <c r="H404" s="59">
        <v>43466</v>
      </c>
      <c r="I404">
        <v>42370</v>
      </c>
      <c r="J404" s="20" t="s">
        <v>2405</v>
      </c>
      <c r="K404" s="20" t="s">
        <v>2205</v>
      </c>
      <c r="L404" s="20" t="s">
        <v>2152</v>
      </c>
      <c r="M404" s="20" t="s">
        <v>2206</v>
      </c>
      <c r="N404" s="20" t="s">
        <v>2406</v>
      </c>
      <c r="O404">
        <v>3</v>
      </c>
      <c r="P404">
        <v>98</v>
      </c>
      <c r="Q404">
        <v>294</v>
      </c>
      <c r="R404" s="59">
        <v>43466</v>
      </c>
      <c r="S404" s="20" t="s">
        <v>2147</v>
      </c>
      <c r="T404" t="b">
        <v>0</v>
      </c>
    </row>
    <row r="405" spans="1:20" x14ac:dyDescent="0.15">
      <c r="A405" s="20" t="s">
        <v>2403</v>
      </c>
      <c r="B405" s="20" t="s">
        <v>2130</v>
      </c>
      <c r="C405" s="19">
        <v>43625.771179687501</v>
      </c>
      <c r="D405" s="19">
        <v>43094.828186122686</v>
      </c>
      <c r="E405" s="19">
        <v>43624.575414050923</v>
      </c>
      <c r="F405" t="s">
        <v>2149</v>
      </c>
      <c r="G405" s="20" t="s">
        <v>2404</v>
      </c>
      <c r="H405" s="59">
        <v>43466</v>
      </c>
      <c r="I405">
        <v>42370</v>
      </c>
      <c r="J405" s="20" t="s">
        <v>2405</v>
      </c>
      <c r="K405" s="20" t="s">
        <v>2190</v>
      </c>
      <c r="L405" s="20" t="s">
        <v>2152</v>
      </c>
      <c r="M405" s="20" t="s">
        <v>2191</v>
      </c>
      <c r="N405" s="20" t="s">
        <v>2407</v>
      </c>
      <c r="O405">
        <v>4</v>
      </c>
      <c r="P405">
        <v>28</v>
      </c>
      <c r="Q405">
        <v>112</v>
      </c>
      <c r="R405" s="59">
        <v>43466</v>
      </c>
      <c r="S405" s="20" t="s">
        <v>2147</v>
      </c>
      <c r="T405" t="b">
        <v>0</v>
      </c>
    </row>
    <row r="406" spans="1:20" x14ac:dyDescent="0.15">
      <c r="A406" s="20" t="s">
        <v>2403</v>
      </c>
      <c r="B406" s="20" t="s">
        <v>2130</v>
      </c>
      <c r="C406" s="19">
        <v>43625.771179687501</v>
      </c>
      <c r="D406" s="19">
        <v>43094.828186122686</v>
      </c>
      <c r="E406" s="19">
        <v>43624.575414050923</v>
      </c>
      <c r="F406" t="s">
        <v>2149</v>
      </c>
      <c r="G406" s="20" t="s">
        <v>2404</v>
      </c>
      <c r="H406" s="59">
        <v>43466</v>
      </c>
      <c r="I406">
        <v>42370</v>
      </c>
      <c r="J406" s="20" t="s">
        <v>2405</v>
      </c>
      <c r="K406" s="20" t="s">
        <v>2211</v>
      </c>
      <c r="L406" s="20" t="s">
        <v>2161</v>
      </c>
      <c r="M406" s="20" t="s">
        <v>2212</v>
      </c>
      <c r="N406" s="20" t="s">
        <v>2408</v>
      </c>
      <c r="O406">
        <v>4</v>
      </c>
      <c r="P406">
        <v>68</v>
      </c>
      <c r="Q406">
        <v>272</v>
      </c>
      <c r="R406" s="59">
        <v>43466</v>
      </c>
      <c r="S406" s="20" t="s">
        <v>2147</v>
      </c>
      <c r="T406" t="b">
        <v>0</v>
      </c>
    </row>
    <row r="407" spans="1:20" x14ac:dyDescent="0.15">
      <c r="A407" s="20" t="s">
        <v>2403</v>
      </c>
      <c r="B407" s="20" t="s">
        <v>2130</v>
      </c>
      <c r="C407" s="19">
        <v>43625.771179687501</v>
      </c>
      <c r="D407" s="19">
        <v>43094.828186122686</v>
      </c>
      <c r="E407" s="19">
        <v>43624.575414050923</v>
      </c>
      <c r="F407" t="s">
        <v>2149</v>
      </c>
      <c r="G407" s="20" t="s">
        <v>2404</v>
      </c>
      <c r="H407" s="59">
        <v>43466</v>
      </c>
      <c r="I407">
        <v>42370</v>
      </c>
      <c r="J407" s="20" t="s">
        <v>2405</v>
      </c>
      <c r="K407" s="20" t="s">
        <v>2177</v>
      </c>
      <c r="L407" s="20" t="s">
        <v>2156</v>
      </c>
      <c r="M407" s="20" t="s">
        <v>2178</v>
      </c>
      <c r="N407" s="20" t="s">
        <v>2409</v>
      </c>
      <c r="O407">
        <v>9</v>
      </c>
      <c r="P407">
        <v>88</v>
      </c>
      <c r="Q407">
        <v>792</v>
      </c>
      <c r="R407" s="59">
        <v>43466</v>
      </c>
      <c r="S407" s="20" t="s">
        <v>2147</v>
      </c>
      <c r="T407" t="b">
        <v>0</v>
      </c>
    </row>
    <row r="408" spans="1:20" x14ac:dyDescent="0.15">
      <c r="A408" s="20" t="s">
        <v>2403</v>
      </c>
      <c r="B408" s="20" t="s">
        <v>2130</v>
      </c>
      <c r="C408" s="19">
        <v>43625.771179687501</v>
      </c>
      <c r="D408" s="19">
        <v>43094.828186122686</v>
      </c>
      <c r="E408" s="19">
        <v>43624.575414050923</v>
      </c>
      <c r="F408" t="s">
        <v>2149</v>
      </c>
      <c r="G408" s="20" t="s">
        <v>2404</v>
      </c>
      <c r="H408" s="59">
        <v>43466</v>
      </c>
      <c r="I408">
        <v>42370</v>
      </c>
      <c r="J408" s="20" t="s">
        <v>2405</v>
      </c>
      <c r="K408" s="20" t="s">
        <v>2205</v>
      </c>
      <c r="L408" s="20" t="s">
        <v>2152</v>
      </c>
      <c r="M408" s="20" t="s">
        <v>2206</v>
      </c>
      <c r="N408" s="20" t="s">
        <v>2410</v>
      </c>
      <c r="O408">
        <v>8</v>
      </c>
      <c r="P408">
        <v>98</v>
      </c>
      <c r="Q408">
        <v>784</v>
      </c>
      <c r="R408" s="59">
        <v>43466</v>
      </c>
      <c r="S408" s="20" t="s">
        <v>2147</v>
      </c>
      <c r="T408" t="b">
        <v>0</v>
      </c>
    </row>
    <row r="409" spans="1:20" x14ac:dyDescent="0.15">
      <c r="A409" s="20" t="s">
        <v>2403</v>
      </c>
      <c r="B409" s="20" t="s">
        <v>2130</v>
      </c>
      <c r="C409" s="19">
        <v>43625.771179687501</v>
      </c>
      <c r="D409" s="19">
        <v>43094.828186122686</v>
      </c>
      <c r="E409" s="19">
        <v>43624.575414050923</v>
      </c>
      <c r="F409" t="s">
        <v>2149</v>
      </c>
      <c r="G409" s="20" t="s">
        <v>2404</v>
      </c>
      <c r="H409" s="59">
        <v>43466</v>
      </c>
      <c r="I409">
        <v>42370</v>
      </c>
      <c r="J409" s="20" t="s">
        <v>2405</v>
      </c>
      <c r="K409" s="20" t="s">
        <v>2190</v>
      </c>
      <c r="L409" s="20" t="s">
        <v>2152</v>
      </c>
      <c r="M409" s="20" t="s">
        <v>2191</v>
      </c>
      <c r="N409" s="20" t="s">
        <v>2411</v>
      </c>
      <c r="O409">
        <v>4</v>
      </c>
      <c r="P409">
        <v>28</v>
      </c>
      <c r="Q409">
        <v>112</v>
      </c>
      <c r="R409" s="59">
        <v>43466</v>
      </c>
      <c r="S409" s="20" t="s">
        <v>2147</v>
      </c>
      <c r="T409" t="b">
        <v>0</v>
      </c>
    </row>
    <row r="410" spans="1:20" x14ac:dyDescent="0.15">
      <c r="A410" s="20" t="s">
        <v>2403</v>
      </c>
      <c r="B410" s="20" t="s">
        <v>2130</v>
      </c>
      <c r="C410" s="19">
        <v>43625.771179687501</v>
      </c>
      <c r="D410" s="19">
        <v>43094.828186122686</v>
      </c>
      <c r="E410" s="19">
        <v>43624.575414050923</v>
      </c>
      <c r="F410" t="s">
        <v>2149</v>
      </c>
      <c r="G410" s="20" t="s">
        <v>2404</v>
      </c>
      <c r="H410" s="59">
        <v>43466</v>
      </c>
      <c r="I410">
        <v>42371</v>
      </c>
      <c r="J410" s="20" t="s">
        <v>2405</v>
      </c>
      <c r="K410" s="20" t="s">
        <v>2164</v>
      </c>
      <c r="L410" s="20" t="s">
        <v>2161</v>
      </c>
      <c r="M410" s="20" t="s">
        <v>2165</v>
      </c>
      <c r="N410" s="20" t="s">
        <v>2412</v>
      </c>
      <c r="O410">
        <v>2</v>
      </c>
      <c r="P410">
        <v>49</v>
      </c>
      <c r="Q410">
        <v>98</v>
      </c>
      <c r="R410" s="59">
        <v>43466</v>
      </c>
      <c r="S410" s="20" t="s">
        <v>2147</v>
      </c>
      <c r="T410" t="b">
        <v>0</v>
      </c>
    </row>
    <row r="411" spans="1:20" x14ac:dyDescent="0.15">
      <c r="A411" s="20" t="s">
        <v>2403</v>
      </c>
      <c r="B411" s="20" t="s">
        <v>2130</v>
      </c>
      <c r="C411" s="19">
        <v>43625.771179687501</v>
      </c>
      <c r="D411" s="19">
        <v>43094.828186122686</v>
      </c>
      <c r="E411" s="19">
        <v>43624.575414050923</v>
      </c>
      <c r="F411" t="s">
        <v>2149</v>
      </c>
      <c r="G411" s="20" t="s">
        <v>2404</v>
      </c>
      <c r="H411" s="59">
        <v>43466</v>
      </c>
      <c r="I411">
        <v>42371</v>
      </c>
      <c r="J411" s="20" t="s">
        <v>2405</v>
      </c>
      <c r="K411" s="20" t="s">
        <v>2190</v>
      </c>
      <c r="L411" s="20" t="s">
        <v>2152</v>
      </c>
      <c r="M411" s="20" t="s">
        <v>2191</v>
      </c>
      <c r="N411" s="20" t="s">
        <v>2413</v>
      </c>
      <c r="O411">
        <v>5</v>
      </c>
      <c r="P411">
        <v>28</v>
      </c>
      <c r="Q411">
        <v>140</v>
      </c>
      <c r="R411" s="59">
        <v>43466</v>
      </c>
      <c r="S411" s="20" t="s">
        <v>2147</v>
      </c>
      <c r="T411" t="b">
        <v>0</v>
      </c>
    </row>
    <row r="412" spans="1:20" x14ac:dyDescent="0.15">
      <c r="A412" s="20" t="s">
        <v>2403</v>
      </c>
      <c r="B412" s="20" t="s">
        <v>2130</v>
      </c>
      <c r="C412" s="19">
        <v>43625.771179687501</v>
      </c>
      <c r="D412" s="19">
        <v>43094.828186122686</v>
      </c>
      <c r="E412" s="19">
        <v>43624.575414050923</v>
      </c>
      <c r="F412" t="s">
        <v>2149</v>
      </c>
      <c r="G412" s="20" t="s">
        <v>2404</v>
      </c>
      <c r="H412" s="59">
        <v>43466</v>
      </c>
      <c r="I412">
        <v>42371</v>
      </c>
      <c r="J412" s="20" t="s">
        <v>2405</v>
      </c>
      <c r="K412" s="20" t="s">
        <v>2160</v>
      </c>
      <c r="L412" s="20" t="s">
        <v>2161</v>
      </c>
      <c r="M412" s="20" t="s">
        <v>2162</v>
      </c>
      <c r="N412" s="20" t="s">
        <v>2414</v>
      </c>
      <c r="O412">
        <v>7</v>
      </c>
      <c r="P412">
        <v>26</v>
      </c>
      <c r="Q412">
        <v>182</v>
      </c>
      <c r="R412" s="59">
        <v>43466</v>
      </c>
      <c r="S412" s="20" t="s">
        <v>2147</v>
      </c>
      <c r="T412" t="b">
        <v>0</v>
      </c>
    </row>
    <row r="413" spans="1:20" x14ac:dyDescent="0.15">
      <c r="A413" s="20" t="s">
        <v>2403</v>
      </c>
      <c r="B413" s="20" t="s">
        <v>2130</v>
      </c>
      <c r="C413" s="19">
        <v>43625.771179687501</v>
      </c>
      <c r="D413" s="19">
        <v>43094.828186122686</v>
      </c>
      <c r="E413" s="19">
        <v>43624.575414050923</v>
      </c>
      <c r="F413" t="s">
        <v>2149</v>
      </c>
      <c r="G413" s="20" t="s">
        <v>2404</v>
      </c>
      <c r="H413" s="59">
        <v>43466</v>
      </c>
      <c r="I413">
        <v>42371</v>
      </c>
      <c r="J413" s="20" t="s">
        <v>2405</v>
      </c>
      <c r="K413" s="20" t="s">
        <v>2151</v>
      </c>
      <c r="L413" s="20" t="s">
        <v>2152</v>
      </c>
      <c r="M413" s="20" t="s">
        <v>2153</v>
      </c>
      <c r="N413" s="20" t="s">
        <v>2415</v>
      </c>
      <c r="O413">
        <v>4</v>
      </c>
      <c r="P413">
        <v>16</v>
      </c>
      <c r="Q413">
        <v>64</v>
      </c>
      <c r="R413" s="59">
        <v>43466</v>
      </c>
      <c r="S413" s="20" t="s">
        <v>2147</v>
      </c>
      <c r="T413" t="b">
        <v>0</v>
      </c>
    </row>
    <row r="414" spans="1:20" x14ac:dyDescent="0.15">
      <c r="A414" s="20" t="s">
        <v>2403</v>
      </c>
      <c r="B414" s="20" t="s">
        <v>2130</v>
      </c>
      <c r="C414" s="19">
        <v>43625.771179687501</v>
      </c>
      <c r="D414" s="19">
        <v>43094.828186122686</v>
      </c>
      <c r="E414" s="19">
        <v>43624.575414050923</v>
      </c>
      <c r="F414" t="s">
        <v>2149</v>
      </c>
      <c r="G414" s="20" t="s">
        <v>2404</v>
      </c>
      <c r="H414" s="59">
        <v>43466</v>
      </c>
      <c r="I414">
        <v>42371</v>
      </c>
      <c r="J414" s="20" t="s">
        <v>2405</v>
      </c>
      <c r="K414" s="20" t="s">
        <v>2205</v>
      </c>
      <c r="L414" s="20" t="s">
        <v>2152</v>
      </c>
      <c r="M414" s="20" t="s">
        <v>2206</v>
      </c>
      <c r="N414" s="20" t="s">
        <v>2416</v>
      </c>
      <c r="O414">
        <v>6</v>
      </c>
      <c r="P414">
        <v>98</v>
      </c>
      <c r="Q414">
        <v>588</v>
      </c>
      <c r="R414" s="59">
        <v>43466</v>
      </c>
      <c r="S414" s="20" t="s">
        <v>2147</v>
      </c>
      <c r="T414" t="b">
        <v>0</v>
      </c>
    </row>
    <row r="415" spans="1:20" x14ac:dyDescent="0.15">
      <c r="A415" s="20" t="s">
        <v>2403</v>
      </c>
      <c r="B415" s="20" t="s">
        <v>2130</v>
      </c>
      <c r="C415" s="19">
        <v>43625.771179687501</v>
      </c>
      <c r="D415" s="19">
        <v>43094.828186122686</v>
      </c>
      <c r="E415" s="19">
        <v>43624.575414050923</v>
      </c>
      <c r="F415" t="s">
        <v>2149</v>
      </c>
      <c r="G415" s="20" t="s">
        <v>2404</v>
      </c>
      <c r="H415" s="59">
        <v>43466</v>
      </c>
      <c r="I415">
        <v>42371</v>
      </c>
      <c r="J415" s="20" t="s">
        <v>2405</v>
      </c>
      <c r="K415" s="20" t="s">
        <v>2167</v>
      </c>
      <c r="L415" s="20" t="s">
        <v>2156</v>
      </c>
      <c r="M415" s="20" t="s">
        <v>2168</v>
      </c>
      <c r="N415" s="20" t="s">
        <v>2417</v>
      </c>
      <c r="O415">
        <v>6</v>
      </c>
      <c r="P415">
        <v>25</v>
      </c>
      <c r="Q415">
        <v>150</v>
      </c>
      <c r="R415" s="59">
        <v>43466</v>
      </c>
      <c r="S415" s="20" t="s">
        <v>2147</v>
      </c>
      <c r="T415" t="b">
        <v>0</v>
      </c>
    </row>
    <row r="416" spans="1:20" x14ac:dyDescent="0.15">
      <c r="A416" s="20" t="s">
        <v>2403</v>
      </c>
      <c r="B416" s="20" t="s">
        <v>2130</v>
      </c>
      <c r="C416" s="19">
        <v>43625.771179687501</v>
      </c>
      <c r="D416" s="19">
        <v>43094.828186122686</v>
      </c>
      <c r="E416" s="19">
        <v>43624.575414050923</v>
      </c>
      <c r="F416" t="s">
        <v>2149</v>
      </c>
      <c r="G416" s="20" t="s">
        <v>2404</v>
      </c>
      <c r="H416" s="59">
        <v>43466</v>
      </c>
      <c r="I416">
        <v>42372</v>
      </c>
      <c r="J416" s="20" t="s">
        <v>2405</v>
      </c>
      <c r="K416" s="20" t="s">
        <v>2205</v>
      </c>
      <c r="L416" s="20" t="s">
        <v>2152</v>
      </c>
      <c r="M416" s="20" t="s">
        <v>2206</v>
      </c>
      <c r="N416" s="20" t="s">
        <v>2418</v>
      </c>
      <c r="O416">
        <v>6</v>
      </c>
      <c r="P416">
        <v>98</v>
      </c>
      <c r="Q416">
        <v>588</v>
      </c>
      <c r="R416" s="59">
        <v>43466</v>
      </c>
      <c r="S416" s="20" t="s">
        <v>2147</v>
      </c>
      <c r="T416" t="b">
        <v>0</v>
      </c>
    </row>
    <row r="417" spans="1:20" x14ac:dyDescent="0.15">
      <c r="A417" s="20" t="s">
        <v>2403</v>
      </c>
      <c r="B417" s="20" t="s">
        <v>2130</v>
      </c>
      <c r="C417" s="19">
        <v>43625.771179687501</v>
      </c>
      <c r="D417" s="19">
        <v>43094.828186122686</v>
      </c>
      <c r="E417" s="19">
        <v>43624.575414050923</v>
      </c>
      <c r="F417" t="s">
        <v>2149</v>
      </c>
      <c r="G417" s="20" t="s">
        <v>2404</v>
      </c>
      <c r="H417" s="59">
        <v>43466</v>
      </c>
      <c r="I417">
        <v>42372</v>
      </c>
      <c r="J417" s="20" t="s">
        <v>2405</v>
      </c>
      <c r="K417" s="20" t="s">
        <v>2211</v>
      </c>
      <c r="L417" s="20" t="s">
        <v>2161</v>
      </c>
      <c r="M417" s="20" t="s">
        <v>2212</v>
      </c>
      <c r="N417" s="20" t="s">
        <v>2419</v>
      </c>
      <c r="O417">
        <v>2</v>
      </c>
      <c r="P417">
        <v>68</v>
      </c>
      <c r="Q417">
        <v>136</v>
      </c>
      <c r="R417" s="59">
        <v>43466</v>
      </c>
      <c r="S417" s="20" t="s">
        <v>2147</v>
      </c>
      <c r="T417" t="b">
        <v>0</v>
      </c>
    </row>
    <row r="418" spans="1:20" x14ac:dyDescent="0.15">
      <c r="A418" s="20" t="s">
        <v>2403</v>
      </c>
      <c r="B418" s="20" t="s">
        <v>2130</v>
      </c>
      <c r="C418" s="19">
        <v>43625.771179687501</v>
      </c>
      <c r="D418" s="19">
        <v>43094.828186122686</v>
      </c>
      <c r="E418" s="19">
        <v>43624.575414050923</v>
      </c>
      <c r="F418" t="s">
        <v>2149</v>
      </c>
      <c r="G418" s="20" t="s">
        <v>2404</v>
      </c>
      <c r="H418" s="59">
        <v>43466</v>
      </c>
      <c r="I418">
        <v>42372</v>
      </c>
      <c r="J418" s="20" t="s">
        <v>2405</v>
      </c>
      <c r="K418" s="20" t="s">
        <v>2151</v>
      </c>
      <c r="L418" s="20" t="s">
        <v>2152</v>
      </c>
      <c r="M418" s="20" t="s">
        <v>2153</v>
      </c>
      <c r="N418" s="20" t="s">
        <v>2420</v>
      </c>
      <c r="O418">
        <v>4</v>
      </c>
      <c r="P418">
        <v>16</v>
      </c>
      <c r="Q418">
        <v>64</v>
      </c>
      <c r="R418" s="59">
        <v>43466</v>
      </c>
      <c r="S418" s="20" t="s">
        <v>2147</v>
      </c>
      <c r="T418" t="b">
        <v>0</v>
      </c>
    </row>
    <row r="419" spans="1:20" x14ac:dyDescent="0.15">
      <c r="A419" s="20" t="s">
        <v>2403</v>
      </c>
      <c r="B419" s="20" t="s">
        <v>2130</v>
      </c>
      <c r="C419" s="19">
        <v>43625.771179687501</v>
      </c>
      <c r="D419" s="19">
        <v>43094.828186122686</v>
      </c>
      <c r="E419" s="19">
        <v>43624.575414050923</v>
      </c>
      <c r="F419" t="s">
        <v>2149</v>
      </c>
      <c r="G419" s="20" t="s">
        <v>2404</v>
      </c>
      <c r="H419" s="59">
        <v>43466</v>
      </c>
      <c r="I419">
        <v>42372</v>
      </c>
      <c r="J419" s="20" t="s">
        <v>2405</v>
      </c>
      <c r="K419" s="20" t="s">
        <v>2211</v>
      </c>
      <c r="L419" s="20" t="s">
        <v>2161</v>
      </c>
      <c r="M419" s="20" t="s">
        <v>2212</v>
      </c>
      <c r="N419" s="20" t="s">
        <v>2421</v>
      </c>
      <c r="O419">
        <v>6</v>
      </c>
      <c r="P419">
        <v>68</v>
      </c>
      <c r="Q419">
        <v>408</v>
      </c>
      <c r="R419" s="59">
        <v>43466</v>
      </c>
      <c r="S419" s="20" t="s">
        <v>2147</v>
      </c>
      <c r="T419" t="b">
        <v>0</v>
      </c>
    </row>
    <row r="420" spans="1:20" x14ac:dyDescent="0.15">
      <c r="A420" s="20" t="s">
        <v>2403</v>
      </c>
      <c r="B420" s="20" t="s">
        <v>2130</v>
      </c>
      <c r="C420" s="19">
        <v>43625.771179687501</v>
      </c>
      <c r="D420" s="19">
        <v>43094.828186122686</v>
      </c>
      <c r="E420" s="19">
        <v>43624.575414050923</v>
      </c>
      <c r="F420" t="s">
        <v>2149</v>
      </c>
      <c r="G420" s="20" t="s">
        <v>2404</v>
      </c>
      <c r="H420" s="59">
        <v>43466</v>
      </c>
      <c r="I420">
        <v>42372</v>
      </c>
      <c r="J420" s="20" t="s">
        <v>2405</v>
      </c>
      <c r="K420" s="20" t="s">
        <v>2211</v>
      </c>
      <c r="L420" s="20" t="s">
        <v>2161</v>
      </c>
      <c r="M420" s="20" t="s">
        <v>2212</v>
      </c>
      <c r="N420" s="20" t="s">
        <v>2422</v>
      </c>
      <c r="O420">
        <v>4</v>
      </c>
      <c r="P420">
        <v>68</v>
      </c>
      <c r="Q420">
        <v>272</v>
      </c>
      <c r="R420" s="59">
        <v>43466</v>
      </c>
      <c r="S420" s="20" t="s">
        <v>2147</v>
      </c>
      <c r="T420" t="b">
        <v>0</v>
      </c>
    </row>
    <row r="421" spans="1:20" x14ac:dyDescent="0.15">
      <c r="A421" s="20" t="s">
        <v>2403</v>
      </c>
      <c r="B421" s="20" t="s">
        <v>2130</v>
      </c>
      <c r="C421" s="19">
        <v>43625.771179687501</v>
      </c>
      <c r="D421" s="19">
        <v>43094.828186122686</v>
      </c>
      <c r="E421" s="19">
        <v>43624.575414050923</v>
      </c>
      <c r="F421" t="s">
        <v>2149</v>
      </c>
      <c r="G421" s="20" t="s">
        <v>2404</v>
      </c>
      <c r="H421" s="59">
        <v>43466</v>
      </c>
      <c r="I421">
        <v>42372</v>
      </c>
      <c r="J421" s="20" t="s">
        <v>2405</v>
      </c>
      <c r="K421" s="20" t="s">
        <v>2211</v>
      </c>
      <c r="L421" s="20" t="s">
        <v>2161</v>
      </c>
      <c r="M421" s="20" t="s">
        <v>2212</v>
      </c>
      <c r="N421" s="20" t="s">
        <v>2423</v>
      </c>
      <c r="O421">
        <v>7</v>
      </c>
      <c r="P421">
        <v>68</v>
      </c>
      <c r="Q421">
        <v>476</v>
      </c>
      <c r="R421" s="59">
        <v>43466</v>
      </c>
      <c r="S421" s="20" t="s">
        <v>2147</v>
      </c>
      <c r="T421" t="b">
        <v>0</v>
      </c>
    </row>
    <row r="422" spans="1:20" x14ac:dyDescent="0.15">
      <c r="A422" s="20" t="s">
        <v>2403</v>
      </c>
      <c r="B422" s="20" t="s">
        <v>2130</v>
      </c>
      <c r="C422" s="19">
        <v>43625.771179687501</v>
      </c>
      <c r="D422" s="19">
        <v>43094.828186122686</v>
      </c>
      <c r="E422" s="19">
        <v>43624.575414050923</v>
      </c>
      <c r="F422" t="s">
        <v>2149</v>
      </c>
      <c r="G422" s="20" t="s">
        <v>2404</v>
      </c>
      <c r="H422" s="59">
        <v>43466</v>
      </c>
      <c r="I422">
        <v>42372</v>
      </c>
      <c r="J422" s="20" t="s">
        <v>2405</v>
      </c>
      <c r="K422" s="20" t="s">
        <v>2164</v>
      </c>
      <c r="L422" s="20" t="s">
        <v>2161</v>
      </c>
      <c r="M422" s="20" t="s">
        <v>2165</v>
      </c>
      <c r="N422" s="20" t="s">
        <v>2424</v>
      </c>
      <c r="O422">
        <v>7</v>
      </c>
      <c r="P422">
        <v>49</v>
      </c>
      <c r="Q422">
        <v>343</v>
      </c>
      <c r="R422" s="59">
        <v>43466</v>
      </c>
      <c r="S422" s="20" t="s">
        <v>2147</v>
      </c>
      <c r="T422" t="b">
        <v>0</v>
      </c>
    </row>
    <row r="423" spans="1:20" x14ac:dyDescent="0.15">
      <c r="A423" s="20" t="s">
        <v>2403</v>
      </c>
      <c r="B423" s="20" t="s">
        <v>2130</v>
      </c>
      <c r="C423" s="19">
        <v>43625.771179687501</v>
      </c>
      <c r="D423" s="19">
        <v>43094.828186122686</v>
      </c>
      <c r="E423" s="19">
        <v>43624.575414050923</v>
      </c>
      <c r="F423" t="s">
        <v>2149</v>
      </c>
      <c r="G423" s="20" t="s">
        <v>2404</v>
      </c>
      <c r="H423" s="59">
        <v>43466</v>
      </c>
      <c r="I423">
        <v>42373</v>
      </c>
      <c r="J423" s="20" t="s">
        <v>2405</v>
      </c>
      <c r="K423" s="20" t="s">
        <v>2190</v>
      </c>
      <c r="L423" s="20" t="s">
        <v>2152</v>
      </c>
      <c r="M423" s="20" t="s">
        <v>2191</v>
      </c>
      <c r="N423" s="20" t="s">
        <v>2425</v>
      </c>
      <c r="O423">
        <v>3</v>
      </c>
      <c r="P423">
        <v>28</v>
      </c>
      <c r="Q423">
        <v>84</v>
      </c>
      <c r="R423" s="59">
        <v>43466</v>
      </c>
      <c r="S423" s="20" t="s">
        <v>2147</v>
      </c>
      <c r="T423" t="b">
        <v>0</v>
      </c>
    </row>
    <row r="424" spans="1:20" x14ac:dyDescent="0.15">
      <c r="A424" s="20" t="s">
        <v>2403</v>
      </c>
      <c r="B424" s="20" t="s">
        <v>2130</v>
      </c>
      <c r="C424" s="19">
        <v>43625.771179687501</v>
      </c>
      <c r="D424" s="19">
        <v>43094.828186122686</v>
      </c>
      <c r="E424" s="19">
        <v>43624.575414050923</v>
      </c>
      <c r="F424" t="s">
        <v>2149</v>
      </c>
      <c r="G424" s="20" t="s">
        <v>2404</v>
      </c>
      <c r="H424" s="59">
        <v>43466</v>
      </c>
      <c r="I424">
        <v>42373</v>
      </c>
      <c r="J424" s="20" t="s">
        <v>2405</v>
      </c>
      <c r="K424" s="20" t="s">
        <v>2190</v>
      </c>
      <c r="L424" s="20" t="s">
        <v>2152</v>
      </c>
      <c r="M424" s="20" t="s">
        <v>2191</v>
      </c>
      <c r="N424" s="20" t="s">
        <v>2426</v>
      </c>
      <c r="O424">
        <v>8</v>
      </c>
      <c r="P424">
        <v>28</v>
      </c>
      <c r="Q424">
        <v>224</v>
      </c>
      <c r="R424" s="59">
        <v>43466</v>
      </c>
      <c r="S424" s="20" t="s">
        <v>2147</v>
      </c>
      <c r="T424" t="b">
        <v>0</v>
      </c>
    </row>
    <row r="425" spans="1:20" x14ac:dyDescent="0.15">
      <c r="A425" s="20" t="s">
        <v>2403</v>
      </c>
      <c r="B425" s="20" t="s">
        <v>2130</v>
      </c>
      <c r="C425" s="19">
        <v>43625.771179687501</v>
      </c>
      <c r="D425" s="19">
        <v>43094.828186122686</v>
      </c>
      <c r="E425" s="19">
        <v>43624.575414050923</v>
      </c>
      <c r="F425" t="s">
        <v>2149</v>
      </c>
      <c r="G425" s="20" t="s">
        <v>2404</v>
      </c>
      <c r="H425" s="59">
        <v>43466</v>
      </c>
      <c r="I425">
        <v>42373</v>
      </c>
      <c r="J425" s="20" t="s">
        <v>2405</v>
      </c>
      <c r="K425" s="20" t="s">
        <v>2151</v>
      </c>
      <c r="L425" s="20" t="s">
        <v>2152</v>
      </c>
      <c r="M425" s="20" t="s">
        <v>2153</v>
      </c>
      <c r="N425" s="20" t="s">
        <v>2427</v>
      </c>
      <c r="O425">
        <v>4</v>
      </c>
      <c r="P425">
        <v>16</v>
      </c>
      <c r="Q425">
        <v>64</v>
      </c>
      <c r="R425" s="59">
        <v>43466</v>
      </c>
      <c r="S425" s="20" t="s">
        <v>2147</v>
      </c>
      <c r="T425" t="b">
        <v>0</v>
      </c>
    </row>
    <row r="426" spans="1:20" x14ac:dyDescent="0.15">
      <c r="A426" s="20" t="s">
        <v>2403</v>
      </c>
      <c r="B426" s="20" t="s">
        <v>2130</v>
      </c>
      <c r="C426" s="19">
        <v>43625.771179687501</v>
      </c>
      <c r="D426" s="19">
        <v>43094.828186122686</v>
      </c>
      <c r="E426" s="19">
        <v>43624.575414050923</v>
      </c>
      <c r="F426" t="s">
        <v>2149</v>
      </c>
      <c r="G426" s="20" t="s">
        <v>2404</v>
      </c>
      <c r="H426" s="59">
        <v>43466</v>
      </c>
      <c r="I426">
        <v>42373</v>
      </c>
      <c r="J426" s="20" t="s">
        <v>2405</v>
      </c>
      <c r="K426" s="20" t="s">
        <v>2177</v>
      </c>
      <c r="L426" s="20" t="s">
        <v>2156</v>
      </c>
      <c r="M426" s="20" t="s">
        <v>2178</v>
      </c>
      <c r="N426" s="20" t="s">
        <v>2428</v>
      </c>
      <c r="O426">
        <v>7</v>
      </c>
      <c r="P426">
        <v>88</v>
      </c>
      <c r="Q426">
        <v>616</v>
      </c>
      <c r="R426" s="59">
        <v>43466</v>
      </c>
      <c r="S426" s="20" t="s">
        <v>2147</v>
      </c>
      <c r="T426" t="b">
        <v>0</v>
      </c>
    </row>
    <row r="427" spans="1:20" x14ac:dyDescent="0.15">
      <c r="A427" s="20" t="s">
        <v>2403</v>
      </c>
      <c r="B427" s="20" t="s">
        <v>2130</v>
      </c>
      <c r="C427" s="19">
        <v>43625.771179687501</v>
      </c>
      <c r="D427" s="19">
        <v>43094.828186122686</v>
      </c>
      <c r="E427" s="19">
        <v>43624.575414050923</v>
      </c>
      <c r="F427" t="s">
        <v>2149</v>
      </c>
      <c r="G427" s="20" t="s">
        <v>2404</v>
      </c>
      <c r="H427" s="59">
        <v>43466</v>
      </c>
      <c r="I427">
        <v>42374</v>
      </c>
      <c r="J427" s="20" t="s">
        <v>2405</v>
      </c>
      <c r="K427" s="20" t="s">
        <v>2167</v>
      </c>
      <c r="L427" s="20" t="s">
        <v>2156</v>
      </c>
      <c r="M427" s="20" t="s">
        <v>2168</v>
      </c>
      <c r="N427" s="20" t="s">
        <v>2429</v>
      </c>
      <c r="O427">
        <v>7</v>
      </c>
      <c r="P427">
        <v>25</v>
      </c>
      <c r="Q427">
        <v>175</v>
      </c>
      <c r="R427" s="59">
        <v>43466</v>
      </c>
      <c r="S427" s="20" t="s">
        <v>2147</v>
      </c>
      <c r="T427" t="b">
        <v>0</v>
      </c>
    </row>
    <row r="428" spans="1:20" x14ac:dyDescent="0.15">
      <c r="A428" s="20" t="s">
        <v>2403</v>
      </c>
      <c r="B428" s="20" t="s">
        <v>2130</v>
      </c>
      <c r="C428" s="19">
        <v>43625.771179687501</v>
      </c>
      <c r="D428" s="19">
        <v>43094.828186122686</v>
      </c>
      <c r="E428" s="19">
        <v>43624.575414050923</v>
      </c>
      <c r="F428" t="s">
        <v>2149</v>
      </c>
      <c r="G428" s="20" t="s">
        <v>2404</v>
      </c>
      <c r="H428" s="59">
        <v>43466</v>
      </c>
      <c r="I428">
        <v>42374</v>
      </c>
      <c r="J428" s="20" t="s">
        <v>2405</v>
      </c>
      <c r="K428" s="20" t="s">
        <v>2190</v>
      </c>
      <c r="L428" s="20" t="s">
        <v>2152</v>
      </c>
      <c r="M428" s="20" t="s">
        <v>2191</v>
      </c>
      <c r="N428" s="20" t="s">
        <v>2430</v>
      </c>
      <c r="O428">
        <v>7</v>
      </c>
      <c r="P428">
        <v>28</v>
      </c>
      <c r="Q428">
        <v>196</v>
      </c>
      <c r="R428" s="59">
        <v>43466</v>
      </c>
      <c r="S428" s="20" t="s">
        <v>2147</v>
      </c>
      <c r="T428" t="b">
        <v>0</v>
      </c>
    </row>
    <row r="429" spans="1:20" x14ac:dyDescent="0.15">
      <c r="A429" s="20" t="s">
        <v>2403</v>
      </c>
      <c r="B429" s="20" t="s">
        <v>2130</v>
      </c>
      <c r="C429" s="19">
        <v>43625.771179687501</v>
      </c>
      <c r="D429" s="19">
        <v>43094.828186122686</v>
      </c>
      <c r="E429" s="19">
        <v>43624.575414050923</v>
      </c>
      <c r="F429" t="s">
        <v>2149</v>
      </c>
      <c r="G429" s="20" t="s">
        <v>2404</v>
      </c>
      <c r="H429" s="59">
        <v>43466</v>
      </c>
      <c r="I429">
        <v>42374</v>
      </c>
      <c r="J429" s="20" t="s">
        <v>2405</v>
      </c>
      <c r="K429" s="20" t="s">
        <v>2167</v>
      </c>
      <c r="L429" s="20" t="s">
        <v>2156</v>
      </c>
      <c r="M429" s="20" t="s">
        <v>2168</v>
      </c>
      <c r="N429" s="20" t="s">
        <v>2431</v>
      </c>
      <c r="O429">
        <v>5</v>
      </c>
      <c r="P429">
        <v>25</v>
      </c>
      <c r="Q429">
        <v>125</v>
      </c>
      <c r="R429" s="59">
        <v>43466</v>
      </c>
      <c r="S429" s="20" t="s">
        <v>2147</v>
      </c>
      <c r="T429" t="b">
        <v>0</v>
      </c>
    </row>
    <row r="430" spans="1:20" x14ac:dyDescent="0.15">
      <c r="A430" s="20" t="s">
        <v>2403</v>
      </c>
      <c r="B430" s="20" t="s">
        <v>2130</v>
      </c>
      <c r="C430" s="19">
        <v>43625.771179687501</v>
      </c>
      <c r="D430" s="19">
        <v>43094.828186122686</v>
      </c>
      <c r="E430" s="19">
        <v>43624.575414050923</v>
      </c>
      <c r="F430" t="s">
        <v>2149</v>
      </c>
      <c r="G430" s="20" t="s">
        <v>2404</v>
      </c>
      <c r="H430" s="59">
        <v>43466</v>
      </c>
      <c r="I430">
        <v>42374</v>
      </c>
      <c r="J430" s="20" t="s">
        <v>2405</v>
      </c>
      <c r="K430" s="20" t="s">
        <v>2155</v>
      </c>
      <c r="L430" s="20" t="s">
        <v>2156</v>
      </c>
      <c r="M430" s="20" t="s">
        <v>2157</v>
      </c>
      <c r="N430" s="20" t="s">
        <v>2432</v>
      </c>
      <c r="O430">
        <v>7</v>
      </c>
      <c r="P430">
        <v>54</v>
      </c>
      <c r="Q430">
        <v>378</v>
      </c>
      <c r="R430" s="59">
        <v>43466</v>
      </c>
      <c r="S430" s="20" t="s">
        <v>2147</v>
      </c>
      <c r="T430" t="b">
        <v>0</v>
      </c>
    </row>
    <row r="431" spans="1:20" x14ac:dyDescent="0.15">
      <c r="A431" s="20" t="s">
        <v>2403</v>
      </c>
      <c r="B431" s="20" t="s">
        <v>2130</v>
      </c>
      <c r="C431" s="19">
        <v>43625.771179687501</v>
      </c>
      <c r="D431" s="19">
        <v>43094.828186122686</v>
      </c>
      <c r="E431" s="19">
        <v>43624.575414050923</v>
      </c>
      <c r="F431" t="s">
        <v>2149</v>
      </c>
      <c r="G431" s="20" t="s">
        <v>2404</v>
      </c>
      <c r="H431" s="59">
        <v>43466</v>
      </c>
      <c r="I431">
        <v>42374</v>
      </c>
      <c r="J431" s="20" t="s">
        <v>2405</v>
      </c>
      <c r="K431" s="20" t="s">
        <v>2205</v>
      </c>
      <c r="L431" s="20" t="s">
        <v>2152</v>
      </c>
      <c r="M431" s="20" t="s">
        <v>2206</v>
      </c>
      <c r="N431" s="20" t="s">
        <v>2433</v>
      </c>
      <c r="O431">
        <v>3</v>
      </c>
      <c r="P431">
        <v>98</v>
      </c>
      <c r="Q431">
        <v>294</v>
      </c>
      <c r="R431" s="59">
        <v>43466</v>
      </c>
      <c r="S431" s="20" t="s">
        <v>2147</v>
      </c>
      <c r="T431" t="b">
        <v>0</v>
      </c>
    </row>
    <row r="432" spans="1:20" x14ac:dyDescent="0.15">
      <c r="A432" s="20" t="s">
        <v>2403</v>
      </c>
      <c r="B432" s="20" t="s">
        <v>2130</v>
      </c>
      <c r="C432" s="19">
        <v>43625.771179687501</v>
      </c>
      <c r="D432" s="19">
        <v>43094.828186122686</v>
      </c>
      <c r="E432" s="19">
        <v>43624.575414050923</v>
      </c>
      <c r="F432" t="s">
        <v>2149</v>
      </c>
      <c r="G432" s="20" t="s">
        <v>2404</v>
      </c>
      <c r="H432" s="59">
        <v>43466</v>
      </c>
      <c r="I432">
        <v>42375</v>
      </c>
      <c r="J432" s="20" t="s">
        <v>2405</v>
      </c>
      <c r="K432" s="20" t="s">
        <v>2190</v>
      </c>
      <c r="L432" s="20" t="s">
        <v>2152</v>
      </c>
      <c r="M432" s="20" t="s">
        <v>2191</v>
      </c>
      <c r="N432" s="20" t="s">
        <v>2434</v>
      </c>
      <c r="O432">
        <v>6</v>
      </c>
      <c r="P432">
        <v>28</v>
      </c>
      <c r="Q432">
        <v>168</v>
      </c>
      <c r="R432" s="59">
        <v>43466</v>
      </c>
      <c r="S432" s="20" t="s">
        <v>2147</v>
      </c>
      <c r="T432" t="b">
        <v>0</v>
      </c>
    </row>
    <row r="433" spans="1:20" x14ac:dyDescent="0.15">
      <c r="A433" s="20" t="s">
        <v>2403</v>
      </c>
      <c r="B433" s="20" t="s">
        <v>2130</v>
      </c>
      <c r="C433" s="19">
        <v>43625.771179687501</v>
      </c>
      <c r="D433" s="19">
        <v>43094.828186122686</v>
      </c>
      <c r="E433" s="19">
        <v>43624.575414050923</v>
      </c>
      <c r="F433" t="s">
        <v>2149</v>
      </c>
      <c r="G433" s="20" t="s">
        <v>2404</v>
      </c>
      <c r="H433" s="59">
        <v>43466</v>
      </c>
      <c r="I433">
        <v>42375</v>
      </c>
      <c r="J433" s="20" t="s">
        <v>2405</v>
      </c>
      <c r="K433" s="20" t="s">
        <v>2205</v>
      </c>
      <c r="L433" s="20" t="s">
        <v>2152</v>
      </c>
      <c r="M433" s="20" t="s">
        <v>2206</v>
      </c>
      <c r="N433" s="20" t="s">
        <v>2435</v>
      </c>
      <c r="O433">
        <v>2</v>
      </c>
      <c r="P433">
        <v>98</v>
      </c>
      <c r="Q433">
        <v>196</v>
      </c>
      <c r="R433" s="59">
        <v>43466</v>
      </c>
      <c r="S433" s="20" t="s">
        <v>2147</v>
      </c>
      <c r="T433" t="b">
        <v>0</v>
      </c>
    </row>
    <row r="434" spans="1:20" x14ac:dyDescent="0.15">
      <c r="A434" s="20" t="s">
        <v>2403</v>
      </c>
      <c r="B434" s="20" t="s">
        <v>2130</v>
      </c>
      <c r="C434" s="19">
        <v>43625.771179687501</v>
      </c>
      <c r="D434" s="19">
        <v>43094.828186122686</v>
      </c>
      <c r="E434" s="19">
        <v>43624.575414050923</v>
      </c>
      <c r="F434" t="s">
        <v>2149</v>
      </c>
      <c r="G434" s="20" t="s">
        <v>2404</v>
      </c>
      <c r="H434" s="59">
        <v>43466</v>
      </c>
      <c r="I434">
        <v>42375</v>
      </c>
      <c r="J434" s="20" t="s">
        <v>2405</v>
      </c>
      <c r="K434" s="20" t="s">
        <v>2155</v>
      </c>
      <c r="L434" s="20" t="s">
        <v>2156</v>
      </c>
      <c r="M434" s="20" t="s">
        <v>2157</v>
      </c>
      <c r="N434" s="20" t="s">
        <v>2436</v>
      </c>
      <c r="O434">
        <v>6</v>
      </c>
      <c r="P434">
        <v>54</v>
      </c>
      <c r="Q434">
        <v>324</v>
      </c>
      <c r="R434" s="59">
        <v>43466</v>
      </c>
      <c r="S434" s="20" t="s">
        <v>2147</v>
      </c>
      <c r="T434" t="b">
        <v>0</v>
      </c>
    </row>
    <row r="435" spans="1:20" x14ac:dyDescent="0.15">
      <c r="A435" s="20" t="s">
        <v>2403</v>
      </c>
      <c r="B435" s="20" t="s">
        <v>2130</v>
      </c>
      <c r="C435" s="19">
        <v>43625.771179687501</v>
      </c>
      <c r="D435" s="19">
        <v>43094.828186122686</v>
      </c>
      <c r="E435" s="19">
        <v>43624.575414050923</v>
      </c>
      <c r="F435" t="s">
        <v>2149</v>
      </c>
      <c r="G435" s="20" t="s">
        <v>2404</v>
      </c>
      <c r="H435" s="59">
        <v>43466</v>
      </c>
      <c r="I435">
        <v>42375</v>
      </c>
      <c r="J435" s="20" t="s">
        <v>2405</v>
      </c>
      <c r="K435" s="20" t="s">
        <v>2160</v>
      </c>
      <c r="L435" s="20" t="s">
        <v>2161</v>
      </c>
      <c r="M435" s="20" t="s">
        <v>2162</v>
      </c>
      <c r="N435" s="20" t="s">
        <v>2437</v>
      </c>
      <c r="O435">
        <v>4</v>
      </c>
      <c r="P435">
        <v>26</v>
      </c>
      <c r="Q435">
        <v>104</v>
      </c>
      <c r="R435" s="59">
        <v>43466</v>
      </c>
      <c r="S435" s="20" t="s">
        <v>2147</v>
      </c>
      <c r="T435" t="b">
        <v>0</v>
      </c>
    </row>
    <row r="436" spans="1:20" x14ac:dyDescent="0.15">
      <c r="A436" s="20" t="s">
        <v>2403</v>
      </c>
      <c r="B436" s="20" t="s">
        <v>2130</v>
      </c>
      <c r="C436" s="19">
        <v>43625.771179687501</v>
      </c>
      <c r="D436" s="19">
        <v>43094.828186122686</v>
      </c>
      <c r="E436" s="19">
        <v>43624.575414050923</v>
      </c>
      <c r="F436" t="s">
        <v>2149</v>
      </c>
      <c r="G436" s="20" t="s">
        <v>2404</v>
      </c>
      <c r="H436" s="59">
        <v>43466</v>
      </c>
      <c r="I436">
        <v>42376</v>
      </c>
      <c r="J436" s="20" t="s">
        <v>2405</v>
      </c>
      <c r="K436" s="20" t="s">
        <v>2211</v>
      </c>
      <c r="L436" s="20" t="s">
        <v>2161</v>
      </c>
      <c r="M436" s="20" t="s">
        <v>2212</v>
      </c>
      <c r="N436" s="20" t="s">
        <v>2438</v>
      </c>
      <c r="O436">
        <v>4</v>
      </c>
      <c r="P436">
        <v>68</v>
      </c>
      <c r="Q436">
        <v>272</v>
      </c>
      <c r="R436" s="59">
        <v>43466</v>
      </c>
      <c r="S436" s="20" t="s">
        <v>2147</v>
      </c>
      <c r="T436" t="b">
        <v>0</v>
      </c>
    </row>
    <row r="437" spans="1:20" x14ac:dyDescent="0.15">
      <c r="A437" s="20" t="s">
        <v>2403</v>
      </c>
      <c r="B437" s="20" t="s">
        <v>2130</v>
      </c>
      <c r="C437" s="19">
        <v>43625.771179687501</v>
      </c>
      <c r="D437" s="19">
        <v>43094.828186122686</v>
      </c>
      <c r="E437" s="19">
        <v>43624.575414050923</v>
      </c>
      <c r="F437" t="s">
        <v>2149</v>
      </c>
      <c r="G437" s="20" t="s">
        <v>2404</v>
      </c>
      <c r="H437" s="59">
        <v>43466</v>
      </c>
      <c r="I437">
        <v>42376</v>
      </c>
      <c r="J437" s="20" t="s">
        <v>2405</v>
      </c>
      <c r="K437" s="20" t="s">
        <v>2151</v>
      </c>
      <c r="L437" s="20" t="s">
        <v>2152</v>
      </c>
      <c r="M437" s="20" t="s">
        <v>2153</v>
      </c>
      <c r="N437" s="20" t="s">
        <v>2439</v>
      </c>
      <c r="O437">
        <v>2</v>
      </c>
      <c r="P437">
        <v>16</v>
      </c>
      <c r="Q437">
        <v>32</v>
      </c>
      <c r="R437" s="59">
        <v>43466</v>
      </c>
      <c r="S437" s="20" t="s">
        <v>2147</v>
      </c>
      <c r="T437" t="b">
        <v>0</v>
      </c>
    </row>
    <row r="438" spans="1:20" x14ac:dyDescent="0.15">
      <c r="A438" s="20" t="s">
        <v>2403</v>
      </c>
      <c r="B438" s="20" t="s">
        <v>2130</v>
      </c>
      <c r="C438" s="19">
        <v>43625.771179687501</v>
      </c>
      <c r="D438" s="19">
        <v>43094.828186122686</v>
      </c>
      <c r="E438" s="19">
        <v>43624.575414050923</v>
      </c>
      <c r="F438" t="s">
        <v>2149</v>
      </c>
      <c r="G438" s="20" t="s">
        <v>2404</v>
      </c>
      <c r="H438" s="59">
        <v>43466</v>
      </c>
      <c r="I438">
        <v>42376</v>
      </c>
      <c r="J438" s="20" t="s">
        <v>2405</v>
      </c>
      <c r="K438" s="20" t="s">
        <v>2190</v>
      </c>
      <c r="L438" s="20" t="s">
        <v>2152</v>
      </c>
      <c r="M438" s="20" t="s">
        <v>2191</v>
      </c>
      <c r="N438" s="20" t="s">
        <v>2440</v>
      </c>
      <c r="O438">
        <v>9</v>
      </c>
      <c r="P438">
        <v>28</v>
      </c>
      <c r="Q438">
        <v>252</v>
      </c>
      <c r="R438" s="59">
        <v>43466</v>
      </c>
      <c r="S438" s="20" t="s">
        <v>2147</v>
      </c>
      <c r="T438" t="b">
        <v>0</v>
      </c>
    </row>
    <row r="439" spans="1:20" x14ac:dyDescent="0.15">
      <c r="A439" s="20" t="s">
        <v>2403</v>
      </c>
      <c r="B439" s="20" t="s">
        <v>2130</v>
      </c>
      <c r="C439" s="19">
        <v>43625.771179687501</v>
      </c>
      <c r="D439" s="19">
        <v>43094.828186122686</v>
      </c>
      <c r="E439" s="19">
        <v>43624.575414050923</v>
      </c>
      <c r="F439" t="s">
        <v>2149</v>
      </c>
      <c r="G439" s="20" t="s">
        <v>2404</v>
      </c>
      <c r="H439" s="59">
        <v>43466</v>
      </c>
      <c r="I439">
        <v>42376</v>
      </c>
      <c r="J439" s="20" t="s">
        <v>2405</v>
      </c>
      <c r="K439" s="20" t="s">
        <v>2190</v>
      </c>
      <c r="L439" s="20" t="s">
        <v>2152</v>
      </c>
      <c r="M439" s="20" t="s">
        <v>2191</v>
      </c>
      <c r="N439" s="20" t="s">
        <v>2416</v>
      </c>
      <c r="O439">
        <v>4</v>
      </c>
      <c r="P439">
        <v>28</v>
      </c>
      <c r="Q439">
        <v>112</v>
      </c>
      <c r="R439" s="59">
        <v>43466</v>
      </c>
      <c r="S439" s="20" t="s">
        <v>2147</v>
      </c>
      <c r="T439" t="b">
        <v>0</v>
      </c>
    </row>
    <row r="440" spans="1:20" x14ac:dyDescent="0.15">
      <c r="A440" s="20" t="s">
        <v>2403</v>
      </c>
      <c r="B440" s="20" t="s">
        <v>2130</v>
      </c>
      <c r="C440" s="19">
        <v>43625.771179687501</v>
      </c>
      <c r="D440" s="19">
        <v>43094.828186122686</v>
      </c>
      <c r="E440" s="19">
        <v>43624.575414050923</v>
      </c>
      <c r="F440" t="s">
        <v>2149</v>
      </c>
      <c r="G440" s="20" t="s">
        <v>2404</v>
      </c>
      <c r="H440" s="59">
        <v>43466</v>
      </c>
      <c r="I440">
        <v>42376</v>
      </c>
      <c r="J440" s="20" t="s">
        <v>2405</v>
      </c>
      <c r="K440" s="20" t="s">
        <v>2177</v>
      </c>
      <c r="L440" s="20" t="s">
        <v>2156</v>
      </c>
      <c r="M440" s="20" t="s">
        <v>2178</v>
      </c>
      <c r="N440" s="20" t="s">
        <v>2441</v>
      </c>
      <c r="O440">
        <v>8</v>
      </c>
      <c r="P440">
        <v>88</v>
      </c>
      <c r="Q440">
        <v>704</v>
      </c>
      <c r="R440" s="59">
        <v>43466</v>
      </c>
      <c r="S440" s="20" t="s">
        <v>2147</v>
      </c>
      <c r="T440" t="b">
        <v>0</v>
      </c>
    </row>
    <row r="441" spans="1:20" x14ac:dyDescent="0.15">
      <c r="A441" s="20" t="s">
        <v>2403</v>
      </c>
      <c r="B441" s="20" t="s">
        <v>2130</v>
      </c>
      <c r="C441" s="19">
        <v>43625.771179687501</v>
      </c>
      <c r="D441" s="19">
        <v>43094.828186122686</v>
      </c>
      <c r="E441" s="19">
        <v>43624.575414050923</v>
      </c>
      <c r="F441" t="s">
        <v>2149</v>
      </c>
      <c r="G441" s="20" t="s">
        <v>2404</v>
      </c>
      <c r="H441" s="59">
        <v>43466</v>
      </c>
      <c r="I441">
        <v>42376</v>
      </c>
      <c r="J441" s="20" t="s">
        <v>2405</v>
      </c>
      <c r="K441" s="20" t="s">
        <v>2155</v>
      </c>
      <c r="L441" s="20" t="s">
        <v>2156</v>
      </c>
      <c r="M441" s="20" t="s">
        <v>2157</v>
      </c>
      <c r="N441" s="20" t="s">
        <v>2442</v>
      </c>
      <c r="O441">
        <v>5</v>
      </c>
      <c r="P441">
        <v>54</v>
      </c>
      <c r="Q441">
        <v>270</v>
      </c>
      <c r="R441" s="59">
        <v>43466</v>
      </c>
      <c r="S441" s="20" t="s">
        <v>2147</v>
      </c>
      <c r="T441" t="b">
        <v>0</v>
      </c>
    </row>
    <row r="442" spans="1:20" x14ac:dyDescent="0.15">
      <c r="A442" s="20" t="s">
        <v>2403</v>
      </c>
      <c r="B442" s="20" t="s">
        <v>2130</v>
      </c>
      <c r="C442" s="19">
        <v>43625.771179687501</v>
      </c>
      <c r="D442" s="19">
        <v>43094.828186122686</v>
      </c>
      <c r="E442" s="19">
        <v>43624.575414050923</v>
      </c>
      <c r="F442" t="s">
        <v>2149</v>
      </c>
      <c r="G442" s="20" t="s">
        <v>2404</v>
      </c>
      <c r="H442" s="59">
        <v>43466</v>
      </c>
      <c r="I442">
        <v>42377</v>
      </c>
      <c r="J442" s="20" t="s">
        <v>2405</v>
      </c>
      <c r="K442" s="20" t="s">
        <v>2155</v>
      </c>
      <c r="L442" s="20" t="s">
        <v>2156</v>
      </c>
      <c r="M442" s="20" t="s">
        <v>2157</v>
      </c>
      <c r="N442" s="20" t="s">
        <v>2443</v>
      </c>
      <c r="O442">
        <v>5</v>
      </c>
      <c r="P442">
        <v>54</v>
      </c>
      <c r="Q442">
        <v>270</v>
      </c>
      <c r="R442" s="59">
        <v>43466</v>
      </c>
      <c r="S442" s="20" t="s">
        <v>2147</v>
      </c>
      <c r="T442" t="b">
        <v>0</v>
      </c>
    </row>
    <row r="443" spans="1:20" x14ac:dyDescent="0.15">
      <c r="A443" s="20" t="s">
        <v>2403</v>
      </c>
      <c r="B443" s="20" t="s">
        <v>2130</v>
      </c>
      <c r="C443" s="19">
        <v>43625.771179687501</v>
      </c>
      <c r="D443" s="19">
        <v>43094.828186122686</v>
      </c>
      <c r="E443" s="19">
        <v>43624.575414050923</v>
      </c>
      <c r="F443" t="s">
        <v>2149</v>
      </c>
      <c r="G443" s="20" t="s">
        <v>2404</v>
      </c>
      <c r="H443" s="59">
        <v>43466</v>
      </c>
      <c r="I443">
        <v>42377</v>
      </c>
      <c r="J443" s="20" t="s">
        <v>2405</v>
      </c>
      <c r="K443" s="20" t="s">
        <v>2151</v>
      </c>
      <c r="L443" s="20" t="s">
        <v>2152</v>
      </c>
      <c r="M443" s="20" t="s">
        <v>2153</v>
      </c>
      <c r="N443" s="20" t="s">
        <v>2444</v>
      </c>
      <c r="O443">
        <v>4</v>
      </c>
      <c r="P443">
        <v>16</v>
      </c>
      <c r="Q443">
        <v>64</v>
      </c>
      <c r="R443" s="59">
        <v>43466</v>
      </c>
      <c r="S443" s="20" t="s">
        <v>2147</v>
      </c>
      <c r="T443" t="b">
        <v>0</v>
      </c>
    </row>
    <row r="444" spans="1:20" x14ac:dyDescent="0.15">
      <c r="A444" s="20" t="s">
        <v>2403</v>
      </c>
      <c r="B444" s="20" t="s">
        <v>2130</v>
      </c>
      <c r="C444" s="19">
        <v>43625.771179687501</v>
      </c>
      <c r="D444" s="19">
        <v>43094.828186122686</v>
      </c>
      <c r="E444" s="19">
        <v>43624.575414050923</v>
      </c>
      <c r="F444" t="s">
        <v>2149</v>
      </c>
      <c r="G444" s="20" t="s">
        <v>2404</v>
      </c>
      <c r="H444" s="59">
        <v>43466</v>
      </c>
      <c r="I444">
        <v>42377</v>
      </c>
      <c r="J444" s="20" t="s">
        <v>2405</v>
      </c>
      <c r="K444" s="20" t="s">
        <v>2155</v>
      </c>
      <c r="L444" s="20" t="s">
        <v>2156</v>
      </c>
      <c r="M444" s="20" t="s">
        <v>2157</v>
      </c>
      <c r="N444" s="20" t="s">
        <v>2445</v>
      </c>
      <c r="O444">
        <v>5</v>
      </c>
      <c r="P444">
        <v>54</v>
      </c>
      <c r="Q444">
        <v>270</v>
      </c>
      <c r="R444" s="59">
        <v>43466</v>
      </c>
      <c r="S444" s="20" t="s">
        <v>2147</v>
      </c>
      <c r="T444" t="b">
        <v>0</v>
      </c>
    </row>
    <row r="445" spans="1:20" x14ac:dyDescent="0.15">
      <c r="A445" s="20" t="s">
        <v>2403</v>
      </c>
      <c r="B445" s="20" t="s">
        <v>2130</v>
      </c>
      <c r="C445" s="19">
        <v>43625.771179687501</v>
      </c>
      <c r="D445" s="19">
        <v>43094.828186122686</v>
      </c>
      <c r="E445" s="19">
        <v>43624.575414050923</v>
      </c>
      <c r="F445" t="s">
        <v>2149</v>
      </c>
      <c r="G445" s="20" t="s">
        <v>2404</v>
      </c>
      <c r="H445" s="59">
        <v>43466</v>
      </c>
      <c r="I445">
        <v>42378</v>
      </c>
      <c r="J445" s="20" t="s">
        <v>2405</v>
      </c>
      <c r="K445" s="20" t="s">
        <v>2190</v>
      </c>
      <c r="L445" s="20" t="s">
        <v>2152</v>
      </c>
      <c r="M445" s="20" t="s">
        <v>2191</v>
      </c>
      <c r="N445" s="20" t="s">
        <v>2446</v>
      </c>
      <c r="O445">
        <v>5</v>
      </c>
      <c r="P445">
        <v>28</v>
      </c>
      <c r="Q445">
        <v>140</v>
      </c>
      <c r="R445" s="59">
        <v>43466</v>
      </c>
      <c r="S445" s="20" t="s">
        <v>2147</v>
      </c>
      <c r="T445" t="b">
        <v>0</v>
      </c>
    </row>
    <row r="446" spans="1:20" x14ac:dyDescent="0.15">
      <c r="A446" s="20" t="s">
        <v>2403</v>
      </c>
      <c r="B446" s="20" t="s">
        <v>2130</v>
      </c>
      <c r="C446" s="19">
        <v>43625.771179687501</v>
      </c>
      <c r="D446" s="19">
        <v>43094.828186122686</v>
      </c>
      <c r="E446" s="19">
        <v>43624.575414050923</v>
      </c>
      <c r="F446" t="s">
        <v>2149</v>
      </c>
      <c r="G446" s="20" t="s">
        <v>2404</v>
      </c>
      <c r="H446" s="59">
        <v>43466</v>
      </c>
      <c r="I446">
        <v>42378</v>
      </c>
      <c r="J446" s="20" t="s">
        <v>2405</v>
      </c>
      <c r="K446" s="20" t="s">
        <v>2177</v>
      </c>
      <c r="L446" s="20" t="s">
        <v>2156</v>
      </c>
      <c r="M446" s="20" t="s">
        <v>2178</v>
      </c>
      <c r="N446" s="20" t="s">
        <v>2447</v>
      </c>
      <c r="O446">
        <v>5</v>
      </c>
      <c r="P446">
        <v>88</v>
      </c>
      <c r="Q446">
        <v>440</v>
      </c>
      <c r="R446" s="59">
        <v>43466</v>
      </c>
      <c r="S446" s="20" t="s">
        <v>2147</v>
      </c>
      <c r="T446" t="b">
        <v>0</v>
      </c>
    </row>
    <row r="447" spans="1:20" x14ac:dyDescent="0.15">
      <c r="A447" s="20" t="s">
        <v>2403</v>
      </c>
      <c r="B447" s="20" t="s">
        <v>2130</v>
      </c>
      <c r="C447" s="19">
        <v>43625.771179687501</v>
      </c>
      <c r="D447" s="19">
        <v>43094.828186122686</v>
      </c>
      <c r="E447" s="19">
        <v>43624.575414050923</v>
      </c>
      <c r="F447" t="s">
        <v>2149</v>
      </c>
      <c r="G447" s="20" t="s">
        <v>2404</v>
      </c>
      <c r="H447" s="59">
        <v>43466</v>
      </c>
      <c r="I447">
        <v>42378</v>
      </c>
      <c r="J447" s="20" t="s">
        <v>2405</v>
      </c>
      <c r="K447" s="20" t="s">
        <v>2155</v>
      </c>
      <c r="L447" s="20" t="s">
        <v>2156</v>
      </c>
      <c r="M447" s="20" t="s">
        <v>2157</v>
      </c>
      <c r="N447" s="20" t="s">
        <v>2448</v>
      </c>
      <c r="O447">
        <v>5</v>
      </c>
      <c r="P447">
        <v>54</v>
      </c>
      <c r="Q447">
        <v>270</v>
      </c>
      <c r="R447" s="59">
        <v>43466</v>
      </c>
      <c r="S447" s="20" t="s">
        <v>2147</v>
      </c>
      <c r="T447" t="b">
        <v>0</v>
      </c>
    </row>
    <row r="448" spans="1:20" x14ac:dyDescent="0.15">
      <c r="A448" s="20" t="s">
        <v>2403</v>
      </c>
      <c r="B448" s="20" t="s">
        <v>2130</v>
      </c>
      <c r="C448" s="19">
        <v>43625.771179687501</v>
      </c>
      <c r="D448" s="19">
        <v>43094.828186122686</v>
      </c>
      <c r="E448" s="19">
        <v>43624.575414050923</v>
      </c>
      <c r="F448" t="s">
        <v>2149</v>
      </c>
      <c r="G448" s="20" t="s">
        <v>2404</v>
      </c>
      <c r="H448" s="59">
        <v>43466</v>
      </c>
      <c r="I448">
        <v>42378</v>
      </c>
      <c r="J448" s="20" t="s">
        <v>2405</v>
      </c>
      <c r="K448" s="20" t="s">
        <v>2155</v>
      </c>
      <c r="L448" s="20" t="s">
        <v>2156</v>
      </c>
      <c r="M448" s="20" t="s">
        <v>2157</v>
      </c>
      <c r="N448" s="20" t="s">
        <v>2449</v>
      </c>
      <c r="O448">
        <v>8</v>
      </c>
      <c r="P448">
        <v>54</v>
      </c>
      <c r="Q448">
        <v>432</v>
      </c>
      <c r="R448" s="59">
        <v>43466</v>
      </c>
      <c r="S448" s="20" t="s">
        <v>2147</v>
      </c>
      <c r="T448" t="b">
        <v>0</v>
      </c>
    </row>
    <row r="449" spans="1:20" x14ac:dyDescent="0.15">
      <c r="A449" s="20" t="s">
        <v>2403</v>
      </c>
      <c r="B449" s="20" t="s">
        <v>2130</v>
      </c>
      <c r="C449" s="19">
        <v>43625.771179687501</v>
      </c>
      <c r="D449" s="19">
        <v>43094.828186122686</v>
      </c>
      <c r="E449" s="19">
        <v>43624.575414050923</v>
      </c>
      <c r="F449" t="s">
        <v>2149</v>
      </c>
      <c r="G449" s="20" t="s">
        <v>2404</v>
      </c>
      <c r="H449" s="59">
        <v>43466</v>
      </c>
      <c r="I449">
        <v>42379</v>
      </c>
      <c r="J449" s="20" t="s">
        <v>2405</v>
      </c>
      <c r="K449" s="20" t="s">
        <v>2151</v>
      </c>
      <c r="L449" s="20" t="s">
        <v>2152</v>
      </c>
      <c r="M449" s="20" t="s">
        <v>2153</v>
      </c>
      <c r="N449" s="20" t="s">
        <v>2450</v>
      </c>
      <c r="O449">
        <v>3</v>
      </c>
      <c r="P449">
        <v>16</v>
      </c>
      <c r="Q449">
        <v>48</v>
      </c>
      <c r="R449" s="59">
        <v>43466</v>
      </c>
      <c r="S449" s="20" t="s">
        <v>2147</v>
      </c>
      <c r="T449" t="b">
        <v>0</v>
      </c>
    </row>
    <row r="450" spans="1:20" x14ac:dyDescent="0.15">
      <c r="A450" s="20" t="s">
        <v>2403</v>
      </c>
      <c r="B450" s="20" t="s">
        <v>2130</v>
      </c>
      <c r="C450" s="19">
        <v>43625.771179687501</v>
      </c>
      <c r="D450" s="19">
        <v>43094.828186122686</v>
      </c>
      <c r="E450" s="19">
        <v>43624.575414050923</v>
      </c>
      <c r="F450" t="s">
        <v>2149</v>
      </c>
      <c r="G450" s="20" t="s">
        <v>2404</v>
      </c>
      <c r="H450" s="59">
        <v>43466</v>
      </c>
      <c r="I450">
        <v>42379</v>
      </c>
      <c r="J450" s="20" t="s">
        <v>2405</v>
      </c>
      <c r="K450" s="20" t="s">
        <v>2167</v>
      </c>
      <c r="L450" s="20" t="s">
        <v>2156</v>
      </c>
      <c r="M450" s="20" t="s">
        <v>2168</v>
      </c>
      <c r="N450" s="20" t="s">
        <v>2451</v>
      </c>
      <c r="O450">
        <v>4</v>
      </c>
      <c r="P450">
        <v>25</v>
      </c>
      <c r="Q450">
        <v>100</v>
      </c>
      <c r="R450" s="59">
        <v>43466</v>
      </c>
      <c r="S450" s="20" t="s">
        <v>2147</v>
      </c>
      <c r="T450" t="b">
        <v>0</v>
      </c>
    </row>
    <row r="451" spans="1:20" x14ac:dyDescent="0.15">
      <c r="A451" s="20" t="s">
        <v>2403</v>
      </c>
      <c r="B451" s="20" t="s">
        <v>2130</v>
      </c>
      <c r="C451" s="19">
        <v>43625.771179687501</v>
      </c>
      <c r="D451" s="19">
        <v>43094.828186122686</v>
      </c>
      <c r="E451" s="19">
        <v>43624.575414050923</v>
      </c>
      <c r="F451" t="s">
        <v>2149</v>
      </c>
      <c r="G451" s="20" t="s">
        <v>2404</v>
      </c>
      <c r="H451" s="59">
        <v>43466</v>
      </c>
      <c r="I451">
        <v>42379</v>
      </c>
      <c r="J451" s="20" t="s">
        <v>2405</v>
      </c>
      <c r="K451" s="20" t="s">
        <v>2177</v>
      </c>
      <c r="L451" s="20" t="s">
        <v>2156</v>
      </c>
      <c r="M451" s="20" t="s">
        <v>2178</v>
      </c>
      <c r="N451" s="20" t="s">
        <v>2452</v>
      </c>
      <c r="O451">
        <v>7</v>
      </c>
      <c r="P451">
        <v>88</v>
      </c>
      <c r="Q451">
        <v>616</v>
      </c>
      <c r="R451" s="59">
        <v>43466</v>
      </c>
      <c r="S451" s="20" t="s">
        <v>2147</v>
      </c>
      <c r="T451" t="b">
        <v>0</v>
      </c>
    </row>
    <row r="452" spans="1:20" x14ac:dyDescent="0.15">
      <c r="A452" s="20" t="s">
        <v>2403</v>
      </c>
      <c r="B452" s="20" t="s">
        <v>2130</v>
      </c>
      <c r="C452" s="19">
        <v>43625.771179687501</v>
      </c>
      <c r="D452" s="19">
        <v>43094.828186122686</v>
      </c>
      <c r="E452" s="19">
        <v>43624.575414050923</v>
      </c>
      <c r="F452" t="s">
        <v>2149</v>
      </c>
      <c r="G452" s="20" t="s">
        <v>2404</v>
      </c>
      <c r="H452" s="59">
        <v>43466</v>
      </c>
      <c r="I452">
        <v>42379</v>
      </c>
      <c r="J452" s="20" t="s">
        <v>2405</v>
      </c>
      <c r="K452" s="20" t="s">
        <v>2151</v>
      </c>
      <c r="L452" s="20" t="s">
        <v>2152</v>
      </c>
      <c r="M452" s="20" t="s">
        <v>2153</v>
      </c>
      <c r="N452" s="20" t="s">
        <v>2453</v>
      </c>
      <c r="O452">
        <v>3</v>
      </c>
      <c r="P452">
        <v>16</v>
      </c>
      <c r="Q452">
        <v>48</v>
      </c>
      <c r="R452" s="59">
        <v>43466</v>
      </c>
      <c r="S452" s="20" t="s">
        <v>2147</v>
      </c>
      <c r="T452" t="b">
        <v>0</v>
      </c>
    </row>
    <row r="453" spans="1:20" x14ac:dyDescent="0.15">
      <c r="A453" s="20" t="s">
        <v>2403</v>
      </c>
      <c r="B453" s="20" t="s">
        <v>2130</v>
      </c>
      <c r="C453" s="19">
        <v>43625.771179687501</v>
      </c>
      <c r="D453" s="19">
        <v>43094.828186122686</v>
      </c>
      <c r="E453" s="19">
        <v>43624.575414050923</v>
      </c>
      <c r="F453" t="s">
        <v>2149</v>
      </c>
      <c r="G453" s="20" t="s">
        <v>2404</v>
      </c>
      <c r="H453" s="59">
        <v>43466</v>
      </c>
      <c r="I453">
        <v>42379</v>
      </c>
      <c r="J453" s="20" t="s">
        <v>2405</v>
      </c>
      <c r="K453" s="20" t="s">
        <v>2167</v>
      </c>
      <c r="L453" s="20" t="s">
        <v>2156</v>
      </c>
      <c r="M453" s="20" t="s">
        <v>2168</v>
      </c>
      <c r="N453" s="20" t="s">
        <v>2454</v>
      </c>
      <c r="O453">
        <v>5</v>
      </c>
      <c r="P453">
        <v>25</v>
      </c>
      <c r="Q453">
        <v>125</v>
      </c>
      <c r="R453" s="59">
        <v>43466</v>
      </c>
      <c r="S453" s="20" t="s">
        <v>2147</v>
      </c>
      <c r="T453" t="b">
        <v>0</v>
      </c>
    </row>
    <row r="454" spans="1:20" x14ac:dyDescent="0.15">
      <c r="A454" s="20" t="s">
        <v>2403</v>
      </c>
      <c r="B454" s="20" t="s">
        <v>2130</v>
      </c>
      <c r="C454" s="19">
        <v>43625.771179687501</v>
      </c>
      <c r="D454" s="19">
        <v>43094.828186122686</v>
      </c>
      <c r="E454" s="19">
        <v>43624.575414050923</v>
      </c>
      <c r="F454" t="s">
        <v>2149</v>
      </c>
      <c r="G454" s="20" t="s">
        <v>2404</v>
      </c>
      <c r="H454" s="59">
        <v>43466</v>
      </c>
      <c r="I454">
        <v>42379</v>
      </c>
      <c r="J454" s="20" t="s">
        <v>2405</v>
      </c>
      <c r="K454" s="20" t="s">
        <v>2167</v>
      </c>
      <c r="L454" s="20" t="s">
        <v>2156</v>
      </c>
      <c r="M454" s="20" t="s">
        <v>2168</v>
      </c>
      <c r="N454" s="20" t="s">
        <v>2455</v>
      </c>
      <c r="O454">
        <v>6</v>
      </c>
      <c r="P454">
        <v>25</v>
      </c>
      <c r="Q454">
        <v>150</v>
      </c>
      <c r="R454" s="59">
        <v>43466</v>
      </c>
      <c r="S454" s="20" t="s">
        <v>2147</v>
      </c>
      <c r="T454" t="b">
        <v>0</v>
      </c>
    </row>
    <row r="455" spans="1:20" x14ac:dyDescent="0.15">
      <c r="A455" s="20" t="s">
        <v>2403</v>
      </c>
      <c r="B455" s="20" t="s">
        <v>2130</v>
      </c>
      <c r="C455" s="19">
        <v>43625.771179687501</v>
      </c>
      <c r="D455" s="19">
        <v>43094.828186122686</v>
      </c>
      <c r="E455" s="19">
        <v>43624.575414050923</v>
      </c>
      <c r="F455" t="s">
        <v>2149</v>
      </c>
      <c r="G455" s="20" t="s">
        <v>2404</v>
      </c>
      <c r="H455" s="59">
        <v>43466</v>
      </c>
      <c r="I455">
        <v>42379</v>
      </c>
      <c r="J455" s="20" t="s">
        <v>2405</v>
      </c>
      <c r="K455" s="20" t="s">
        <v>2167</v>
      </c>
      <c r="L455" s="20" t="s">
        <v>2156</v>
      </c>
      <c r="M455" s="20" t="s">
        <v>2168</v>
      </c>
      <c r="N455" s="20" t="s">
        <v>2456</v>
      </c>
      <c r="O455">
        <v>5</v>
      </c>
      <c r="P455">
        <v>25</v>
      </c>
      <c r="Q455">
        <v>125</v>
      </c>
      <c r="R455" s="59">
        <v>43466</v>
      </c>
      <c r="S455" s="20" t="s">
        <v>2147</v>
      </c>
      <c r="T455" t="b">
        <v>0</v>
      </c>
    </row>
    <row r="456" spans="1:20" x14ac:dyDescent="0.15">
      <c r="A456" s="20" t="s">
        <v>2403</v>
      </c>
      <c r="B456" s="20" t="s">
        <v>2130</v>
      </c>
      <c r="C456" s="19">
        <v>43625.771179687501</v>
      </c>
      <c r="D456" s="19">
        <v>43094.828186122686</v>
      </c>
      <c r="E456" s="19">
        <v>43624.575414050923</v>
      </c>
      <c r="F456" t="s">
        <v>2149</v>
      </c>
      <c r="G456" s="20" t="s">
        <v>2404</v>
      </c>
      <c r="H456" s="59">
        <v>43466</v>
      </c>
      <c r="I456">
        <v>42379</v>
      </c>
      <c r="J456" s="20" t="s">
        <v>2405</v>
      </c>
      <c r="K456" s="20" t="s">
        <v>2211</v>
      </c>
      <c r="L456" s="20" t="s">
        <v>2161</v>
      </c>
      <c r="M456" s="20" t="s">
        <v>2212</v>
      </c>
      <c r="N456" s="20" t="s">
        <v>2457</v>
      </c>
      <c r="O456">
        <v>2</v>
      </c>
      <c r="P456">
        <v>68</v>
      </c>
      <c r="Q456">
        <v>136</v>
      </c>
      <c r="R456" s="59">
        <v>43466</v>
      </c>
      <c r="S456" s="20" t="s">
        <v>2147</v>
      </c>
      <c r="T456" t="b">
        <v>0</v>
      </c>
    </row>
    <row r="457" spans="1:20" x14ac:dyDescent="0.15">
      <c r="A457" s="20" t="s">
        <v>2403</v>
      </c>
      <c r="B457" s="20" t="s">
        <v>2130</v>
      </c>
      <c r="C457" s="19">
        <v>43625.771179687501</v>
      </c>
      <c r="D457" s="19">
        <v>43094.828186122686</v>
      </c>
      <c r="E457" s="19">
        <v>43624.575414050923</v>
      </c>
      <c r="F457" t="s">
        <v>2149</v>
      </c>
      <c r="G457" s="20" t="s">
        <v>2404</v>
      </c>
      <c r="H457" s="59">
        <v>43466</v>
      </c>
      <c r="I457">
        <v>42379</v>
      </c>
      <c r="J457" s="20" t="s">
        <v>2405</v>
      </c>
      <c r="K457" s="20" t="s">
        <v>2211</v>
      </c>
      <c r="L457" s="20" t="s">
        <v>2161</v>
      </c>
      <c r="M457" s="20" t="s">
        <v>2212</v>
      </c>
      <c r="N457" s="20" t="s">
        <v>2458</v>
      </c>
      <c r="O457">
        <v>4</v>
      </c>
      <c r="P457">
        <v>68</v>
      </c>
      <c r="Q457">
        <v>272</v>
      </c>
      <c r="R457" s="59">
        <v>43466</v>
      </c>
      <c r="S457" s="20" t="s">
        <v>2147</v>
      </c>
      <c r="T457" t="b">
        <v>0</v>
      </c>
    </row>
    <row r="458" spans="1:20" x14ac:dyDescent="0.15">
      <c r="A458" s="20" t="s">
        <v>2403</v>
      </c>
      <c r="B458" s="20" t="s">
        <v>2130</v>
      </c>
      <c r="C458" s="19">
        <v>43625.771179687501</v>
      </c>
      <c r="D458" s="19">
        <v>43094.828186122686</v>
      </c>
      <c r="E458" s="19">
        <v>43624.575414050923</v>
      </c>
      <c r="F458" t="s">
        <v>2149</v>
      </c>
      <c r="G458" s="20" t="s">
        <v>2404</v>
      </c>
      <c r="H458" s="59">
        <v>43466</v>
      </c>
      <c r="I458">
        <v>42379</v>
      </c>
      <c r="J458" s="20" t="s">
        <v>2405</v>
      </c>
      <c r="K458" s="20" t="s">
        <v>2211</v>
      </c>
      <c r="L458" s="20" t="s">
        <v>2161</v>
      </c>
      <c r="M458" s="20" t="s">
        <v>2212</v>
      </c>
      <c r="N458" s="20" t="s">
        <v>2459</v>
      </c>
      <c r="O458">
        <v>5</v>
      </c>
      <c r="P458">
        <v>68</v>
      </c>
      <c r="Q458">
        <v>340</v>
      </c>
      <c r="R458" s="59">
        <v>43466</v>
      </c>
      <c r="S458" s="20" t="s">
        <v>2147</v>
      </c>
      <c r="T458" t="b">
        <v>0</v>
      </c>
    </row>
    <row r="459" spans="1:20" x14ac:dyDescent="0.15">
      <c r="A459" s="20" t="s">
        <v>2403</v>
      </c>
      <c r="B459" s="20" t="s">
        <v>2130</v>
      </c>
      <c r="C459" s="19">
        <v>43625.771179687501</v>
      </c>
      <c r="D459" s="19">
        <v>43094.828186122686</v>
      </c>
      <c r="E459" s="19">
        <v>43624.575414050923</v>
      </c>
      <c r="F459" t="s">
        <v>2149</v>
      </c>
      <c r="G459" s="20" t="s">
        <v>2404</v>
      </c>
      <c r="H459" s="59">
        <v>43466</v>
      </c>
      <c r="I459">
        <v>42380</v>
      </c>
      <c r="J459" s="20" t="s">
        <v>2405</v>
      </c>
      <c r="K459" s="20" t="s">
        <v>2160</v>
      </c>
      <c r="L459" s="20" t="s">
        <v>2161</v>
      </c>
      <c r="M459" s="20" t="s">
        <v>2162</v>
      </c>
      <c r="N459" s="20" t="s">
        <v>2460</v>
      </c>
      <c r="O459">
        <v>7</v>
      </c>
      <c r="P459">
        <v>26</v>
      </c>
      <c r="Q459">
        <v>182</v>
      </c>
      <c r="R459" s="59">
        <v>43466</v>
      </c>
      <c r="S459" s="20" t="s">
        <v>2147</v>
      </c>
      <c r="T459" t="b">
        <v>0</v>
      </c>
    </row>
    <row r="460" spans="1:20" x14ac:dyDescent="0.15">
      <c r="A460" s="20" t="s">
        <v>2403</v>
      </c>
      <c r="B460" s="20" t="s">
        <v>2130</v>
      </c>
      <c r="C460" s="19">
        <v>43625.771179687501</v>
      </c>
      <c r="D460" s="19">
        <v>43094.828186122686</v>
      </c>
      <c r="E460" s="19">
        <v>43624.575414050923</v>
      </c>
      <c r="F460" t="s">
        <v>2149</v>
      </c>
      <c r="G460" s="20" t="s">
        <v>2404</v>
      </c>
      <c r="H460" s="59">
        <v>43466</v>
      </c>
      <c r="I460">
        <v>42380</v>
      </c>
      <c r="J460" s="20" t="s">
        <v>2405</v>
      </c>
      <c r="K460" s="20" t="s">
        <v>2155</v>
      </c>
      <c r="L460" s="20" t="s">
        <v>2156</v>
      </c>
      <c r="M460" s="20" t="s">
        <v>2157</v>
      </c>
      <c r="N460" s="20" t="s">
        <v>2461</v>
      </c>
      <c r="O460">
        <v>4</v>
      </c>
      <c r="P460">
        <v>54</v>
      </c>
      <c r="Q460">
        <v>216</v>
      </c>
      <c r="R460" s="59">
        <v>43466</v>
      </c>
      <c r="S460" s="20" t="s">
        <v>2147</v>
      </c>
      <c r="T460" t="b">
        <v>0</v>
      </c>
    </row>
    <row r="461" spans="1:20" x14ac:dyDescent="0.15">
      <c r="A461" s="20" t="s">
        <v>2403</v>
      </c>
      <c r="B461" s="20" t="s">
        <v>2130</v>
      </c>
      <c r="C461" s="19">
        <v>43625.771179687501</v>
      </c>
      <c r="D461" s="19">
        <v>43094.828186122686</v>
      </c>
      <c r="E461" s="19">
        <v>43624.575414050923</v>
      </c>
      <c r="F461" t="s">
        <v>2149</v>
      </c>
      <c r="G461" s="20" t="s">
        <v>2404</v>
      </c>
      <c r="H461" s="59">
        <v>43466</v>
      </c>
      <c r="I461">
        <v>42380</v>
      </c>
      <c r="J461" s="20" t="s">
        <v>2405</v>
      </c>
      <c r="K461" s="20" t="s">
        <v>2177</v>
      </c>
      <c r="L461" s="20" t="s">
        <v>2156</v>
      </c>
      <c r="M461" s="20" t="s">
        <v>2178</v>
      </c>
      <c r="N461" s="20" t="s">
        <v>2462</v>
      </c>
      <c r="O461">
        <v>5</v>
      </c>
      <c r="P461">
        <v>88</v>
      </c>
      <c r="Q461">
        <v>440</v>
      </c>
      <c r="R461" s="59">
        <v>43466</v>
      </c>
      <c r="S461" s="20" t="s">
        <v>2147</v>
      </c>
      <c r="T461" t="b">
        <v>0</v>
      </c>
    </row>
    <row r="462" spans="1:20" x14ac:dyDescent="0.15">
      <c r="A462" s="20" t="s">
        <v>2403</v>
      </c>
      <c r="B462" s="20" t="s">
        <v>2130</v>
      </c>
      <c r="C462" s="19">
        <v>43625.771179687501</v>
      </c>
      <c r="D462" s="19">
        <v>43094.828186122686</v>
      </c>
      <c r="E462" s="19">
        <v>43624.575414050923</v>
      </c>
      <c r="F462" t="s">
        <v>2149</v>
      </c>
      <c r="G462" s="20" t="s">
        <v>2404</v>
      </c>
      <c r="H462" s="59">
        <v>43466</v>
      </c>
      <c r="I462">
        <v>42380</v>
      </c>
      <c r="J462" s="20" t="s">
        <v>2405</v>
      </c>
      <c r="K462" s="20" t="s">
        <v>2177</v>
      </c>
      <c r="L462" s="20" t="s">
        <v>2156</v>
      </c>
      <c r="M462" s="20" t="s">
        <v>2178</v>
      </c>
      <c r="N462" s="20" t="s">
        <v>2463</v>
      </c>
      <c r="O462">
        <v>2</v>
      </c>
      <c r="P462">
        <v>88</v>
      </c>
      <c r="Q462">
        <v>176</v>
      </c>
      <c r="R462" s="59">
        <v>43466</v>
      </c>
      <c r="S462" s="20" t="s">
        <v>2147</v>
      </c>
      <c r="T462" t="b">
        <v>0</v>
      </c>
    </row>
    <row r="463" spans="1:20" x14ac:dyDescent="0.15">
      <c r="A463" s="20" t="s">
        <v>2403</v>
      </c>
      <c r="B463" s="20" t="s">
        <v>2130</v>
      </c>
      <c r="C463" s="19">
        <v>43625.771179687501</v>
      </c>
      <c r="D463" s="19">
        <v>43094.828186122686</v>
      </c>
      <c r="E463" s="19">
        <v>43624.575414050923</v>
      </c>
      <c r="F463" t="s">
        <v>2149</v>
      </c>
      <c r="G463" s="20" t="s">
        <v>2404</v>
      </c>
      <c r="H463" s="59">
        <v>43466</v>
      </c>
      <c r="I463">
        <v>42380</v>
      </c>
      <c r="J463" s="20" t="s">
        <v>2405</v>
      </c>
      <c r="K463" s="20" t="s">
        <v>2190</v>
      </c>
      <c r="L463" s="20" t="s">
        <v>2152</v>
      </c>
      <c r="M463" s="20" t="s">
        <v>2191</v>
      </c>
      <c r="N463" s="20" t="s">
        <v>2464</v>
      </c>
      <c r="O463">
        <v>2</v>
      </c>
      <c r="P463">
        <v>28</v>
      </c>
      <c r="Q463">
        <v>56</v>
      </c>
      <c r="R463" s="59">
        <v>43466</v>
      </c>
      <c r="S463" s="20" t="s">
        <v>2147</v>
      </c>
      <c r="T463" t="b">
        <v>0</v>
      </c>
    </row>
    <row r="464" spans="1:20" x14ac:dyDescent="0.15">
      <c r="A464" s="20" t="s">
        <v>2403</v>
      </c>
      <c r="B464" s="20" t="s">
        <v>2130</v>
      </c>
      <c r="C464" s="19">
        <v>43625.771179687501</v>
      </c>
      <c r="D464" s="19">
        <v>43094.828186122686</v>
      </c>
      <c r="E464" s="19">
        <v>43624.575414050923</v>
      </c>
      <c r="F464" t="s">
        <v>2149</v>
      </c>
      <c r="G464" s="20" t="s">
        <v>2404</v>
      </c>
      <c r="H464" s="59">
        <v>43466</v>
      </c>
      <c r="I464">
        <v>42380</v>
      </c>
      <c r="J464" s="20" t="s">
        <v>2405</v>
      </c>
      <c r="K464" s="20" t="s">
        <v>2167</v>
      </c>
      <c r="L464" s="20" t="s">
        <v>2156</v>
      </c>
      <c r="M464" s="20" t="s">
        <v>2168</v>
      </c>
      <c r="N464" s="20" t="s">
        <v>2465</v>
      </c>
      <c r="O464">
        <v>7</v>
      </c>
      <c r="P464">
        <v>25</v>
      </c>
      <c r="Q464">
        <v>175</v>
      </c>
      <c r="R464" s="59">
        <v>43466</v>
      </c>
      <c r="S464" s="20" t="s">
        <v>2147</v>
      </c>
      <c r="T464" t="b">
        <v>0</v>
      </c>
    </row>
    <row r="465" spans="1:20" x14ac:dyDescent="0.15">
      <c r="A465" s="20" t="s">
        <v>2403</v>
      </c>
      <c r="B465" s="20" t="s">
        <v>2130</v>
      </c>
      <c r="C465" s="19">
        <v>43625.771179687501</v>
      </c>
      <c r="D465" s="19">
        <v>43094.828186122686</v>
      </c>
      <c r="E465" s="19">
        <v>43624.575414050923</v>
      </c>
      <c r="F465" t="s">
        <v>2149</v>
      </c>
      <c r="G465" s="20" t="s">
        <v>2404</v>
      </c>
      <c r="H465" s="59">
        <v>43466</v>
      </c>
      <c r="I465">
        <v>42380</v>
      </c>
      <c r="J465" s="20" t="s">
        <v>2405</v>
      </c>
      <c r="K465" s="20" t="s">
        <v>2177</v>
      </c>
      <c r="L465" s="20" t="s">
        <v>2156</v>
      </c>
      <c r="M465" s="20" t="s">
        <v>2178</v>
      </c>
      <c r="N465" s="20" t="s">
        <v>2416</v>
      </c>
      <c r="O465">
        <v>4</v>
      </c>
      <c r="P465">
        <v>88</v>
      </c>
      <c r="Q465">
        <v>352</v>
      </c>
      <c r="R465" s="59">
        <v>43466</v>
      </c>
      <c r="S465" s="20" t="s">
        <v>2147</v>
      </c>
      <c r="T465" t="b">
        <v>0</v>
      </c>
    </row>
    <row r="466" spans="1:20" x14ac:dyDescent="0.15">
      <c r="A466" s="20" t="s">
        <v>2403</v>
      </c>
      <c r="B466" s="20" t="s">
        <v>2130</v>
      </c>
      <c r="C466" s="19">
        <v>43625.771179687501</v>
      </c>
      <c r="D466" s="19">
        <v>43094.828186122686</v>
      </c>
      <c r="E466" s="19">
        <v>43624.575414050923</v>
      </c>
      <c r="F466" t="s">
        <v>2149</v>
      </c>
      <c r="G466" s="20" t="s">
        <v>2404</v>
      </c>
      <c r="H466" s="59">
        <v>43466</v>
      </c>
      <c r="I466">
        <v>42380</v>
      </c>
      <c r="J466" s="20" t="s">
        <v>2405</v>
      </c>
      <c r="K466" s="20" t="s">
        <v>2190</v>
      </c>
      <c r="L466" s="20" t="s">
        <v>2152</v>
      </c>
      <c r="M466" s="20" t="s">
        <v>2191</v>
      </c>
      <c r="N466" s="20" t="s">
        <v>2466</v>
      </c>
      <c r="O466">
        <v>3</v>
      </c>
      <c r="P466">
        <v>28</v>
      </c>
      <c r="Q466">
        <v>84</v>
      </c>
      <c r="R466" s="59">
        <v>43466</v>
      </c>
      <c r="S466" s="20" t="s">
        <v>2147</v>
      </c>
      <c r="T466" t="b">
        <v>0</v>
      </c>
    </row>
    <row r="467" spans="1:20" x14ac:dyDescent="0.15">
      <c r="A467" s="20" t="s">
        <v>2403</v>
      </c>
      <c r="B467" s="20" t="s">
        <v>2130</v>
      </c>
      <c r="C467" s="19">
        <v>43625.771179687501</v>
      </c>
      <c r="D467" s="19">
        <v>43094.828186122686</v>
      </c>
      <c r="E467" s="19">
        <v>43624.575414050923</v>
      </c>
      <c r="F467" t="s">
        <v>2149</v>
      </c>
      <c r="G467" s="20" t="s">
        <v>2404</v>
      </c>
      <c r="H467" s="59">
        <v>43466</v>
      </c>
      <c r="I467">
        <v>42380</v>
      </c>
      <c r="J467" s="20" t="s">
        <v>2405</v>
      </c>
      <c r="K467" s="20" t="s">
        <v>2167</v>
      </c>
      <c r="L467" s="20" t="s">
        <v>2156</v>
      </c>
      <c r="M467" s="20" t="s">
        <v>2168</v>
      </c>
      <c r="N467" s="20" t="s">
        <v>2467</v>
      </c>
      <c r="O467">
        <v>3</v>
      </c>
      <c r="P467">
        <v>25</v>
      </c>
      <c r="Q467">
        <v>75</v>
      </c>
      <c r="R467" s="59">
        <v>43466</v>
      </c>
      <c r="S467" s="20" t="s">
        <v>2147</v>
      </c>
      <c r="T467" t="b">
        <v>0</v>
      </c>
    </row>
    <row r="468" spans="1:20" x14ac:dyDescent="0.15">
      <c r="A468" s="20" t="s">
        <v>2403</v>
      </c>
      <c r="B468" s="20" t="s">
        <v>2130</v>
      </c>
      <c r="C468" s="19">
        <v>43625.771179687501</v>
      </c>
      <c r="D468" s="19">
        <v>43094.828186122686</v>
      </c>
      <c r="E468" s="19">
        <v>43624.575414050923</v>
      </c>
      <c r="F468" t="s">
        <v>2149</v>
      </c>
      <c r="G468" s="20" t="s">
        <v>2404</v>
      </c>
      <c r="H468" s="59">
        <v>43466</v>
      </c>
      <c r="I468">
        <v>42380</v>
      </c>
      <c r="J468" s="20" t="s">
        <v>2405</v>
      </c>
      <c r="K468" s="20" t="s">
        <v>2151</v>
      </c>
      <c r="L468" s="20" t="s">
        <v>2152</v>
      </c>
      <c r="M468" s="20" t="s">
        <v>2153</v>
      </c>
      <c r="N468" s="20" t="s">
        <v>2468</v>
      </c>
      <c r="O468">
        <v>8</v>
      </c>
      <c r="P468">
        <v>16</v>
      </c>
      <c r="Q468">
        <v>128</v>
      </c>
      <c r="R468" s="59">
        <v>43466</v>
      </c>
      <c r="S468" s="20" t="s">
        <v>2147</v>
      </c>
      <c r="T468" t="b">
        <v>0</v>
      </c>
    </row>
    <row r="469" spans="1:20" x14ac:dyDescent="0.15">
      <c r="A469" s="20" t="s">
        <v>2403</v>
      </c>
      <c r="B469" s="20" t="s">
        <v>2130</v>
      </c>
      <c r="C469" s="19">
        <v>43625.771179687501</v>
      </c>
      <c r="D469" s="19">
        <v>43094.828186122686</v>
      </c>
      <c r="E469" s="19">
        <v>43624.575414050923</v>
      </c>
      <c r="F469" t="s">
        <v>2149</v>
      </c>
      <c r="G469" s="20" t="s">
        <v>2404</v>
      </c>
      <c r="H469" s="59">
        <v>43466</v>
      </c>
      <c r="I469">
        <v>42380</v>
      </c>
      <c r="J469" s="20" t="s">
        <v>2405</v>
      </c>
      <c r="K469" s="20" t="s">
        <v>2151</v>
      </c>
      <c r="L469" s="20" t="s">
        <v>2152</v>
      </c>
      <c r="M469" s="20" t="s">
        <v>2153</v>
      </c>
      <c r="N469" s="20" t="s">
        <v>2469</v>
      </c>
      <c r="O469">
        <v>7</v>
      </c>
      <c r="P469">
        <v>16</v>
      </c>
      <c r="Q469">
        <v>112</v>
      </c>
      <c r="R469" s="59">
        <v>43466</v>
      </c>
      <c r="S469" s="20" t="s">
        <v>2147</v>
      </c>
      <c r="T469" t="b">
        <v>0</v>
      </c>
    </row>
    <row r="470" spans="1:20" x14ac:dyDescent="0.15">
      <c r="A470" s="20" t="s">
        <v>2403</v>
      </c>
      <c r="B470" s="20" t="s">
        <v>2130</v>
      </c>
      <c r="C470" s="19">
        <v>43625.771179687501</v>
      </c>
      <c r="D470" s="19">
        <v>43094.828186122686</v>
      </c>
      <c r="E470" s="19">
        <v>43624.575414050923</v>
      </c>
      <c r="F470" t="s">
        <v>2149</v>
      </c>
      <c r="G470" s="20" t="s">
        <v>2404</v>
      </c>
      <c r="H470" s="59">
        <v>43466</v>
      </c>
      <c r="I470">
        <v>42381</v>
      </c>
      <c r="J470" s="20" t="s">
        <v>2405</v>
      </c>
      <c r="K470" s="20" t="s">
        <v>2211</v>
      </c>
      <c r="L470" s="20" t="s">
        <v>2161</v>
      </c>
      <c r="M470" s="20" t="s">
        <v>2212</v>
      </c>
      <c r="N470" s="20" t="s">
        <v>2470</v>
      </c>
      <c r="O470">
        <v>3</v>
      </c>
      <c r="P470">
        <v>68</v>
      </c>
      <c r="Q470">
        <v>204</v>
      </c>
      <c r="R470" s="59">
        <v>43466</v>
      </c>
      <c r="S470" s="20" t="s">
        <v>2147</v>
      </c>
      <c r="T470" t="b">
        <v>0</v>
      </c>
    </row>
    <row r="471" spans="1:20" x14ac:dyDescent="0.15">
      <c r="A471" s="20" t="s">
        <v>2403</v>
      </c>
      <c r="B471" s="20" t="s">
        <v>2130</v>
      </c>
      <c r="C471" s="19">
        <v>43625.771179687501</v>
      </c>
      <c r="D471" s="19">
        <v>43094.828186122686</v>
      </c>
      <c r="E471" s="19">
        <v>43624.575414050923</v>
      </c>
      <c r="F471" t="s">
        <v>2149</v>
      </c>
      <c r="G471" s="20" t="s">
        <v>2404</v>
      </c>
      <c r="H471" s="59">
        <v>43466</v>
      </c>
      <c r="I471">
        <v>42381</v>
      </c>
      <c r="J471" s="20" t="s">
        <v>2405</v>
      </c>
      <c r="K471" s="20" t="s">
        <v>2167</v>
      </c>
      <c r="L471" s="20" t="s">
        <v>2156</v>
      </c>
      <c r="M471" s="20" t="s">
        <v>2168</v>
      </c>
      <c r="N471" s="20" t="s">
        <v>2471</v>
      </c>
      <c r="O471">
        <v>4</v>
      </c>
      <c r="P471">
        <v>25</v>
      </c>
      <c r="Q471">
        <v>100</v>
      </c>
      <c r="R471" s="59">
        <v>43466</v>
      </c>
      <c r="S471" s="20" t="s">
        <v>2147</v>
      </c>
      <c r="T471" t="b">
        <v>0</v>
      </c>
    </row>
    <row r="472" spans="1:20" x14ac:dyDescent="0.15">
      <c r="A472" s="20" t="s">
        <v>2403</v>
      </c>
      <c r="B472" s="20" t="s">
        <v>2130</v>
      </c>
      <c r="C472" s="19">
        <v>43625.771179687501</v>
      </c>
      <c r="D472" s="19">
        <v>43094.828186122686</v>
      </c>
      <c r="E472" s="19">
        <v>43624.575414050923</v>
      </c>
      <c r="F472" t="s">
        <v>2149</v>
      </c>
      <c r="G472" s="20" t="s">
        <v>2404</v>
      </c>
      <c r="H472" s="59">
        <v>43466</v>
      </c>
      <c r="I472">
        <v>42381</v>
      </c>
      <c r="J472" s="20" t="s">
        <v>2405</v>
      </c>
      <c r="K472" s="20" t="s">
        <v>2205</v>
      </c>
      <c r="L472" s="20" t="s">
        <v>2152</v>
      </c>
      <c r="M472" s="20" t="s">
        <v>2206</v>
      </c>
      <c r="N472" s="20" t="s">
        <v>2472</v>
      </c>
      <c r="O472">
        <v>4</v>
      </c>
      <c r="P472">
        <v>98</v>
      </c>
      <c r="Q472">
        <v>392</v>
      </c>
      <c r="R472" s="59">
        <v>43466</v>
      </c>
      <c r="S472" s="20" t="s">
        <v>2147</v>
      </c>
      <c r="T472" t="b">
        <v>0</v>
      </c>
    </row>
    <row r="473" spans="1:20" x14ac:dyDescent="0.15">
      <c r="A473" s="20" t="s">
        <v>2403</v>
      </c>
      <c r="B473" s="20" t="s">
        <v>2130</v>
      </c>
      <c r="C473" s="19">
        <v>43625.771179687501</v>
      </c>
      <c r="D473" s="19">
        <v>43094.828186122686</v>
      </c>
      <c r="E473" s="19">
        <v>43624.575414050923</v>
      </c>
      <c r="F473" t="s">
        <v>2149</v>
      </c>
      <c r="G473" s="20" t="s">
        <v>2404</v>
      </c>
      <c r="H473" s="59">
        <v>43466</v>
      </c>
      <c r="I473">
        <v>42381</v>
      </c>
      <c r="J473" s="20" t="s">
        <v>2405</v>
      </c>
      <c r="K473" s="20" t="s">
        <v>2190</v>
      </c>
      <c r="L473" s="20" t="s">
        <v>2152</v>
      </c>
      <c r="M473" s="20" t="s">
        <v>2191</v>
      </c>
      <c r="N473" s="20" t="s">
        <v>2473</v>
      </c>
      <c r="O473">
        <v>3</v>
      </c>
      <c r="P473">
        <v>28</v>
      </c>
      <c r="Q473">
        <v>84</v>
      </c>
      <c r="R473" s="59">
        <v>43466</v>
      </c>
      <c r="S473" s="20" t="s">
        <v>2147</v>
      </c>
      <c r="T473" t="b">
        <v>0</v>
      </c>
    </row>
    <row r="474" spans="1:20" x14ac:dyDescent="0.15">
      <c r="A474" s="20" t="s">
        <v>2403</v>
      </c>
      <c r="B474" s="20" t="s">
        <v>2130</v>
      </c>
      <c r="C474" s="19">
        <v>43625.771179687501</v>
      </c>
      <c r="D474" s="19">
        <v>43094.828186122686</v>
      </c>
      <c r="E474" s="19">
        <v>43624.575414050923</v>
      </c>
      <c r="F474" t="s">
        <v>2149</v>
      </c>
      <c r="G474" s="20" t="s">
        <v>2404</v>
      </c>
      <c r="H474" s="59">
        <v>43466</v>
      </c>
      <c r="I474">
        <v>42382</v>
      </c>
      <c r="J474" s="20" t="s">
        <v>2405</v>
      </c>
      <c r="K474" s="20" t="s">
        <v>2190</v>
      </c>
      <c r="L474" s="20" t="s">
        <v>2152</v>
      </c>
      <c r="M474" s="20" t="s">
        <v>2191</v>
      </c>
      <c r="N474" s="20" t="s">
        <v>2474</v>
      </c>
      <c r="O474">
        <v>7</v>
      </c>
      <c r="P474">
        <v>28</v>
      </c>
      <c r="Q474">
        <v>196</v>
      </c>
      <c r="R474" s="59">
        <v>43466</v>
      </c>
      <c r="S474" s="20" t="s">
        <v>2147</v>
      </c>
      <c r="T474" t="b">
        <v>0</v>
      </c>
    </row>
    <row r="475" spans="1:20" x14ac:dyDescent="0.15">
      <c r="A475" s="20" t="s">
        <v>2403</v>
      </c>
      <c r="B475" s="20" t="s">
        <v>2130</v>
      </c>
      <c r="C475" s="19">
        <v>43625.771179687501</v>
      </c>
      <c r="D475" s="19">
        <v>43094.828186122686</v>
      </c>
      <c r="E475" s="19">
        <v>43624.575414050923</v>
      </c>
      <c r="F475" t="s">
        <v>2149</v>
      </c>
      <c r="G475" s="20" t="s">
        <v>2404</v>
      </c>
      <c r="H475" s="59">
        <v>43466</v>
      </c>
      <c r="I475">
        <v>42382</v>
      </c>
      <c r="J475" s="20" t="s">
        <v>2405</v>
      </c>
      <c r="K475" s="20" t="s">
        <v>2167</v>
      </c>
      <c r="L475" s="20" t="s">
        <v>2156</v>
      </c>
      <c r="M475" s="20" t="s">
        <v>2168</v>
      </c>
      <c r="N475" s="20" t="s">
        <v>2475</v>
      </c>
      <c r="O475">
        <v>7</v>
      </c>
      <c r="P475">
        <v>25</v>
      </c>
      <c r="Q475">
        <v>175</v>
      </c>
      <c r="R475" s="59">
        <v>43466</v>
      </c>
      <c r="S475" s="20" t="s">
        <v>2147</v>
      </c>
      <c r="T475" t="b">
        <v>0</v>
      </c>
    </row>
    <row r="476" spans="1:20" x14ac:dyDescent="0.15">
      <c r="A476" s="20" t="s">
        <v>2403</v>
      </c>
      <c r="B476" s="20" t="s">
        <v>2130</v>
      </c>
      <c r="C476" s="19">
        <v>43625.771179687501</v>
      </c>
      <c r="D476" s="19">
        <v>43094.828186122686</v>
      </c>
      <c r="E476" s="19">
        <v>43624.575414050923</v>
      </c>
      <c r="F476" t="s">
        <v>2149</v>
      </c>
      <c r="G476" s="20" t="s">
        <v>2404</v>
      </c>
      <c r="H476" s="59">
        <v>43466</v>
      </c>
      <c r="I476">
        <v>42382</v>
      </c>
      <c r="J476" s="20" t="s">
        <v>2405</v>
      </c>
      <c r="K476" s="20" t="s">
        <v>2167</v>
      </c>
      <c r="L476" s="20" t="s">
        <v>2156</v>
      </c>
      <c r="M476" s="20" t="s">
        <v>2168</v>
      </c>
      <c r="N476" s="20" t="s">
        <v>2476</v>
      </c>
      <c r="O476">
        <v>6</v>
      </c>
      <c r="P476">
        <v>25</v>
      </c>
      <c r="Q476">
        <v>150</v>
      </c>
      <c r="R476" s="59">
        <v>43466</v>
      </c>
      <c r="S476" s="20" t="s">
        <v>2147</v>
      </c>
      <c r="T476" t="b">
        <v>0</v>
      </c>
    </row>
    <row r="477" spans="1:20" x14ac:dyDescent="0.15">
      <c r="A477" s="20" t="s">
        <v>2403</v>
      </c>
      <c r="B477" s="20" t="s">
        <v>2130</v>
      </c>
      <c r="C477" s="19">
        <v>43625.771179687501</v>
      </c>
      <c r="D477" s="19">
        <v>43094.828186122686</v>
      </c>
      <c r="E477" s="19">
        <v>43624.575414050923</v>
      </c>
      <c r="F477" t="s">
        <v>2149</v>
      </c>
      <c r="G477" s="20" t="s">
        <v>2404</v>
      </c>
      <c r="H477" s="59">
        <v>43466</v>
      </c>
      <c r="I477">
        <v>42382</v>
      </c>
      <c r="J477" s="20" t="s">
        <v>2405</v>
      </c>
      <c r="K477" s="20" t="s">
        <v>2211</v>
      </c>
      <c r="L477" s="20" t="s">
        <v>2161</v>
      </c>
      <c r="M477" s="20" t="s">
        <v>2212</v>
      </c>
      <c r="N477" s="20" t="s">
        <v>2477</v>
      </c>
      <c r="O477">
        <v>3</v>
      </c>
      <c r="P477">
        <v>68</v>
      </c>
      <c r="Q477">
        <v>204</v>
      </c>
      <c r="R477" s="59">
        <v>43466</v>
      </c>
      <c r="S477" s="20" t="s">
        <v>2147</v>
      </c>
      <c r="T477" t="b">
        <v>0</v>
      </c>
    </row>
    <row r="478" spans="1:20" x14ac:dyDescent="0.15">
      <c r="A478" s="20" t="s">
        <v>2403</v>
      </c>
      <c r="B478" s="20" t="s">
        <v>2130</v>
      </c>
      <c r="C478" s="19">
        <v>43625.771179687501</v>
      </c>
      <c r="D478" s="19">
        <v>43094.828186122686</v>
      </c>
      <c r="E478" s="19">
        <v>43624.575414050923</v>
      </c>
      <c r="F478" t="s">
        <v>2149</v>
      </c>
      <c r="G478" s="20" t="s">
        <v>2404</v>
      </c>
      <c r="H478" s="59">
        <v>43466</v>
      </c>
      <c r="I478">
        <v>42382</v>
      </c>
      <c r="J478" s="20" t="s">
        <v>2405</v>
      </c>
      <c r="K478" s="20" t="s">
        <v>2164</v>
      </c>
      <c r="L478" s="20" t="s">
        <v>2161</v>
      </c>
      <c r="M478" s="20" t="s">
        <v>2165</v>
      </c>
      <c r="N478" s="20" t="s">
        <v>2478</v>
      </c>
      <c r="O478">
        <v>4</v>
      </c>
      <c r="P478">
        <v>49</v>
      </c>
      <c r="Q478">
        <v>196</v>
      </c>
      <c r="R478" s="59">
        <v>43466</v>
      </c>
      <c r="S478" s="20" t="s">
        <v>2147</v>
      </c>
      <c r="T478" t="b">
        <v>0</v>
      </c>
    </row>
    <row r="479" spans="1:20" x14ac:dyDescent="0.15">
      <c r="A479" s="20" t="s">
        <v>2403</v>
      </c>
      <c r="B479" s="20" t="s">
        <v>2130</v>
      </c>
      <c r="C479" s="19">
        <v>43625.771179687501</v>
      </c>
      <c r="D479" s="19">
        <v>43094.828186122686</v>
      </c>
      <c r="E479" s="19">
        <v>43624.575414050923</v>
      </c>
      <c r="F479" t="s">
        <v>2149</v>
      </c>
      <c r="G479" s="20" t="s">
        <v>2404</v>
      </c>
      <c r="H479" s="59">
        <v>43466</v>
      </c>
      <c r="I479">
        <v>42382</v>
      </c>
      <c r="J479" s="20" t="s">
        <v>2405</v>
      </c>
      <c r="K479" s="20" t="s">
        <v>2205</v>
      </c>
      <c r="L479" s="20" t="s">
        <v>2152</v>
      </c>
      <c r="M479" s="20" t="s">
        <v>2206</v>
      </c>
      <c r="N479" s="20" t="s">
        <v>2432</v>
      </c>
      <c r="O479">
        <v>8</v>
      </c>
      <c r="P479">
        <v>98</v>
      </c>
      <c r="Q479">
        <v>784</v>
      </c>
      <c r="R479" s="59">
        <v>43466</v>
      </c>
      <c r="S479" s="20" t="s">
        <v>2147</v>
      </c>
      <c r="T479" t="b">
        <v>0</v>
      </c>
    </row>
    <row r="480" spans="1:20" x14ac:dyDescent="0.15">
      <c r="A480" s="20" t="s">
        <v>2403</v>
      </c>
      <c r="B480" s="20" t="s">
        <v>2130</v>
      </c>
      <c r="C480" s="19">
        <v>43625.771179687501</v>
      </c>
      <c r="D480" s="19">
        <v>43094.828186122686</v>
      </c>
      <c r="E480" s="19">
        <v>43624.575414050923</v>
      </c>
      <c r="F480" t="s">
        <v>2149</v>
      </c>
      <c r="G480" s="20" t="s">
        <v>2404</v>
      </c>
      <c r="H480" s="59">
        <v>43466</v>
      </c>
      <c r="I480">
        <v>42382</v>
      </c>
      <c r="J480" s="20" t="s">
        <v>2405</v>
      </c>
      <c r="K480" s="20" t="s">
        <v>2167</v>
      </c>
      <c r="L480" s="20" t="s">
        <v>2156</v>
      </c>
      <c r="M480" s="20" t="s">
        <v>2168</v>
      </c>
      <c r="N480" s="20" t="s">
        <v>2479</v>
      </c>
      <c r="O480">
        <v>6</v>
      </c>
      <c r="P480">
        <v>25</v>
      </c>
      <c r="Q480">
        <v>150</v>
      </c>
      <c r="R480" s="59">
        <v>43466</v>
      </c>
      <c r="S480" s="20" t="s">
        <v>2147</v>
      </c>
      <c r="T480" t="b">
        <v>0</v>
      </c>
    </row>
    <row r="481" spans="1:20" x14ac:dyDescent="0.15">
      <c r="A481" s="20" t="s">
        <v>2403</v>
      </c>
      <c r="B481" s="20" t="s">
        <v>2130</v>
      </c>
      <c r="C481" s="19">
        <v>43625.771179687501</v>
      </c>
      <c r="D481" s="19">
        <v>43094.828186122686</v>
      </c>
      <c r="E481" s="19">
        <v>43624.575414050923</v>
      </c>
      <c r="F481" t="s">
        <v>2149</v>
      </c>
      <c r="G481" s="20" t="s">
        <v>2404</v>
      </c>
      <c r="H481" s="59">
        <v>43466</v>
      </c>
      <c r="I481">
        <v>42382</v>
      </c>
      <c r="J481" s="20" t="s">
        <v>2405</v>
      </c>
      <c r="K481" s="20" t="s">
        <v>2211</v>
      </c>
      <c r="L481" s="20" t="s">
        <v>2161</v>
      </c>
      <c r="M481" s="20" t="s">
        <v>2212</v>
      </c>
      <c r="N481" s="20" t="s">
        <v>2477</v>
      </c>
      <c r="O481">
        <v>8</v>
      </c>
      <c r="P481">
        <v>68</v>
      </c>
      <c r="Q481">
        <v>544</v>
      </c>
      <c r="R481" s="59">
        <v>43466</v>
      </c>
      <c r="S481" s="20" t="s">
        <v>2147</v>
      </c>
      <c r="T481" t="b">
        <v>0</v>
      </c>
    </row>
    <row r="482" spans="1:20" x14ac:dyDescent="0.15">
      <c r="A482" s="20" t="s">
        <v>2403</v>
      </c>
      <c r="B482" s="20" t="s">
        <v>2130</v>
      </c>
      <c r="C482" s="19">
        <v>43625.771179687501</v>
      </c>
      <c r="D482" s="19">
        <v>43094.828186122686</v>
      </c>
      <c r="E482" s="19">
        <v>43624.575414050923</v>
      </c>
      <c r="F482" t="s">
        <v>2149</v>
      </c>
      <c r="G482" s="20" t="s">
        <v>2404</v>
      </c>
      <c r="H482" s="59">
        <v>43466</v>
      </c>
      <c r="I482">
        <v>42382</v>
      </c>
      <c r="J482" s="20" t="s">
        <v>2405</v>
      </c>
      <c r="K482" s="20" t="s">
        <v>2167</v>
      </c>
      <c r="L482" s="20" t="s">
        <v>2156</v>
      </c>
      <c r="M482" s="20" t="s">
        <v>2168</v>
      </c>
      <c r="N482" s="20" t="s">
        <v>2413</v>
      </c>
      <c r="O482">
        <v>5</v>
      </c>
      <c r="P482">
        <v>25</v>
      </c>
      <c r="Q482">
        <v>125</v>
      </c>
      <c r="R482" s="59">
        <v>43466</v>
      </c>
      <c r="S482" s="20" t="s">
        <v>2147</v>
      </c>
      <c r="T482" t="b">
        <v>0</v>
      </c>
    </row>
    <row r="483" spans="1:20" x14ac:dyDescent="0.15">
      <c r="A483" s="20" t="s">
        <v>2403</v>
      </c>
      <c r="B483" s="20" t="s">
        <v>2130</v>
      </c>
      <c r="C483" s="19">
        <v>43625.771179687501</v>
      </c>
      <c r="D483" s="19">
        <v>43094.828186122686</v>
      </c>
      <c r="E483" s="19">
        <v>43624.575414050923</v>
      </c>
      <c r="F483" t="s">
        <v>2149</v>
      </c>
      <c r="G483" s="20" t="s">
        <v>2404</v>
      </c>
      <c r="H483" s="59">
        <v>43466</v>
      </c>
      <c r="I483">
        <v>42383</v>
      </c>
      <c r="J483" s="20" t="s">
        <v>2405</v>
      </c>
      <c r="K483" s="20" t="s">
        <v>2160</v>
      </c>
      <c r="L483" s="20" t="s">
        <v>2161</v>
      </c>
      <c r="M483" s="20" t="s">
        <v>2162</v>
      </c>
      <c r="N483" s="20" t="s">
        <v>2424</v>
      </c>
      <c r="O483">
        <v>8</v>
      </c>
      <c r="P483">
        <v>26</v>
      </c>
      <c r="Q483">
        <v>208</v>
      </c>
      <c r="R483" s="59">
        <v>43466</v>
      </c>
      <c r="S483" s="20" t="s">
        <v>2147</v>
      </c>
      <c r="T483" t="b">
        <v>0</v>
      </c>
    </row>
    <row r="484" spans="1:20" x14ac:dyDescent="0.15">
      <c r="A484" s="20" t="s">
        <v>2403</v>
      </c>
      <c r="B484" s="20" t="s">
        <v>2130</v>
      </c>
      <c r="C484" s="19">
        <v>43625.771179687501</v>
      </c>
      <c r="D484" s="19">
        <v>43094.828186122686</v>
      </c>
      <c r="E484" s="19">
        <v>43624.575414050923</v>
      </c>
      <c r="F484" t="s">
        <v>2149</v>
      </c>
      <c r="G484" s="20" t="s">
        <v>2404</v>
      </c>
      <c r="H484" s="59">
        <v>43466</v>
      </c>
      <c r="I484">
        <v>42383</v>
      </c>
      <c r="J484" s="20" t="s">
        <v>2405</v>
      </c>
      <c r="K484" s="20" t="s">
        <v>2167</v>
      </c>
      <c r="L484" s="20" t="s">
        <v>2156</v>
      </c>
      <c r="M484" s="20" t="s">
        <v>2168</v>
      </c>
      <c r="N484" s="20" t="s">
        <v>2480</v>
      </c>
      <c r="O484">
        <v>6</v>
      </c>
      <c r="P484">
        <v>25</v>
      </c>
      <c r="Q484">
        <v>150</v>
      </c>
      <c r="R484" s="59">
        <v>43466</v>
      </c>
      <c r="S484" s="20" t="s">
        <v>2147</v>
      </c>
      <c r="T484" t="b">
        <v>0</v>
      </c>
    </row>
    <row r="485" spans="1:20" x14ac:dyDescent="0.15">
      <c r="A485" s="20" t="s">
        <v>2403</v>
      </c>
      <c r="B485" s="20" t="s">
        <v>2130</v>
      </c>
      <c r="C485" s="19">
        <v>43625.771179687501</v>
      </c>
      <c r="D485" s="19">
        <v>43094.828186122686</v>
      </c>
      <c r="E485" s="19">
        <v>43624.575414050923</v>
      </c>
      <c r="F485" t="s">
        <v>2149</v>
      </c>
      <c r="G485" s="20" t="s">
        <v>2404</v>
      </c>
      <c r="H485" s="59">
        <v>43466</v>
      </c>
      <c r="I485">
        <v>42383</v>
      </c>
      <c r="J485" s="20" t="s">
        <v>2405</v>
      </c>
      <c r="K485" s="20" t="s">
        <v>2160</v>
      </c>
      <c r="L485" s="20" t="s">
        <v>2161</v>
      </c>
      <c r="M485" s="20" t="s">
        <v>2162</v>
      </c>
      <c r="N485" s="20" t="s">
        <v>2481</v>
      </c>
      <c r="O485">
        <v>3</v>
      </c>
      <c r="P485">
        <v>26</v>
      </c>
      <c r="Q485">
        <v>78</v>
      </c>
      <c r="R485" s="59">
        <v>43466</v>
      </c>
      <c r="S485" s="20" t="s">
        <v>2147</v>
      </c>
      <c r="T485" t="b">
        <v>0</v>
      </c>
    </row>
    <row r="486" spans="1:20" x14ac:dyDescent="0.15">
      <c r="A486" s="20" t="s">
        <v>2403</v>
      </c>
      <c r="B486" s="20" t="s">
        <v>2130</v>
      </c>
      <c r="C486" s="19">
        <v>43625.771179687501</v>
      </c>
      <c r="D486" s="19">
        <v>43094.828186122686</v>
      </c>
      <c r="E486" s="19">
        <v>43624.575414050923</v>
      </c>
      <c r="F486" t="s">
        <v>2149</v>
      </c>
      <c r="G486" s="20" t="s">
        <v>2404</v>
      </c>
      <c r="H486" s="59">
        <v>43466</v>
      </c>
      <c r="I486">
        <v>42383</v>
      </c>
      <c r="J486" s="20" t="s">
        <v>2405</v>
      </c>
      <c r="K486" s="20" t="s">
        <v>2205</v>
      </c>
      <c r="L486" s="20" t="s">
        <v>2152</v>
      </c>
      <c r="M486" s="20" t="s">
        <v>2206</v>
      </c>
      <c r="N486" s="20" t="s">
        <v>2482</v>
      </c>
      <c r="O486">
        <v>2</v>
      </c>
      <c r="P486">
        <v>98</v>
      </c>
      <c r="Q486">
        <v>196</v>
      </c>
      <c r="R486" s="59">
        <v>43466</v>
      </c>
      <c r="S486" s="20" t="s">
        <v>2147</v>
      </c>
      <c r="T486" t="b">
        <v>0</v>
      </c>
    </row>
    <row r="487" spans="1:20" x14ac:dyDescent="0.15">
      <c r="A487" s="20" t="s">
        <v>2403</v>
      </c>
      <c r="B487" s="20" t="s">
        <v>2130</v>
      </c>
      <c r="C487" s="19">
        <v>43625.771179687501</v>
      </c>
      <c r="D487" s="19">
        <v>43094.828186122686</v>
      </c>
      <c r="E487" s="19">
        <v>43624.575414050923</v>
      </c>
      <c r="F487" t="s">
        <v>2149</v>
      </c>
      <c r="G487" s="20" t="s">
        <v>2404</v>
      </c>
      <c r="H487" s="59">
        <v>43466</v>
      </c>
      <c r="I487">
        <v>42383</v>
      </c>
      <c r="J487" s="20" t="s">
        <v>2405</v>
      </c>
      <c r="K487" s="20" t="s">
        <v>2167</v>
      </c>
      <c r="L487" s="20" t="s">
        <v>2156</v>
      </c>
      <c r="M487" s="20" t="s">
        <v>2168</v>
      </c>
      <c r="N487" s="20" t="s">
        <v>2418</v>
      </c>
      <c r="O487">
        <v>2</v>
      </c>
      <c r="P487">
        <v>25</v>
      </c>
      <c r="Q487">
        <v>50</v>
      </c>
      <c r="R487" s="59">
        <v>43466</v>
      </c>
      <c r="S487" s="20" t="s">
        <v>2147</v>
      </c>
      <c r="T487" t="b">
        <v>0</v>
      </c>
    </row>
    <row r="488" spans="1:20" x14ac:dyDescent="0.15">
      <c r="A488" s="20" t="s">
        <v>2403</v>
      </c>
      <c r="B488" s="20" t="s">
        <v>2130</v>
      </c>
      <c r="C488" s="19">
        <v>43625.771179687501</v>
      </c>
      <c r="D488" s="19">
        <v>43094.828186122686</v>
      </c>
      <c r="E488" s="19">
        <v>43624.575414050923</v>
      </c>
      <c r="F488" t="s">
        <v>2149</v>
      </c>
      <c r="G488" s="20" t="s">
        <v>2404</v>
      </c>
      <c r="H488" s="59">
        <v>43466</v>
      </c>
      <c r="I488">
        <v>42383</v>
      </c>
      <c r="J488" s="20" t="s">
        <v>2405</v>
      </c>
      <c r="K488" s="20" t="s">
        <v>2155</v>
      </c>
      <c r="L488" s="20" t="s">
        <v>2156</v>
      </c>
      <c r="M488" s="20" t="s">
        <v>2157</v>
      </c>
      <c r="N488" s="20" t="s">
        <v>2483</v>
      </c>
      <c r="O488">
        <v>6</v>
      </c>
      <c r="P488">
        <v>54</v>
      </c>
      <c r="Q488">
        <v>324</v>
      </c>
      <c r="R488" s="59">
        <v>43466</v>
      </c>
      <c r="S488" s="20" t="s">
        <v>2147</v>
      </c>
      <c r="T488" t="b">
        <v>0</v>
      </c>
    </row>
    <row r="489" spans="1:20" x14ac:dyDescent="0.15">
      <c r="A489" s="20" t="s">
        <v>2403</v>
      </c>
      <c r="B489" s="20" t="s">
        <v>2130</v>
      </c>
      <c r="C489" s="19">
        <v>43625.771179687501</v>
      </c>
      <c r="D489" s="19">
        <v>43094.828186122686</v>
      </c>
      <c r="E489" s="19">
        <v>43624.575414050923</v>
      </c>
      <c r="F489" t="s">
        <v>2149</v>
      </c>
      <c r="G489" s="20" t="s">
        <v>2404</v>
      </c>
      <c r="H489" s="59">
        <v>43466</v>
      </c>
      <c r="I489">
        <v>42384</v>
      </c>
      <c r="J489" s="20" t="s">
        <v>2405</v>
      </c>
      <c r="K489" s="20" t="s">
        <v>2177</v>
      </c>
      <c r="L489" s="20" t="s">
        <v>2156</v>
      </c>
      <c r="M489" s="20" t="s">
        <v>2178</v>
      </c>
      <c r="N489" s="20" t="s">
        <v>2484</v>
      </c>
      <c r="O489">
        <v>8</v>
      </c>
      <c r="P489">
        <v>88</v>
      </c>
      <c r="Q489">
        <v>704</v>
      </c>
      <c r="R489" s="59">
        <v>43466</v>
      </c>
      <c r="S489" s="20" t="s">
        <v>2147</v>
      </c>
      <c r="T489" t="b">
        <v>0</v>
      </c>
    </row>
    <row r="490" spans="1:20" x14ac:dyDescent="0.15">
      <c r="A490" s="20" t="s">
        <v>2403</v>
      </c>
      <c r="B490" s="20" t="s">
        <v>2130</v>
      </c>
      <c r="C490" s="19">
        <v>43625.771179687501</v>
      </c>
      <c r="D490" s="19">
        <v>43094.828186122686</v>
      </c>
      <c r="E490" s="19">
        <v>43624.575414050923</v>
      </c>
      <c r="F490" t="s">
        <v>2149</v>
      </c>
      <c r="G490" s="20" t="s">
        <v>2404</v>
      </c>
      <c r="H490" s="59">
        <v>43466</v>
      </c>
      <c r="I490">
        <v>42384</v>
      </c>
      <c r="J490" s="20" t="s">
        <v>2405</v>
      </c>
      <c r="K490" s="20" t="s">
        <v>2167</v>
      </c>
      <c r="L490" s="20" t="s">
        <v>2156</v>
      </c>
      <c r="M490" s="20" t="s">
        <v>2168</v>
      </c>
      <c r="N490" s="20" t="s">
        <v>2485</v>
      </c>
      <c r="O490">
        <v>5</v>
      </c>
      <c r="P490">
        <v>25</v>
      </c>
      <c r="Q490">
        <v>125</v>
      </c>
      <c r="R490" s="59">
        <v>43466</v>
      </c>
      <c r="S490" s="20" t="s">
        <v>2147</v>
      </c>
      <c r="T490" t="b">
        <v>0</v>
      </c>
    </row>
    <row r="491" spans="1:20" x14ac:dyDescent="0.15">
      <c r="A491" s="20" t="s">
        <v>2403</v>
      </c>
      <c r="B491" s="20" t="s">
        <v>2130</v>
      </c>
      <c r="C491" s="19">
        <v>43625.771179687501</v>
      </c>
      <c r="D491" s="19">
        <v>43094.828186122686</v>
      </c>
      <c r="E491" s="19">
        <v>43624.575414050923</v>
      </c>
      <c r="F491" t="s">
        <v>2149</v>
      </c>
      <c r="G491" s="20" t="s">
        <v>2404</v>
      </c>
      <c r="H491" s="59">
        <v>43466</v>
      </c>
      <c r="I491">
        <v>42384</v>
      </c>
      <c r="J491" s="20" t="s">
        <v>2405</v>
      </c>
      <c r="K491" s="20" t="s">
        <v>2177</v>
      </c>
      <c r="L491" s="20" t="s">
        <v>2156</v>
      </c>
      <c r="M491" s="20" t="s">
        <v>2178</v>
      </c>
      <c r="N491" s="20" t="s">
        <v>2486</v>
      </c>
      <c r="O491">
        <v>6</v>
      </c>
      <c r="P491">
        <v>88</v>
      </c>
      <c r="Q491">
        <v>528</v>
      </c>
      <c r="R491" s="59">
        <v>43466</v>
      </c>
      <c r="S491" s="20" t="s">
        <v>2147</v>
      </c>
      <c r="T491" t="b">
        <v>0</v>
      </c>
    </row>
    <row r="492" spans="1:20" x14ac:dyDescent="0.15">
      <c r="A492" s="20" t="s">
        <v>2403</v>
      </c>
      <c r="B492" s="20" t="s">
        <v>2130</v>
      </c>
      <c r="C492" s="19">
        <v>43625.771179687501</v>
      </c>
      <c r="D492" s="19">
        <v>43094.828186122686</v>
      </c>
      <c r="E492" s="19">
        <v>43624.575414050923</v>
      </c>
      <c r="F492" t="s">
        <v>2149</v>
      </c>
      <c r="G492" s="20" t="s">
        <v>2404</v>
      </c>
      <c r="H492" s="59">
        <v>43466</v>
      </c>
      <c r="I492">
        <v>42384</v>
      </c>
      <c r="J492" s="20" t="s">
        <v>2405</v>
      </c>
      <c r="K492" s="20" t="s">
        <v>2155</v>
      </c>
      <c r="L492" s="20" t="s">
        <v>2156</v>
      </c>
      <c r="M492" s="20" t="s">
        <v>2157</v>
      </c>
      <c r="N492" s="20" t="s">
        <v>2487</v>
      </c>
      <c r="O492">
        <v>3</v>
      </c>
      <c r="P492">
        <v>54</v>
      </c>
      <c r="Q492">
        <v>162</v>
      </c>
      <c r="R492" s="59">
        <v>43466</v>
      </c>
      <c r="S492" s="20" t="s">
        <v>2147</v>
      </c>
      <c r="T492" t="b">
        <v>0</v>
      </c>
    </row>
    <row r="493" spans="1:20" x14ac:dyDescent="0.15">
      <c r="A493" s="20" t="s">
        <v>2403</v>
      </c>
      <c r="B493" s="20" t="s">
        <v>2130</v>
      </c>
      <c r="C493" s="19">
        <v>43625.771179687501</v>
      </c>
      <c r="D493" s="19">
        <v>43094.828186122686</v>
      </c>
      <c r="E493" s="19">
        <v>43624.575414050923</v>
      </c>
      <c r="F493" t="s">
        <v>2149</v>
      </c>
      <c r="G493" s="20" t="s">
        <v>2404</v>
      </c>
      <c r="H493" s="59">
        <v>43466</v>
      </c>
      <c r="I493">
        <v>42385</v>
      </c>
      <c r="J493" s="20" t="s">
        <v>2405</v>
      </c>
      <c r="K493" s="20" t="s">
        <v>2190</v>
      </c>
      <c r="L493" s="20" t="s">
        <v>2152</v>
      </c>
      <c r="M493" s="20" t="s">
        <v>2191</v>
      </c>
      <c r="N493" s="20" t="s">
        <v>2483</v>
      </c>
      <c r="O493">
        <v>7</v>
      </c>
      <c r="P493">
        <v>28</v>
      </c>
      <c r="Q493">
        <v>196</v>
      </c>
      <c r="R493" s="59">
        <v>43466</v>
      </c>
      <c r="S493" s="20" t="s">
        <v>2147</v>
      </c>
      <c r="T493" t="b">
        <v>0</v>
      </c>
    </row>
    <row r="494" spans="1:20" x14ac:dyDescent="0.15">
      <c r="A494" s="20" t="s">
        <v>2403</v>
      </c>
      <c r="B494" s="20" t="s">
        <v>2130</v>
      </c>
      <c r="C494" s="19">
        <v>43625.771179687501</v>
      </c>
      <c r="D494" s="19">
        <v>43094.828186122686</v>
      </c>
      <c r="E494" s="19">
        <v>43624.575414050923</v>
      </c>
      <c r="F494" t="s">
        <v>2149</v>
      </c>
      <c r="G494" s="20" t="s">
        <v>2404</v>
      </c>
      <c r="H494" s="59">
        <v>43466</v>
      </c>
      <c r="I494">
        <v>42385</v>
      </c>
      <c r="J494" s="20" t="s">
        <v>2405</v>
      </c>
      <c r="K494" s="20" t="s">
        <v>2151</v>
      </c>
      <c r="L494" s="20" t="s">
        <v>2152</v>
      </c>
      <c r="M494" s="20" t="s">
        <v>2153</v>
      </c>
      <c r="N494" s="20" t="s">
        <v>2488</v>
      </c>
      <c r="O494">
        <v>5</v>
      </c>
      <c r="P494">
        <v>16</v>
      </c>
      <c r="Q494">
        <v>80</v>
      </c>
      <c r="R494" s="59">
        <v>43466</v>
      </c>
      <c r="S494" s="20" t="s">
        <v>2147</v>
      </c>
      <c r="T494" t="b">
        <v>0</v>
      </c>
    </row>
    <row r="495" spans="1:20" x14ac:dyDescent="0.15">
      <c r="A495" s="20" t="s">
        <v>2403</v>
      </c>
      <c r="B495" s="20" t="s">
        <v>2130</v>
      </c>
      <c r="C495" s="19">
        <v>43625.771179687501</v>
      </c>
      <c r="D495" s="19">
        <v>43094.828186122686</v>
      </c>
      <c r="E495" s="19">
        <v>43624.575414050923</v>
      </c>
      <c r="F495" t="s">
        <v>2149</v>
      </c>
      <c r="G495" s="20" t="s">
        <v>2404</v>
      </c>
      <c r="H495" s="59">
        <v>43466</v>
      </c>
      <c r="I495">
        <v>42385</v>
      </c>
      <c r="J495" s="20" t="s">
        <v>2405</v>
      </c>
      <c r="K495" s="20" t="s">
        <v>2155</v>
      </c>
      <c r="L495" s="20" t="s">
        <v>2156</v>
      </c>
      <c r="M495" s="20" t="s">
        <v>2157</v>
      </c>
      <c r="N495" s="20" t="s">
        <v>2489</v>
      </c>
      <c r="O495">
        <v>7</v>
      </c>
      <c r="P495">
        <v>54</v>
      </c>
      <c r="Q495">
        <v>378</v>
      </c>
      <c r="R495" s="59">
        <v>43466</v>
      </c>
      <c r="S495" s="20" t="s">
        <v>2147</v>
      </c>
      <c r="T495" t="b">
        <v>0</v>
      </c>
    </row>
    <row r="496" spans="1:20" x14ac:dyDescent="0.15">
      <c r="A496" s="20" t="s">
        <v>2403</v>
      </c>
      <c r="B496" s="20" t="s">
        <v>2130</v>
      </c>
      <c r="C496" s="19">
        <v>43625.771179687501</v>
      </c>
      <c r="D496" s="19">
        <v>43094.828186122686</v>
      </c>
      <c r="E496" s="19">
        <v>43624.575414050923</v>
      </c>
      <c r="F496" t="s">
        <v>2149</v>
      </c>
      <c r="G496" s="20" t="s">
        <v>2404</v>
      </c>
      <c r="H496" s="59">
        <v>43466</v>
      </c>
      <c r="I496">
        <v>42385</v>
      </c>
      <c r="J496" s="20" t="s">
        <v>2405</v>
      </c>
      <c r="K496" s="20" t="s">
        <v>2167</v>
      </c>
      <c r="L496" s="20" t="s">
        <v>2156</v>
      </c>
      <c r="M496" s="20" t="s">
        <v>2168</v>
      </c>
      <c r="N496" s="20" t="s">
        <v>2490</v>
      </c>
      <c r="O496">
        <v>5</v>
      </c>
      <c r="P496">
        <v>25</v>
      </c>
      <c r="Q496">
        <v>125</v>
      </c>
      <c r="R496" s="59">
        <v>43466</v>
      </c>
      <c r="S496" s="20" t="s">
        <v>2147</v>
      </c>
      <c r="T496" t="b">
        <v>0</v>
      </c>
    </row>
    <row r="497" spans="1:20" x14ac:dyDescent="0.15">
      <c r="A497" s="20" t="s">
        <v>2403</v>
      </c>
      <c r="B497" s="20" t="s">
        <v>2130</v>
      </c>
      <c r="C497" s="19">
        <v>43625.771179687501</v>
      </c>
      <c r="D497" s="19">
        <v>43094.828186122686</v>
      </c>
      <c r="E497" s="19">
        <v>43624.575414050923</v>
      </c>
      <c r="F497" t="s">
        <v>2149</v>
      </c>
      <c r="G497" s="20" t="s">
        <v>2404</v>
      </c>
      <c r="H497" s="59">
        <v>43466</v>
      </c>
      <c r="I497">
        <v>42385</v>
      </c>
      <c r="J497" s="20" t="s">
        <v>2405</v>
      </c>
      <c r="K497" s="20" t="s">
        <v>2155</v>
      </c>
      <c r="L497" s="20" t="s">
        <v>2156</v>
      </c>
      <c r="M497" s="20" t="s">
        <v>2157</v>
      </c>
      <c r="N497" s="20" t="s">
        <v>2491</v>
      </c>
      <c r="O497">
        <v>9</v>
      </c>
      <c r="P497">
        <v>54</v>
      </c>
      <c r="Q497">
        <v>486</v>
      </c>
      <c r="R497" s="59">
        <v>43466</v>
      </c>
      <c r="S497" s="20" t="s">
        <v>2147</v>
      </c>
      <c r="T497" t="b">
        <v>0</v>
      </c>
    </row>
    <row r="498" spans="1:20" x14ac:dyDescent="0.15">
      <c r="A498" s="20" t="s">
        <v>2403</v>
      </c>
      <c r="B498" s="20" t="s">
        <v>2130</v>
      </c>
      <c r="C498" s="19">
        <v>43625.771179687501</v>
      </c>
      <c r="D498" s="19">
        <v>43094.828186122686</v>
      </c>
      <c r="E498" s="19">
        <v>43624.575414050923</v>
      </c>
      <c r="F498" t="s">
        <v>2149</v>
      </c>
      <c r="G498" s="20" t="s">
        <v>2404</v>
      </c>
      <c r="H498" s="59">
        <v>43466</v>
      </c>
      <c r="I498">
        <v>42386</v>
      </c>
      <c r="J498" s="20" t="s">
        <v>2405</v>
      </c>
      <c r="K498" s="20" t="s">
        <v>2190</v>
      </c>
      <c r="L498" s="20" t="s">
        <v>2152</v>
      </c>
      <c r="M498" s="20" t="s">
        <v>2191</v>
      </c>
      <c r="N498" s="20" t="s">
        <v>2492</v>
      </c>
      <c r="O498">
        <v>2</v>
      </c>
      <c r="P498">
        <v>28</v>
      </c>
      <c r="Q498">
        <v>56</v>
      </c>
      <c r="R498" s="59">
        <v>43466</v>
      </c>
      <c r="S498" s="20" t="s">
        <v>2147</v>
      </c>
      <c r="T498" t="b">
        <v>0</v>
      </c>
    </row>
    <row r="499" spans="1:20" x14ac:dyDescent="0.15">
      <c r="A499" s="20" t="s">
        <v>2403</v>
      </c>
      <c r="B499" s="20" t="s">
        <v>2130</v>
      </c>
      <c r="C499" s="19">
        <v>43625.771179687501</v>
      </c>
      <c r="D499" s="19">
        <v>43094.828186122686</v>
      </c>
      <c r="E499" s="19">
        <v>43624.575414050923</v>
      </c>
      <c r="F499" t="s">
        <v>2149</v>
      </c>
      <c r="G499" s="20" t="s">
        <v>2404</v>
      </c>
      <c r="H499" s="59">
        <v>43466</v>
      </c>
      <c r="I499">
        <v>42386</v>
      </c>
      <c r="J499" s="20" t="s">
        <v>2405</v>
      </c>
      <c r="K499" s="20" t="s">
        <v>2177</v>
      </c>
      <c r="L499" s="20" t="s">
        <v>2156</v>
      </c>
      <c r="M499" s="20" t="s">
        <v>2178</v>
      </c>
      <c r="N499" s="20" t="s">
        <v>2493</v>
      </c>
      <c r="O499">
        <v>7</v>
      </c>
      <c r="P499">
        <v>88</v>
      </c>
      <c r="Q499">
        <v>616</v>
      </c>
      <c r="R499" s="59">
        <v>43466</v>
      </c>
      <c r="S499" s="20" t="s">
        <v>2147</v>
      </c>
      <c r="T499" t="b">
        <v>0</v>
      </c>
    </row>
    <row r="500" spans="1:20" x14ac:dyDescent="0.15">
      <c r="A500" s="20" t="s">
        <v>2403</v>
      </c>
      <c r="B500" s="20" t="s">
        <v>2130</v>
      </c>
      <c r="C500" s="19">
        <v>43625.771179687501</v>
      </c>
      <c r="D500" s="19">
        <v>43094.828186122686</v>
      </c>
      <c r="E500" s="19">
        <v>43624.575414050923</v>
      </c>
      <c r="F500" t="s">
        <v>2149</v>
      </c>
      <c r="G500" s="20" t="s">
        <v>2404</v>
      </c>
      <c r="H500" s="59">
        <v>43466</v>
      </c>
      <c r="I500">
        <v>42386</v>
      </c>
      <c r="J500" s="20" t="s">
        <v>2405</v>
      </c>
      <c r="K500" s="20" t="s">
        <v>2167</v>
      </c>
      <c r="L500" s="20" t="s">
        <v>2156</v>
      </c>
      <c r="M500" s="20" t="s">
        <v>2168</v>
      </c>
      <c r="N500" s="20" t="s">
        <v>2494</v>
      </c>
      <c r="O500">
        <v>6</v>
      </c>
      <c r="P500">
        <v>25</v>
      </c>
      <c r="Q500">
        <v>150</v>
      </c>
      <c r="R500" s="59">
        <v>43466</v>
      </c>
      <c r="S500" s="20" t="s">
        <v>2147</v>
      </c>
      <c r="T500" t="b">
        <v>0</v>
      </c>
    </row>
    <row r="501" spans="1:20" x14ac:dyDescent="0.15">
      <c r="A501" s="20" t="s">
        <v>2403</v>
      </c>
      <c r="B501" s="20" t="s">
        <v>2130</v>
      </c>
      <c r="C501" s="19">
        <v>43625.771179687501</v>
      </c>
      <c r="D501" s="19">
        <v>43094.828186122686</v>
      </c>
      <c r="E501" s="19">
        <v>43624.575414050923</v>
      </c>
      <c r="F501" t="s">
        <v>2149</v>
      </c>
      <c r="G501" s="20" t="s">
        <v>2404</v>
      </c>
      <c r="H501" s="59">
        <v>43466</v>
      </c>
      <c r="I501">
        <v>42386</v>
      </c>
      <c r="J501" s="20" t="s">
        <v>2405</v>
      </c>
      <c r="K501" s="20" t="s">
        <v>2151</v>
      </c>
      <c r="L501" s="20" t="s">
        <v>2152</v>
      </c>
      <c r="M501" s="20" t="s">
        <v>2153</v>
      </c>
      <c r="N501" s="20" t="s">
        <v>2495</v>
      </c>
      <c r="O501">
        <v>2</v>
      </c>
      <c r="P501">
        <v>16</v>
      </c>
      <c r="Q501">
        <v>32</v>
      </c>
      <c r="R501" s="59">
        <v>43466</v>
      </c>
      <c r="S501" s="20" t="s">
        <v>2147</v>
      </c>
      <c r="T501" t="b">
        <v>0</v>
      </c>
    </row>
    <row r="502" spans="1:20" x14ac:dyDescent="0.15">
      <c r="A502" s="20" t="s">
        <v>2403</v>
      </c>
      <c r="B502" s="20" t="s">
        <v>2130</v>
      </c>
      <c r="C502" s="19">
        <v>43625.771179687501</v>
      </c>
      <c r="D502" s="19">
        <v>43094.828186122686</v>
      </c>
      <c r="E502" s="19">
        <v>43624.575414050923</v>
      </c>
      <c r="F502" t="s">
        <v>2149</v>
      </c>
      <c r="G502" s="20" t="s">
        <v>2404</v>
      </c>
      <c r="H502" s="59">
        <v>43466</v>
      </c>
      <c r="I502">
        <v>42386</v>
      </c>
      <c r="J502" s="20" t="s">
        <v>2405</v>
      </c>
      <c r="K502" s="20" t="s">
        <v>2167</v>
      </c>
      <c r="L502" s="20" t="s">
        <v>2156</v>
      </c>
      <c r="M502" s="20" t="s">
        <v>2168</v>
      </c>
      <c r="N502" s="20" t="s">
        <v>2496</v>
      </c>
      <c r="O502">
        <v>3</v>
      </c>
      <c r="P502">
        <v>25</v>
      </c>
      <c r="Q502">
        <v>75</v>
      </c>
      <c r="R502" s="59">
        <v>43466</v>
      </c>
      <c r="S502" s="20" t="s">
        <v>2147</v>
      </c>
      <c r="T502" t="b">
        <v>0</v>
      </c>
    </row>
    <row r="503" spans="1:20" x14ac:dyDescent="0.15">
      <c r="A503" s="20" t="s">
        <v>2403</v>
      </c>
      <c r="B503" s="20" t="s">
        <v>2130</v>
      </c>
      <c r="C503" s="19">
        <v>43625.771179687501</v>
      </c>
      <c r="D503" s="19">
        <v>43094.828186122686</v>
      </c>
      <c r="E503" s="19">
        <v>43624.575414050923</v>
      </c>
      <c r="F503" t="s">
        <v>2149</v>
      </c>
      <c r="G503" s="20" t="s">
        <v>2404</v>
      </c>
      <c r="H503" s="59">
        <v>43466</v>
      </c>
      <c r="I503">
        <v>42386</v>
      </c>
      <c r="J503" s="20" t="s">
        <v>2405</v>
      </c>
      <c r="K503" s="20" t="s">
        <v>2167</v>
      </c>
      <c r="L503" s="20" t="s">
        <v>2156</v>
      </c>
      <c r="M503" s="20" t="s">
        <v>2168</v>
      </c>
      <c r="N503" s="20" t="s">
        <v>2497</v>
      </c>
      <c r="O503">
        <v>7</v>
      </c>
      <c r="P503">
        <v>25</v>
      </c>
      <c r="Q503">
        <v>175</v>
      </c>
      <c r="R503" s="59">
        <v>43466</v>
      </c>
      <c r="S503" s="20" t="s">
        <v>2147</v>
      </c>
      <c r="T503" t="b">
        <v>0</v>
      </c>
    </row>
    <row r="504" spans="1:20" x14ac:dyDescent="0.15">
      <c r="A504" s="20" t="s">
        <v>2403</v>
      </c>
      <c r="B504" s="20" t="s">
        <v>2130</v>
      </c>
      <c r="C504" s="19">
        <v>43625.771179687501</v>
      </c>
      <c r="D504" s="19">
        <v>43094.828186122686</v>
      </c>
      <c r="E504" s="19">
        <v>43624.575414050923</v>
      </c>
      <c r="F504" t="s">
        <v>2149</v>
      </c>
      <c r="G504" s="20" t="s">
        <v>2404</v>
      </c>
      <c r="H504" s="59">
        <v>43466</v>
      </c>
      <c r="I504">
        <v>42387</v>
      </c>
      <c r="J504" s="20" t="s">
        <v>2405</v>
      </c>
      <c r="K504" s="20" t="s">
        <v>2190</v>
      </c>
      <c r="L504" s="20" t="s">
        <v>2152</v>
      </c>
      <c r="M504" s="20" t="s">
        <v>2191</v>
      </c>
      <c r="N504" s="20" t="s">
        <v>2498</v>
      </c>
      <c r="O504">
        <v>4</v>
      </c>
      <c r="P504">
        <v>28</v>
      </c>
      <c r="Q504">
        <v>112</v>
      </c>
      <c r="R504" s="59">
        <v>43466</v>
      </c>
      <c r="S504" s="20" t="s">
        <v>2147</v>
      </c>
      <c r="T504" t="b">
        <v>0</v>
      </c>
    </row>
    <row r="505" spans="1:20" x14ac:dyDescent="0.15">
      <c r="A505" s="20" t="s">
        <v>2403</v>
      </c>
      <c r="B505" s="20" t="s">
        <v>2130</v>
      </c>
      <c r="C505" s="19">
        <v>43625.771179687501</v>
      </c>
      <c r="D505" s="19">
        <v>43094.828186122686</v>
      </c>
      <c r="E505" s="19">
        <v>43624.575414050923</v>
      </c>
      <c r="F505" t="s">
        <v>2149</v>
      </c>
      <c r="G505" s="20" t="s">
        <v>2404</v>
      </c>
      <c r="H505" s="59">
        <v>43466</v>
      </c>
      <c r="I505">
        <v>42387</v>
      </c>
      <c r="J505" s="20" t="s">
        <v>2405</v>
      </c>
      <c r="K505" s="20" t="s">
        <v>2167</v>
      </c>
      <c r="L505" s="20" t="s">
        <v>2156</v>
      </c>
      <c r="M505" s="20" t="s">
        <v>2168</v>
      </c>
      <c r="N505" s="20" t="s">
        <v>2499</v>
      </c>
      <c r="O505">
        <v>4</v>
      </c>
      <c r="P505">
        <v>25</v>
      </c>
      <c r="Q505">
        <v>100</v>
      </c>
      <c r="R505" s="59">
        <v>43466</v>
      </c>
      <c r="S505" s="20" t="s">
        <v>2147</v>
      </c>
      <c r="T505" t="b">
        <v>0</v>
      </c>
    </row>
    <row r="506" spans="1:20" x14ac:dyDescent="0.15">
      <c r="A506" s="20" t="s">
        <v>2403</v>
      </c>
      <c r="B506" s="20" t="s">
        <v>2130</v>
      </c>
      <c r="C506" s="19">
        <v>43625.771179687501</v>
      </c>
      <c r="D506" s="19">
        <v>43094.828186122686</v>
      </c>
      <c r="E506" s="19">
        <v>43624.575414050923</v>
      </c>
      <c r="F506" t="s">
        <v>2149</v>
      </c>
      <c r="G506" s="20" t="s">
        <v>2404</v>
      </c>
      <c r="H506" s="59">
        <v>43466</v>
      </c>
      <c r="I506">
        <v>42387</v>
      </c>
      <c r="J506" s="20" t="s">
        <v>2405</v>
      </c>
      <c r="K506" s="20" t="s">
        <v>2190</v>
      </c>
      <c r="L506" s="20" t="s">
        <v>2152</v>
      </c>
      <c r="M506" s="20" t="s">
        <v>2191</v>
      </c>
      <c r="N506" s="20" t="s">
        <v>2500</v>
      </c>
      <c r="O506">
        <v>6</v>
      </c>
      <c r="P506">
        <v>28</v>
      </c>
      <c r="Q506">
        <v>168</v>
      </c>
      <c r="R506" s="59">
        <v>43466</v>
      </c>
      <c r="S506" s="20" t="s">
        <v>2147</v>
      </c>
      <c r="T506" t="b">
        <v>0</v>
      </c>
    </row>
    <row r="507" spans="1:20" x14ac:dyDescent="0.15">
      <c r="A507" s="20" t="s">
        <v>2403</v>
      </c>
      <c r="B507" s="20" t="s">
        <v>2130</v>
      </c>
      <c r="C507" s="19">
        <v>43625.771179687501</v>
      </c>
      <c r="D507" s="19">
        <v>43094.828186122686</v>
      </c>
      <c r="E507" s="19">
        <v>43624.575414050923</v>
      </c>
      <c r="F507" t="s">
        <v>2149</v>
      </c>
      <c r="G507" s="20" t="s">
        <v>2404</v>
      </c>
      <c r="H507" s="59">
        <v>43466</v>
      </c>
      <c r="I507">
        <v>42387</v>
      </c>
      <c r="J507" s="20" t="s">
        <v>2405</v>
      </c>
      <c r="K507" s="20" t="s">
        <v>2167</v>
      </c>
      <c r="L507" s="20" t="s">
        <v>2156</v>
      </c>
      <c r="M507" s="20" t="s">
        <v>2168</v>
      </c>
      <c r="N507" s="20" t="s">
        <v>2501</v>
      </c>
      <c r="O507">
        <v>4</v>
      </c>
      <c r="P507">
        <v>25</v>
      </c>
      <c r="Q507">
        <v>100</v>
      </c>
      <c r="R507" s="59">
        <v>43466</v>
      </c>
      <c r="S507" s="20" t="s">
        <v>2147</v>
      </c>
      <c r="T507" t="b">
        <v>0</v>
      </c>
    </row>
    <row r="508" spans="1:20" x14ac:dyDescent="0.15">
      <c r="A508" s="20" t="s">
        <v>2403</v>
      </c>
      <c r="B508" s="20" t="s">
        <v>2130</v>
      </c>
      <c r="C508" s="19">
        <v>43625.771179687501</v>
      </c>
      <c r="D508" s="19">
        <v>43094.828186122686</v>
      </c>
      <c r="E508" s="19">
        <v>43624.575414050923</v>
      </c>
      <c r="F508" t="s">
        <v>2149</v>
      </c>
      <c r="G508" s="20" t="s">
        <v>2404</v>
      </c>
      <c r="H508" s="59">
        <v>43466</v>
      </c>
      <c r="I508">
        <v>42387</v>
      </c>
      <c r="J508" s="20" t="s">
        <v>2405</v>
      </c>
      <c r="K508" s="20" t="s">
        <v>2190</v>
      </c>
      <c r="L508" s="20" t="s">
        <v>2152</v>
      </c>
      <c r="M508" s="20" t="s">
        <v>2191</v>
      </c>
      <c r="N508" s="20" t="s">
        <v>2502</v>
      </c>
      <c r="O508">
        <v>7</v>
      </c>
      <c r="P508">
        <v>28</v>
      </c>
      <c r="Q508">
        <v>196</v>
      </c>
      <c r="R508" s="59">
        <v>43466</v>
      </c>
      <c r="S508" s="20" t="s">
        <v>2147</v>
      </c>
      <c r="T508" t="b">
        <v>0</v>
      </c>
    </row>
    <row r="509" spans="1:20" x14ac:dyDescent="0.15">
      <c r="A509" s="20" t="s">
        <v>2403</v>
      </c>
      <c r="B509" s="20" t="s">
        <v>2130</v>
      </c>
      <c r="C509" s="19">
        <v>43625.771179687501</v>
      </c>
      <c r="D509" s="19">
        <v>43094.828186122686</v>
      </c>
      <c r="E509" s="19">
        <v>43624.575414050923</v>
      </c>
      <c r="F509" t="s">
        <v>2149</v>
      </c>
      <c r="G509" s="20" t="s">
        <v>2404</v>
      </c>
      <c r="H509" s="59">
        <v>43466</v>
      </c>
      <c r="I509">
        <v>42387</v>
      </c>
      <c r="J509" s="20" t="s">
        <v>2405</v>
      </c>
      <c r="K509" s="20" t="s">
        <v>2155</v>
      </c>
      <c r="L509" s="20" t="s">
        <v>2156</v>
      </c>
      <c r="M509" s="20" t="s">
        <v>2157</v>
      </c>
      <c r="N509" s="20" t="s">
        <v>2503</v>
      </c>
      <c r="O509">
        <v>6</v>
      </c>
      <c r="P509">
        <v>54</v>
      </c>
      <c r="Q509">
        <v>324</v>
      </c>
      <c r="R509" s="59">
        <v>43466</v>
      </c>
      <c r="S509" s="20" t="s">
        <v>2147</v>
      </c>
      <c r="T509" t="b">
        <v>0</v>
      </c>
    </row>
    <row r="510" spans="1:20" x14ac:dyDescent="0.15">
      <c r="A510" s="20" t="s">
        <v>2403</v>
      </c>
      <c r="B510" s="20" t="s">
        <v>2130</v>
      </c>
      <c r="C510" s="19">
        <v>43625.771179687501</v>
      </c>
      <c r="D510" s="19">
        <v>43094.828186122686</v>
      </c>
      <c r="E510" s="19">
        <v>43624.575414050923</v>
      </c>
      <c r="F510" t="s">
        <v>2149</v>
      </c>
      <c r="G510" s="20" t="s">
        <v>2404</v>
      </c>
      <c r="H510" s="59">
        <v>43466</v>
      </c>
      <c r="I510">
        <v>42387</v>
      </c>
      <c r="J510" s="20" t="s">
        <v>2405</v>
      </c>
      <c r="K510" s="20" t="s">
        <v>2167</v>
      </c>
      <c r="L510" s="20" t="s">
        <v>2156</v>
      </c>
      <c r="M510" s="20" t="s">
        <v>2168</v>
      </c>
      <c r="N510" s="20" t="s">
        <v>2504</v>
      </c>
      <c r="O510">
        <v>5</v>
      </c>
      <c r="P510">
        <v>25</v>
      </c>
      <c r="Q510">
        <v>125</v>
      </c>
      <c r="R510" s="59">
        <v>43466</v>
      </c>
      <c r="S510" s="20" t="s">
        <v>2147</v>
      </c>
      <c r="T510" t="b">
        <v>0</v>
      </c>
    </row>
    <row r="511" spans="1:20" x14ac:dyDescent="0.15">
      <c r="A511" s="20" t="s">
        <v>2403</v>
      </c>
      <c r="B511" s="20" t="s">
        <v>2130</v>
      </c>
      <c r="C511" s="19">
        <v>43625.771179687501</v>
      </c>
      <c r="D511" s="19">
        <v>43094.828186122686</v>
      </c>
      <c r="E511" s="19">
        <v>43624.575414050923</v>
      </c>
      <c r="F511" t="s">
        <v>2149</v>
      </c>
      <c r="G511" s="20" t="s">
        <v>2404</v>
      </c>
      <c r="H511" s="59">
        <v>43466</v>
      </c>
      <c r="I511">
        <v>42387</v>
      </c>
      <c r="J511" s="20" t="s">
        <v>2405</v>
      </c>
      <c r="K511" s="20" t="s">
        <v>2190</v>
      </c>
      <c r="L511" s="20" t="s">
        <v>2152</v>
      </c>
      <c r="M511" s="20" t="s">
        <v>2191</v>
      </c>
      <c r="N511" s="20" t="s">
        <v>2505</v>
      </c>
      <c r="O511">
        <v>8</v>
      </c>
      <c r="P511">
        <v>28</v>
      </c>
      <c r="Q511">
        <v>224</v>
      </c>
      <c r="R511" s="59">
        <v>43466</v>
      </c>
      <c r="S511" s="20" t="s">
        <v>2147</v>
      </c>
      <c r="T511" t="b">
        <v>0</v>
      </c>
    </row>
    <row r="512" spans="1:20" x14ac:dyDescent="0.15">
      <c r="A512" s="20" t="s">
        <v>2403</v>
      </c>
      <c r="B512" s="20" t="s">
        <v>2130</v>
      </c>
      <c r="C512" s="19">
        <v>43625.771179687501</v>
      </c>
      <c r="D512" s="19">
        <v>43094.828186122686</v>
      </c>
      <c r="E512" s="19">
        <v>43624.575414050923</v>
      </c>
      <c r="F512" t="s">
        <v>2149</v>
      </c>
      <c r="G512" s="20" t="s">
        <v>2404</v>
      </c>
      <c r="H512" s="59">
        <v>43466</v>
      </c>
      <c r="I512">
        <v>42387</v>
      </c>
      <c r="J512" s="20" t="s">
        <v>2405</v>
      </c>
      <c r="K512" s="20" t="s">
        <v>2190</v>
      </c>
      <c r="L512" s="20" t="s">
        <v>2152</v>
      </c>
      <c r="M512" s="20" t="s">
        <v>2191</v>
      </c>
      <c r="N512" s="20" t="s">
        <v>2506</v>
      </c>
      <c r="O512">
        <v>8</v>
      </c>
      <c r="P512">
        <v>28</v>
      </c>
      <c r="Q512">
        <v>224</v>
      </c>
      <c r="R512" s="59">
        <v>43466</v>
      </c>
      <c r="S512" s="20" t="s">
        <v>2147</v>
      </c>
      <c r="T512" t="b">
        <v>0</v>
      </c>
    </row>
    <row r="513" spans="1:20" x14ac:dyDescent="0.15">
      <c r="A513" s="20" t="s">
        <v>2403</v>
      </c>
      <c r="B513" s="20" t="s">
        <v>2130</v>
      </c>
      <c r="C513" s="19">
        <v>43625.771179687501</v>
      </c>
      <c r="D513" s="19">
        <v>43094.828186122686</v>
      </c>
      <c r="E513" s="19">
        <v>43624.575414050923</v>
      </c>
      <c r="F513" t="s">
        <v>2149</v>
      </c>
      <c r="G513" s="20" t="s">
        <v>2404</v>
      </c>
      <c r="H513" s="59">
        <v>43466</v>
      </c>
      <c r="I513">
        <v>42387</v>
      </c>
      <c r="J513" s="20" t="s">
        <v>2405</v>
      </c>
      <c r="K513" s="20" t="s">
        <v>2155</v>
      </c>
      <c r="L513" s="20" t="s">
        <v>2156</v>
      </c>
      <c r="M513" s="20" t="s">
        <v>2157</v>
      </c>
      <c r="N513" s="20" t="s">
        <v>2507</v>
      </c>
      <c r="O513">
        <v>3</v>
      </c>
      <c r="P513">
        <v>54</v>
      </c>
      <c r="Q513">
        <v>162</v>
      </c>
      <c r="R513" s="59">
        <v>43466</v>
      </c>
      <c r="S513" s="20" t="s">
        <v>2147</v>
      </c>
      <c r="T513" t="b">
        <v>0</v>
      </c>
    </row>
    <row r="514" spans="1:20" x14ac:dyDescent="0.15">
      <c r="A514" s="20" t="s">
        <v>2403</v>
      </c>
      <c r="B514" s="20" t="s">
        <v>2130</v>
      </c>
      <c r="C514" s="19">
        <v>43625.771179687501</v>
      </c>
      <c r="D514" s="19">
        <v>43094.828186122686</v>
      </c>
      <c r="E514" s="19">
        <v>43624.575414050923</v>
      </c>
      <c r="F514" t="s">
        <v>2149</v>
      </c>
      <c r="G514" s="20" t="s">
        <v>2404</v>
      </c>
      <c r="H514" s="59">
        <v>43466</v>
      </c>
      <c r="I514">
        <v>42388</v>
      </c>
      <c r="J514" s="20" t="s">
        <v>2405</v>
      </c>
      <c r="K514" s="20" t="s">
        <v>2167</v>
      </c>
      <c r="L514" s="20" t="s">
        <v>2156</v>
      </c>
      <c r="M514" s="20" t="s">
        <v>2168</v>
      </c>
      <c r="N514" s="20" t="s">
        <v>2508</v>
      </c>
      <c r="O514">
        <v>7</v>
      </c>
      <c r="P514">
        <v>25</v>
      </c>
      <c r="Q514">
        <v>175</v>
      </c>
      <c r="R514" s="59">
        <v>43466</v>
      </c>
      <c r="S514" s="20" t="s">
        <v>2147</v>
      </c>
      <c r="T514" t="b">
        <v>0</v>
      </c>
    </row>
    <row r="515" spans="1:20" x14ac:dyDescent="0.15">
      <c r="A515" s="20" t="s">
        <v>2403</v>
      </c>
      <c r="B515" s="20" t="s">
        <v>2130</v>
      </c>
      <c r="C515" s="19">
        <v>43625.771179687501</v>
      </c>
      <c r="D515" s="19">
        <v>43094.828186122686</v>
      </c>
      <c r="E515" s="19">
        <v>43624.575414050923</v>
      </c>
      <c r="F515" t="s">
        <v>2149</v>
      </c>
      <c r="G515" s="20" t="s">
        <v>2404</v>
      </c>
      <c r="H515" s="59">
        <v>43466</v>
      </c>
      <c r="I515">
        <v>42388</v>
      </c>
      <c r="J515" s="20" t="s">
        <v>2405</v>
      </c>
      <c r="K515" s="20" t="s">
        <v>2151</v>
      </c>
      <c r="L515" s="20" t="s">
        <v>2152</v>
      </c>
      <c r="M515" s="20" t="s">
        <v>2153</v>
      </c>
      <c r="N515" s="20" t="s">
        <v>2509</v>
      </c>
      <c r="O515">
        <v>5</v>
      </c>
      <c r="P515">
        <v>16</v>
      </c>
      <c r="Q515">
        <v>80</v>
      </c>
      <c r="R515" s="59">
        <v>43466</v>
      </c>
      <c r="S515" s="20" t="s">
        <v>2147</v>
      </c>
      <c r="T515" t="b">
        <v>0</v>
      </c>
    </row>
    <row r="516" spans="1:20" x14ac:dyDescent="0.15">
      <c r="A516" s="20" t="s">
        <v>2403</v>
      </c>
      <c r="B516" s="20" t="s">
        <v>2130</v>
      </c>
      <c r="C516" s="19">
        <v>43625.771179687501</v>
      </c>
      <c r="D516" s="19">
        <v>43094.828186122686</v>
      </c>
      <c r="E516" s="19">
        <v>43624.575414050923</v>
      </c>
      <c r="F516" t="s">
        <v>2149</v>
      </c>
      <c r="G516" s="20" t="s">
        <v>2404</v>
      </c>
      <c r="H516" s="59">
        <v>43466</v>
      </c>
      <c r="I516">
        <v>42389</v>
      </c>
      <c r="J516" s="20" t="s">
        <v>2405</v>
      </c>
      <c r="K516" s="20" t="s">
        <v>2211</v>
      </c>
      <c r="L516" s="20" t="s">
        <v>2161</v>
      </c>
      <c r="M516" s="20" t="s">
        <v>2212</v>
      </c>
      <c r="N516" s="20" t="s">
        <v>2510</v>
      </c>
      <c r="O516">
        <v>3</v>
      </c>
      <c r="P516">
        <v>68</v>
      </c>
      <c r="Q516">
        <v>204</v>
      </c>
      <c r="R516" s="59">
        <v>43466</v>
      </c>
      <c r="S516" s="20" t="s">
        <v>2147</v>
      </c>
      <c r="T516" t="b">
        <v>0</v>
      </c>
    </row>
    <row r="517" spans="1:20" x14ac:dyDescent="0.15">
      <c r="A517" s="20" t="s">
        <v>2403</v>
      </c>
      <c r="B517" s="20" t="s">
        <v>2130</v>
      </c>
      <c r="C517" s="19">
        <v>43625.771179687501</v>
      </c>
      <c r="D517" s="19">
        <v>43094.828186122686</v>
      </c>
      <c r="E517" s="19">
        <v>43624.575414050923</v>
      </c>
      <c r="F517" t="s">
        <v>2149</v>
      </c>
      <c r="G517" s="20" t="s">
        <v>2404</v>
      </c>
      <c r="H517" s="59">
        <v>43466</v>
      </c>
      <c r="I517">
        <v>42389</v>
      </c>
      <c r="J517" s="20" t="s">
        <v>2405</v>
      </c>
      <c r="K517" s="20" t="s">
        <v>2177</v>
      </c>
      <c r="L517" s="20" t="s">
        <v>2156</v>
      </c>
      <c r="M517" s="20" t="s">
        <v>2178</v>
      </c>
      <c r="N517" s="20" t="s">
        <v>2511</v>
      </c>
      <c r="O517">
        <v>7</v>
      </c>
      <c r="P517">
        <v>88</v>
      </c>
      <c r="Q517">
        <v>616</v>
      </c>
      <c r="R517" s="59">
        <v>43466</v>
      </c>
      <c r="S517" s="20" t="s">
        <v>2147</v>
      </c>
      <c r="T517" t="b">
        <v>0</v>
      </c>
    </row>
    <row r="518" spans="1:20" x14ac:dyDescent="0.15">
      <c r="A518" s="20" t="s">
        <v>2403</v>
      </c>
      <c r="B518" s="20" t="s">
        <v>2130</v>
      </c>
      <c r="C518" s="19">
        <v>43625.771179687501</v>
      </c>
      <c r="D518" s="19">
        <v>43094.828186122686</v>
      </c>
      <c r="E518" s="19">
        <v>43624.575414050923</v>
      </c>
      <c r="F518" t="s">
        <v>2149</v>
      </c>
      <c r="G518" s="20" t="s">
        <v>2404</v>
      </c>
      <c r="H518" s="59">
        <v>43466</v>
      </c>
      <c r="I518">
        <v>42389</v>
      </c>
      <c r="J518" s="20" t="s">
        <v>2405</v>
      </c>
      <c r="K518" s="20" t="s">
        <v>2205</v>
      </c>
      <c r="L518" s="20" t="s">
        <v>2152</v>
      </c>
      <c r="M518" s="20" t="s">
        <v>2206</v>
      </c>
      <c r="N518" s="20" t="s">
        <v>2512</v>
      </c>
      <c r="O518">
        <v>6</v>
      </c>
      <c r="P518">
        <v>98</v>
      </c>
      <c r="Q518">
        <v>588</v>
      </c>
      <c r="R518" s="59">
        <v>43466</v>
      </c>
      <c r="S518" s="20" t="s">
        <v>2147</v>
      </c>
      <c r="T518" t="b">
        <v>0</v>
      </c>
    </row>
    <row r="519" spans="1:20" x14ac:dyDescent="0.15">
      <c r="A519" s="20" t="s">
        <v>2403</v>
      </c>
      <c r="B519" s="20" t="s">
        <v>2130</v>
      </c>
      <c r="C519" s="19">
        <v>43625.771179687501</v>
      </c>
      <c r="D519" s="19">
        <v>43094.828186122686</v>
      </c>
      <c r="E519" s="19">
        <v>43624.575414050923</v>
      </c>
      <c r="F519" t="s">
        <v>2149</v>
      </c>
      <c r="G519" s="20" t="s">
        <v>2404</v>
      </c>
      <c r="H519" s="59">
        <v>43466</v>
      </c>
      <c r="I519">
        <v>42389</v>
      </c>
      <c r="J519" s="20" t="s">
        <v>2405</v>
      </c>
      <c r="K519" s="20" t="s">
        <v>2164</v>
      </c>
      <c r="L519" s="20" t="s">
        <v>2161</v>
      </c>
      <c r="M519" s="20" t="s">
        <v>2165</v>
      </c>
      <c r="N519" s="20" t="s">
        <v>2513</v>
      </c>
      <c r="O519">
        <v>3</v>
      </c>
      <c r="P519">
        <v>49</v>
      </c>
      <c r="Q519">
        <v>147</v>
      </c>
      <c r="R519" s="59">
        <v>43466</v>
      </c>
      <c r="S519" s="20" t="s">
        <v>2147</v>
      </c>
      <c r="T519" t="b">
        <v>0</v>
      </c>
    </row>
    <row r="520" spans="1:20" x14ac:dyDescent="0.15">
      <c r="A520" s="20" t="s">
        <v>2403</v>
      </c>
      <c r="B520" s="20" t="s">
        <v>2130</v>
      </c>
      <c r="C520" s="19">
        <v>43625.771179687501</v>
      </c>
      <c r="D520" s="19">
        <v>43094.828186122686</v>
      </c>
      <c r="E520" s="19">
        <v>43624.575414050923</v>
      </c>
      <c r="F520" t="s">
        <v>2149</v>
      </c>
      <c r="G520" s="20" t="s">
        <v>2404</v>
      </c>
      <c r="H520" s="59">
        <v>43466</v>
      </c>
      <c r="I520">
        <v>42389</v>
      </c>
      <c r="J520" s="20" t="s">
        <v>2405</v>
      </c>
      <c r="K520" s="20" t="s">
        <v>2177</v>
      </c>
      <c r="L520" s="20" t="s">
        <v>2156</v>
      </c>
      <c r="M520" s="20" t="s">
        <v>2178</v>
      </c>
      <c r="N520" s="20" t="s">
        <v>2514</v>
      </c>
      <c r="O520">
        <v>5</v>
      </c>
      <c r="P520">
        <v>88</v>
      </c>
      <c r="Q520">
        <v>440</v>
      </c>
      <c r="R520" s="59">
        <v>43466</v>
      </c>
      <c r="S520" s="20" t="s">
        <v>2147</v>
      </c>
      <c r="T520" t="b">
        <v>0</v>
      </c>
    </row>
    <row r="521" spans="1:20" x14ac:dyDescent="0.15">
      <c r="A521" s="20" t="s">
        <v>2403</v>
      </c>
      <c r="B521" s="20" t="s">
        <v>2130</v>
      </c>
      <c r="C521" s="19">
        <v>43625.771179687501</v>
      </c>
      <c r="D521" s="19">
        <v>43094.828186122686</v>
      </c>
      <c r="E521" s="19">
        <v>43624.575414050923</v>
      </c>
      <c r="F521" t="s">
        <v>2149</v>
      </c>
      <c r="G521" s="20" t="s">
        <v>2404</v>
      </c>
      <c r="H521" s="59">
        <v>43466</v>
      </c>
      <c r="I521">
        <v>42389</v>
      </c>
      <c r="J521" s="20" t="s">
        <v>2405</v>
      </c>
      <c r="K521" s="20" t="s">
        <v>2151</v>
      </c>
      <c r="L521" s="20" t="s">
        <v>2152</v>
      </c>
      <c r="M521" s="20" t="s">
        <v>2153</v>
      </c>
      <c r="N521" s="20" t="s">
        <v>2515</v>
      </c>
      <c r="O521">
        <v>5</v>
      </c>
      <c r="P521">
        <v>16</v>
      </c>
      <c r="Q521">
        <v>80</v>
      </c>
      <c r="R521" s="59">
        <v>43466</v>
      </c>
      <c r="S521" s="20" t="s">
        <v>2147</v>
      </c>
      <c r="T521" t="b">
        <v>0</v>
      </c>
    </row>
    <row r="522" spans="1:20" x14ac:dyDescent="0.15">
      <c r="A522" s="20" t="s">
        <v>2403</v>
      </c>
      <c r="B522" s="20" t="s">
        <v>2130</v>
      </c>
      <c r="C522" s="19">
        <v>43625.771179687501</v>
      </c>
      <c r="D522" s="19">
        <v>43094.828186122686</v>
      </c>
      <c r="E522" s="19">
        <v>43624.575414050923</v>
      </c>
      <c r="F522" t="s">
        <v>2149</v>
      </c>
      <c r="G522" s="20" t="s">
        <v>2404</v>
      </c>
      <c r="H522" s="59">
        <v>43466</v>
      </c>
      <c r="I522">
        <v>42389</v>
      </c>
      <c r="J522" s="20" t="s">
        <v>2405</v>
      </c>
      <c r="K522" s="20" t="s">
        <v>2151</v>
      </c>
      <c r="L522" s="20" t="s">
        <v>2152</v>
      </c>
      <c r="M522" s="20" t="s">
        <v>2153</v>
      </c>
      <c r="N522" s="20" t="s">
        <v>2516</v>
      </c>
      <c r="O522">
        <v>4</v>
      </c>
      <c r="P522">
        <v>16</v>
      </c>
      <c r="Q522">
        <v>64</v>
      </c>
      <c r="R522" s="59">
        <v>43466</v>
      </c>
      <c r="S522" s="20" t="s">
        <v>2147</v>
      </c>
      <c r="T522" t="b">
        <v>0</v>
      </c>
    </row>
    <row r="523" spans="1:20" x14ac:dyDescent="0.15">
      <c r="A523" s="20" t="s">
        <v>2403</v>
      </c>
      <c r="B523" s="20" t="s">
        <v>2130</v>
      </c>
      <c r="C523" s="19">
        <v>43625.771179687501</v>
      </c>
      <c r="D523" s="19">
        <v>43094.828186122686</v>
      </c>
      <c r="E523" s="19">
        <v>43624.575414050923</v>
      </c>
      <c r="F523" t="s">
        <v>2149</v>
      </c>
      <c r="G523" s="20" t="s">
        <v>2404</v>
      </c>
      <c r="H523" s="59">
        <v>43466</v>
      </c>
      <c r="I523">
        <v>42390</v>
      </c>
      <c r="J523" s="20" t="s">
        <v>2405</v>
      </c>
      <c r="K523" s="20" t="s">
        <v>2167</v>
      </c>
      <c r="L523" s="20" t="s">
        <v>2156</v>
      </c>
      <c r="M523" s="20" t="s">
        <v>2168</v>
      </c>
      <c r="N523" s="20" t="s">
        <v>2517</v>
      </c>
      <c r="O523">
        <v>2</v>
      </c>
      <c r="P523">
        <v>25</v>
      </c>
      <c r="Q523">
        <v>50</v>
      </c>
      <c r="R523" s="59">
        <v>43466</v>
      </c>
      <c r="S523" s="20" t="s">
        <v>2147</v>
      </c>
      <c r="T523" t="b">
        <v>0</v>
      </c>
    </row>
    <row r="524" spans="1:20" x14ac:dyDescent="0.15">
      <c r="A524" s="20" t="s">
        <v>2403</v>
      </c>
      <c r="B524" s="20" t="s">
        <v>2130</v>
      </c>
      <c r="C524" s="19">
        <v>43625.771179687501</v>
      </c>
      <c r="D524" s="19">
        <v>43094.828186122686</v>
      </c>
      <c r="E524" s="19">
        <v>43624.575414050923</v>
      </c>
      <c r="F524" t="s">
        <v>2149</v>
      </c>
      <c r="G524" s="20" t="s">
        <v>2404</v>
      </c>
      <c r="H524" s="59">
        <v>43466</v>
      </c>
      <c r="I524">
        <v>42390</v>
      </c>
      <c r="J524" s="20" t="s">
        <v>2405</v>
      </c>
      <c r="K524" s="20" t="s">
        <v>2164</v>
      </c>
      <c r="L524" s="20" t="s">
        <v>2161</v>
      </c>
      <c r="M524" s="20" t="s">
        <v>2165</v>
      </c>
      <c r="N524" s="20" t="s">
        <v>2518</v>
      </c>
      <c r="O524">
        <v>7</v>
      </c>
      <c r="P524">
        <v>49</v>
      </c>
      <c r="Q524">
        <v>343</v>
      </c>
      <c r="R524" s="59">
        <v>43466</v>
      </c>
      <c r="S524" s="20" t="s">
        <v>2147</v>
      </c>
      <c r="T524" t="b">
        <v>0</v>
      </c>
    </row>
    <row r="525" spans="1:20" x14ac:dyDescent="0.15">
      <c r="A525" s="20" t="s">
        <v>2403</v>
      </c>
      <c r="B525" s="20" t="s">
        <v>2130</v>
      </c>
      <c r="C525" s="19">
        <v>43625.771179687501</v>
      </c>
      <c r="D525" s="19">
        <v>43094.828186122686</v>
      </c>
      <c r="E525" s="19">
        <v>43624.575414050923</v>
      </c>
      <c r="F525" t="s">
        <v>2149</v>
      </c>
      <c r="G525" s="20" t="s">
        <v>2404</v>
      </c>
      <c r="H525" s="59">
        <v>43466</v>
      </c>
      <c r="I525">
        <v>42390</v>
      </c>
      <c r="J525" s="20" t="s">
        <v>2405</v>
      </c>
      <c r="K525" s="20" t="s">
        <v>2205</v>
      </c>
      <c r="L525" s="20" t="s">
        <v>2152</v>
      </c>
      <c r="M525" s="20" t="s">
        <v>2206</v>
      </c>
      <c r="N525" s="20" t="s">
        <v>2519</v>
      </c>
      <c r="O525">
        <v>3</v>
      </c>
      <c r="P525">
        <v>98</v>
      </c>
      <c r="Q525">
        <v>294</v>
      </c>
      <c r="R525" s="59">
        <v>43466</v>
      </c>
      <c r="S525" s="20" t="s">
        <v>2147</v>
      </c>
      <c r="T525" t="b">
        <v>0</v>
      </c>
    </row>
    <row r="526" spans="1:20" x14ac:dyDescent="0.15">
      <c r="A526" s="20" t="s">
        <v>2403</v>
      </c>
      <c r="B526" s="20" t="s">
        <v>2130</v>
      </c>
      <c r="C526" s="19">
        <v>43625.771179687501</v>
      </c>
      <c r="D526" s="19">
        <v>43094.828186122686</v>
      </c>
      <c r="E526" s="19">
        <v>43624.575414050923</v>
      </c>
      <c r="F526" t="s">
        <v>2149</v>
      </c>
      <c r="G526" s="20" t="s">
        <v>2404</v>
      </c>
      <c r="H526" s="59">
        <v>43466</v>
      </c>
      <c r="I526">
        <v>42390</v>
      </c>
      <c r="J526" s="20" t="s">
        <v>2405</v>
      </c>
      <c r="K526" s="20" t="s">
        <v>2164</v>
      </c>
      <c r="L526" s="20" t="s">
        <v>2161</v>
      </c>
      <c r="M526" s="20" t="s">
        <v>2165</v>
      </c>
      <c r="N526" s="20" t="s">
        <v>2508</v>
      </c>
      <c r="O526">
        <v>5</v>
      </c>
      <c r="P526">
        <v>49</v>
      </c>
      <c r="Q526">
        <v>245</v>
      </c>
      <c r="R526" s="59">
        <v>43466</v>
      </c>
      <c r="S526" s="20" t="s">
        <v>2147</v>
      </c>
      <c r="T526" t="b">
        <v>0</v>
      </c>
    </row>
    <row r="527" spans="1:20" x14ac:dyDescent="0.15">
      <c r="A527" s="20" t="s">
        <v>2403</v>
      </c>
      <c r="B527" s="20" t="s">
        <v>2130</v>
      </c>
      <c r="C527" s="19">
        <v>43625.771179687501</v>
      </c>
      <c r="D527" s="19">
        <v>43094.828186122686</v>
      </c>
      <c r="E527" s="19">
        <v>43624.575414050923</v>
      </c>
      <c r="F527" t="s">
        <v>2149</v>
      </c>
      <c r="G527" s="20" t="s">
        <v>2404</v>
      </c>
      <c r="H527" s="59">
        <v>43466</v>
      </c>
      <c r="I527">
        <v>42391</v>
      </c>
      <c r="J527" s="20" t="s">
        <v>2405</v>
      </c>
      <c r="K527" s="20" t="s">
        <v>2164</v>
      </c>
      <c r="L527" s="20" t="s">
        <v>2161</v>
      </c>
      <c r="M527" s="20" t="s">
        <v>2165</v>
      </c>
      <c r="N527" s="20" t="s">
        <v>2470</v>
      </c>
      <c r="O527">
        <v>6</v>
      </c>
      <c r="P527">
        <v>49</v>
      </c>
      <c r="Q527">
        <v>294</v>
      </c>
      <c r="R527" s="59">
        <v>43466</v>
      </c>
      <c r="S527" s="20" t="s">
        <v>2147</v>
      </c>
      <c r="T527" t="b">
        <v>0</v>
      </c>
    </row>
    <row r="528" spans="1:20" x14ac:dyDescent="0.15">
      <c r="A528" s="20" t="s">
        <v>2403</v>
      </c>
      <c r="B528" s="20" t="s">
        <v>2130</v>
      </c>
      <c r="C528" s="19">
        <v>43625.771179687501</v>
      </c>
      <c r="D528" s="19">
        <v>43094.828186122686</v>
      </c>
      <c r="E528" s="19">
        <v>43624.575414050923</v>
      </c>
      <c r="F528" t="s">
        <v>2149</v>
      </c>
      <c r="G528" s="20" t="s">
        <v>2404</v>
      </c>
      <c r="H528" s="59">
        <v>43466</v>
      </c>
      <c r="I528">
        <v>42391</v>
      </c>
      <c r="J528" s="20" t="s">
        <v>2405</v>
      </c>
      <c r="K528" s="20" t="s">
        <v>2205</v>
      </c>
      <c r="L528" s="20" t="s">
        <v>2152</v>
      </c>
      <c r="M528" s="20" t="s">
        <v>2206</v>
      </c>
      <c r="N528" s="20" t="s">
        <v>2520</v>
      </c>
      <c r="O528">
        <v>3</v>
      </c>
      <c r="P528">
        <v>98</v>
      </c>
      <c r="Q528">
        <v>294</v>
      </c>
      <c r="R528" s="59">
        <v>43466</v>
      </c>
      <c r="S528" s="20" t="s">
        <v>2147</v>
      </c>
      <c r="T528" t="b">
        <v>0</v>
      </c>
    </row>
    <row r="529" spans="1:20" x14ac:dyDescent="0.15">
      <c r="A529" s="20" t="s">
        <v>2403</v>
      </c>
      <c r="B529" s="20" t="s">
        <v>2130</v>
      </c>
      <c r="C529" s="19">
        <v>43625.771179687501</v>
      </c>
      <c r="D529" s="19">
        <v>43094.828186122686</v>
      </c>
      <c r="E529" s="19">
        <v>43624.575414050923</v>
      </c>
      <c r="F529" t="s">
        <v>2149</v>
      </c>
      <c r="G529" s="20" t="s">
        <v>2404</v>
      </c>
      <c r="H529" s="59">
        <v>43466</v>
      </c>
      <c r="I529">
        <v>42391</v>
      </c>
      <c r="J529" s="20" t="s">
        <v>2405</v>
      </c>
      <c r="K529" s="20" t="s">
        <v>2190</v>
      </c>
      <c r="L529" s="20" t="s">
        <v>2152</v>
      </c>
      <c r="M529" s="20" t="s">
        <v>2191</v>
      </c>
      <c r="N529" s="20" t="s">
        <v>2521</v>
      </c>
      <c r="O529">
        <v>5</v>
      </c>
      <c r="P529">
        <v>28</v>
      </c>
      <c r="Q529">
        <v>140</v>
      </c>
      <c r="R529" s="59">
        <v>43466</v>
      </c>
      <c r="S529" s="20" t="s">
        <v>2147</v>
      </c>
      <c r="T529" t="b">
        <v>0</v>
      </c>
    </row>
    <row r="530" spans="1:20" x14ac:dyDescent="0.15">
      <c r="A530" s="20" t="s">
        <v>2403</v>
      </c>
      <c r="B530" s="20" t="s">
        <v>2130</v>
      </c>
      <c r="C530" s="19">
        <v>43625.771179687501</v>
      </c>
      <c r="D530" s="19">
        <v>43094.828186122686</v>
      </c>
      <c r="E530" s="19">
        <v>43624.575414050923</v>
      </c>
      <c r="F530" t="s">
        <v>2149</v>
      </c>
      <c r="G530" s="20" t="s">
        <v>2404</v>
      </c>
      <c r="H530" s="59">
        <v>43466</v>
      </c>
      <c r="I530">
        <v>42391</v>
      </c>
      <c r="J530" s="20" t="s">
        <v>2405</v>
      </c>
      <c r="K530" s="20" t="s">
        <v>2177</v>
      </c>
      <c r="L530" s="20" t="s">
        <v>2156</v>
      </c>
      <c r="M530" s="20" t="s">
        <v>2178</v>
      </c>
      <c r="N530" s="20" t="s">
        <v>2522</v>
      </c>
      <c r="O530">
        <v>4</v>
      </c>
      <c r="P530">
        <v>88</v>
      </c>
      <c r="Q530">
        <v>352</v>
      </c>
      <c r="R530" s="59">
        <v>43466</v>
      </c>
      <c r="S530" s="20" t="s">
        <v>2147</v>
      </c>
      <c r="T530" t="b">
        <v>0</v>
      </c>
    </row>
    <row r="531" spans="1:20" x14ac:dyDescent="0.15">
      <c r="A531" s="20" t="s">
        <v>2403</v>
      </c>
      <c r="B531" s="20" t="s">
        <v>2130</v>
      </c>
      <c r="C531" s="19">
        <v>43625.771179687501</v>
      </c>
      <c r="D531" s="19">
        <v>43094.828186122686</v>
      </c>
      <c r="E531" s="19">
        <v>43624.575414050923</v>
      </c>
      <c r="F531" t="s">
        <v>2149</v>
      </c>
      <c r="G531" s="20" t="s">
        <v>2404</v>
      </c>
      <c r="H531" s="59">
        <v>43466</v>
      </c>
      <c r="I531">
        <v>42391</v>
      </c>
      <c r="J531" s="20" t="s">
        <v>2405</v>
      </c>
      <c r="K531" s="20" t="s">
        <v>2155</v>
      </c>
      <c r="L531" s="20" t="s">
        <v>2156</v>
      </c>
      <c r="M531" s="20" t="s">
        <v>2157</v>
      </c>
      <c r="N531" s="20" t="s">
        <v>2523</v>
      </c>
      <c r="O531">
        <v>6</v>
      </c>
      <c r="P531">
        <v>54</v>
      </c>
      <c r="Q531">
        <v>324</v>
      </c>
      <c r="R531" s="59">
        <v>43466</v>
      </c>
      <c r="S531" s="20" t="s">
        <v>2147</v>
      </c>
      <c r="T531" t="b">
        <v>0</v>
      </c>
    </row>
    <row r="532" spans="1:20" x14ac:dyDescent="0.15">
      <c r="A532" s="20" t="s">
        <v>2403</v>
      </c>
      <c r="B532" s="20" t="s">
        <v>2130</v>
      </c>
      <c r="C532" s="19">
        <v>43625.771179687501</v>
      </c>
      <c r="D532" s="19">
        <v>43094.828186122686</v>
      </c>
      <c r="E532" s="19">
        <v>43624.575414050923</v>
      </c>
      <c r="F532" t="s">
        <v>2149</v>
      </c>
      <c r="G532" s="20" t="s">
        <v>2404</v>
      </c>
      <c r="H532" s="59">
        <v>43466</v>
      </c>
      <c r="I532">
        <v>42391</v>
      </c>
      <c r="J532" s="20" t="s">
        <v>2405</v>
      </c>
      <c r="K532" s="20" t="s">
        <v>2167</v>
      </c>
      <c r="L532" s="20" t="s">
        <v>2156</v>
      </c>
      <c r="M532" s="20" t="s">
        <v>2168</v>
      </c>
      <c r="N532" s="20" t="s">
        <v>2524</v>
      </c>
      <c r="O532">
        <v>3</v>
      </c>
      <c r="P532">
        <v>25</v>
      </c>
      <c r="Q532">
        <v>75</v>
      </c>
      <c r="R532" s="59">
        <v>43466</v>
      </c>
      <c r="S532" s="20" t="s">
        <v>2147</v>
      </c>
      <c r="T532" t="b">
        <v>0</v>
      </c>
    </row>
    <row r="533" spans="1:20" x14ac:dyDescent="0.15">
      <c r="A533" s="20" t="s">
        <v>2403</v>
      </c>
      <c r="B533" s="20" t="s">
        <v>2130</v>
      </c>
      <c r="C533" s="19">
        <v>43625.771179687501</v>
      </c>
      <c r="D533" s="19">
        <v>43094.828186122686</v>
      </c>
      <c r="E533" s="19">
        <v>43624.575414050923</v>
      </c>
      <c r="F533" t="s">
        <v>2149</v>
      </c>
      <c r="G533" s="20" t="s">
        <v>2404</v>
      </c>
      <c r="H533" s="59">
        <v>43466</v>
      </c>
      <c r="I533">
        <v>42392</v>
      </c>
      <c r="J533" s="20" t="s">
        <v>2405</v>
      </c>
      <c r="K533" s="20" t="s">
        <v>2177</v>
      </c>
      <c r="L533" s="20" t="s">
        <v>2156</v>
      </c>
      <c r="M533" s="20" t="s">
        <v>2178</v>
      </c>
      <c r="N533" s="20" t="s">
        <v>2525</v>
      </c>
      <c r="O533">
        <v>5</v>
      </c>
      <c r="P533">
        <v>88</v>
      </c>
      <c r="Q533">
        <v>440</v>
      </c>
      <c r="R533" s="59">
        <v>43466</v>
      </c>
      <c r="S533" s="20" t="s">
        <v>2147</v>
      </c>
      <c r="T533" t="b">
        <v>0</v>
      </c>
    </row>
    <row r="534" spans="1:20" x14ac:dyDescent="0.15">
      <c r="A534" s="20" t="s">
        <v>2403</v>
      </c>
      <c r="B534" s="20" t="s">
        <v>2130</v>
      </c>
      <c r="C534" s="19">
        <v>43625.771179687501</v>
      </c>
      <c r="D534" s="19">
        <v>43094.828186122686</v>
      </c>
      <c r="E534" s="19">
        <v>43624.575414050923</v>
      </c>
      <c r="F534" t="s">
        <v>2149</v>
      </c>
      <c r="G534" s="20" t="s">
        <v>2404</v>
      </c>
      <c r="H534" s="59">
        <v>43466</v>
      </c>
      <c r="I534">
        <v>42392</v>
      </c>
      <c r="J534" s="20" t="s">
        <v>2405</v>
      </c>
      <c r="K534" s="20" t="s">
        <v>2211</v>
      </c>
      <c r="L534" s="20" t="s">
        <v>2161</v>
      </c>
      <c r="M534" s="20" t="s">
        <v>2212</v>
      </c>
      <c r="N534" s="20" t="s">
        <v>2526</v>
      </c>
      <c r="O534">
        <v>5</v>
      </c>
      <c r="P534">
        <v>68</v>
      </c>
      <c r="Q534">
        <v>340</v>
      </c>
      <c r="R534" s="59">
        <v>43466</v>
      </c>
      <c r="S534" s="20" t="s">
        <v>2147</v>
      </c>
      <c r="T534" t="b">
        <v>0</v>
      </c>
    </row>
    <row r="535" spans="1:20" x14ac:dyDescent="0.15">
      <c r="A535" s="20" t="s">
        <v>2403</v>
      </c>
      <c r="B535" s="20" t="s">
        <v>2130</v>
      </c>
      <c r="C535" s="19">
        <v>43625.771179687501</v>
      </c>
      <c r="D535" s="19">
        <v>43094.828186122686</v>
      </c>
      <c r="E535" s="19">
        <v>43624.575414050923</v>
      </c>
      <c r="F535" t="s">
        <v>2149</v>
      </c>
      <c r="G535" s="20" t="s">
        <v>2404</v>
      </c>
      <c r="H535" s="59">
        <v>43466</v>
      </c>
      <c r="I535">
        <v>42392</v>
      </c>
      <c r="J535" s="20" t="s">
        <v>2405</v>
      </c>
      <c r="K535" s="20" t="s">
        <v>2151</v>
      </c>
      <c r="L535" s="20" t="s">
        <v>2152</v>
      </c>
      <c r="M535" s="20" t="s">
        <v>2153</v>
      </c>
      <c r="N535" s="20" t="s">
        <v>2416</v>
      </c>
      <c r="O535">
        <v>3</v>
      </c>
      <c r="P535">
        <v>16</v>
      </c>
      <c r="Q535">
        <v>48</v>
      </c>
      <c r="R535" s="59">
        <v>43466</v>
      </c>
      <c r="S535" s="20" t="s">
        <v>2147</v>
      </c>
      <c r="T535" t="b">
        <v>0</v>
      </c>
    </row>
    <row r="536" spans="1:20" x14ac:dyDescent="0.15">
      <c r="A536" s="20" t="s">
        <v>2403</v>
      </c>
      <c r="B536" s="20" t="s">
        <v>2130</v>
      </c>
      <c r="C536" s="19">
        <v>43625.771179687501</v>
      </c>
      <c r="D536" s="19">
        <v>43094.828186122686</v>
      </c>
      <c r="E536" s="19">
        <v>43624.575414050923</v>
      </c>
      <c r="F536" t="s">
        <v>2149</v>
      </c>
      <c r="G536" s="20" t="s">
        <v>2404</v>
      </c>
      <c r="H536" s="59">
        <v>43466</v>
      </c>
      <c r="I536">
        <v>42392</v>
      </c>
      <c r="J536" s="20" t="s">
        <v>2405</v>
      </c>
      <c r="K536" s="20" t="s">
        <v>2205</v>
      </c>
      <c r="L536" s="20" t="s">
        <v>2152</v>
      </c>
      <c r="M536" s="20" t="s">
        <v>2206</v>
      </c>
      <c r="N536" s="20" t="s">
        <v>2527</v>
      </c>
      <c r="O536">
        <v>8</v>
      </c>
      <c r="P536">
        <v>98</v>
      </c>
      <c r="Q536">
        <v>784</v>
      </c>
      <c r="R536" s="59">
        <v>43466</v>
      </c>
      <c r="S536" s="20" t="s">
        <v>2147</v>
      </c>
      <c r="T536" t="b">
        <v>0</v>
      </c>
    </row>
    <row r="537" spans="1:20" x14ac:dyDescent="0.15">
      <c r="A537" s="20" t="s">
        <v>2403</v>
      </c>
      <c r="B537" s="20" t="s">
        <v>2130</v>
      </c>
      <c r="C537" s="19">
        <v>43625.771179687501</v>
      </c>
      <c r="D537" s="19">
        <v>43094.828186122686</v>
      </c>
      <c r="E537" s="19">
        <v>43624.575414050923</v>
      </c>
      <c r="F537" t="s">
        <v>2149</v>
      </c>
      <c r="G537" s="20" t="s">
        <v>2404</v>
      </c>
      <c r="H537" s="59">
        <v>43466</v>
      </c>
      <c r="I537">
        <v>42392</v>
      </c>
      <c r="J537" s="20" t="s">
        <v>2405</v>
      </c>
      <c r="K537" s="20" t="s">
        <v>2155</v>
      </c>
      <c r="L537" s="20" t="s">
        <v>2156</v>
      </c>
      <c r="M537" s="20" t="s">
        <v>2157</v>
      </c>
      <c r="N537" s="20" t="s">
        <v>2479</v>
      </c>
      <c r="O537">
        <v>3</v>
      </c>
      <c r="P537">
        <v>54</v>
      </c>
      <c r="Q537">
        <v>162</v>
      </c>
      <c r="R537" s="59">
        <v>43466</v>
      </c>
      <c r="S537" s="20" t="s">
        <v>2147</v>
      </c>
      <c r="T537" t="b">
        <v>0</v>
      </c>
    </row>
    <row r="538" spans="1:20" x14ac:dyDescent="0.15">
      <c r="A538" s="20" t="s">
        <v>2403</v>
      </c>
      <c r="B538" s="20" t="s">
        <v>2130</v>
      </c>
      <c r="C538" s="19">
        <v>43625.771179687501</v>
      </c>
      <c r="D538" s="19">
        <v>43094.828186122686</v>
      </c>
      <c r="E538" s="19">
        <v>43624.575414050923</v>
      </c>
      <c r="F538" t="s">
        <v>2149</v>
      </c>
      <c r="G538" s="20" t="s">
        <v>2404</v>
      </c>
      <c r="H538" s="59">
        <v>43466</v>
      </c>
      <c r="I538">
        <v>42393</v>
      </c>
      <c r="J538" s="20" t="s">
        <v>2405</v>
      </c>
      <c r="K538" s="20" t="s">
        <v>2155</v>
      </c>
      <c r="L538" s="20" t="s">
        <v>2156</v>
      </c>
      <c r="M538" s="20" t="s">
        <v>2157</v>
      </c>
      <c r="N538" s="20" t="s">
        <v>2476</v>
      </c>
      <c r="O538">
        <v>2</v>
      </c>
      <c r="P538">
        <v>54</v>
      </c>
      <c r="Q538">
        <v>108</v>
      </c>
      <c r="R538" s="59">
        <v>43466</v>
      </c>
      <c r="S538" s="20" t="s">
        <v>2147</v>
      </c>
      <c r="T538" t="b">
        <v>0</v>
      </c>
    </row>
    <row r="539" spans="1:20" x14ac:dyDescent="0.15">
      <c r="A539" s="20" t="s">
        <v>2403</v>
      </c>
      <c r="B539" s="20" t="s">
        <v>2130</v>
      </c>
      <c r="C539" s="19">
        <v>43625.771179687501</v>
      </c>
      <c r="D539" s="19">
        <v>43094.828186122686</v>
      </c>
      <c r="E539" s="19">
        <v>43624.575414050923</v>
      </c>
      <c r="F539" t="s">
        <v>2149</v>
      </c>
      <c r="G539" s="20" t="s">
        <v>2404</v>
      </c>
      <c r="H539" s="59">
        <v>43466</v>
      </c>
      <c r="I539">
        <v>42393</v>
      </c>
      <c r="J539" s="20" t="s">
        <v>2405</v>
      </c>
      <c r="K539" s="20" t="s">
        <v>2205</v>
      </c>
      <c r="L539" s="20" t="s">
        <v>2152</v>
      </c>
      <c r="M539" s="20" t="s">
        <v>2206</v>
      </c>
      <c r="N539" s="20" t="s">
        <v>2528</v>
      </c>
      <c r="O539">
        <v>6</v>
      </c>
      <c r="P539">
        <v>98</v>
      </c>
      <c r="Q539">
        <v>588</v>
      </c>
      <c r="R539" s="59">
        <v>43466</v>
      </c>
      <c r="S539" s="20" t="s">
        <v>2147</v>
      </c>
      <c r="T539" t="b">
        <v>0</v>
      </c>
    </row>
    <row r="540" spans="1:20" x14ac:dyDescent="0.15">
      <c r="A540" s="20" t="s">
        <v>2403</v>
      </c>
      <c r="B540" s="20" t="s">
        <v>2130</v>
      </c>
      <c r="C540" s="19">
        <v>43625.771179687501</v>
      </c>
      <c r="D540" s="19">
        <v>43094.828186122686</v>
      </c>
      <c r="E540" s="19">
        <v>43624.575414050923</v>
      </c>
      <c r="F540" t="s">
        <v>2149</v>
      </c>
      <c r="G540" s="20" t="s">
        <v>2404</v>
      </c>
      <c r="H540" s="59">
        <v>43466</v>
      </c>
      <c r="I540">
        <v>42393</v>
      </c>
      <c r="J540" s="20" t="s">
        <v>2405</v>
      </c>
      <c r="K540" s="20" t="s">
        <v>2160</v>
      </c>
      <c r="L540" s="20" t="s">
        <v>2161</v>
      </c>
      <c r="M540" s="20" t="s">
        <v>2162</v>
      </c>
      <c r="N540" s="20" t="s">
        <v>2436</v>
      </c>
      <c r="O540">
        <v>2</v>
      </c>
      <c r="P540">
        <v>26</v>
      </c>
      <c r="Q540">
        <v>52</v>
      </c>
      <c r="R540" s="59">
        <v>43466</v>
      </c>
      <c r="S540" s="20" t="s">
        <v>2147</v>
      </c>
      <c r="T540" t="b">
        <v>0</v>
      </c>
    </row>
    <row r="541" spans="1:20" x14ac:dyDescent="0.15">
      <c r="A541" s="20" t="s">
        <v>2403</v>
      </c>
      <c r="B541" s="20" t="s">
        <v>2130</v>
      </c>
      <c r="C541" s="19">
        <v>43625.771179687501</v>
      </c>
      <c r="D541" s="19">
        <v>43094.828186122686</v>
      </c>
      <c r="E541" s="19">
        <v>43624.575414050923</v>
      </c>
      <c r="F541" t="s">
        <v>2149</v>
      </c>
      <c r="G541" s="20" t="s">
        <v>2404</v>
      </c>
      <c r="H541" s="59">
        <v>43466</v>
      </c>
      <c r="I541">
        <v>42393</v>
      </c>
      <c r="J541" s="20" t="s">
        <v>2405</v>
      </c>
      <c r="K541" s="20" t="s">
        <v>2167</v>
      </c>
      <c r="L541" s="20" t="s">
        <v>2156</v>
      </c>
      <c r="M541" s="20" t="s">
        <v>2168</v>
      </c>
      <c r="N541" s="20" t="s">
        <v>2498</v>
      </c>
      <c r="O541">
        <v>7</v>
      </c>
      <c r="P541">
        <v>25</v>
      </c>
      <c r="Q541">
        <v>175</v>
      </c>
      <c r="R541" s="59">
        <v>43466</v>
      </c>
      <c r="S541" s="20" t="s">
        <v>2147</v>
      </c>
      <c r="T541" t="b">
        <v>0</v>
      </c>
    </row>
    <row r="542" spans="1:20" x14ac:dyDescent="0.15">
      <c r="A542" s="20" t="s">
        <v>2403</v>
      </c>
      <c r="B542" s="20" t="s">
        <v>2130</v>
      </c>
      <c r="C542" s="19">
        <v>43625.771179687501</v>
      </c>
      <c r="D542" s="19">
        <v>43094.828186122686</v>
      </c>
      <c r="E542" s="19">
        <v>43624.575414050923</v>
      </c>
      <c r="F542" t="s">
        <v>2149</v>
      </c>
      <c r="G542" s="20" t="s">
        <v>2404</v>
      </c>
      <c r="H542" s="59">
        <v>43466</v>
      </c>
      <c r="I542">
        <v>42393</v>
      </c>
      <c r="J542" s="20" t="s">
        <v>2405</v>
      </c>
      <c r="K542" s="20" t="s">
        <v>2151</v>
      </c>
      <c r="L542" s="20" t="s">
        <v>2152</v>
      </c>
      <c r="M542" s="20" t="s">
        <v>2153</v>
      </c>
      <c r="N542" s="20" t="s">
        <v>2416</v>
      </c>
      <c r="O542">
        <v>4</v>
      </c>
      <c r="P542">
        <v>16</v>
      </c>
      <c r="Q542">
        <v>64</v>
      </c>
      <c r="R542" s="59">
        <v>43466</v>
      </c>
      <c r="S542" s="20" t="s">
        <v>2147</v>
      </c>
      <c r="T542" t="b">
        <v>0</v>
      </c>
    </row>
    <row r="543" spans="1:20" x14ac:dyDescent="0.15">
      <c r="A543" s="20" t="s">
        <v>2403</v>
      </c>
      <c r="B543" s="20" t="s">
        <v>2130</v>
      </c>
      <c r="C543" s="19">
        <v>43625.771179687501</v>
      </c>
      <c r="D543" s="19">
        <v>43094.828186122686</v>
      </c>
      <c r="E543" s="19">
        <v>43624.575414050923</v>
      </c>
      <c r="F543" t="s">
        <v>2149</v>
      </c>
      <c r="G543" s="20" t="s">
        <v>2404</v>
      </c>
      <c r="H543" s="59">
        <v>43466</v>
      </c>
      <c r="I543">
        <v>42393</v>
      </c>
      <c r="J543" s="20" t="s">
        <v>2405</v>
      </c>
      <c r="K543" s="20" t="s">
        <v>2177</v>
      </c>
      <c r="L543" s="20" t="s">
        <v>2156</v>
      </c>
      <c r="M543" s="20" t="s">
        <v>2178</v>
      </c>
      <c r="N543" s="20" t="s">
        <v>2529</v>
      </c>
      <c r="O543">
        <v>5</v>
      </c>
      <c r="P543">
        <v>88</v>
      </c>
      <c r="Q543">
        <v>440</v>
      </c>
      <c r="R543" s="59">
        <v>43466</v>
      </c>
      <c r="S543" s="20" t="s">
        <v>2147</v>
      </c>
      <c r="T543" t="b">
        <v>0</v>
      </c>
    </row>
    <row r="544" spans="1:20" x14ac:dyDescent="0.15">
      <c r="A544" s="20" t="s">
        <v>2403</v>
      </c>
      <c r="B544" s="20" t="s">
        <v>2130</v>
      </c>
      <c r="C544" s="19">
        <v>43625.771179687501</v>
      </c>
      <c r="D544" s="19">
        <v>43094.828186122686</v>
      </c>
      <c r="E544" s="19">
        <v>43624.575414050923</v>
      </c>
      <c r="F544" t="s">
        <v>2149</v>
      </c>
      <c r="G544" s="20" t="s">
        <v>2404</v>
      </c>
      <c r="H544" s="59">
        <v>43466</v>
      </c>
      <c r="I544">
        <v>42393</v>
      </c>
      <c r="J544" s="20" t="s">
        <v>2405</v>
      </c>
      <c r="K544" s="20" t="s">
        <v>2167</v>
      </c>
      <c r="L544" s="20" t="s">
        <v>2156</v>
      </c>
      <c r="M544" s="20" t="s">
        <v>2168</v>
      </c>
      <c r="N544" s="20" t="s">
        <v>2530</v>
      </c>
      <c r="O544">
        <v>5</v>
      </c>
      <c r="P544">
        <v>25</v>
      </c>
      <c r="Q544">
        <v>125</v>
      </c>
      <c r="R544" s="59">
        <v>43466</v>
      </c>
      <c r="S544" s="20" t="s">
        <v>2147</v>
      </c>
      <c r="T544" t="b">
        <v>0</v>
      </c>
    </row>
    <row r="545" spans="1:20" x14ac:dyDescent="0.15">
      <c r="A545" s="20" t="s">
        <v>2403</v>
      </c>
      <c r="B545" s="20" t="s">
        <v>2130</v>
      </c>
      <c r="C545" s="19">
        <v>43625.771179687501</v>
      </c>
      <c r="D545" s="19">
        <v>43094.828186122686</v>
      </c>
      <c r="E545" s="19">
        <v>43624.575414050923</v>
      </c>
      <c r="F545" t="s">
        <v>2149</v>
      </c>
      <c r="G545" s="20" t="s">
        <v>2404</v>
      </c>
      <c r="H545" s="59">
        <v>43466</v>
      </c>
      <c r="I545">
        <v>42393</v>
      </c>
      <c r="J545" s="20" t="s">
        <v>2405</v>
      </c>
      <c r="K545" s="20" t="s">
        <v>2160</v>
      </c>
      <c r="L545" s="20" t="s">
        <v>2161</v>
      </c>
      <c r="M545" s="20" t="s">
        <v>2162</v>
      </c>
      <c r="N545" s="20" t="s">
        <v>2531</v>
      </c>
      <c r="O545">
        <v>4</v>
      </c>
      <c r="P545">
        <v>26</v>
      </c>
      <c r="Q545">
        <v>104</v>
      </c>
      <c r="R545" s="59">
        <v>43466</v>
      </c>
      <c r="S545" s="20" t="s">
        <v>2147</v>
      </c>
      <c r="T545" t="b">
        <v>0</v>
      </c>
    </row>
    <row r="546" spans="1:20" x14ac:dyDescent="0.15">
      <c r="A546" s="20" t="s">
        <v>2403</v>
      </c>
      <c r="B546" s="20" t="s">
        <v>2130</v>
      </c>
      <c r="C546" s="19">
        <v>43625.771179687501</v>
      </c>
      <c r="D546" s="19">
        <v>43094.828186122686</v>
      </c>
      <c r="E546" s="19">
        <v>43624.575414050923</v>
      </c>
      <c r="F546" t="s">
        <v>2149</v>
      </c>
      <c r="G546" s="20" t="s">
        <v>2404</v>
      </c>
      <c r="H546" s="59">
        <v>43466</v>
      </c>
      <c r="I546">
        <v>42393</v>
      </c>
      <c r="J546" s="20" t="s">
        <v>2405</v>
      </c>
      <c r="K546" s="20" t="s">
        <v>2155</v>
      </c>
      <c r="L546" s="20" t="s">
        <v>2156</v>
      </c>
      <c r="M546" s="20" t="s">
        <v>2157</v>
      </c>
      <c r="N546" s="20" t="s">
        <v>2464</v>
      </c>
      <c r="O546">
        <v>5</v>
      </c>
      <c r="P546">
        <v>54</v>
      </c>
      <c r="Q546">
        <v>270</v>
      </c>
      <c r="R546" s="59">
        <v>43466</v>
      </c>
      <c r="S546" s="20" t="s">
        <v>2147</v>
      </c>
      <c r="T546" t="b">
        <v>0</v>
      </c>
    </row>
    <row r="547" spans="1:20" x14ac:dyDescent="0.15">
      <c r="A547" s="20" t="s">
        <v>2403</v>
      </c>
      <c r="B547" s="20" t="s">
        <v>2130</v>
      </c>
      <c r="C547" s="19">
        <v>43625.771179687501</v>
      </c>
      <c r="D547" s="19">
        <v>43094.828186122686</v>
      </c>
      <c r="E547" s="19">
        <v>43624.575414050923</v>
      </c>
      <c r="F547" t="s">
        <v>2149</v>
      </c>
      <c r="G547" s="20" t="s">
        <v>2404</v>
      </c>
      <c r="H547" s="59">
        <v>43466</v>
      </c>
      <c r="I547">
        <v>42393</v>
      </c>
      <c r="J547" s="20" t="s">
        <v>2405</v>
      </c>
      <c r="K547" s="20" t="s">
        <v>2151</v>
      </c>
      <c r="L547" s="20" t="s">
        <v>2152</v>
      </c>
      <c r="M547" s="20" t="s">
        <v>2153</v>
      </c>
      <c r="N547" s="20" t="s">
        <v>2497</v>
      </c>
      <c r="O547">
        <v>4</v>
      </c>
      <c r="P547">
        <v>16</v>
      </c>
      <c r="Q547">
        <v>64</v>
      </c>
      <c r="R547" s="59">
        <v>43466</v>
      </c>
      <c r="S547" s="20" t="s">
        <v>2147</v>
      </c>
      <c r="T547" t="b">
        <v>0</v>
      </c>
    </row>
    <row r="548" spans="1:20" x14ac:dyDescent="0.15">
      <c r="A548" s="20" t="s">
        <v>2403</v>
      </c>
      <c r="B548" s="20" t="s">
        <v>2130</v>
      </c>
      <c r="C548" s="19">
        <v>43625.771179687501</v>
      </c>
      <c r="D548" s="19">
        <v>43094.828186122686</v>
      </c>
      <c r="E548" s="19">
        <v>43624.575414050923</v>
      </c>
      <c r="F548" t="s">
        <v>2149</v>
      </c>
      <c r="G548" s="20" t="s">
        <v>2404</v>
      </c>
      <c r="H548" s="59">
        <v>43466</v>
      </c>
      <c r="I548">
        <v>42394</v>
      </c>
      <c r="J548" s="20" t="s">
        <v>2405</v>
      </c>
      <c r="K548" s="20" t="s">
        <v>2167</v>
      </c>
      <c r="L548" s="20" t="s">
        <v>2156</v>
      </c>
      <c r="M548" s="20" t="s">
        <v>2168</v>
      </c>
      <c r="N548" s="20" t="s">
        <v>2532</v>
      </c>
      <c r="O548">
        <v>6</v>
      </c>
      <c r="P548">
        <v>25</v>
      </c>
      <c r="Q548">
        <v>150</v>
      </c>
      <c r="R548" s="59">
        <v>43466</v>
      </c>
      <c r="S548" s="20" t="s">
        <v>2147</v>
      </c>
      <c r="T548" t="b">
        <v>0</v>
      </c>
    </row>
    <row r="549" spans="1:20" x14ac:dyDescent="0.15">
      <c r="A549" s="20" t="s">
        <v>2403</v>
      </c>
      <c r="B549" s="20" t="s">
        <v>2130</v>
      </c>
      <c r="C549" s="19">
        <v>43625.771179687501</v>
      </c>
      <c r="D549" s="19">
        <v>43094.828186122686</v>
      </c>
      <c r="E549" s="19">
        <v>43624.575414050923</v>
      </c>
      <c r="F549" t="s">
        <v>2149</v>
      </c>
      <c r="G549" s="20" t="s">
        <v>2404</v>
      </c>
      <c r="H549" s="59">
        <v>43466</v>
      </c>
      <c r="I549">
        <v>42394</v>
      </c>
      <c r="J549" s="20" t="s">
        <v>2405</v>
      </c>
      <c r="K549" s="20" t="s">
        <v>2164</v>
      </c>
      <c r="L549" s="20" t="s">
        <v>2161</v>
      </c>
      <c r="M549" s="20" t="s">
        <v>2165</v>
      </c>
      <c r="N549" s="20" t="s">
        <v>2533</v>
      </c>
      <c r="O549">
        <v>4</v>
      </c>
      <c r="P549">
        <v>49</v>
      </c>
      <c r="Q549">
        <v>196</v>
      </c>
      <c r="R549" s="59">
        <v>43466</v>
      </c>
      <c r="S549" s="20" t="s">
        <v>2147</v>
      </c>
      <c r="T549" t="b">
        <v>0</v>
      </c>
    </row>
    <row r="550" spans="1:20" x14ac:dyDescent="0.15">
      <c r="A550" s="20" t="s">
        <v>2403</v>
      </c>
      <c r="B550" s="20" t="s">
        <v>2130</v>
      </c>
      <c r="C550" s="19">
        <v>43625.771179687501</v>
      </c>
      <c r="D550" s="19">
        <v>43094.828186122686</v>
      </c>
      <c r="E550" s="19">
        <v>43624.575414050923</v>
      </c>
      <c r="F550" t="s">
        <v>2149</v>
      </c>
      <c r="G550" s="20" t="s">
        <v>2404</v>
      </c>
      <c r="H550" s="59">
        <v>43466</v>
      </c>
      <c r="I550">
        <v>42394</v>
      </c>
      <c r="J550" s="20" t="s">
        <v>2405</v>
      </c>
      <c r="K550" s="20" t="s">
        <v>2164</v>
      </c>
      <c r="L550" s="20" t="s">
        <v>2161</v>
      </c>
      <c r="M550" s="20" t="s">
        <v>2165</v>
      </c>
      <c r="N550" s="20" t="s">
        <v>2534</v>
      </c>
      <c r="O550">
        <v>8</v>
      </c>
      <c r="P550">
        <v>49</v>
      </c>
      <c r="Q550">
        <v>392</v>
      </c>
      <c r="R550" s="59">
        <v>43466</v>
      </c>
      <c r="S550" s="20" t="s">
        <v>2147</v>
      </c>
      <c r="T550" t="b">
        <v>0</v>
      </c>
    </row>
    <row r="551" spans="1:20" x14ac:dyDescent="0.15">
      <c r="A551" s="20" t="s">
        <v>2403</v>
      </c>
      <c r="B551" s="20" t="s">
        <v>2130</v>
      </c>
      <c r="C551" s="19">
        <v>43625.771179687501</v>
      </c>
      <c r="D551" s="19">
        <v>43094.828186122686</v>
      </c>
      <c r="E551" s="19">
        <v>43624.575414050923</v>
      </c>
      <c r="F551" t="s">
        <v>2149</v>
      </c>
      <c r="G551" s="20" t="s">
        <v>2404</v>
      </c>
      <c r="H551" s="59">
        <v>43466</v>
      </c>
      <c r="I551">
        <v>42394</v>
      </c>
      <c r="J551" s="20" t="s">
        <v>2405</v>
      </c>
      <c r="K551" s="20" t="s">
        <v>2205</v>
      </c>
      <c r="L551" s="20" t="s">
        <v>2152</v>
      </c>
      <c r="M551" s="20" t="s">
        <v>2206</v>
      </c>
      <c r="N551" s="20" t="s">
        <v>2521</v>
      </c>
      <c r="O551">
        <v>2</v>
      </c>
      <c r="P551">
        <v>98</v>
      </c>
      <c r="Q551">
        <v>196</v>
      </c>
      <c r="R551" s="59">
        <v>43466</v>
      </c>
      <c r="S551" s="20" t="s">
        <v>2147</v>
      </c>
      <c r="T551" t="b">
        <v>0</v>
      </c>
    </row>
    <row r="552" spans="1:20" x14ac:dyDescent="0.15">
      <c r="A552" s="20" t="s">
        <v>2403</v>
      </c>
      <c r="B552" s="20" t="s">
        <v>2130</v>
      </c>
      <c r="C552" s="19">
        <v>43625.771179687501</v>
      </c>
      <c r="D552" s="19">
        <v>43094.828186122686</v>
      </c>
      <c r="E552" s="19">
        <v>43624.575414050923</v>
      </c>
      <c r="F552" t="s">
        <v>2149</v>
      </c>
      <c r="G552" s="20" t="s">
        <v>2404</v>
      </c>
      <c r="H552" s="59">
        <v>43466</v>
      </c>
      <c r="I552">
        <v>42394</v>
      </c>
      <c r="J552" s="20" t="s">
        <v>2405</v>
      </c>
      <c r="K552" s="20" t="s">
        <v>2177</v>
      </c>
      <c r="L552" s="20" t="s">
        <v>2156</v>
      </c>
      <c r="M552" s="20" t="s">
        <v>2178</v>
      </c>
      <c r="N552" s="20" t="s">
        <v>2535</v>
      </c>
      <c r="O552">
        <v>4</v>
      </c>
      <c r="P552">
        <v>88</v>
      </c>
      <c r="Q552">
        <v>352</v>
      </c>
      <c r="R552" s="59">
        <v>43466</v>
      </c>
      <c r="S552" s="20" t="s">
        <v>2147</v>
      </c>
      <c r="T552" t="b">
        <v>0</v>
      </c>
    </row>
    <row r="553" spans="1:20" x14ac:dyDescent="0.15">
      <c r="A553" s="20" t="s">
        <v>2403</v>
      </c>
      <c r="B553" s="20" t="s">
        <v>2130</v>
      </c>
      <c r="C553" s="19">
        <v>43625.771179687501</v>
      </c>
      <c r="D553" s="19">
        <v>43094.828186122686</v>
      </c>
      <c r="E553" s="19">
        <v>43624.575414050923</v>
      </c>
      <c r="F553" t="s">
        <v>2149</v>
      </c>
      <c r="G553" s="20" t="s">
        <v>2404</v>
      </c>
      <c r="H553" s="59">
        <v>43466</v>
      </c>
      <c r="I553">
        <v>42394</v>
      </c>
      <c r="J553" s="20" t="s">
        <v>2405</v>
      </c>
      <c r="K553" s="20" t="s">
        <v>2167</v>
      </c>
      <c r="L553" s="20" t="s">
        <v>2156</v>
      </c>
      <c r="M553" s="20" t="s">
        <v>2168</v>
      </c>
      <c r="N553" s="20" t="s">
        <v>2536</v>
      </c>
      <c r="O553">
        <v>4</v>
      </c>
      <c r="P553">
        <v>25</v>
      </c>
      <c r="Q553">
        <v>100</v>
      </c>
      <c r="R553" s="59">
        <v>43466</v>
      </c>
      <c r="S553" s="20" t="s">
        <v>2147</v>
      </c>
      <c r="T553" t="b">
        <v>0</v>
      </c>
    </row>
    <row r="554" spans="1:20" x14ac:dyDescent="0.15">
      <c r="A554" s="20" t="s">
        <v>2403</v>
      </c>
      <c r="B554" s="20" t="s">
        <v>2130</v>
      </c>
      <c r="C554" s="19">
        <v>43625.771179687501</v>
      </c>
      <c r="D554" s="19">
        <v>43094.828186122686</v>
      </c>
      <c r="E554" s="19">
        <v>43624.575414050923</v>
      </c>
      <c r="F554" t="s">
        <v>2149</v>
      </c>
      <c r="G554" s="20" t="s">
        <v>2404</v>
      </c>
      <c r="H554" s="59">
        <v>43466</v>
      </c>
      <c r="I554">
        <v>42394</v>
      </c>
      <c r="J554" s="20" t="s">
        <v>2405</v>
      </c>
      <c r="K554" s="20" t="s">
        <v>2177</v>
      </c>
      <c r="L554" s="20" t="s">
        <v>2156</v>
      </c>
      <c r="M554" s="20" t="s">
        <v>2178</v>
      </c>
      <c r="N554" s="20" t="s">
        <v>2537</v>
      </c>
      <c r="O554">
        <v>5</v>
      </c>
      <c r="P554">
        <v>88</v>
      </c>
      <c r="Q554">
        <v>440</v>
      </c>
      <c r="R554" s="59">
        <v>43466</v>
      </c>
      <c r="S554" s="20" t="s">
        <v>2147</v>
      </c>
      <c r="T554" t="b">
        <v>0</v>
      </c>
    </row>
    <row r="555" spans="1:20" x14ac:dyDescent="0.15">
      <c r="A555" s="20" t="s">
        <v>2403</v>
      </c>
      <c r="B555" s="20" t="s">
        <v>2130</v>
      </c>
      <c r="C555" s="19">
        <v>43625.771179687501</v>
      </c>
      <c r="D555" s="19">
        <v>43094.828186122686</v>
      </c>
      <c r="E555" s="19">
        <v>43624.575414050923</v>
      </c>
      <c r="F555" t="s">
        <v>2149</v>
      </c>
      <c r="G555" s="20" t="s">
        <v>2404</v>
      </c>
      <c r="H555" s="59">
        <v>43466</v>
      </c>
      <c r="I555">
        <v>42394</v>
      </c>
      <c r="J555" s="20" t="s">
        <v>2405</v>
      </c>
      <c r="K555" s="20" t="s">
        <v>2160</v>
      </c>
      <c r="L555" s="20" t="s">
        <v>2161</v>
      </c>
      <c r="M555" s="20" t="s">
        <v>2162</v>
      </c>
      <c r="N555" s="20" t="s">
        <v>2538</v>
      </c>
      <c r="O555">
        <v>6</v>
      </c>
      <c r="P555">
        <v>26</v>
      </c>
      <c r="Q555">
        <v>156</v>
      </c>
      <c r="R555" s="59">
        <v>43466</v>
      </c>
      <c r="S555" s="20" t="s">
        <v>2147</v>
      </c>
      <c r="T555" t="b">
        <v>0</v>
      </c>
    </row>
    <row r="556" spans="1:20" x14ac:dyDescent="0.15">
      <c r="A556" s="20" t="s">
        <v>2403</v>
      </c>
      <c r="B556" s="20" t="s">
        <v>2130</v>
      </c>
      <c r="C556" s="19">
        <v>43625.771179687501</v>
      </c>
      <c r="D556" s="19">
        <v>43094.828186122686</v>
      </c>
      <c r="E556" s="19">
        <v>43624.575414050923</v>
      </c>
      <c r="F556" t="s">
        <v>2149</v>
      </c>
      <c r="G556" s="20" t="s">
        <v>2404</v>
      </c>
      <c r="H556" s="59">
        <v>43466</v>
      </c>
      <c r="I556">
        <v>42394</v>
      </c>
      <c r="J556" s="20" t="s">
        <v>2405</v>
      </c>
      <c r="K556" s="20" t="s">
        <v>2177</v>
      </c>
      <c r="L556" s="20" t="s">
        <v>2156</v>
      </c>
      <c r="M556" s="20" t="s">
        <v>2178</v>
      </c>
      <c r="N556" s="20" t="s">
        <v>2539</v>
      </c>
      <c r="O556">
        <v>5</v>
      </c>
      <c r="P556">
        <v>88</v>
      </c>
      <c r="Q556">
        <v>440</v>
      </c>
      <c r="R556" s="59">
        <v>43466</v>
      </c>
      <c r="S556" s="20" t="s">
        <v>2147</v>
      </c>
      <c r="T556" t="b">
        <v>0</v>
      </c>
    </row>
    <row r="557" spans="1:20" x14ac:dyDescent="0.15">
      <c r="A557" s="20" t="s">
        <v>2403</v>
      </c>
      <c r="B557" s="20" t="s">
        <v>2130</v>
      </c>
      <c r="C557" s="19">
        <v>43625.771179687501</v>
      </c>
      <c r="D557" s="19">
        <v>43094.828186122686</v>
      </c>
      <c r="E557" s="19">
        <v>43624.575414050923</v>
      </c>
      <c r="F557" t="s">
        <v>2149</v>
      </c>
      <c r="G557" s="20" t="s">
        <v>2404</v>
      </c>
      <c r="H557" s="59">
        <v>43466</v>
      </c>
      <c r="I557">
        <v>42394</v>
      </c>
      <c r="J557" s="20" t="s">
        <v>2405</v>
      </c>
      <c r="K557" s="20" t="s">
        <v>2177</v>
      </c>
      <c r="L557" s="20" t="s">
        <v>2156</v>
      </c>
      <c r="M557" s="20" t="s">
        <v>2178</v>
      </c>
      <c r="N557" s="20" t="s">
        <v>2432</v>
      </c>
      <c r="O557">
        <v>7</v>
      </c>
      <c r="P557">
        <v>88</v>
      </c>
      <c r="Q557">
        <v>616</v>
      </c>
      <c r="R557" s="59">
        <v>43466</v>
      </c>
      <c r="S557" s="20" t="s">
        <v>2147</v>
      </c>
      <c r="T557" t="b">
        <v>0</v>
      </c>
    </row>
    <row r="558" spans="1:20" x14ac:dyDescent="0.15">
      <c r="A558" s="20" t="s">
        <v>2403</v>
      </c>
      <c r="B558" s="20" t="s">
        <v>2130</v>
      </c>
      <c r="C558" s="19">
        <v>43625.771179687501</v>
      </c>
      <c r="D558" s="19">
        <v>43094.828186122686</v>
      </c>
      <c r="E558" s="19">
        <v>43624.575414050923</v>
      </c>
      <c r="F558" t="s">
        <v>2149</v>
      </c>
      <c r="G558" s="20" t="s">
        <v>2404</v>
      </c>
      <c r="H558" s="59">
        <v>43466</v>
      </c>
      <c r="I558">
        <v>42394</v>
      </c>
      <c r="J558" s="20" t="s">
        <v>2405</v>
      </c>
      <c r="K558" s="20" t="s">
        <v>2155</v>
      </c>
      <c r="L558" s="20" t="s">
        <v>2156</v>
      </c>
      <c r="M558" s="20" t="s">
        <v>2157</v>
      </c>
      <c r="N558" s="20" t="s">
        <v>2522</v>
      </c>
      <c r="O558">
        <v>8</v>
      </c>
      <c r="P558">
        <v>54</v>
      </c>
      <c r="Q558">
        <v>432</v>
      </c>
      <c r="R558" s="59">
        <v>43466</v>
      </c>
      <c r="S558" s="20" t="s">
        <v>2147</v>
      </c>
      <c r="T558" t="b">
        <v>0</v>
      </c>
    </row>
    <row r="559" spans="1:20" x14ac:dyDescent="0.15">
      <c r="A559" s="20" t="s">
        <v>2403</v>
      </c>
      <c r="B559" s="20" t="s">
        <v>2130</v>
      </c>
      <c r="C559" s="19">
        <v>43625.771179687501</v>
      </c>
      <c r="D559" s="19">
        <v>43094.828186122686</v>
      </c>
      <c r="E559" s="19">
        <v>43624.575414050923</v>
      </c>
      <c r="F559" t="s">
        <v>2149</v>
      </c>
      <c r="G559" s="20" t="s">
        <v>2404</v>
      </c>
      <c r="H559" s="59">
        <v>43466</v>
      </c>
      <c r="I559">
        <v>42394</v>
      </c>
      <c r="J559" s="20" t="s">
        <v>2405</v>
      </c>
      <c r="K559" s="20" t="s">
        <v>2190</v>
      </c>
      <c r="L559" s="20" t="s">
        <v>2152</v>
      </c>
      <c r="M559" s="20" t="s">
        <v>2191</v>
      </c>
      <c r="N559" s="20" t="s">
        <v>2540</v>
      </c>
      <c r="O559">
        <v>7</v>
      </c>
      <c r="P559">
        <v>28</v>
      </c>
      <c r="Q559">
        <v>196</v>
      </c>
      <c r="R559" s="59">
        <v>43466</v>
      </c>
      <c r="S559" s="20" t="s">
        <v>2147</v>
      </c>
      <c r="T559" t="b">
        <v>0</v>
      </c>
    </row>
    <row r="560" spans="1:20" x14ac:dyDescent="0.15">
      <c r="A560" s="20" t="s">
        <v>2403</v>
      </c>
      <c r="B560" s="20" t="s">
        <v>2130</v>
      </c>
      <c r="C560" s="19">
        <v>43625.771179687501</v>
      </c>
      <c r="D560" s="19">
        <v>43094.828186122686</v>
      </c>
      <c r="E560" s="19">
        <v>43624.575414050923</v>
      </c>
      <c r="F560" t="s">
        <v>2149</v>
      </c>
      <c r="G560" s="20" t="s">
        <v>2404</v>
      </c>
      <c r="H560" s="59">
        <v>43466</v>
      </c>
      <c r="I560">
        <v>42395</v>
      </c>
      <c r="J560" s="20" t="s">
        <v>2405</v>
      </c>
      <c r="K560" s="20" t="s">
        <v>2167</v>
      </c>
      <c r="L560" s="20" t="s">
        <v>2156</v>
      </c>
      <c r="M560" s="20" t="s">
        <v>2168</v>
      </c>
      <c r="N560" s="20" t="s">
        <v>2541</v>
      </c>
      <c r="O560">
        <v>6</v>
      </c>
      <c r="P560">
        <v>25</v>
      </c>
      <c r="Q560">
        <v>150</v>
      </c>
      <c r="R560" s="59">
        <v>43466</v>
      </c>
      <c r="S560" s="20" t="s">
        <v>2147</v>
      </c>
      <c r="T560" t="b">
        <v>0</v>
      </c>
    </row>
    <row r="561" spans="1:20" x14ac:dyDescent="0.15">
      <c r="A561" s="20" t="s">
        <v>2403</v>
      </c>
      <c r="B561" s="20" t="s">
        <v>2130</v>
      </c>
      <c r="C561" s="19">
        <v>43625.771179687501</v>
      </c>
      <c r="D561" s="19">
        <v>43094.828186122686</v>
      </c>
      <c r="E561" s="19">
        <v>43624.575414050923</v>
      </c>
      <c r="F561" t="s">
        <v>2149</v>
      </c>
      <c r="G561" s="20" t="s">
        <v>2404</v>
      </c>
      <c r="H561" s="59">
        <v>43466</v>
      </c>
      <c r="I561">
        <v>42395</v>
      </c>
      <c r="J561" s="20" t="s">
        <v>2405</v>
      </c>
      <c r="K561" s="20" t="s">
        <v>2155</v>
      </c>
      <c r="L561" s="20" t="s">
        <v>2156</v>
      </c>
      <c r="M561" s="20" t="s">
        <v>2157</v>
      </c>
      <c r="N561" s="20" t="s">
        <v>2407</v>
      </c>
      <c r="O561">
        <v>8</v>
      </c>
      <c r="P561">
        <v>54</v>
      </c>
      <c r="Q561">
        <v>432</v>
      </c>
      <c r="R561" s="59">
        <v>43466</v>
      </c>
      <c r="S561" s="20" t="s">
        <v>2147</v>
      </c>
      <c r="T561" t="b">
        <v>0</v>
      </c>
    </row>
    <row r="562" spans="1:20" x14ac:dyDescent="0.15">
      <c r="A562" s="20" t="s">
        <v>2403</v>
      </c>
      <c r="B562" s="20" t="s">
        <v>2130</v>
      </c>
      <c r="C562" s="19">
        <v>43625.771179687501</v>
      </c>
      <c r="D562" s="19">
        <v>43094.828186122686</v>
      </c>
      <c r="E562" s="19">
        <v>43624.575414050923</v>
      </c>
      <c r="F562" t="s">
        <v>2149</v>
      </c>
      <c r="G562" s="20" t="s">
        <v>2404</v>
      </c>
      <c r="H562" s="59">
        <v>43466</v>
      </c>
      <c r="I562">
        <v>42395</v>
      </c>
      <c r="J562" s="20" t="s">
        <v>2405</v>
      </c>
      <c r="K562" s="20" t="s">
        <v>2155</v>
      </c>
      <c r="L562" s="20" t="s">
        <v>2156</v>
      </c>
      <c r="M562" s="20" t="s">
        <v>2157</v>
      </c>
      <c r="N562" s="20" t="s">
        <v>2542</v>
      </c>
      <c r="O562">
        <v>3</v>
      </c>
      <c r="P562">
        <v>54</v>
      </c>
      <c r="Q562">
        <v>162</v>
      </c>
      <c r="R562" s="59">
        <v>43466</v>
      </c>
      <c r="S562" s="20" t="s">
        <v>2147</v>
      </c>
      <c r="T562" t="b">
        <v>0</v>
      </c>
    </row>
    <row r="563" spans="1:20" x14ac:dyDescent="0.15">
      <c r="A563" s="20" t="s">
        <v>2403</v>
      </c>
      <c r="B563" s="20" t="s">
        <v>2130</v>
      </c>
      <c r="C563" s="19">
        <v>43625.771179687501</v>
      </c>
      <c r="D563" s="19">
        <v>43094.828186122686</v>
      </c>
      <c r="E563" s="19">
        <v>43624.575414050923</v>
      </c>
      <c r="F563" t="s">
        <v>2149</v>
      </c>
      <c r="G563" s="20" t="s">
        <v>2404</v>
      </c>
      <c r="H563" s="59">
        <v>43466</v>
      </c>
      <c r="I563">
        <v>42395</v>
      </c>
      <c r="J563" s="20" t="s">
        <v>2405</v>
      </c>
      <c r="K563" s="20" t="s">
        <v>2160</v>
      </c>
      <c r="L563" s="20" t="s">
        <v>2161</v>
      </c>
      <c r="M563" s="20" t="s">
        <v>2162</v>
      </c>
      <c r="N563" s="20" t="s">
        <v>2543</v>
      </c>
      <c r="O563">
        <v>5</v>
      </c>
      <c r="P563">
        <v>26</v>
      </c>
      <c r="Q563">
        <v>130</v>
      </c>
      <c r="R563" s="59">
        <v>43466</v>
      </c>
      <c r="S563" s="20" t="s">
        <v>2147</v>
      </c>
      <c r="T563" t="b">
        <v>0</v>
      </c>
    </row>
    <row r="564" spans="1:20" x14ac:dyDescent="0.15">
      <c r="A564" s="20" t="s">
        <v>2403</v>
      </c>
      <c r="B564" s="20" t="s">
        <v>2130</v>
      </c>
      <c r="C564" s="19">
        <v>43625.771179687501</v>
      </c>
      <c r="D564" s="19">
        <v>43094.828186122686</v>
      </c>
      <c r="E564" s="19">
        <v>43624.575414050923</v>
      </c>
      <c r="F564" t="s">
        <v>2149</v>
      </c>
      <c r="G564" s="20" t="s">
        <v>2404</v>
      </c>
      <c r="H564" s="59">
        <v>43466</v>
      </c>
      <c r="I564">
        <v>42395</v>
      </c>
      <c r="J564" s="20" t="s">
        <v>2405</v>
      </c>
      <c r="K564" s="20" t="s">
        <v>2164</v>
      </c>
      <c r="L564" s="20" t="s">
        <v>2161</v>
      </c>
      <c r="M564" s="20" t="s">
        <v>2165</v>
      </c>
      <c r="N564" s="20" t="s">
        <v>2544</v>
      </c>
      <c r="O564">
        <v>7</v>
      </c>
      <c r="P564">
        <v>49</v>
      </c>
      <c r="Q564">
        <v>343</v>
      </c>
      <c r="R564" s="59">
        <v>43466</v>
      </c>
      <c r="S564" s="20" t="s">
        <v>2147</v>
      </c>
      <c r="T564" t="b">
        <v>0</v>
      </c>
    </row>
    <row r="565" spans="1:20" x14ac:dyDescent="0.15">
      <c r="A565" s="20" t="s">
        <v>2403</v>
      </c>
      <c r="B565" s="20" t="s">
        <v>2130</v>
      </c>
      <c r="C565" s="19">
        <v>43625.771179687501</v>
      </c>
      <c r="D565" s="19">
        <v>43094.828186122686</v>
      </c>
      <c r="E565" s="19">
        <v>43624.575414050923</v>
      </c>
      <c r="F565" t="s">
        <v>2149</v>
      </c>
      <c r="G565" s="20" t="s">
        <v>2404</v>
      </c>
      <c r="H565" s="59">
        <v>43466</v>
      </c>
      <c r="I565">
        <v>42396</v>
      </c>
      <c r="J565" s="20" t="s">
        <v>2405</v>
      </c>
      <c r="K565" s="20" t="s">
        <v>2151</v>
      </c>
      <c r="L565" s="20" t="s">
        <v>2152</v>
      </c>
      <c r="M565" s="20" t="s">
        <v>2153</v>
      </c>
      <c r="N565" s="20" t="s">
        <v>2518</v>
      </c>
      <c r="O565">
        <v>5</v>
      </c>
      <c r="P565">
        <v>16</v>
      </c>
      <c r="Q565">
        <v>80</v>
      </c>
      <c r="R565" s="59">
        <v>43466</v>
      </c>
      <c r="S565" s="20" t="s">
        <v>2147</v>
      </c>
      <c r="T565" t="b">
        <v>0</v>
      </c>
    </row>
    <row r="566" spans="1:20" x14ac:dyDescent="0.15">
      <c r="A566" s="20" t="s">
        <v>2403</v>
      </c>
      <c r="B566" s="20" t="s">
        <v>2130</v>
      </c>
      <c r="C566" s="19">
        <v>43625.771179687501</v>
      </c>
      <c r="D566" s="19">
        <v>43094.828186122686</v>
      </c>
      <c r="E566" s="19">
        <v>43624.575414050923</v>
      </c>
      <c r="F566" t="s">
        <v>2149</v>
      </c>
      <c r="G566" s="20" t="s">
        <v>2404</v>
      </c>
      <c r="H566" s="59">
        <v>43466</v>
      </c>
      <c r="I566">
        <v>42396</v>
      </c>
      <c r="J566" s="20" t="s">
        <v>2405</v>
      </c>
      <c r="K566" s="20" t="s">
        <v>2177</v>
      </c>
      <c r="L566" s="20" t="s">
        <v>2156</v>
      </c>
      <c r="M566" s="20" t="s">
        <v>2178</v>
      </c>
      <c r="N566" s="20" t="s">
        <v>2545</v>
      </c>
      <c r="O566">
        <v>8</v>
      </c>
      <c r="P566">
        <v>88</v>
      </c>
      <c r="Q566">
        <v>704</v>
      </c>
      <c r="R566" s="59">
        <v>43466</v>
      </c>
      <c r="S566" s="20" t="s">
        <v>2147</v>
      </c>
      <c r="T566" t="b">
        <v>0</v>
      </c>
    </row>
    <row r="567" spans="1:20" x14ac:dyDescent="0.15">
      <c r="A567" s="20" t="s">
        <v>2403</v>
      </c>
      <c r="B567" s="20" t="s">
        <v>2130</v>
      </c>
      <c r="C567" s="19">
        <v>43625.771179687501</v>
      </c>
      <c r="D567" s="19">
        <v>43094.828186122686</v>
      </c>
      <c r="E567" s="19">
        <v>43624.575414050923</v>
      </c>
      <c r="F567" t="s">
        <v>2149</v>
      </c>
      <c r="G567" s="20" t="s">
        <v>2404</v>
      </c>
      <c r="H567" s="59">
        <v>43466</v>
      </c>
      <c r="I567">
        <v>42396</v>
      </c>
      <c r="J567" s="20" t="s">
        <v>2405</v>
      </c>
      <c r="K567" s="20" t="s">
        <v>2167</v>
      </c>
      <c r="L567" s="20" t="s">
        <v>2156</v>
      </c>
      <c r="M567" s="20" t="s">
        <v>2168</v>
      </c>
      <c r="N567" s="20" t="s">
        <v>2546</v>
      </c>
      <c r="O567">
        <v>4</v>
      </c>
      <c r="P567">
        <v>25</v>
      </c>
      <c r="Q567">
        <v>100</v>
      </c>
      <c r="R567" s="59">
        <v>43466</v>
      </c>
      <c r="S567" s="20" t="s">
        <v>2147</v>
      </c>
      <c r="T567" t="b">
        <v>0</v>
      </c>
    </row>
    <row r="568" spans="1:20" x14ac:dyDescent="0.15">
      <c r="A568" s="20" t="s">
        <v>2403</v>
      </c>
      <c r="B568" s="20" t="s">
        <v>2130</v>
      </c>
      <c r="C568" s="19">
        <v>43625.771179687501</v>
      </c>
      <c r="D568" s="19">
        <v>43094.828186122686</v>
      </c>
      <c r="E568" s="19">
        <v>43624.575414050923</v>
      </c>
      <c r="F568" t="s">
        <v>2149</v>
      </c>
      <c r="G568" s="20" t="s">
        <v>2404</v>
      </c>
      <c r="H568" s="59">
        <v>43466</v>
      </c>
      <c r="I568">
        <v>42396</v>
      </c>
      <c r="J568" s="20" t="s">
        <v>2405</v>
      </c>
      <c r="K568" s="20" t="s">
        <v>2190</v>
      </c>
      <c r="L568" s="20" t="s">
        <v>2152</v>
      </c>
      <c r="M568" s="20" t="s">
        <v>2191</v>
      </c>
      <c r="N568" s="20" t="s">
        <v>2547</v>
      </c>
      <c r="O568">
        <v>5</v>
      </c>
      <c r="P568">
        <v>28</v>
      </c>
      <c r="Q568">
        <v>140</v>
      </c>
      <c r="R568" s="59">
        <v>43466</v>
      </c>
      <c r="S568" s="20" t="s">
        <v>2147</v>
      </c>
      <c r="T568" t="b">
        <v>0</v>
      </c>
    </row>
    <row r="569" spans="1:20" x14ac:dyDescent="0.15">
      <c r="A569" s="20" t="s">
        <v>2403</v>
      </c>
      <c r="B569" s="20" t="s">
        <v>2130</v>
      </c>
      <c r="C569" s="19">
        <v>43625.771179687501</v>
      </c>
      <c r="D569" s="19">
        <v>43094.828186122686</v>
      </c>
      <c r="E569" s="19">
        <v>43624.575414050923</v>
      </c>
      <c r="F569" t="s">
        <v>2149</v>
      </c>
      <c r="G569" s="20" t="s">
        <v>2404</v>
      </c>
      <c r="H569" s="59">
        <v>43466</v>
      </c>
      <c r="I569">
        <v>42396</v>
      </c>
      <c r="J569" s="20" t="s">
        <v>2405</v>
      </c>
      <c r="K569" s="20" t="s">
        <v>2164</v>
      </c>
      <c r="L569" s="20" t="s">
        <v>2161</v>
      </c>
      <c r="M569" s="20" t="s">
        <v>2165</v>
      </c>
      <c r="N569" s="20" t="s">
        <v>2481</v>
      </c>
      <c r="O569">
        <v>5</v>
      </c>
      <c r="P569">
        <v>49</v>
      </c>
      <c r="Q569">
        <v>245</v>
      </c>
      <c r="R569" s="59">
        <v>43466</v>
      </c>
      <c r="S569" s="20" t="s">
        <v>2147</v>
      </c>
      <c r="T569" t="b">
        <v>0</v>
      </c>
    </row>
    <row r="570" spans="1:20" x14ac:dyDescent="0.15">
      <c r="A570" s="20" t="s">
        <v>2403</v>
      </c>
      <c r="B570" s="20" t="s">
        <v>2130</v>
      </c>
      <c r="C570" s="19">
        <v>43625.771179687501</v>
      </c>
      <c r="D570" s="19">
        <v>43094.828186122686</v>
      </c>
      <c r="E570" s="19">
        <v>43624.575414050923</v>
      </c>
      <c r="F570" t="s">
        <v>2149</v>
      </c>
      <c r="G570" s="20" t="s">
        <v>2404</v>
      </c>
      <c r="H570" s="59">
        <v>43466</v>
      </c>
      <c r="I570">
        <v>42396</v>
      </c>
      <c r="J570" s="20" t="s">
        <v>2405</v>
      </c>
      <c r="K570" s="20" t="s">
        <v>2205</v>
      </c>
      <c r="L570" s="20" t="s">
        <v>2152</v>
      </c>
      <c r="M570" s="20" t="s">
        <v>2206</v>
      </c>
      <c r="N570" s="20" t="s">
        <v>2472</v>
      </c>
      <c r="O570">
        <v>3</v>
      </c>
      <c r="P570">
        <v>98</v>
      </c>
      <c r="Q570">
        <v>294</v>
      </c>
      <c r="R570" s="59">
        <v>43466</v>
      </c>
      <c r="S570" s="20" t="s">
        <v>2147</v>
      </c>
      <c r="T570" t="b">
        <v>0</v>
      </c>
    </row>
    <row r="571" spans="1:20" x14ac:dyDescent="0.15">
      <c r="A571" s="20" t="s">
        <v>2403</v>
      </c>
      <c r="B571" s="20" t="s">
        <v>2130</v>
      </c>
      <c r="C571" s="19">
        <v>43625.771179687501</v>
      </c>
      <c r="D571" s="19">
        <v>43094.828186122686</v>
      </c>
      <c r="E571" s="19">
        <v>43624.575414050923</v>
      </c>
      <c r="F571" t="s">
        <v>2149</v>
      </c>
      <c r="G571" s="20" t="s">
        <v>2404</v>
      </c>
      <c r="H571" s="59">
        <v>43466</v>
      </c>
      <c r="I571">
        <v>42396</v>
      </c>
      <c r="J571" s="20" t="s">
        <v>2405</v>
      </c>
      <c r="K571" s="20" t="s">
        <v>2160</v>
      </c>
      <c r="L571" s="20" t="s">
        <v>2161</v>
      </c>
      <c r="M571" s="20" t="s">
        <v>2162</v>
      </c>
      <c r="N571" s="20" t="s">
        <v>2538</v>
      </c>
      <c r="O571">
        <v>8</v>
      </c>
      <c r="P571">
        <v>26</v>
      </c>
      <c r="Q571">
        <v>208</v>
      </c>
      <c r="R571" s="59">
        <v>43466</v>
      </c>
      <c r="S571" s="20" t="s">
        <v>2147</v>
      </c>
      <c r="T571" t="b">
        <v>0</v>
      </c>
    </row>
    <row r="572" spans="1:20" x14ac:dyDescent="0.15">
      <c r="A572" s="20" t="s">
        <v>2403</v>
      </c>
      <c r="B572" s="20" t="s">
        <v>2130</v>
      </c>
      <c r="C572" s="19">
        <v>43625.771179687501</v>
      </c>
      <c r="D572" s="19">
        <v>43094.828186122686</v>
      </c>
      <c r="E572" s="19">
        <v>43624.575414050923</v>
      </c>
      <c r="F572" t="s">
        <v>2149</v>
      </c>
      <c r="G572" s="20" t="s">
        <v>2404</v>
      </c>
      <c r="H572" s="59">
        <v>43466</v>
      </c>
      <c r="I572">
        <v>42396</v>
      </c>
      <c r="J572" s="20" t="s">
        <v>2405</v>
      </c>
      <c r="K572" s="20" t="s">
        <v>2167</v>
      </c>
      <c r="L572" s="20" t="s">
        <v>2156</v>
      </c>
      <c r="M572" s="20" t="s">
        <v>2168</v>
      </c>
      <c r="N572" s="20" t="s">
        <v>2471</v>
      </c>
      <c r="O572">
        <v>4</v>
      </c>
      <c r="P572">
        <v>25</v>
      </c>
      <c r="Q572">
        <v>100</v>
      </c>
      <c r="R572" s="59">
        <v>43466</v>
      </c>
      <c r="S572" s="20" t="s">
        <v>2147</v>
      </c>
      <c r="T572" t="b">
        <v>0</v>
      </c>
    </row>
    <row r="573" spans="1:20" x14ac:dyDescent="0.15">
      <c r="A573" s="20" t="s">
        <v>2403</v>
      </c>
      <c r="B573" s="20" t="s">
        <v>2130</v>
      </c>
      <c r="C573" s="19">
        <v>43625.771179687501</v>
      </c>
      <c r="D573" s="19">
        <v>43094.828186122686</v>
      </c>
      <c r="E573" s="19">
        <v>43624.575414050923</v>
      </c>
      <c r="F573" t="s">
        <v>2149</v>
      </c>
      <c r="G573" s="20" t="s">
        <v>2404</v>
      </c>
      <c r="H573" s="59">
        <v>43466</v>
      </c>
      <c r="I573">
        <v>42396</v>
      </c>
      <c r="J573" s="20" t="s">
        <v>2405</v>
      </c>
      <c r="K573" s="20" t="s">
        <v>2167</v>
      </c>
      <c r="L573" s="20" t="s">
        <v>2156</v>
      </c>
      <c r="M573" s="20" t="s">
        <v>2168</v>
      </c>
      <c r="N573" s="20" t="s">
        <v>2548</v>
      </c>
      <c r="O573">
        <v>7</v>
      </c>
      <c r="P573">
        <v>25</v>
      </c>
      <c r="Q573">
        <v>175</v>
      </c>
      <c r="R573" s="59">
        <v>43466</v>
      </c>
      <c r="S573" s="20" t="s">
        <v>2147</v>
      </c>
      <c r="T573" t="b">
        <v>0</v>
      </c>
    </row>
    <row r="574" spans="1:20" x14ac:dyDescent="0.15">
      <c r="A574" s="20" t="s">
        <v>2403</v>
      </c>
      <c r="B574" s="20" t="s">
        <v>2130</v>
      </c>
      <c r="C574" s="19">
        <v>43625.771179687501</v>
      </c>
      <c r="D574" s="19">
        <v>43094.828186122686</v>
      </c>
      <c r="E574" s="19">
        <v>43624.575414050923</v>
      </c>
      <c r="F574" t="s">
        <v>2149</v>
      </c>
      <c r="G574" s="20" t="s">
        <v>2404</v>
      </c>
      <c r="H574" s="59">
        <v>43466</v>
      </c>
      <c r="I574">
        <v>42396</v>
      </c>
      <c r="J574" s="20" t="s">
        <v>2405</v>
      </c>
      <c r="K574" s="20" t="s">
        <v>2164</v>
      </c>
      <c r="L574" s="20" t="s">
        <v>2161</v>
      </c>
      <c r="M574" s="20" t="s">
        <v>2165</v>
      </c>
      <c r="N574" s="20" t="s">
        <v>2549</v>
      </c>
      <c r="O574">
        <v>9</v>
      </c>
      <c r="P574">
        <v>49</v>
      </c>
      <c r="Q574">
        <v>441</v>
      </c>
      <c r="R574" s="59">
        <v>43466</v>
      </c>
      <c r="S574" s="20" t="s">
        <v>2147</v>
      </c>
      <c r="T574" t="b">
        <v>0</v>
      </c>
    </row>
    <row r="575" spans="1:20" x14ac:dyDescent="0.15">
      <c r="A575" s="20" t="s">
        <v>2403</v>
      </c>
      <c r="B575" s="20" t="s">
        <v>2130</v>
      </c>
      <c r="C575" s="19">
        <v>43625.771179687501</v>
      </c>
      <c r="D575" s="19">
        <v>43094.828186122686</v>
      </c>
      <c r="E575" s="19">
        <v>43624.575414050923</v>
      </c>
      <c r="F575" t="s">
        <v>2149</v>
      </c>
      <c r="G575" s="20" t="s">
        <v>2404</v>
      </c>
      <c r="H575" s="59">
        <v>43466</v>
      </c>
      <c r="I575">
        <v>42396</v>
      </c>
      <c r="J575" s="20" t="s">
        <v>2405</v>
      </c>
      <c r="K575" s="20" t="s">
        <v>2205</v>
      </c>
      <c r="L575" s="20" t="s">
        <v>2152</v>
      </c>
      <c r="M575" s="20" t="s">
        <v>2206</v>
      </c>
      <c r="N575" s="20" t="s">
        <v>2550</v>
      </c>
      <c r="O575">
        <v>4</v>
      </c>
      <c r="P575">
        <v>98</v>
      </c>
      <c r="Q575">
        <v>392</v>
      </c>
      <c r="R575" s="59">
        <v>43466</v>
      </c>
      <c r="S575" s="20" t="s">
        <v>2147</v>
      </c>
      <c r="T575" t="b">
        <v>0</v>
      </c>
    </row>
    <row r="576" spans="1:20" x14ac:dyDescent="0.15">
      <c r="A576" s="20" t="s">
        <v>2403</v>
      </c>
      <c r="B576" s="20" t="s">
        <v>2130</v>
      </c>
      <c r="C576" s="19">
        <v>43625.771179687501</v>
      </c>
      <c r="D576" s="19">
        <v>43094.828186122686</v>
      </c>
      <c r="E576" s="19">
        <v>43624.575414050923</v>
      </c>
      <c r="F576" t="s">
        <v>2149</v>
      </c>
      <c r="G576" s="20" t="s">
        <v>2404</v>
      </c>
      <c r="H576" s="59">
        <v>43466</v>
      </c>
      <c r="I576">
        <v>42397</v>
      </c>
      <c r="J576" s="20" t="s">
        <v>2405</v>
      </c>
      <c r="K576" s="20" t="s">
        <v>2155</v>
      </c>
      <c r="L576" s="20" t="s">
        <v>2156</v>
      </c>
      <c r="M576" s="20" t="s">
        <v>2157</v>
      </c>
      <c r="N576" s="20" t="s">
        <v>2551</v>
      </c>
      <c r="O576">
        <v>7</v>
      </c>
      <c r="P576">
        <v>54</v>
      </c>
      <c r="Q576">
        <v>378</v>
      </c>
      <c r="R576" s="59">
        <v>43466</v>
      </c>
      <c r="S576" s="20" t="s">
        <v>2147</v>
      </c>
      <c r="T576" t="b">
        <v>0</v>
      </c>
    </row>
    <row r="577" spans="1:20" x14ac:dyDescent="0.15">
      <c r="A577" s="20" t="s">
        <v>2403</v>
      </c>
      <c r="B577" s="20" t="s">
        <v>2130</v>
      </c>
      <c r="C577" s="19">
        <v>43625.771179687501</v>
      </c>
      <c r="D577" s="19">
        <v>43094.828186122686</v>
      </c>
      <c r="E577" s="19">
        <v>43624.575414050923</v>
      </c>
      <c r="F577" t="s">
        <v>2149</v>
      </c>
      <c r="G577" s="20" t="s">
        <v>2404</v>
      </c>
      <c r="H577" s="59">
        <v>43466</v>
      </c>
      <c r="I577">
        <v>42397</v>
      </c>
      <c r="J577" s="20" t="s">
        <v>2405</v>
      </c>
      <c r="K577" s="20" t="s">
        <v>2190</v>
      </c>
      <c r="L577" s="20" t="s">
        <v>2152</v>
      </c>
      <c r="M577" s="20" t="s">
        <v>2191</v>
      </c>
      <c r="N577" s="20" t="s">
        <v>2552</v>
      </c>
      <c r="O577">
        <v>4</v>
      </c>
      <c r="P577">
        <v>28</v>
      </c>
      <c r="Q577">
        <v>112</v>
      </c>
      <c r="R577" s="59">
        <v>43466</v>
      </c>
      <c r="S577" s="20" t="s">
        <v>2147</v>
      </c>
      <c r="T577" t="b">
        <v>0</v>
      </c>
    </row>
    <row r="578" spans="1:20" x14ac:dyDescent="0.15">
      <c r="A578" s="20" t="s">
        <v>2403</v>
      </c>
      <c r="B578" s="20" t="s">
        <v>2130</v>
      </c>
      <c r="C578" s="19">
        <v>43625.771179687501</v>
      </c>
      <c r="D578" s="19">
        <v>43094.828186122686</v>
      </c>
      <c r="E578" s="19">
        <v>43624.575414050923</v>
      </c>
      <c r="F578" t="s">
        <v>2149</v>
      </c>
      <c r="G578" s="20" t="s">
        <v>2404</v>
      </c>
      <c r="H578" s="59">
        <v>43466</v>
      </c>
      <c r="I578">
        <v>42397</v>
      </c>
      <c r="J578" s="20" t="s">
        <v>2405</v>
      </c>
      <c r="K578" s="20" t="s">
        <v>2151</v>
      </c>
      <c r="L578" s="20" t="s">
        <v>2152</v>
      </c>
      <c r="M578" s="20" t="s">
        <v>2153</v>
      </c>
      <c r="N578" s="20" t="s">
        <v>2530</v>
      </c>
      <c r="O578">
        <v>4</v>
      </c>
      <c r="P578">
        <v>16</v>
      </c>
      <c r="Q578">
        <v>64</v>
      </c>
      <c r="R578" s="59">
        <v>43466</v>
      </c>
      <c r="S578" s="20" t="s">
        <v>2147</v>
      </c>
      <c r="T578" t="b">
        <v>0</v>
      </c>
    </row>
    <row r="579" spans="1:20" x14ac:dyDescent="0.15">
      <c r="A579" s="20" t="s">
        <v>2403</v>
      </c>
      <c r="B579" s="20" t="s">
        <v>2130</v>
      </c>
      <c r="C579" s="19">
        <v>43625.771179687501</v>
      </c>
      <c r="D579" s="19">
        <v>43094.828186122686</v>
      </c>
      <c r="E579" s="19">
        <v>43624.575414050923</v>
      </c>
      <c r="F579" t="s">
        <v>2149</v>
      </c>
      <c r="G579" s="20" t="s">
        <v>2404</v>
      </c>
      <c r="H579" s="59">
        <v>43466</v>
      </c>
      <c r="I579">
        <v>42397</v>
      </c>
      <c r="J579" s="20" t="s">
        <v>2405</v>
      </c>
      <c r="K579" s="20" t="s">
        <v>2167</v>
      </c>
      <c r="L579" s="20" t="s">
        <v>2156</v>
      </c>
      <c r="M579" s="20" t="s">
        <v>2168</v>
      </c>
      <c r="N579" s="20" t="s">
        <v>2553</v>
      </c>
      <c r="O579">
        <v>5</v>
      </c>
      <c r="P579">
        <v>25</v>
      </c>
      <c r="Q579">
        <v>125</v>
      </c>
      <c r="R579" s="59">
        <v>43466</v>
      </c>
      <c r="S579" s="20" t="s">
        <v>2147</v>
      </c>
      <c r="T579" t="b">
        <v>0</v>
      </c>
    </row>
    <row r="580" spans="1:20" x14ac:dyDescent="0.15">
      <c r="A580" s="20" t="s">
        <v>2403</v>
      </c>
      <c r="B580" s="20" t="s">
        <v>2130</v>
      </c>
      <c r="C580" s="19">
        <v>43625.771179687501</v>
      </c>
      <c r="D580" s="19">
        <v>43094.828186122686</v>
      </c>
      <c r="E580" s="19">
        <v>43624.575414050923</v>
      </c>
      <c r="F580" t="s">
        <v>2149</v>
      </c>
      <c r="G580" s="20" t="s">
        <v>2404</v>
      </c>
      <c r="H580" s="59">
        <v>43466</v>
      </c>
      <c r="I580">
        <v>42397</v>
      </c>
      <c r="J580" s="20" t="s">
        <v>2405</v>
      </c>
      <c r="K580" s="20" t="s">
        <v>2167</v>
      </c>
      <c r="L580" s="20" t="s">
        <v>2156</v>
      </c>
      <c r="M580" s="20" t="s">
        <v>2168</v>
      </c>
      <c r="N580" s="20" t="s">
        <v>2554</v>
      </c>
      <c r="O580">
        <v>7</v>
      </c>
      <c r="P580">
        <v>25</v>
      </c>
      <c r="Q580">
        <v>175</v>
      </c>
      <c r="R580" s="59">
        <v>43466</v>
      </c>
      <c r="S580" s="20" t="s">
        <v>2147</v>
      </c>
      <c r="T580" t="b">
        <v>0</v>
      </c>
    </row>
    <row r="581" spans="1:20" x14ac:dyDescent="0.15">
      <c r="A581" s="20" t="s">
        <v>2403</v>
      </c>
      <c r="B581" s="20" t="s">
        <v>2130</v>
      </c>
      <c r="C581" s="19">
        <v>43625.771179687501</v>
      </c>
      <c r="D581" s="19">
        <v>43094.828186122686</v>
      </c>
      <c r="E581" s="19">
        <v>43624.575414050923</v>
      </c>
      <c r="F581" t="s">
        <v>2149</v>
      </c>
      <c r="G581" s="20" t="s">
        <v>2404</v>
      </c>
      <c r="H581" s="59">
        <v>43466</v>
      </c>
      <c r="I581">
        <v>42397</v>
      </c>
      <c r="J581" s="20" t="s">
        <v>2405</v>
      </c>
      <c r="K581" s="20" t="s">
        <v>2190</v>
      </c>
      <c r="L581" s="20" t="s">
        <v>2152</v>
      </c>
      <c r="M581" s="20" t="s">
        <v>2191</v>
      </c>
      <c r="N581" s="20" t="s">
        <v>2555</v>
      </c>
      <c r="O581">
        <v>9</v>
      </c>
      <c r="P581">
        <v>28</v>
      </c>
      <c r="Q581">
        <v>252</v>
      </c>
      <c r="R581" s="59">
        <v>43466</v>
      </c>
      <c r="S581" s="20" t="s">
        <v>2147</v>
      </c>
      <c r="T581" t="b">
        <v>0</v>
      </c>
    </row>
    <row r="582" spans="1:20" x14ac:dyDescent="0.15">
      <c r="A582" s="20" t="s">
        <v>2403</v>
      </c>
      <c r="B582" s="20" t="s">
        <v>2130</v>
      </c>
      <c r="C582" s="19">
        <v>43625.771179687501</v>
      </c>
      <c r="D582" s="19">
        <v>43094.828186122686</v>
      </c>
      <c r="E582" s="19">
        <v>43624.575414050923</v>
      </c>
      <c r="F582" t="s">
        <v>2149</v>
      </c>
      <c r="G582" s="20" t="s">
        <v>2404</v>
      </c>
      <c r="H582" s="59">
        <v>43466</v>
      </c>
      <c r="I582">
        <v>42397</v>
      </c>
      <c r="J582" s="20" t="s">
        <v>2405</v>
      </c>
      <c r="K582" s="20" t="s">
        <v>2190</v>
      </c>
      <c r="L582" s="20" t="s">
        <v>2152</v>
      </c>
      <c r="M582" s="20" t="s">
        <v>2191</v>
      </c>
      <c r="N582" s="20" t="s">
        <v>2556</v>
      </c>
      <c r="O582">
        <v>8</v>
      </c>
      <c r="P582">
        <v>28</v>
      </c>
      <c r="Q582">
        <v>224</v>
      </c>
      <c r="R582" s="59">
        <v>43466</v>
      </c>
      <c r="S582" s="20" t="s">
        <v>2147</v>
      </c>
      <c r="T582" t="b">
        <v>0</v>
      </c>
    </row>
    <row r="583" spans="1:20" x14ac:dyDescent="0.15">
      <c r="A583" s="20" t="s">
        <v>2403</v>
      </c>
      <c r="B583" s="20" t="s">
        <v>2130</v>
      </c>
      <c r="C583" s="19">
        <v>43625.771179687501</v>
      </c>
      <c r="D583" s="19">
        <v>43094.828186122686</v>
      </c>
      <c r="E583" s="19">
        <v>43624.575414050923</v>
      </c>
      <c r="F583" t="s">
        <v>2149</v>
      </c>
      <c r="G583" s="20" t="s">
        <v>2404</v>
      </c>
      <c r="H583" s="59">
        <v>43466</v>
      </c>
      <c r="I583">
        <v>42397</v>
      </c>
      <c r="J583" s="20" t="s">
        <v>2405</v>
      </c>
      <c r="K583" s="20" t="s">
        <v>2167</v>
      </c>
      <c r="L583" s="20" t="s">
        <v>2156</v>
      </c>
      <c r="M583" s="20" t="s">
        <v>2168</v>
      </c>
      <c r="N583" s="20" t="s">
        <v>2476</v>
      </c>
      <c r="O583">
        <v>6</v>
      </c>
      <c r="P583">
        <v>25</v>
      </c>
      <c r="Q583">
        <v>150</v>
      </c>
      <c r="R583" s="59">
        <v>43466</v>
      </c>
      <c r="S583" s="20" t="s">
        <v>2147</v>
      </c>
      <c r="T583" t="b">
        <v>0</v>
      </c>
    </row>
    <row r="584" spans="1:20" x14ac:dyDescent="0.15">
      <c r="A584" s="20" t="s">
        <v>2403</v>
      </c>
      <c r="B584" s="20" t="s">
        <v>2130</v>
      </c>
      <c r="C584" s="19">
        <v>43625.771179687501</v>
      </c>
      <c r="D584" s="19">
        <v>43094.828186122686</v>
      </c>
      <c r="E584" s="19">
        <v>43624.575414050923</v>
      </c>
      <c r="F584" t="s">
        <v>2149</v>
      </c>
      <c r="G584" s="20" t="s">
        <v>2404</v>
      </c>
      <c r="H584" s="59">
        <v>43466</v>
      </c>
      <c r="I584">
        <v>42398</v>
      </c>
      <c r="J584" s="20" t="s">
        <v>2405</v>
      </c>
      <c r="K584" s="20" t="s">
        <v>2167</v>
      </c>
      <c r="L584" s="20" t="s">
        <v>2156</v>
      </c>
      <c r="M584" s="20" t="s">
        <v>2168</v>
      </c>
      <c r="N584" s="20" t="s">
        <v>2557</v>
      </c>
      <c r="O584">
        <v>2</v>
      </c>
      <c r="P584">
        <v>25</v>
      </c>
      <c r="Q584">
        <v>50</v>
      </c>
      <c r="R584" s="59">
        <v>43466</v>
      </c>
      <c r="S584" s="20" t="s">
        <v>2147</v>
      </c>
      <c r="T584" t="b">
        <v>0</v>
      </c>
    </row>
    <row r="585" spans="1:20" x14ac:dyDescent="0.15">
      <c r="A585" s="20" t="s">
        <v>2403</v>
      </c>
      <c r="B585" s="20" t="s">
        <v>2130</v>
      </c>
      <c r="C585" s="19">
        <v>43625.771179687501</v>
      </c>
      <c r="D585" s="19">
        <v>43094.828186122686</v>
      </c>
      <c r="E585" s="19">
        <v>43624.575414050923</v>
      </c>
      <c r="F585" t="s">
        <v>2149</v>
      </c>
      <c r="G585" s="20" t="s">
        <v>2404</v>
      </c>
      <c r="H585" s="59">
        <v>43466</v>
      </c>
      <c r="I585">
        <v>42398</v>
      </c>
      <c r="J585" s="20" t="s">
        <v>2405</v>
      </c>
      <c r="K585" s="20" t="s">
        <v>2167</v>
      </c>
      <c r="L585" s="20" t="s">
        <v>2156</v>
      </c>
      <c r="M585" s="20" t="s">
        <v>2168</v>
      </c>
      <c r="N585" s="20" t="s">
        <v>2558</v>
      </c>
      <c r="O585">
        <v>8</v>
      </c>
      <c r="P585">
        <v>25</v>
      </c>
      <c r="Q585">
        <v>200</v>
      </c>
      <c r="R585" s="59">
        <v>43466</v>
      </c>
      <c r="S585" s="20" t="s">
        <v>2147</v>
      </c>
      <c r="T585" t="b">
        <v>0</v>
      </c>
    </row>
    <row r="586" spans="1:20" x14ac:dyDescent="0.15">
      <c r="A586" s="20" t="s">
        <v>2403</v>
      </c>
      <c r="B586" s="20" t="s">
        <v>2130</v>
      </c>
      <c r="C586" s="19">
        <v>43625.771179687501</v>
      </c>
      <c r="D586" s="19">
        <v>43094.828186122686</v>
      </c>
      <c r="E586" s="19">
        <v>43624.575414050923</v>
      </c>
      <c r="F586" t="s">
        <v>2149</v>
      </c>
      <c r="G586" s="20" t="s">
        <v>2404</v>
      </c>
      <c r="H586" s="59">
        <v>43466</v>
      </c>
      <c r="I586">
        <v>42398</v>
      </c>
      <c r="J586" s="20" t="s">
        <v>2405</v>
      </c>
      <c r="K586" s="20" t="s">
        <v>2164</v>
      </c>
      <c r="L586" s="20" t="s">
        <v>2161</v>
      </c>
      <c r="M586" s="20" t="s">
        <v>2165</v>
      </c>
      <c r="N586" s="20" t="s">
        <v>2559</v>
      </c>
      <c r="O586">
        <v>7</v>
      </c>
      <c r="P586">
        <v>49</v>
      </c>
      <c r="Q586">
        <v>343</v>
      </c>
      <c r="R586" s="59">
        <v>43466</v>
      </c>
      <c r="S586" s="20" t="s">
        <v>2147</v>
      </c>
      <c r="T586" t="b">
        <v>0</v>
      </c>
    </row>
    <row r="587" spans="1:20" x14ac:dyDescent="0.15">
      <c r="A587" s="20" t="s">
        <v>2403</v>
      </c>
      <c r="B587" s="20" t="s">
        <v>2130</v>
      </c>
      <c r="C587" s="19">
        <v>43625.771179687501</v>
      </c>
      <c r="D587" s="19">
        <v>43094.828186122686</v>
      </c>
      <c r="E587" s="19">
        <v>43624.575414050923</v>
      </c>
      <c r="F587" t="s">
        <v>2149</v>
      </c>
      <c r="G587" s="20" t="s">
        <v>2404</v>
      </c>
      <c r="H587" s="59">
        <v>43466</v>
      </c>
      <c r="I587">
        <v>42398</v>
      </c>
      <c r="J587" s="20" t="s">
        <v>2405</v>
      </c>
      <c r="K587" s="20" t="s">
        <v>2190</v>
      </c>
      <c r="L587" s="20" t="s">
        <v>2152</v>
      </c>
      <c r="M587" s="20" t="s">
        <v>2191</v>
      </c>
      <c r="N587" s="20" t="s">
        <v>2560</v>
      </c>
      <c r="O587">
        <v>4</v>
      </c>
      <c r="P587">
        <v>28</v>
      </c>
      <c r="Q587">
        <v>112</v>
      </c>
      <c r="R587" s="59">
        <v>43466</v>
      </c>
      <c r="S587" s="20" t="s">
        <v>2147</v>
      </c>
      <c r="T587" t="b">
        <v>0</v>
      </c>
    </row>
    <row r="588" spans="1:20" x14ac:dyDescent="0.15">
      <c r="A588" s="20" t="s">
        <v>2403</v>
      </c>
      <c r="B588" s="20" t="s">
        <v>2130</v>
      </c>
      <c r="C588" s="19">
        <v>43625.771179687501</v>
      </c>
      <c r="D588" s="19">
        <v>43094.828186122686</v>
      </c>
      <c r="E588" s="19">
        <v>43624.575414050923</v>
      </c>
      <c r="F588" t="s">
        <v>2149</v>
      </c>
      <c r="G588" s="20" t="s">
        <v>2404</v>
      </c>
      <c r="H588" s="59">
        <v>43466</v>
      </c>
      <c r="I588">
        <v>42398</v>
      </c>
      <c r="J588" s="20" t="s">
        <v>2405</v>
      </c>
      <c r="K588" s="20" t="s">
        <v>2164</v>
      </c>
      <c r="L588" s="20" t="s">
        <v>2161</v>
      </c>
      <c r="M588" s="20" t="s">
        <v>2165</v>
      </c>
      <c r="N588" s="20" t="s">
        <v>2561</v>
      </c>
      <c r="O588">
        <v>4</v>
      </c>
      <c r="P588">
        <v>49</v>
      </c>
      <c r="Q588">
        <v>196</v>
      </c>
      <c r="R588" s="59">
        <v>43466</v>
      </c>
      <c r="S588" s="20" t="s">
        <v>2147</v>
      </c>
      <c r="T588" t="b">
        <v>0</v>
      </c>
    </row>
    <row r="589" spans="1:20" x14ac:dyDescent="0.15">
      <c r="A589" s="20" t="s">
        <v>2403</v>
      </c>
      <c r="B589" s="20" t="s">
        <v>2130</v>
      </c>
      <c r="C589" s="19">
        <v>43625.771179687501</v>
      </c>
      <c r="D589" s="19">
        <v>43094.828186122686</v>
      </c>
      <c r="E589" s="19">
        <v>43624.575414050923</v>
      </c>
      <c r="F589" t="s">
        <v>2149</v>
      </c>
      <c r="G589" s="20" t="s">
        <v>2404</v>
      </c>
      <c r="H589" s="59">
        <v>43466</v>
      </c>
      <c r="I589">
        <v>42398</v>
      </c>
      <c r="J589" s="20" t="s">
        <v>2405</v>
      </c>
      <c r="K589" s="20" t="s">
        <v>2211</v>
      </c>
      <c r="L589" s="20" t="s">
        <v>2161</v>
      </c>
      <c r="M589" s="20" t="s">
        <v>2212</v>
      </c>
      <c r="N589" s="20" t="s">
        <v>2453</v>
      </c>
      <c r="O589">
        <v>6</v>
      </c>
      <c r="P589">
        <v>68</v>
      </c>
      <c r="Q589">
        <v>408</v>
      </c>
      <c r="R589" s="59">
        <v>43466</v>
      </c>
      <c r="S589" s="20" t="s">
        <v>2147</v>
      </c>
      <c r="T589" t="b">
        <v>0</v>
      </c>
    </row>
    <row r="590" spans="1:20" x14ac:dyDescent="0.15">
      <c r="A590" s="20" t="s">
        <v>2403</v>
      </c>
      <c r="B590" s="20" t="s">
        <v>2130</v>
      </c>
      <c r="C590" s="19">
        <v>43625.771179687501</v>
      </c>
      <c r="D590" s="19">
        <v>43094.828186122686</v>
      </c>
      <c r="E590" s="19">
        <v>43624.575414050923</v>
      </c>
      <c r="F590" t="s">
        <v>2149</v>
      </c>
      <c r="G590" s="20" t="s">
        <v>2404</v>
      </c>
      <c r="H590" s="59">
        <v>43466</v>
      </c>
      <c r="I590">
        <v>42399</v>
      </c>
      <c r="J590" s="20" t="s">
        <v>2405</v>
      </c>
      <c r="K590" s="20" t="s">
        <v>2151</v>
      </c>
      <c r="L590" s="20" t="s">
        <v>2152</v>
      </c>
      <c r="M590" s="20" t="s">
        <v>2153</v>
      </c>
      <c r="N590" s="20" t="s">
        <v>2528</v>
      </c>
      <c r="O590">
        <v>6</v>
      </c>
      <c r="P590">
        <v>16</v>
      </c>
      <c r="Q590">
        <v>96</v>
      </c>
      <c r="R590" s="59">
        <v>43466</v>
      </c>
      <c r="S590" s="20" t="s">
        <v>2147</v>
      </c>
      <c r="T590" t="b">
        <v>0</v>
      </c>
    </row>
    <row r="591" spans="1:20" x14ac:dyDescent="0.15">
      <c r="A591" s="20" t="s">
        <v>2403</v>
      </c>
      <c r="B591" s="20" t="s">
        <v>2130</v>
      </c>
      <c r="C591" s="19">
        <v>43625.771179687501</v>
      </c>
      <c r="D591" s="19">
        <v>43094.828186122686</v>
      </c>
      <c r="E591" s="19">
        <v>43624.575414050923</v>
      </c>
      <c r="F591" t="s">
        <v>2149</v>
      </c>
      <c r="G591" s="20" t="s">
        <v>2404</v>
      </c>
      <c r="H591" s="59">
        <v>43466</v>
      </c>
      <c r="I591">
        <v>42399</v>
      </c>
      <c r="J591" s="20" t="s">
        <v>2405</v>
      </c>
      <c r="K591" s="20" t="s">
        <v>2167</v>
      </c>
      <c r="L591" s="20" t="s">
        <v>2156</v>
      </c>
      <c r="M591" s="20" t="s">
        <v>2168</v>
      </c>
      <c r="N591" s="20" t="s">
        <v>2562</v>
      </c>
      <c r="O591">
        <v>5</v>
      </c>
      <c r="P591">
        <v>25</v>
      </c>
      <c r="Q591">
        <v>125</v>
      </c>
      <c r="R591" s="59">
        <v>43466</v>
      </c>
      <c r="S591" s="20" t="s">
        <v>2147</v>
      </c>
      <c r="T591" t="b">
        <v>0</v>
      </c>
    </row>
    <row r="592" spans="1:20" x14ac:dyDescent="0.15">
      <c r="A592" s="20" t="s">
        <v>2403</v>
      </c>
      <c r="B592" s="20" t="s">
        <v>2130</v>
      </c>
      <c r="C592" s="19">
        <v>43625.771179687501</v>
      </c>
      <c r="D592" s="19">
        <v>43094.828186122686</v>
      </c>
      <c r="E592" s="19">
        <v>43624.575414050923</v>
      </c>
      <c r="F592" t="s">
        <v>2149</v>
      </c>
      <c r="G592" s="20" t="s">
        <v>2404</v>
      </c>
      <c r="H592" s="59">
        <v>43466</v>
      </c>
      <c r="I592">
        <v>42399</v>
      </c>
      <c r="J592" s="20" t="s">
        <v>2405</v>
      </c>
      <c r="K592" s="20" t="s">
        <v>2211</v>
      </c>
      <c r="L592" s="20" t="s">
        <v>2161</v>
      </c>
      <c r="M592" s="20" t="s">
        <v>2212</v>
      </c>
      <c r="N592" s="20" t="s">
        <v>2563</v>
      </c>
      <c r="O592">
        <v>4</v>
      </c>
      <c r="P592">
        <v>68</v>
      </c>
      <c r="Q592">
        <v>272</v>
      </c>
      <c r="R592" s="59">
        <v>43466</v>
      </c>
      <c r="S592" s="20" t="s">
        <v>2147</v>
      </c>
      <c r="T592" t="b">
        <v>0</v>
      </c>
    </row>
    <row r="593" spans="1:20" x14ac:dyDescent="0.15">
      <c r="A593" s="20" t="s">
        <v>2403</v>
      </c>
      <c r="B593" s="20" t="s">
        <v>2130</v>
      </c>
      <c r="C593" s="19">
        <v>43625.771179687501</v>
      </c>
      <c r="D593" s="19">
        <v>43094.828186122686</v>
      </c>
      <c r="E593" s="19">
        <v>43624.575414050923</v>
      </c>
      <c r="F593" t="s">
        <v>2149</v>
      </c>
      <c r="G593" s="20" t="s">
        <v>2404</v>
      </c>
      <c r="H593" s="59">
        <v>43466</v>
      </c>
      <c r="I593">
        <v>42399</v>
      </c>
      <c r="J593" s="20" t="s">
        <v>2405</v>
      </c>
      <c r="K593" s="20" t="s">
        <v>2211</v>
      </c>
      <c r="L593" s="20" t="s">
        <v>2161</v>
      </c>
      <c r="M593" s="20" t="s">
        <v>2212</v>
      </c>
      <c r="N593" s="20" t="s">
        <v>2514</v>
      </c>
      <c r="O593">
        <v>2</v>
      </c>
      <c r="P593">
        <v>68</v>
      </c>
      <c r="Q593">
        <v>136</v>
      </c>
      <c r="R593" s="59">
        <v>43466</v>
      </c>
      <c r="S593" s="20" t="s">
        <v>2147</v>
      </c>
      <c r="T593" t="b">
        <v>0</v>
      </c>
    </row>
    <row r="594" spans="1:20" x14ac:dyDescent="0.15">
      <c r="A594" s="20" t="s">
        <v>2403</v>
      </c>
      <c r="B594" s="20" t="s">
        <v>2130</v>
      </c>
      <c r="C594" s="19">
        <v>43625.771179687501</v>
      </c>
      <c r="D594" s="19">
        <v>43094.828186122686</v>
      </c>
      <c r="E594" s="19">
        <v>43624.575414050923</v>
      </c>
      <c r="F594" t="s">
        <v>2149</v>
      </c>
      <c r="G594" s="20" t="s">
        <v>2404</v>
      </c>
      <c r="H594" s="59">
        <v>43466</v>
      </c>
      <c r="I594">
        <v>42399</v>
      </c>
      <c r="J594" s="20" t="s">
        <v>2405</v>
      </c>
      <c r="K594" s="20" t="s">
        <v>2155</v>
      </c>
      <c r="L594" s="20" t="s">
        <v>2156</v>
      </c>
      <c r="M594" s="20" t="s">
        <v>2157</v>
      </c>
      <c r="N594" s="20" t="s">
        <v>2492</v>
      </c>
      <c r="O594">
        <v>3</v>
      </c>
      <c r="P594">
        <v>54</v>
      </c>
      <c r="Q594">
        <v>162</v>
      </c>
      <c r="R594" s="59">
        <v>43466</v>
      </c>
      <c r="S594" s="20" t="s">
        <v>2147</v>
      </c>
      <c r="T594" t="b">
        <v>0</v>
      </c>
    </row>
    <row r="595" spans="1:20" x14ac:dyDescent="0.15">
      <c r="A595" s="20" t="s">
        <v>2403</v>
      </c>
      <c r="B595" s="20" t="s">
        <v>2130</v>
      </c>
      <c r="C595" s="19">
        <v>43625.771179687501</v>
      </c>
      <c r="D595" s="19">
        <v>43094.828186122686</v>
      </c>
      <c r="E595" s="19">
        <v>43624.575414050923</v>
      </c>
      <c r="F595" t="s">
        <v>2149</v>
      </c>
      <c r="G595" s="20" t="s">
        <v>2404</v>
      </c>
      <c r="H595" s="59">
        <v>43466</v>
      </c>
      <c r="I595">
        <v>42399</v>
      </c>
      <c r="J595" s="20" t="s">
        <v>2405</v>
      </c>
      <c r="K595" s="20" t="s">
        <v>2160</v>
      </c>
      <c r="L595" s="20" t="s">
        <v>2161</v>
      </c>
      <c r="M595" s="20" t="s">
        <v>2162</v>
      </c>
      <c r="N595" s="20" t="s">
        <v>2564</v>
      </c>
      <c r="O595">
        <v>8</v>
      </c>
      <c r="P595">
        <v>26</v>
      </c>
      <c r="Q595">
        <v>208</v>
      </c>
      <c r="R595" s="59">
        <v>43466</v>
      </c>
      <c r="S595" s="20" t="s">
        <v>2147</v>
      </c>
      <c r="T595" t="b">
        <v>0</v>
      </c>
    </row>
    <row r="596" spans="1:20" x14ac:dyDescent="0.15">
      <c r="A596" s="20" t="s">
        <v>2403</v>
      </c>
      <c r="B596" s="20" t="s">
        <v>2130</v>
      </c>
      <c r="C596" s="19">
        <v>43625.771179687501</v>
      </c>
      <c r="D596" s="19">
        <v>43094.828186122686</v>
      </c>
      <c r="E596" s="19">
        <v>43624.575414050923</v>
      </c>
      <c r="F596" t="s">
        <v>2149</v>
      </c>
      <c r="G596" s="20" t="s">
        <v>2404</v>
      </c>
      <c r="H596" s="59">
        <v>43466</v>
      </c>
      <c r="I596">
        <v>42399</v>
      </c>
      <c r="J596" s="20" t="s">
        <v>2405</v>
      </c>
      <c r="K596" s="20" t="s">
        <v>2190</v>
      </c>
      <c r="L596" s="20" t="s">
        <v>2152</v>
      </c>
      <c r="M596" s="20" t="s">
        <v>2191</v>
      </c>
      <c r="N596" s="20" t="s">
        <v>2565</v>
      </c>
      <c r="O596">
        <v>4</v>
      </c>
      <c r="P596">
        <v>28</v>
      </c>
      <c r="Q596">
        <v>112</v>
      </c>
      <c r="R596" s="59">
        <v>43466</v>
      </c>
      <c r="S596" s="20" t="s">
        <v>2147</v>
      </c>
      <c r="T596" t="b">
        <v>0</v>
      </c>
    </row>
    <row r="597" spans="1:20" x14ac:dyDescent="0.15">
      <c r="A597" s="20" t="s">
        <v>2403</v>
      </c>
      <c r="B597" s="20" t="s">
        <v>2130</v>
      </c>
      <c r="C597" s="19">
        <v>43625.771179687501</v>
      </c>
      <c r="D597" s="19">
        <v>43094.828186122686</v>
      </c>
      <c r="E597" s="19">
        <v>43624.575414050923</v>
      </c>
      <c r="F597" t="s">
        <v>2149</v>
      </c>
      <c r="G597" s="20" t="s">
        <v>2404</v>
      </c>
      <c r="H597" s="59">
        <v>43466</v>
      </c>
      <c r="I597">
        <v>42399</v>
      </c>
      <c r="J597" s="20" t="s">
        <v>2405</v>
      </c>
      <c r="K597" s="20" t="s">
        <v>2151</v>
      </c>
      <c r="L597" s="20" t="s">
        <v>2152</v>
      </c>
      <c r="M597" s="20" t="s">
        <v>2153</v>
      </c>
      <c r="N597" s="20" t="s">
        <v>2566</v>
      </c>
      <c r="O597">
        <v>3</v>
      </c>
      <c r="P597">
        <v>16</v>
      </c>
      <c r="Q597">
        <v>48</v>
      </c>
      <c r="R597" s="59">
        <v>43466</v>
      </c>
      <c r="S597" s="20" t="s">
        <v>2147</v>
      </c>
      <c r="T597" t="b">
        <v>0</v>
      </c>
    </row>
    <row r="598" spans="1:20" x14ac:dyDescent="0.15">
      <c r="A598" s="20" t="s">
        <v>2403</v>
      </c>
      <c r="B598" s="20" t="s">
        <v>2130</v>
      </c>
      <c r="C598" s="19">
        <v>43625.771179687501</v>
      </c>
      <c r="D598" s="19">
        <v>43094.828186122686</v>
      </c>
      <c r="E598" s="19">
        <v>43624.575414050923</v>
      </c>
      <c r="F598" t="s">
        <v>2149</v>
      </c>
      <c r="G598" s="20" t="s">
        <v>2404</v>
      </c>
      <c r="H598" s="59">
        <v>43466</v>
      </c>
      <c r="I598">
        <v>42399</v>
      </c>
      <c r="J598" s="20" t="s">
        <v>2405</v>
      </c>
      <c r="K598" s="20" t="s">
        <v>2167</v>
      </c>
      <c r="L598" s="20" t="s">
        <v>2156</v>
      </c>
      <c r="M598" s="20" t="s">
        <v>2168</v>
      </c>
      <c r="N598" s="20" t="s">
        <v>2567</v>
      </c>
      <c r="O598">
        <v>6</v>
      </c>
      <c r="P598">
        <v>25</v>
      </c>
      <c r="Q598">
        <v>150</v>
      </c>
      <c r="R598" s="59">
        <v>43466</v>
      </c>
      <c r="S598" s="20" t="s">
        <v>2147</v>
      </c>
      <c r="T598" t="b">
        <v>0</v>
      </c>
    </row>
    <row r="599" spans="1:20" x14ac:dyDescent="0.15">
      <c r="A599" s="20" t="s">
        <v>2403</v>
      </c>
      <c r="B599" s="20" t="s">
        <v>2130</v>
      </c>
      <c r="C599" s="19">
        <v>43625.771179687501</v>
      </c>
      <c r="D599" s="19">
        <v>43094.828186122686</v>
      </c>
      <c r="E599" s="19">
        <v>43624.575414050923</v>
      </c>
      <c r="F599" t="s">
        <v>2149</v>
      </c>
      <c r="G599" s="20" t="s">
        <v>2404</v>
      </c>
      <c r="H599" s="59">
        <v>43466</v>
      </c>
      <c r="I599">
        <v>42400</v>
      </c>
      <c r="J599" s="20" t="s">
        <v>2405</v>
      </c>
      <c r="K599" s="20" t="s">
        <v>2205</v>
      </c>
      <c r="L599" s="20" t="s">
        <v>2152</v>
      </c>
      <c r="M599" s="20" t="s">
        <v>2206</v>
      </c>
      <c r="N599" s="20" t="s">
        <v>2568</v>
      </c>
      <c r="O599">
        <v>7</v>
      </c>
      <c r="P599">
        <v>98</v>
      </c>
      <c r="Q599">
        <v>686</v>
      </c>
      <c r="R599" s="59">
        <v>43466</v>
      </c>
      <c r="S599" s="20" t="s">
        <v>2147</v>
      </c>
      <c r="T599" t="b">
        <v>0</v>
      </c>
    </row>
    <row r="600" spans="1:20" x14ac:dyDescent="0.15">
      <c r="A600" s="20" t="s">
        <v>2403</v>
      </c>
      <c r="B600" s="20" t="s">
        <v>2130</v>
      </c>
      <c r="C600" s="19">
        <v>43625.771179687501</v>
      </c>
      <c r="D600" s="19">
        <v>43094.828186122686</v>
      </c>
      <c r="E600" s="19">
        <v>43624.575414050923</v>
      </c>
      <c r="F600" t="s">
        <v>2149</v>
      </c>
      <c r="G600" s="20" t="s">
        <v>2404</v>
      </c>
      <c r="H600" s="59">
        <v>43466</v>
      </c>
      <c r="I600">
        <v>42400</v>
      </c>
      <c r="J600" s="20" t="s">
        <v>2405</v>
      </c>
      <c r="K600" s="20" t="s">
        <v>2177</v>
      </c>
      <c r="L600" s="20" t="s">
        <v>2156</v>
      </c>
      <c r="M600" s="20" t="s">
        <v>2178</v>
      </c>
      <c r="N600" s="20" t="s">
        <v>2464</v>
      </c>
      <c r="O600">
        <v>5</v>
      </c>
      <c r="P600">
        <v>88</v>
      </c>
      <c r="Q600">
        <v>440</v>
      </c>
      <c r="R600" s="59">
        <v>43466</v>
      </c>
      <c r="S600" s="20" t="s">
        <v>2147</v>
      </c>
      <c r="T600" t="b">
        <v>0</v>
      </c>
    </row>
    <row r="601" spans="1:20" x14ac:dyDescent="0.15">
      <c r="A601" s="20" t="s">
        <v>2403</v>
      </c>
      <c r="B601" s="20" t="s">
        <v>2130</v>
      </c>
      <c r="C601" s="19">
        <v>43625.771179687501</v>
      </c>
      <c r="D601" s="19">
        <v>43094.828186122686</v>
      </c>
      <c r="E601" s="19">
        <v>43624.575414050923</v>
      </c>
      <c r="F601" t="s">
        <v>2149</v>
      </c>
      <c r="G601" s="20" t="s">
        <v>2404</v>
      </c>
      <c r="H601" s="59">
        <v>43466</v>
      </c>
      <c r="I601">
        <v>42400</v>
      </c>
      <c r="J601" s="20" t="s">
        <v>2405</v>
      </c>
      <c r="K601" s="20" t="s">
        <v>2164</v>
      </c>
      <c r="L601" s="20" t="s">
        <v>2161</v>
      </c>
      <c r="M601" s="20" t="s">
        <v>2165</v>
      </c>
      <c r="N601" s="20" t="s">
        <v>2499</v>
      </c>
      <c r="O601">
        <v>7</v>
      </c>
      <c r="P601">
        <v>49</v>
      </c>
      <c r="Q601">
        <v>343</v>
      </c>
      <c r="R601" s="59">
        <v>43466</v>
      </c>
      <c r="S601" s="20" t="s">
        <v>2147</v>
      </c>
      <c r="T601" t="b">
        <v>0</v>
      </c>
    </row>
    <row r="602" spans="1:20" x14ac:dyDescent="0.15">
      <c r="A602" s="20" t="s">
        <v>2403</v>
      </c>
      <c r="B602" s="20" t="s">
        <v>2130</v>
      </c>
      <c r="C602" s="19">
        <v>43625.771179687501</v>
      </c>
      <c r="D602" s="19">
        <v>43094.828186122686</v>
      </c>
      <c r="E602" s="19">
        <v>43624.575414050923</v>
      </c>
      <c r="F602" t="s">
        <v>2149</v>
      </c>
      <c r="G602" s="20" t="s">
        <v>2404</v>
      </c>
      <c r="H602" s="59">
        <v>43466</v>
      </c>
      <c r="I602">
        <v>42400</v>
      </c>
      <c r="J602" s="20" t="s">
        <v>2405</v>
      </c>
      <c r="K602" s="20" t="s">
        <v>2155</v>
      </c>
      <c r="L602" s="20" t="s">
        <v>2156</v>
      </c>
      <c r="M602" s="20" t="s">
        <v>2157</v>
      </c>
      <c r="N602" s="20" t="s">
        <v>2569</v>
      </c>
      <c r="O602">
        <v>7</v>
      </c>
      <c r="P602">
        <v>54</v>
      </c>
      <c r="Q602">
        <v>378</v>
      </c>
      <c r="R602" s="59">
        <v>43466</v>
      </c>
      <c r="S602" s="20" t="s">
        <v>2147</v>
      </c>
      <c r="T602" t="b">
        <v>0</v>
      </c>
    </row>
    <row r="603" spans="1:20" x14ac:dyDescent="0.15">
      <c r="A603" s="20" t="s">
        <v>2403</v>
      </c>
      <c r="B603" s="20" t="s">
        <v>2130</v>
      </c>
      <c r="C603" s="19">
        <v>43625.771179687501</v>
      </c>
      <c r="D603" s="19">
        <v>43094.828186122686</v>
      </c>
      <c r="E603" s="19">
        <v>43624.575414050923</v>
      </c>
      <c r="F603" t="s">
        <v>2149</v>
      </c>
      <c r="G603" s="20" t="s">
        <v>2404</v>
      </c>
      <c r="H603" s="59">
        <v>43466</v>
      </c>
      <c r="I603">
        <v>42400</v>
      </c>
      <c r="J603" s="20" t="s">
        <v>2405</v>
      </c>
      <c r="K603" s="20" t="s">
        <v>2211</v>
      </c>
      <c r="L603" s="20" t="s">
        <v>2161</v>
      </c>
      <c r="M603" s="20" t="s">
        <v>2212</v>
      </c>
      <c r="N603" s="20" t="s">
        <v>2570</v>
      </c>
      <c r="O603">
        <v>6</v>
      </c>
      <c r="P603">
        <v>68</v>
      </c>
      <c r="Q603">
        <v>408</v>
      </c>
      <c r="R603" s="59">
        <v>43466</v>
      </c>
      <c r="S603" s="20" t="s">
        <v>2147</v>
      </c>
      <c r="T603" t="b">
        <v>0</v>
      </c>
    </row>
    <row r="604" spans="1:20" x14ac:dyDescent="0.15">
      <c r="A604" s="20" t="s">
        <v>2403</v>
      </c>
      <c r="B604" s="20" t="s">
        <v>2130</v>
      </c>
      <c r="C604" s="19">
        <v>43625.771179687501</v>
      </c>
      <c r="D604" s="19">
        <v>43094.828186122686</v>
      </c>
      <c r="E604" s="19">
        <v>43624.575414050923</v>
      </c>
      <c r="F604" t="s">
        <v>2149</v>
      </c>
      <c r="G604" s="20" t="s">
        <v>2404</v>
      </c>
      <c r="H604" s="59">
        <v>43466</v>
      </c>
      <c r="I604">
        <v>42400</v>
      </c>
      <c r="J604" s="20" t="s">
        <v>2405</v>
      </c>
      <c r="K604" s="20" t="s">
        <v>2190</v>
      </c>
      <c r="L604" s="20" t="s">
        <v>2152</v>
      </c>
      <c r="M604" s="20" t="s">
        <v>2191</v>
      </c>
      <c r="N604" s="20" t="s">
        <v>2571</v>
      </c>
      <c r="O604">
        <v>6</v>
      </c>
      <c r="P604">
        <v>28</v>
      </c>
      <c r="Q604">
        <v>168</v>
      </c>
      <c r="R604" s="59">
        <v>43466</v>
      </c>
      <c r="S604" s="20" t="s">
        <v>2147</v>
      </c>
      <c r="T604" t="b">
        <v>0</v>
      </c>
    </row>
    <row r="605" spans="1:20" x14ac:dyDescent="0.15">
      <c r="A605" s="20" t="s">
        <v>2403</v>
      </c>
      <c r="B605" s="20" t="s">
        <v>2130</v>
      </c>
      <c r="C605" s="19">
        <v>43625.771179687501</v>
      </c>
      <c r="D605" s="19">
        <v>43094.828186122686</v>
      </c>
      <c r="E605" s="19">
        <v>43624.575414050923</v>
      </c>
      <c r="F605" t="s">
        <v>2149</v>
      </c>
      <c r="G605" s="20" t="s">
        <v>2404</v>
      </c>
      <c r="H605" s="59">
        <v>43466</v>
      </c>
      <c r="I605">
        <v>42400</v>
      </c>
      <c r="J605" s="20" t="s">
        <v>2405</v>
      </c>
      <c r="K605" s="20" t="s">
        <v>2167</v>
      </c>
      <c r="L605" s="20" t="s">
        <v>2156</v>
      </c>
      <c r="M605" s="20" t="s">
        <v>2168</v>
      </c>
      <c r="N605" s="20" t="s">
        <v>2514</v>
      </c>
      <c r="O605">
        <v>5</v>
      </c>
      <c r="P605">
        <v>25</v>
      </c>
      <c r="Q605">
        <v>125</v>
      </c>
      <c r="R605" s="59">
        <v>43466</v>
      </c>
      <c r="S605" s="20" t="s">
        <v>2147</v>
      </c>
      <c r="T605" t="b">
        <v>0</v>
      </c>
    </row>
    <row r="606" spans="1:20" x14ac:dyDescent="0.15">
      <c r="A606" s="20" t="s">
        <v>2403</v>
      </c>
      <c r="B606" s="20" t="s">
        <v>2130</v>
      </c>
      <c r="C606" s="19">
        <v>43625.771179687501</v>
      </c>
      <c r="D606" s="19">
        <v>43094.828186122686</v>
      </c>
      <c r="E606" s="19">
        <v>43624.575414050923</v>
      </c>
      <c r="F606" t="s">
        <v>2149</v>
      </c>
      <c r="G606" s="20" t="s">
        <v>2404</v>
      </c>
      <c r="H606" s="59">
        <v>43466</v>
      </c>
      <c r="I606">
        <v>42400</v>
      </c>
      <c r="J606" s="20" t="s">
        <v>2405</v>
      </c>
      <c r="K606" s="20" t="s">
        <v>2190</v>
      </c>
      <c r="L606" s="20" t="s">
        <v>2152</v>
      </c>
      <c r="M606" s="20" t="s">
        <v>2191</v>
      </c>
      <c r="N606" s="20" t="s">
        <v>2572</v>
      </c>
      <c r="O606">
        <v>3</v>
      </c>
      <c r="P606">
        <v>28</v>
      </c>
      <c r="Q606">
        <v>84</v>
      </c>
      <c r="R606" s="59">
        <v>43466</v>
      </c>
      <c r="S606" s="20" t="s">
        <v>2147</v>
      </c>
      <c r="T606" t="b">
        <v>0</v>
      </c>
    </row>
    <row r="607" spans="1:20" x14ac:dyDescent="0.15">
      <c r="A607" s="20" t="s">
        <v>2403</v>
      </c>
      <c r="B607" s="20" t="s">
        <v>2130</v>
      </c>
      <c r="C607" s="19">
        <v>43625.771179687501</v>
      </c>
      <c r="D607" s="19">
        <v>43094.828186122686</v>
      </c>
      <c r="E607" s="19">
        <v>43624.575414050923</v>
      </c>
      <c r="F607" t="s">
        <v>2149</v>
      </c>
      <c r="G607" s="20" t="s">
        <v>2404</v>
      </c>
      <c r="H607" s="59">
        <v>43466</v>
      </c>
      <c r="I607">
        <v>42400</v>
      </c>
      <c r="J607" s="20" t="s">
        <v>2405</v>
      </c>
      <c r="K607" s="20" t="s">
        <v>2211</v>
      </c>
      <c r="L607" s="20" t="s">
        <v>2161</v>
      </c>
      <c r="M607" s="20" t="s">
        <v>2212</v>
      </c>
      <c r="N607" s="20" t="s">
        <v>2573</v>
      </c>
      <c r="O607">
        <v>2</v>
      </c>
      <c r="P607">
        <v>68</v>
      </c>
      <c r="Q607">
        <v>136</v>
      </c>
      <c r="R607" s="59">
        <v>43466</v>
      </c>
      <c r="S607" s="20" t="s">
        <v>2147</v>
      </c>
      <c r="T607" t="b">
        <v>0</v>
      </c>
    </row>
    <row r="608" spans="1:20" x14ac:dyDescent="0.15">
      <c r="A608" s="20" t="s">
        <v>2403</v>
      </c>
      <c r="B608" s="20" t="s">
        <v>2130</v>
      </c>
      <c r="C608" s="19">
        <v>43625.771179687501</v>
      </c>
      <c r="D608" s="19">
        <v>43094.828186122686</v>
      </c>
      <c r="E608" s="19">
        <v>43624.575414050923</v>
      </c>
      <c r="F608" t="s">
        <v>2149</v>
      </c>
      <c r="G608" s="20" t="s">
        <v>2404</v>
      </c>
      <c r="H608" s="59">
        <v>43466</v>
      </c>
      <c r="I608">
        <v>42400</v>
      </c>
      <c r="J608" s="20" t="s">
        <v>2405</v>
      </c>
      <c r="K608" s="20" t="s">
        <v>2177</v>
      </c>
      <c r="L608" s="20" t="s">
        <v>2156</v>
      </c>
      <c r="M608" s="20" t="s">
        <v>2178</v>
      </c>
      <c r="N608" s="20" t="s">
        <v>2415</v>
      </c>
      <c r="O608">
        <v>3</v>
      </c>
      <c r="P608">
        <v>88</v>
      </c>
      <c r="Q608">
        <v>264</v>
      </c>
      <c r="R608" s="59">
        <v>43466</v>
      </c>
      <c r="S608" s="20" t="s">
        <v>2147</v>
      </c>
      <c r="T608" t="b">
        <v>0</v>
      </c>
    </row>
    <row r="609" spans="1:20" x14ac:dyDescent="0.15">
      <c r="A609" s="20" t="s">
        <v>2403</v>
      </c>
      <c r="B609" s="20" t="s">
        <v>2130</v>
      </c>
      <c r="C609" s="19">
        <v>43625.771179687501</v>
      </c>
      <c r="D609" s="19">
        <v>43094.828186122686</v>
      </c>
      <c r="E609" s="19">
        <v>43624.575414050923</v>
      </c>
      <c r="F609" t="s">
        <v>2149</v>
      </c>
      <c r="G609" s="20" t="s">
        <v>2404</v>
      </c>
      <c r="H609" s="59">
        <v>43466</v>
      </c>
      <c r="I609">
        <v>42400</v>
      </c>
      <c r="J609" s="20" t="s">
        <v>2405</v>
      </c>
      <c r="K609" s="20" t="s">
        <v>2211</v>
      </c>
      <c r="L609" s="20" t="s">
        <v>2161</v>
      </c>
      <c r="M609" s="20" t="s">
        <v>2212</v>
      </c>
      <c r="N609" s="20" t="s">
        <v>2481</v>
      </c>
      <c r="O609">
        <v>5</v>
      </c>
      <c r="P609">
        <v>68</v>
      </c>
      <c r="Q609">
        <v>340</v>
      </c>
      <c r="R609" s="59">
        <v>43466</v>
      </c>
      <c r="S609" s="20" t="s">
        <v>2147</v>
      </c>
      <c r="T609" t="b">
        <v>0</v>
      </c>
    </row>
    <row r="610" spans="1:20" x14ac:dyDescent="0.15">
      <c r="A610" s="20" t="s">
        <v>2403</v>
      </c>
      <c r="B610" s="20" t="s">
        <v>2130</v>
      </c>
      <c r="C610" s="19">
        <v>43625.771179687501</v>
      </c>
      <c r="D610" s="19">
        <v>43094.828186122686</v>
      </c>
      <c r="E610" s="19">
        <v>43624.575414050923</v>
      </c>
      <c r="F610" t="s">
        <v>2149</v>
      </c>
      <c r="G610" s="20" t="s">
        <v>2404</v>
      </c>
      <c r="H610" s="59">
        <v>43466</v>
      </c>
      <c r="I610">
        <v>42400</v>
      </c>
      <c r="J610" s="20" t="s">
        <v>2405</v>
      </c>
      <c r="K610" s="20" t="s">
        <v>2177</v>
      </c>
      <c r="L610" s="20" t="s">
        <v>2156</v>
      </c>
      <c r="M610" s="20" t="s">
        <v>2178</v>
      </c>
      <c r="N610" s="20" t="s">
        <v>2444</v>
      </c>
      <c r="O610">
        <v>6</v>
      </c>
      <c r="P610">
        <v>88</v>
      </c>
      <c r="Q610">
        <v>528</v>
      </c>
      <c r="R610" s="59">
        <v>43466</v>
      </c>
      <c r="S610" s="20" t="s">
        <v>2147</v>
      </c>
      <c r="T610" t="b">
        <v>0</v>
      </c>
    </row>
    <row r="611" spans="1:20" x14ac:dyDescent="0.15">
      <c r="A611" s="20" t="s">
        <v>2574</v>
      </c>
      <c r="B611" s="20" t="s">
        <v>2130</v>
      </c>
      <c r="C611" s="19">
        <v>43625.771179733798</v>
      </c>
      <c r="D611" s="19">
        <v>43094.828622141205</v>
      </c>
      <c r="E611" s="19">
        <v>43624.575414178238</v>
      </c>
      <c r="F611" t="s">
        <v>2149</v>
      </c>
      <c r="G611" s="20" t="s">
        <v>2404</v>
      </c>
      <c r="H611" s="59">
        <v>43497</v>
      </c>
      <c r="I611">
        <v>42401</v>
      </c>
      <c r="J611" s="20" t="s">
        <v>2405</v>
      </c>
      <c r="K611" s="20" t="s">
        <v>2155</v>
      </c>
      <c r="L611" s="20" t="s">
        <v>2156</v>
      </c>
      <c r="M611" s="20" t="s">
        <v>2157</v>
      </c>
      <c r="N611" s="20" t="s">
        <v>2569</v>
      </c>
      <c r="O611">
        <v>9</v>
      </c>
      <c r="P611">
        <v>54</v>
      </c>
      <c r="Q611">
        <v>486</v>
      </c>
      <c r="R611" s="59">
        <v>43497</v>
      </c>
      <c r="S611" s="20" t="s">
        <v>2147</v>
      </c>
      <c r="T611" t="b">
        <v>0</v>
      </c>
    </row>
    <row r="612" spans="1:20" x14ac:dyDescent="0.15">
      <c r="A612" s="20" t="s">
        <v>2574</v>
      </c>
      <c r="B612" s="20" t="s">
        <v>2130</v>
      </c>
      <c r="C612" s="19">
        <v>43625.771179733798</v>
      </c>
      <c r="D612" s="19">
        <v>43094.828622141205</v>
      </c>
      <c r="E612" s="19">
        <v>43624.575414178238</v>
      </c>
      <c r="F612" t="s">
        <v>2149</v>
      </c>
      <c r="G612" s="20" t="s">
        <v>2404</v>
      </c>
      <c r="H612" s="59">
        <v>43497</v>
      </c>
      <c r="I612">
        <v>42401</v>
      </c>
      <c r="J612" s="20" t="s">
        <v>2405</v>
      </c>
      <c r="K612" s="20" t="s">
        <v>2167</v>
      </c>
      <c r="L612" s="20" t="s">
        <v>2156</v>
      </c>
      <c r="M612" s="20" t="s">
        <v>2168</v>
      </c>
      <c r="N612" s="20" t="s">
        <v>2532</v>
      </c>
      <c r="O612">
        <v>3</v>
      </c>
      <c r="P612">
        <v>25</v>
      </c>
      <c r="Q612">
        <v>75</v>
      </c>
      <c r="R612" s="59">
        <v>43497</v>
      </c>
      <c r="S612" s="20" t="s">
        <v>2147</v>
      </c>
      <c r="T612" t="b">
        <v>0</v>
      </c>
    </row>
    <row r="613" spans="1:20" x14ac:dyDescent="0.15">
      <c r="A613" s="20" t="s">
        <v>2574</v>
      </c>
      <c r="B613" s="20" t="s">
        <v>2130</v>
      </c>
      <c r="C613" s="19">
        <v>43625.771179733798</v>
      </c>
      <c r="D613" s="19">
        <v>43094.828622141205</v>
      </c>
      <c r="E613" s="19">
        <v>43624.575414178238</v>
      </c>
      <c r="F613" t="s">
        <v>2149</v>
      </c>
      <c r="G613" s="20" t="s">
        <v>2404</v>
      </c>
      <c r="H613" s="59">
        <v>43497</v>
      </c>
      <c r="I613">
        <v>42401</v>
      </c>
      <c r="J613" s="20" t="s">
        <v>2405</v>
      </c>
      <c r="K613" s="20" t="s">
        <v>2167</v>
      </c>
      <c r="L613" s="20" t="s">
        <v>2156</v>
      </c>
      <c r="M613" s="20" t="s">
        <v>2168</v>
      </c>
      <c r="N613" s="20" t="s">
        <v>2524</v>
      </c>
      <c r="O613">
        <v>4</v>
      </c>
      <c r="P613">
        <v>25</v>
      </c>
      <c r="Q613">
        <v>100</v>
      </c>
      <c r="R613" s="59">
        <v>43497</v>
      </c>
      <c r="S613" s="20" t="s">
        <v>2147</v>
      </c>
      <c r="T613" t="b">
        <v>0</v>
      </c>
    </row>
    <row r="614" spans="1:20" x14ac:dyDescent="0.15">
      <c r="A614" s="20" t="s">
        <v>2574</v>
      </c>
      <c r="B614" s="20" t="s">
        <v>2130</v>
      </c>
      <c r="C614" s="19">
        <v>43625.771179733798</v>
      </c>
      <c r="D614" s="19">
        <v>43094.828622141205</v>
      </c>
      <c r="E614" s="19">
        <v>43624.575414178238</v>
      </c>
      <c r="F614" t="s">
        <v>2149</v>
      </c>
      <c r="G614" s="20" t="s">
        <v>2404</v>
      </c>
      <c r="H614" s="59">
        <v>43497</v>
      </c>
      <c r="I614">
        <v>42401</v>
      </c>
      <c r="J614" s="20" t="s">
        <v>2405</v>
      </c>
      <c r="K614" s="20" t="s">
        <v>2211</v>
      </c>
      <c r="L614" s="20" t="s">
        <v>2161</v>
      </c>
      <c r="M614" s="20" t="s">
        <v>2212</v>
      </c>
      <c r="N614" s="20" t="s">
        <v>2436</v>
      </c>
      <c r="O614">
        <v>5</v>
      </c>
      <c r="P614">
        <v>68</v>
      </c>
      <c r="Q614">
        <v>340</v>
      </c>
      <c r="R614" s="59">
        <v>43497</v>
      </c>
      <c r="S614" s="20" t="s">
        <v>2147</v>
      </c>
      <c r="T614" t="b">
        <v>0</v>
      </c>
    </row>
    <row r="615" spans="1:20" x14ac:dyDescent="0.15">
      <c r="A615" s="20" t="s">
        <v>2574</v>
      </c>
      <c r="B615" s="20" t="s">
        <v>2130</v>
      </c>
      <c r="C615" s="19">
        <v>43625.771179733798</v>
      </c>
      <c r="D615" s="19">
        <v>43094.828622141205</v>
      </c>
      <c r="E615" s="19">
        <v>43624.575414178238</v>
      </c>
      <c r="F615" t="s">
        <v>2149</v>
      </c>
      <c r="G615" s="20" t="s">
        <v>2404</v>
      </c>
      <c r="H615" s="59">
        <v>43497</v>
      </c>
      <c r="I615">
        <v>42402</v>
      </c>
      <c r="J615" s="20" t="s">
        <v>2405</v>
      </c>
      <c r="K615" s="20" t="s">
        <v>2167</v>
      </c>
      <c r="L615" s="20" t="s">
        <v>2156</v>
      </c>
      <c r="M615" s="20" t="s">
        <v>2168</v>
      </c>
      <c r="N615" s="20" t="s">
        <v>2563</v>
      </c>
      <c r="O615">
        <v>8</v>
      </c>
      <c r="P615">
        <v>25</v>
      </c>
      <c r="Q615">
        <v>200</v>
      </c>
      <c r="R615" s="59">
        <v>43497</v>
      </c>
      <c r="S615" s="20" t="s">
        <v>2147</v>
      </c>
      <c r="T615" t="b">
        <v>0</v>
      </c>
    </row>
    <row r="616" spans="1:20" x14ac:dyDescent="0.15">
      <c r="A616" s="20" t="s">
        <v>2574</v>
      </c>
      <c r="B616" s="20" t="s">
        <v>2130</v>
      </c>
      <c r="C616" s="19">
        <v>43625.771179733798</v>
      </c>
      <c r="D616" s="19">
        <v>43094.828622141205</v>
      </c>
      <c r="E616" s="19">
        <v>43624.575414178238</v>
      </c>
      <c r="F616" t="s">
        <v>2149</v>
      </c>
      <c r="G616" s="20" t="s">
        <v>2404</v>
      </c>
      <c r="H616" s="59">
        <v>43497</v>
      </c>
      <c r="I616">
        <v>42402</v>
      </c>
      <c r="J616" s="20" t="s">
        <v>2405</v>
      </c>
      <c r="K616" s="20" t="s">
        <v>2164</v>
      </c>
      <c r="L616" s="20" t="s">
        <v>2161</v>
      </c>
      <c r="M616" s="20" t="s">
        <v>2165</v>
      </c>
      <c r="N616" s="20" t="s">
        <v>2477</v>
      </c>
      <c r="O616">
        <v>8</v>
      </c>
      <c r="P616">
        <v>49</v>
      </c>
      <c r="Q616">
        <v>392</v>
      </c>
      <c r="R616" s="59">
        <v>43497</v>
      </c>
      <c r="S616" s="20" t="s">
        <v>2147</v>
      </c>
      <c r="T616" t="b">
        <v>0</v>
      </c>
    </row>
    <row r="617" spans="1:20" x14ac:dyDescent="0.15">
      <c r="A617" s="20" t="s">
        <v>2574</v>
      </c>
      <c r="B617" s="20" t="s">
        <v>2130</v>
      </c>
      <c r="C617" s="19">
        <v>43625.771179733798</v>
      </c>
      <c r="D617" s="19">
        <v>43094.828622141205</v>
      </c>
      <c r="E617" s="19">
        <v>43624.575414178238</v>
      </c>
      <c r="F617" t="s">
        <v>2149</v>
      </c>
      <c r="G617" s="20" t="s">
        <v>2404</v>
      </c>
      <c r="H617" s="59">
        <v>43497</v>
      </c>
      <c r="I617">
        <v>42402</v>
      </c>
      <c r="J617" s="20" t="s">
        <v>2405</v>
      </c>
      <c r="K617" s="20" t="s">
        <v>2160</v>
      </c>
      <c r="L617" s="20" t="s">
        <v>2161</v>
      </c>
      <c r="M617" s="20" t="s">
        <v>2162</v>
      </c>
      <c r="N617" s="20" t="s">
        <v>2575</v>
      </c>
      <c r="O617">
        <v>5</v>
      </c>
      <c r="P617">
        <v>26</v>
      </c>
      <c r="Q617">
        <v>130</v>
      </c>
      <c r="R617" s="59">
        <v>43497</v>
      </c>
      <c r="S617" s="20" t="s">
        <v>2147</v>
      </c>
      <c r="T617" t="b">
        <v>0</v>
      </c>
    </row>
    <row r="618" spans="1:20" x14ac:dyDescent="0.15">
      <c r="A618" s="20" t="s">
        <v>2574</v>
      </c>
      <c r="B618" s="20" t="s">
        <v>2130</v>
      </c>
      <c r="C618" s="19">
        <v>43625.771179733798</v>
      </c>
      <c r="D618" s="19">
        <v>43094.828622141205</v>
      </c>
      <c r="E618" s="19">
        <v>43624.575414178238</v>
      </c>
      <c r="F618" t="s">
        <v>2149</v>
      </c>
      <c r="G618" s="20" t="s">
        <v>2404</v>
      </c>
      <c r="H618" s="59">
        <v>43497</v>
      </c>
      <c r="I618">
        <v>42402</v>
      </c>
      <c r="J618" s="20" t="s">
        <v>2405</v>
      </c>
      <c r="K618" s="20" t="s">
        <v>2151</v>
      </c>
      <c r="L618" s="20" t="s">
        <v>2152</v>
      </c>
      <c r="M618" s="20" t="s">
        <v>2153</v>
      </c>
      <c r="N618" s="20" t="s">
        <v>2576</v>
      </c>
      <c r="O618">
        <v>7</v>
      </c>
      <c r="P618">
        <v>16</v>
      </c>
      <c r="Q618">
        <v>112</v>
      </c>
      <c r="R618" s="59">
        <v>43497</v>
      </c>
      <c r="S618" s="20" t="s">
        <v>2147</v>
      </c>
      <c r="T618" t="b">
        <v>0</v>
      </c>
    </row>
    <row r="619" spans="1:20" x14ac:dyDescent="0.15">
      <c r="A619" s="20" t="s">
        <v>2574</v>
      </c>
      <c r="B619" s="20" t="s">
        <v>2130</v>
      </c>
      <c r="C619" s="19">
        <v>43625.771179733798</v>
      </c>
      <c r="D619" s="19">
        <v>43094.828622141205</v>
      </c>
      <c r="E619" s="19">
        <v>43624.575414178238</v>
      </c>
      <c r="F619" t="s">
        <v>2149</v>
      </c>
      <c r="G619" s="20" t="s">
        <v>2404</v>
      </c>
      <c r="H619" s="59">
        <v>43497</v>
      </c>
      <c r="I619">
        <v>42402</v>
      </c>
      <c r="J619" s="20" t="s">
        <v>2405</v>
      </c>
      <c r="K619" s="20" t="s">
        <v>2177</v>
      </c>
      <c r="L619" s="20" t="s">
        <v>2156</v>
      </c>
      <c r="M619" s="20" t="s">
        <v>2178</v>
      </c>
      <c r="N619" s="20" t="s">
        <v>2577</v>
      </c>
      <c r="O619">
        <v>4</v>
      </c>
      <c r="P619">
        <v>88</v>
      </c>
      <c r="Q619">
        <v>352</v>
      </c>
      <c r="R619" s="59">
        <v>43497</v>
      </c>
      <c r="S619" s="20" t="s">
        <v>2147</v>
      </c>
      <c r="T619" t="b">
        <v>0</v>
      </c>
    </row>
    <row r="620" spans="1:20" x14ac:dyDescent="0.15">
      <c r="A620" s="20" t="s">
        <v>2574</v>
      </c>
      <c r="B620" s="20" t="s">
        <v>2130</v>
      </c>
      <c r="C620" s="19">
        <v>43625.771179733798</v>
      </c>
      <c r="D620" s="19">
        <v>43094.828622141205</v>
      </c>
      <c r="E620" s="19">
        <v>43624.575414178238</v>
      </c>
      <c r="F620" t="s">
        <v>2149</v>
      </c>
      <c r="G620" s="20" t="s">
        <v>2404</v>
      </c>
      <c r="H620" s="59">
        <v>43497</v>
      </c>
      <c r="I620">
        <v>42402</v>
      </c>
      <c r="J620" s="20" t="s">
        <v>2405</v>
      </c>
      <c r="K620" s="20" t="s">
        <v>2167</v>
      </c>
      <c r="L620" s="20" t="s">
        <v>2156</v>
      </c>
      <c r="M620" s="20" t="s">
        <v>2168</v>
      </c>
      <c r="N620" s="20" t="s">
        <v>2578</v>
      </c>
      <c r="O620">
        <v>9</v>
      </c>
      <c r="P620">
        <v>25</v>
      </c>
      <c r="Q620">
        <v>225</v>
      </c>
      <c r="R620" s="59">
        <v>43497</v>
      </c>
      <c r="S620" s="20" t="s">
        <v>2147</v>
      </c>
      <c r="T620" t="b">
        <v>0</v>
      </c>
    </row>
    <row r="621" spans="1:20" x14ac:dyDescent="0.15">
      <c r="A621" s="20" t="s">
        <v>2574</v>
      </c>
      <c r="B621" s="20" t="s">
        <v>2130</v>
      </c>
      <c r="C621" s="19">
        <v>43625.771179733798</v>
      </c>
      <c r="D621" s="19">
        <v>43094.828622141205</v>
      </c>
      <c r="E621" s="19">
        <v>43624.575414178238</v>
      </c>
      <c r="F621" t="s">
        <v>2149</v>
      </c>
      <c r="G621" s="20" t="s">
        <v>2404</v>
      </c>
      <c r="H621" s="59">
        <v>43497</v>
      </c>
      <c r="I621">
        <v>42402</v>
      </c>
      <c r="J621" s="20" t="s">
        <v>2405</v>
      </c>
      <c r="K621" s="20" t="s">
        <v>2167</v>
      </c>
      <c r="L621" s="20" t="s">
        <v>2156</v>
      </c>
      <c r="M621" s="20" t="s">
        <v>2168</v>
      </c>
      <c r="N621" s="20" t="s">
        <v>2579</v>
      </c>
      <c r="O621">
        <v>3</v>
      </c>
      <c r="P621">
        <v>25</v>
      </c>
      <c r="Q621">
        <v>75</v>
      </c>
      <c r="R621" s="59">
        <v>43497</v>
      </c>
      <c r="S621" s="20" t="s">
        <v>2147</v>
      </c>
      <c r="T621" t="b">
        <v>0</v>
      </c>
    </row>
    <row r="622" spans="1:20" x14ac:dyDescent="0.15">
      <c r="A622" s="20" t="s">
        <v>2574</v>
      </c>
      <c r="B622" s="20" t="s">
        <v>2130</v>
      </c>
      <c r="C622" s="19">
        <v>43625.771179733798</v>
      </c>
      <c r="D622" s="19">
        <v>43094.828622141205</v>
      </c>
      <c r="E622" s="19">
        <v>43624.575414178238</v>
      </c>
      <c r="F622" t="s">
        <v>2149</v>
      </c>
      <c r="G622" s="20" t="s">
        <v>2404</v>
      </c>
      <c r="H622" s="59">
        <v>43497</v>
      </c>
      <c r="I622">
        <v>42402</v>
      </c>
      <c r="J622" s="20" t="s">
        <v>2405</v>
      </c>
      <c r="K622" s="20" t="s">
        <v>2177</v>
      </c>
      <c r="L622" s="20" t="s">
        <v>2156</v>
      </c>
      <c r="M622" s="20" t="s">
        <v>2178</v>
      </c>
      <c r="N622" s="20" t="s">
        <v>2580</v>
      </c>
      <c r="O622">
        <v>5</v>
      </c>
      <c r="P622">
        <v>88</v>
      </c>
      <c r="Q622">
        <v>440</v>
      </c>
      <c r="R622" s="59">
        <v>43497</v>
      </c>
      <c r="S622" s="20" t="s">
        <v>2147</v>
      </c>
      <c r="T622" t="b">
        <v>0</v>
      </c>
    </row>
    <row r="623" spans="1:20" x14ac:dyDescent="0.15">
      <c r="A623" s="20" t="s">
        <v>2574</v>
      </c>
      <c r="B623" s="20" t="s">
        <v>2130</v>
      </c>
      <c r="C623" s="19">
        <v>43625.771179733798</v>
      </c>
      <c r="D623" s="19">
        <v>43094.828622141205</v>
      </c>
      <c r="E623" s="19">
        <v>43624.575414178238</v>
      </c>
      <c r="F623" t="s">
        <v>2149</v>
      </c>
      <c r="G623" s="20" t="s">
        <v>2404</v>
      </c>
      <c r="H623" s="59">
        <v>43497</v>
      </c>
      <c r="I623">
        <v>42402</v>
      </c>
      <c r="J623" s="20" t="s">
        <v>2405</v>
      </c>
      <c r="K623" s="20" t="s">
        <v>2155</v>
      </c>
      <c r="L623" s="20" t="s">
        <v>2156</v>
      </c>
      <c r="M623" s="20" t="s">
        <v>2157</v>
      </c>
      <c r="N623" s="20" t="s">
        <v>2581</v>
      </c>
      <c r="O623">
        <v>7</v>
      </c>
      <c r="P623">
        <v>54</v>
      </c>
      <c r="Q623">
        <v>378</v>
      </c>
      <c r="R623" s="59">
        <v>43497</v>
      </c>
      <c r="S623" s="20" t="s">
        <v>2147</v>
      </c>
      <c r="T623" t="b">
        <v>0</v>
      </c>
    </row>
    <row r="624" spans="1:20" x14ac:dyDescent="0.15">
      <c r="A624" s="20" t="s">
        <v>2574</v>
      </c>
      <c r="B624" s="20" t="s">
        <v>2130</v>
      </c>
      <c r="C624" s="19">
        <v>43625.771179733798</v>
      </c>
      <c r="D624" s="19">
        <v>43094.828622141205</v>
      </c>
      <c r="E624" s="19">
        <v>43624.575414178238</v>
      </c>
      <c r="F624" t="s">
        <v>2149</v>
      </c>
      <c r="G624" s="20" t="s">
        <v>2404</v>
      </c>
      <c r="H624" s="59">
        <v>43497</v>
      </c>
      <c r="I624">
        <v>42403</v>
      </c>
      <c r="J624" s="20" t="s">
        <v>2405</v>
      </c>
      <c r="K624" s="20" t="s">
        <v>2211</v>
      </c>
      <c r="L624" s="20" t="s">
        <v>2161</v>
      </c>
      <c r="M624" s="20" t="s">
        <v>2212</v>
      </c>
      <c r="N624" s="20" t="s">
        <v>2582</v>
      </c>
      <c r="O624">
        <v>2</v>
      </c>
      <c r="P624">
        <v>68</v>
      </c>
      <c r="Q624">
        <v>136</v>
      </c>
      <c r="R624" s="59">
        <v>43497</v>
      </c>
      <c r="S624" s="20" t="s">
        <v>2147</v>
      </c>
      <c r="T624" t="b">
        <v>0</v>
      </c>
    </row>
    <row r="625" spans="1:20" x14ac:dyDescent="0.15">
      <c r="A625" s="20" t="s">
        <v>2574</v>
      </c>
      <c r="B625" s="20" t="s">
        <v>2130</v>
      </c>
      <c r="C625" s="19">
        <v>43625.771179733798</v>
      </c>
      <c r="D625" s="19">
        <v>43094.828622141205</v>
      </c>
      <c r="E625" s="19">
        <v>43624.575414178238</v>
      </c>
      <c r="F625" t="s">
        <v>2149</v>
      </c>
      <c r="G625" s="20" t="s">
        <v>2404</v>
      </c>
      <c r="H625" s="59">
        <v>43497</v>
      </c>
      <c r="I625">
        <v>42403</v>
      </c>
      <c r="J625" s="20" t="s">
        <v>2405</v>
      </c>
      <c r="K625" s="20" t="s">
        <v>2167</v>
      </c>
      <c r="L625" s="20" t="s">
        <v>2156</v>
      </c>
      <c r="M625" s="20" t="s">
        <v>2168</v>
      </c>
      <c r="N625" s="20" t="s">
        <v>2583</v>
      </c>
      <c r="O625">
        <v>5</v>
      </c>
      <c r="P625">
        <v>25</v>
      </c>
      <c r="Q625">
        <v>125</v>
      </c>
      <c r="R625" s="59">
        <v>43497</v>
      </c>
      <c r="S625" s="20" t="s">
        <v>2147</v>
      </c>
      <c r="T625" t="b">
        <v>0</v>
      </c>
    </row>
    <row r="626" spans="1:20" x14ac:dyDescent="0.15">
      <c r="A626" s="20" t="s">
        <v>2574</v>
      </c>
      <c r="B626" s="20" t="s">
        <v>2130</v>
      </c>
      <c r="C626" s="19">
        <v>43625.771179733798</v>
      </c>
      <c r="D626" s="19">
        <v>43094.828622141205</v>
      </c>
      <c r="E626" s="19">
        <v>43624.575414178238</v>
      </c>
      <c r="F626" t="s">
        <v>2149</v>
      </c>
      <c r="G626" s="20" t="s">
        <v>2404</v>
      </c>
      <c r="H626" s="59">
        <v>43497</v>
      </c>
      <c r="I626">
        <v>42403</v>
      </c>
      <c r="J626" s="20" t="s">
        <v>2405</v>
      </c>
      <c r="K626" s="20" t="s">
        <v>2177</v>
      </c>
      <c r="L626" s="20" t="s">
        <v>2156</v>
      </c>
      <c r="M626" s="20" t="s">
        <v>2178</v>
      </c>
      <c r="N626" s="20" t="s">
        <v>2584</v>
      </c>
      <c r="O626">
        <v>2</v>
      </c>
      <c r="P626">
        <v>88</v>
      </c>
      <c r="Q626">
        <v>176</v>
      </c>
      <c r="R626" s="59">
        <v>43497</v>
      </c>
      <c r="S626" s="20" t="s">
        <v>2147</v>
      </c>
      <c r="T626" t="b">
        <v>0</v>
      </c>
    </row>
    <row r="627" spans="1:20" x14ac:dyDescent="0.15">
      <c r="A627" s="20" t="s">
        <v>2574</v>
      </c>
      <c r="B627" s="20" t="s">
        <v>2130</v>
      </c>
      <c r="C627" s="19">
        <v>43625.771179733798</v>
      </c>
      <c r="D627" s="19">
        <v>43094.828622141205</v>
      </c>
      <c r="E627" s="19">
        <v>43624.575414178238</v>
      </c>
      <c r="F627" t="s">
        <v>2149</v>
      </c>
      <c r="G627" s="20" t="s">
        <v>2404</v>
      </c>
      <c r="H627" s="59">
        <v>43497</v>
      </c>
      <c r="I627">
        <v>42404</v>
      </c>
      <c r="J627" s="20" t="s">
        <v>2405</v>
      </c>
      <c r="K627" s="20" t="s">
        <v>2211</v>
      </c>
      <c r="L627" s="20" t="s">
        <v>2161</v>
      </c>
      <c r="M627" s="20" t="s">
        <v>2212</v>
      </c>
      <c r="N627" s="20" t="s">
        <v>2585</v>
      </c>
      <c r="O627">
        <v>6</v>
      </c>
      <c r="P627">
        <v>68</v>
      </c>
      <c r="Q627">
        <v>408</v>
      </c>
      <c r="R627" s="59">
        <v>43497</v>
      </c>
      <c r="S627" s="20" t="s">
        <v>2147</v>
      </c>
      <c r="T627" t="b">
        <v>0</v>
      </c>
    </row>
    <row r="628" spans="1:20" x14ac:dyDescent="0.15">
      <c r="A628" s="20" t="s">
        <v>2574</v>
      </c>
      <c r="B628" s="20" t="s">
        <v>2130</v>
      </c>
      <c r="C628" s="19">
        <v>43625.771179733798</v>
      </c>
      <c r="D628" s="19">
        <v>43094.828622141205</v>
      </c>
      <c r="E628" s="19">
        <v>43624.575414178238</v>
      </c>
      <c r="F628" t="s">
        <v>2149</v>
      </c>
      <c r="G628" s="20" t="s">
        <v>2404</v>
      </c>
      <c r="H628" s="59">
        <v>43497</v>
      </c>
      <c r="I628">
        <v>42404</v>
      </c>
      <c r="J628" s="20" t="s">
        <v>2405</v>
      </c>
      <c r="K628" s="20" t="s">
        <v>2211</v>
      </c>
      <c r="L628" s="20" t="s">
        <v>2161</v>
      </c>
      <c r="M628" s="20" t="s">
        <v>2212</v>
      </c>
      <c r="N628" s="20" t="s">
        <v>2586</v>
      </c>
      <c r="O628">
        <v>8</v>
      </c>
      <c r="P628">
        <v>68</v>
      </c>
      <c r="Q628">
        <v>544</v>
      </c>
      <c r="R628" s="59">
        <v>43497</v>
      </c>
      <c r="S628" s="20" t="s">
        <v>2147</v>
      </c>
      <c r="T628" t="b">
        <v>0</v>
      </c>
    </row>
    <row r="629" spans="1:20" x14ac:dyDescent="0.15">
      <c r="A629" s="20" t="s">
        <v>2574</v>
      </c>
      <c r="B629" s="20" t="s">
        <v>2130</v>
      </c>
      <c r="C629" s="19">
        <v>43625.771179733798</v>
      </c>
      <c r="D629" s="19">
        <v>43094.828622141205</v>
      </c>
      <c r="E629" s="19">
        <v>43624.575414178238</v>
      </c>
      <c r="F629" t="s">
        <v>2149</v>
      </c>
      <c r="G629" s="20" t="s">
        <v>2404</v>
      </c>
      <c r="H629" s="59">
        <v>43497</v>
      </c>
      <c r="I629">
        <v>42404</v>
      </c>
      <c r="J629" s="20" t="s">
        <v>2405</v>
      </c>
      <c r="K629" s="20" t="s">
        <v>2211</v>
      </c>
      <c r="L629" s="20" t="s">
        <v>2161</v>
      </c>
      <c r="M629" s="20" t="s">
        <v>2212</v>
      </c>
      <c r="N629" s="20" t="s">
        <v>2587</v>
      </c>
      <c r="O629">
        <v>5</v>
      </c>
      <c r="P629">
        <v>68</v>
      </c>
      <c r="Q629">
        <v>340</v>
      </c>
      <c r="R629" s="59">
        <v>43497</v>
      </c>
      <c r="S629" s="20" t="s">
        <v>2147</v>
      </c>
      <c r="T629" t="b">
        <v>0</v>
      </c>
    </row>
    <row r="630" spans="1:20" x14ac:dyDescent="0.15">
      <c r="A630" s="20" t="s">
        <v>2574</v>
      </c>
      <c r="B630" s="20" t="s">
        <v>2130</v>
      </c>
      <c r="C630" s="19">
        <v>43625.771179733798</v>
      </c>
      <c r="D630" s="19">
        <v>43094.828622141205</v>
      </c>
      <c r="E630" s="19">
        <v>43624.575414178238</v>
      </c>
      <c r="F630" t="s">
        <v>2149</v>
      </c>
      <c r="G630" s="20" t="s">
        <v>2404</v>
      </c>
      <c r="H630" s="59">
        <v>43497</v>
      </c>
      <c r="I630">
        <v>42404</v>
      </c>
      <c r="J630" s="20" t="s">
        <v>2405</v>
      </c>
      <c r="K630" s="20" t="s">
        <v>2164</v>
      </c>
      <c r="L630" s="20" t="s">
        <v>2161</v>
      </c>
      <c r="M630" s="20" t="s">
        <v>2165</v>
      </c>
      <c r="N630" s="20" t="s">
        <v>2532</v>
      </c>
      <c r="O630">
        <v>6</v>
      </c>
      <c r="P630">
        <v>49</v>
      </c>
      <c r="Q630">
        <v>294</v>
      </c>
      <c r="R630" s="59">
        <v>43497</v>
      </c>
      <c r="S630" s="20" t="s">
        <v>2147</v>
      </c>
      <c r="T630" t="b">
        <v>0</v>
      </c>
    </row>
    <row r="631" spans="1:20" x14ac:dyDescent="0.15">
      <c r="A631" s="20" t="s">
        <v>2574</v>
      </c>
      <c r="B631" s="20" t="s">
        <v>2130</v>
      </c>
      <c r="C631" s="19">
        <v>43625.771179733798</v>
      </c>
      <c r="D631" s="19">
        <v>43094.828622141205</v>
      </c>
      <c r="E631" s="19">
        <v>43624.575414178238</v>
      </c>
      <c r="F631" t="s">
        <v>2149</v>
      </c>
      <c r="G631" s="20" t="s">
        <v>2404</v>
      </c>
      <c r="H631" s="59">
        <v>43497</v>
      </c>
      <c r="I631">
        <v>42405</v>
      </c>
      <c r="J631" s="20" t="s">
        <v>2405</v>
      </c>
      <c r="K631" s="20" t="s">
        <v>2167</v>
      </c>
      <c r="L631" s="20" t="s">
        <v>2156</v>
      </c>
      <c r="M631" s="20" t="s">
        <v>2168</v>
      </c>
      <c r="N631" s="20" t="s">
        <v>2470</v>
      </c>
      <c r="O631">
        <v>3</v>
      </c>
      <c r="P631">
        <v>25</v>
      </c>
      <c r="Q631">
        <v>75</v>
      </c>
      <c r="R631" s="59">
        <v>43497</v>
      </c>
      <c r="S631" s="20" t="s">
        <v>2147</v>
      </c>
      <c r="T631" t="b">
        <v>0</v>
      </c>
    </row>
    <row r="632" spans="1:20" x14ac:dyDescent="0.15">
      <c r="A632" s="20" t="s">
        <v>2574</v>
      </c>
      <c r="B632" s="20" t="s">
        <v>2130</v>
      </c>
      <c r="C632" s="19">
        <v>43625.771179733798</v>
      </c>
      <c r="D632" s="19">
        <v>43094.828622141205</v>
      </c>
      <c r="E632" s="19">
        <v>43624.575414178238</v>
      </c>
      <c r="F632" t="s">
        <v>2149</v>
      </c>
      <c r="G632" s="20" t="s">
        <v>2404</v>
      </c>
      <c r="H632" s="59">
        <v>43497</v>
      </c>
      <c r="I632">
        <v>42413</v>
      </c>
      <c r="J632" s="20" t="s">
        <v>2405</v>
      </c>
      <c r="K632" s="20" t="s">
        <v>2190</v>
      </c>
      <c r="L632" s="20" t="s">
        <v>2152</v>
      </c>
      <c r="M632" s="20" t="s">
        <v>2191</v>
      </c>
      <c r="N632" s="20" t="s">
        <v>2588</v>
      </c>
      <c r="O632">
        <v>4</v>
      </c>
      <c r="P632">
        <v>28</v>
      </c>
      <c r="Q632">
        <v>112</v>
      </c>
      <c r="R632" s="59">
        <v>43497</v>
      </c>
      <c r="S632" s="20" t="s">
        <v>2147</v>
      </c>
      <c r="T632" t="b">
        <v>0</v>
      </c>
    </row>
    <row r="633" spans="1:20" x14ac:dyDescent="0.15">
      <c r="A633" s="20" t="s">
        <v>2574</v>
      </c>
      <c r="B633" s="20" t="s">
        <v>2130</v>
      </c>
      <c r="C633" s="19">
        <v>43625.771179733798</v>
      </c>
      <c r="D633" s="19">
        <v>43094.828622141205</v>
      </c>
      <c r="E633" s="19">
        <v>43624.575414178238</v>
      </c>
      <c r="F633" t="s">
        <v>2149</v>
      </c>
      <c r="G633" s="20" t="s">
        <v>2404</v>
      </c>
      <c r="H633" s="59">
        <v>43497</v>
      </c>
      <c r="I633">
        <v>42415</v>
      </c>
      <c r="J633" s="20" t="s">
        <v>2405</v>
      </c>
      <c r="K633" s="20" t="s">
        <v>2151</v>
      </c>
      <c r="L633" s="20" t="s">
        <v>2152</v>
      </c>
      <c r="M633" s="20" t="s">
        <v>2153</v>
      </c>
      <c r="N633" s="20" t="s">
        <v>2589</v>
      </c>
      <c r="O633">
        <v>4</v>
      </c>
      <c r="P633">
        <v>16</v>
      </c>
      <c r="Q633">
        <v>64</v>
      </c>
      <c r="R633" s="59">
        <v>43497</v>
      </c>
      <c r="S633" s="20" t="s">
        <v>2147</v>
      </c>
      <c r="T633" t="b">
        <v>0</v>
      </c>
    </row>
    <row r="634" spans="1:20" x14ac:dyDescent="0.15">
      <c r="A634" s="20" t="s">
        <v>2574</v>
      </c>
      <c r="B634" s="20" t="s">
        <v>2130</v>
      </c>
      <c r="C634" s="19">
        <v>43625.771179733798</v>
      </c>
      <c r="D634" s="19">
        <v>43094.828622141205</v>
      </c>
      <c r="E634" s="19">
        <v>43624.575414178238</v>
      </c>
      <c r="F634" t="s">
        <v>2149</v>
      </c>
      <c r="G634" s="20" t="s">
        <v>2404</v>
      </c>
      <c r="H634" s="59">
        <v>43497</v>
      </c>
      <c r="I634">
        <v>42415</v>
      </c>
      <c r="J634" s="20" t="s">
        <v>2405</v>
      </c>
      <c r="K634" s="20" t="s">
        <v>2177</v>
      </c>
      <c r="L634" s="20" t="s">
        <v>2156</v>
      </c>
      <c r="M634" s="20" t="s">
        <v>2178</v>
      </c>
      <c r="N634" s="20" t="s">
        <v>2590</v>
      </c>
      <c r="O634">
        <v>5</v>
      </c>
      <c r="P634">
        <v>88</v>
      </c>
      <c r="Q634">
        <v>440</v>
      </c>
      <c r="R634" s="59">
        <v>43497</v>
      </c>
      <c r="S634" s="20" t="s">
        <v>2147</v>
      </c>
      <c r="T634" t="b">
        <v>0</v>
      </c>
    </row>
    <row r="635" spans="1:20" x14ac:dyDescent="0.15">
      <c r="A635" s="20" t="s">
        <v>2574</v>
      </c>
      <c r="B635" s="20" t="s">
        <v>2130</v>
      </c>
      <c r="C635" s="19">
        <v>43625.771179733798</v>
      </c>
      <c r="D635" s="19">
        <v>43094.828622141205</v>
      </c>
      <c r="E635" s="19">
        <v>43624.575414178238</v>
      </c>
      <c r="F635" t="s">
        <v>2149</v>
      </c>
      <c r="G635" s="20" t="s">
        <v>2404</v>
      </c>
      <c r="H635" s="59">
        <v>43497</v>
      </c>
      <c r="I635">
        <v>42415</v>
      </c>
      <c r="J635" s="20" t="s">
        <v>2405</v>
      </c>
      <c r="K635" s="20" t="s">
        <v>2167</v>
      </c>
      <c r="L635" s="20" t="s">
        <v>2156</v>
      </c>
      <c r="M635" s="20" t="s">
        <v>2168</v>
      </c>
      <c r="N635" s="20" t="s">
        <v>2591</v>
      </c>
      <c r="O635">
        <v>3</v>
      </c>
      <c r="P635">
        <v>25</v>
      </c>
      <c r="Q635">
        <v>75</v>
      </c>
      <c r="R635" s="59">
        <v>43497</v>
      </c>
      <c r="S635" s="20" t="s">
        <v>2147</v>
      </c>
      <c r="T635" t="b">
        <v>0</v>
      </c>
    </row>
    <row r="636" spans="1:20" x14ac:dyDescent="0.15">
      <c r="A636" s="20" t="s">
        <v>2574</v>
      </c>
      <c r="B636" s="20" t="s">
        <v>2130</v>
      </c>
      <c r="C636" s="19">
        <v>43625.771179733798</v>
      </c>
      <c r="D636" s="19">
        <v>43094.828622141205</v>
      </c>
      <c r="E636" s="19">
        <v>43624.575414178238</v>
      </c>
      <c r="F636" t="s">
        <v>2149</v>
      </c>
      <c r="G636" s="20" t="s">
        <v>2404</v>
      </c>
      <c r="H636" s="59">
        <v>43497</v>
      </c>
      <c r="I636">
        <v>42415</v>
      </c>
      <c r="J636" s="20" t="s">
        <v>2405</v>
      </c>
      <c r="K636" s="20" t="s">
        <v>2177</v>
      </c>
      <c r="L636" s="20" t="s">
        <v>2156</v>
      </c>
      <c r="M636" s="20" t="s">
        <v>2178</v>
      </c>
      <c r="N636" s="20" t="s">
        <v>2506</v>
      </c>
      <c r="O636">
        <v>3</v>
      </c>
      <c r="P636">
        <v>88</v>
      </c>
      <c r="Q636">
        <v>264</v>
      </c>
      <c r="R636" s="59">
        <v>43497</v>
      </c>
      <c r="S636" s="20" t="s">
        <v>2147</v>
      </c>
      <c r="T636" t="b">
        <v>0</v>
      </c>
    </row>
    <row r="637" spans="1:20" x14ac:dyDescent="0.15">
      <c r="A637" s="20" t="s">
        <v>2574</v>
      </c>
      <c r="B637" s="20" t="s">
        <v>2130</v>
      </c>
      <c r="C637" s="19">
        <v>43625.771179733798</v>
      </c>
      <c r="D637" s="19">
        <v>43094.828622141205</v>
      </c>
      <c r="E637" s="19">
        <v>43624.575414178238</v>
      </c>
      <c r="F637" t="s">
        <v>2149</v>
      </c>
      <c r="G637" s="20" t="s">
        <v>2404</v>
      </c>
      <c r="H637" s="59">
        <v>43497</v>
      </c>
      <c r="I637">
        <v>42416</v>
      </c>
      <c r="J637" s="20" t="s">
        <v>2405</v>
      </c>
      <c r="K637" s="20" t="s">
        <v>2177</v>
      </c>
      <c r="L637" s="20" t="s">
        <v>2156</v>
      </c>
      <c r="M637" s="20" t="s">
        <v>2178</v>
      </c>
      <c r="N637" s="20" t="s">
        <v>2586</v>
      </c>
      <c r="O637">
        <v>2</v>
      </c>
      <c r="P637">
        <v>88</v>
      </c>
      <c r="Q637">
        <v>176</v>
      </c>
      <c r="R637" s="59">
        <v>43497</v>
      </c>
      <c r="S637" s="20" t="s">
        <v>2147</v>
      </c>
      <c r="T637" t="b">
        <v>0</v>
      </c>
    </row>
    <row r="638" spans="1:20" x14ac:dyDescent="0.15">
      <c r="A638" s="20" t="s">
        <v>2574</v>
      </c>
      <c r="B638" s="20" t="s">
        <v>2130</v>
      </c>
      <c r="C638" s="19">
        <v>43625.771179733798</v>
      </c>
      <c r="D638" s="19">
        <v>43094.828622141205</v>
      </c>
      <c r="E638" s="19">
        <v>43624.575414178238</v>
      </c>
      <c r="F638" t="s">
        <v>2149</v>
      </c>
      <c r="G638" s="20" t="s">
        <v>2404</v>
      </c>
      <c r="H638" s="59">
        <v>43497</v>
      </c>
      <c r="I638">
        <v>42416</v>
      </c>
      <c r="J638" s="20" t="s">
        <v>2405</v>
      </c>
      <c r="K638" s="20" t="s">
        <v>2177</v>
      </c>
      <c r="L638" s="20" t="s">
        <v>2156</v>
      </c>
      <c r="M638" s="20" t="s">
        <v>2178</v>
      </c>
      <c r="N638" s="20" t="s">
        <v>2592</v>
      </c>
      <c r="O638">
        <v>4</v>
      </c>
      <c r="P638">
        <v>88</v>
      </c>
      <c r="Q638">
        <v>352</v>
      </c>
      <c r="R638" s="59">
        <v>43497</v>
      </c>
      <c r="S638" s="20" t="s">
        <v>2147</v>
      </c>
      <c r="T638" t="b">
        <v>0</v>
      </c>
    </row>
    <row r="639" spans="1:20" x14ac:dyDescent="0.15">
      <c r="A639" s="20" t="s">
        <v>2574</v>
      </c>
      <c r="B639" s="20" t="s">
        <v>2130</v>
      </c>
      <c r="C639" s="19">
        <v>43625.771179733798</v>
      </c>
      <c r="D639" s="19">
        <v>43094.828622141205</v>
      </c>
      <c r="E639" s="19">
        <v>43624.575414178238</v>
      </c>
      <c r="F639" t="s">
        <v>2149</v>
      </c>
      <c r="G639" s="20" t="s">
        <v>2404</v>
      </c>
      <c r="H639" s="59">
        <v>43497</v>
      </c>
      <c r="I639">
        <v>42416</v>
      </c>
      <c r="J639" s="20" t="s">
        <v>2405</v>
      </c>
      <c r="K639" s="20" t="s">
        <v>2167</v>
      </c>
      <c r="L639" s="20" t="s">
        <v>2156</v>
      </c>
      <c r="M639" s="20" t="s">
        <v>2168</v>
      </c>
      <c r="N639" s="20" t="s">
        <v>2454</v>
      </c>
      <c r="O639">
        <v>5</v>
      </c>
      <c r="P639">
        <v>25</v>
      </c>
      <c r="Q639">
        <v>125</v>
      </c>
      <c r="R639" s="59">
        <v>43497</v>
      </c>
      <c r="S639" s="20" t="s">
        <v>2147</v>
      </c>
      <c r="T639" t="b">
        <v>0</v>
      </c>
    </row>
    <row r="640" spans="1:20" x14ac:dyDescent="0.15">
      <c r="A640" s="20" t="s">
        <v>2574</v>
      </c>
      <c r="B640" s="20" t="s">
        <v>2130</v>
      </c>
      <c r="C640" s="19">
        <v>43625.771179733798</v>
      </c>
      <c r="D640" s="19">
        <v>43094.828622141205</v>
      </c>
      <c r="E640" s="19">
        <v>43624.575414178238</v>
      </c>
      <c r="F640" t="s">
        <v>2149</v>
      </c>
      <c r="G640" s="20" t="s">
        <v>2404</v>
      </c>
      <c r="H640" s="59">
        <v>43497</v>
      </c>
      <c r="I640">
        <v>42417</v>
      </c>
      <c r="J640" s="20" t="s">
        <v>2405</v>
      </c>
      <c r="K640" s="20" t="s">
        <v>2177</v>
      </c>
      <c r="L640" s="20" t="s">
        <v>2156</v>
      </c>
      <c r="M640" s="20" t="s">
        <v>2178</v>
      </c>
      <c r="N640" s="20" t="s">
        <v>2593</v>
      </c>
      <c r="O640">
        <v>7</v>
      </c>
      <c r="P640">
        <v>88</v>
      </c>
      <c r="Q640">
        <v>616</v>
      </c>
      <c r="R640" s="59">
        <v>43497</v>
      </c>
      <c r="S640" s="20" t="s">
        <v>2147</v>
      </c>
      <c r="T640" t="b">
        <v>0</v>
      </c>
    </row>
    <row r="641" spans="1:20" x14ac:dyDescent="0.15">
      <c r="A641" s="20" t="s">
        <v>2574</v>
      </c>
      <c r="B641" s="20" t="s">
        <v>2130</v>
      </c>
      <c r="C641" s="19">
        <v>43625.771179733798</v>
      </c>
      <c r="D641" s="19">
        <v>43094.828622141205</v>
      </c>
      <c r="E641" s="19">
        <v>43624.575414178238</v>
      </c>
      <c r="F641" t="s">
        <v>2149</v>
      </c>
      <c r="G641" s="20" t="s">
        <v>2404</v>
      </c>
      <c r="H641" s="59">
        <v>43497</v>
      </c>
      <c r="I641">
        <v>42418</v>
      </c>
      <c r="J641" s="20" t="s">
        <v>2405</v>
      </c>
      <c r="K641" s="20" t="s">
        <v>2177</v>
      </c>
      <c r="L641" s="20" t="s">
        <v>2156</v>
      </c>
      <c r="M641" s="20" t="s">
        <v>2178</v>
      </c>
      <c r="N641" s="20" t="s">
        <v>2488</v>
      </c>
      <c r="O641">
        <v>3</v>
      </c>
      <c r="P641">
        <v>88</v>
      </c>
      <c r="Q641">
        <v>264</v>
      </c>
      <c r="R641" s="59">
        <v>43497</v>
      </c>
      <c r="S641" s="20" t="s">
        <v>2147</v>
      </c>
      <c r="T641" t="b">
        <v>0</v>
      </c>
    </row>
    <row r="642" spans="1:20" x14ac:dyDescent="0.15">
      <c r="A642" s="20" t="s">
        <v>2574</v>
      </c>
      <c r="B642" s="20" t="s">
        <v>2130</v>
      </c>
      <c r="C642" s="19">
        <v>43625.771179733798</v>
      </c>
      <c r="D642" s="19">
        <v>43094.828622141205</v>
      </c>
      <c r="E642" s="19">
        <v>43624.575414178238</v>
      </c>
      <c r="F642" t="s">
        <v>2149</v>
      </c>
      <c r="G642" s="20" t="s">
        <v>2404</v>
      </c>
      <c r="H642" s="59">
        <v>43497</v>
      </c>
      <c r="I642">
        <v>42419</v>
      </c>
      <c r="J642" s="20" t="s">
        <v>2405</v>
      </c>
      <c r="K642" s="20" t="s">
        <v>2190</v>
      </c>
      <c r="L642" s="20" t="s">
        <v>2152</v>
      </c>
      <c r="M642" s="20" t="s">
        <v>2191</v>
      </c>
      <c r="N642" s="20" t="s">
        <v>2594</v>
      </c>
      <c r="O642">
        <v>6</v>
      </c>
      <c r="P642">
        <v>28</v>
      </c>
      <c r="Q642">
        <v>168</v>
      </c>
      <c r="R642" s="59">
        <v>43497</v>
      </c>
      <c r="S642" s="20" t="s">
        <v>2147</v>
      </c>
      <c r="T642" t="b">
        <v>0</v>
      </c>
    </row>
    <row r="643" spans="1:20" x14ac:dyDescent="0.15">
      <c r="A643" s="20" t="s">
        <v>2574</v>
      </c>
      <c r="B643" s="20" t="s">
        <v>2130</v>
      </c>
      <c r="C643" s="19">
        <v>43625.771179733798</v>
      </c>
      <c r="D643" s="19">
        <v>43094.828622141205</v>
      </c>
      <c r="E643" s="19">
        <v>43624.575414178238</v>
      </c>
      <c r="F643" t="s">
        <v>2149</v>
      </c>
      <c r="G643" s="20" t="s">
        <v>2404</v>
      </c>
      <c r="H643" s="59">
        <v>43497</v>
      </c>
      <c r="I643">
        <v>42419</v>
      </c>
      <c r="J643" s="20" t="s">
        <v>2405</v>
      </c>
      <c r="K643" s="20" t="s">
        <v>2151</v>
      </c>
      <c r="L643" s="20" t="s">
        <v>2152</v>
      </c>
      <c r="M643" s="20" t="s">
        <v>2153</v>
      </c>
      <c r="N643" s="20" t="s">
        <v>2595</v>
      </c>
      <c r="O643">
        <v>3</v>
      </c>
      <c r="P643">
        <v>16</v>
      </c>
      <c r="Q643">
        <v>48</v>
      </c>
      <c r="R643" s="59">
        <v>43497</v>
      </c>
      <c r="S643" s="20" t="s">
        <v>2147</v>
      </c>
      <c r="T643" t="b">
        <v>0</v>
      </c>
    </row>
    <row r="644" spans="1:20" x14ac:dyDescent="0.15">
      <c r="A644" s="20" t="s">
        <v>2574</v>
      </c>
      <c r="B644" s="20" t="s">
        <v>2130</v>
      </c>
      <c r="C644" s="19">
        <v>43625.771179733798</v>
      </c>
      <c r="D644" s="19">
        <v>43094.828622141205</v>
      </c>
      <c r="E644" s="19">
        <v>43624.575414178238</v>
      </c>
      <c r="F644" t="s">
        <v>2149</v>
      </c>
      <c r="G644" s="20" t="s">
        <v>2404</v>
      </c>
      <c r="H644" s="59">
        <v>43497</v>
      </c>
      <c r="I644">
        <v>42419</v>
      </c>
      <c r="J644" s="20" t="s">
        <v>2405</v>
      </c>
      <c r="K644" s="20" t="s">
        <v>2167</v>
      </c>
      <c r="L644" s="20" t="s">
        <v>2156</v>
      </c>
      <c r="M644" s="20" t="s">
        <v>2168</v>
      </c>
      <c r="N644" s="20" t="s">
        <v>2596</v>
      </c>
      <c r="O644">
        <v>5</v>
      </c>
      <c r="P644">
        <v>25</v>
      </c>
      <c r="Q644">
        <v>125</v>
      </c>
      <c r="R644" s="59">
        <v>43497</v>
      </c>
      <c r="S644" s="20" t="s">
        <v>2147</v>
      </c>
      <c r="T644" t="b">
        <v>0</v>
      </c>
    </row>
    <row r="645" spans="1:20" x14ac:dyDescent="0.15">
      <c r="A645" s="20" t="s">
        <v>2574</v>
      </c>
      <c r="B645" s="20" t="s">
        <v>2130</v>
      </c>
      <c r="C645" s="19">
        <v>43625.771179733798</v>
      </c>
      <c r="D645" s="19">
        <v>43094.828622141205</v>
      </c>
      <c r="E645" s="19">
        <v>43624.575414178238</v>
      </c>
      <c r="F645" t="s">
        <v>2149</v>
      </c>
      <c r="G645" s="20" t="s">
        <v>2404</v>
      </c>
      <c r="H645" s="59">
        <v>43497</v>
      </c>
      <c r="I645">
        <v>42419</v>
      </c>
      <c r="J645" s="20" t="s">
        <v>2405</v>
      </c>
      <c r="K645" s="20" t="s">
        <v>2155</v>
      </c>
      <c r="L645" s="20" t="s">
        <v>2156</v>
      </c>
      <c r="M645" s="20" t="s">
        <v>2157</v>
      </c>
      <c r="N645" s="20" t="s">
        <v>2448</v>
      </c>
      <c r="O645">
        <v>2</v>
      </c>
      <c r="P645">
        <v>54</v>
      </c>
      <c r="Q645">
        <v>108</v>
      </c>
      <c r="R645" s="59">
        <v>43497</v>
      </c>
      <c r="S645" s="20" t="s">
        <v>2147</v>
      </c>
      <c r="T645" t="b">
        <v>0</v>
      </c>
    </row>
    <row r="646" spans="1:20" x14ac:dyDescent="0.15">
      <c r="A646" s="20" t="s">
        <v>2574</v>
      </c>
      <c r="B646" s="20" t="s">
        <v>2130</v>
      </c>
      <c r="C646" s="19">
        <v>43625.771179733798</v>
      </c>
      <c r="D646" s="19">
        <v>43094.828622141205</v>
      </c>
      <c r="E646" s="19">
        <v>43624.575414178238</v>
      </c>
      <c r="F646" t="s">
        <v>2149</v>
      </c>
      <c r="G646" s="20" t="s">
        <v>2404</v>
      </c>
      <c r="H646" s="59">
        <v>43497</v>
      </c>
      <c r="I646">
        <v>42420</v>
      </c>
      <c r="J646" s="20" t="s">
        <v>2405</v>
      </c>
      <c r="K646" s="20" t="s">
        <v>2190</v>
      </c>
      <c r="L646" s="20" t="s">
        <v>2152</v>
      </c>
      <c r="M646" s="20" t="s">
        <v>2191</v>
      </c>
      <c r="N646" s="20" t="s">
        <v>2460</v>
      </c>
      <c r="O646">
        <v>7</v>
      </c>
      <c r="P646">
        <v>28</v>
      </c>
      <c r="Q646">
        <v>196</v>
      </c>
      <c r="R646" s="59">
        <v>43497</v>
      </c>
      <c r="S646" s="20" t="s">
        <v>2147</v>
      </c>
      <c r="T646" t="b">
        <v>0</v>
      </c>
    </row>
    <row r="647" spans="1:20" x14ac:dyDescent="0.15">
      <c r="A647" s="20" t="s">
        <v>2574</v>
      </c>
      <c r="B647" s="20" t="s">
        <v>2130</v>
      </c>
      <c r="C647" s="19">
        <v>43625.771179733798</v>
      </c>
      <c r="D647" s="19">
        <v>43094.828622141205</v>
      </c>
      <c r="E647" s="19">
        <v>43624.575414178238</v>
      </c>
      <c r="F647" t="s">
        <v>2149</v>
      </c>
      <c r="G647" s="20" t="s">
        <v>2404</v>
      </c>
      <c r="H647" s="59">
        <v>43497</v>
      </c>
      <c r="I647">
        <v>42420</v>
      </c>
      <c r="J647" s="20" t="s">
        <v>2405</v>
      </c>
      <c r="K647" s="20" t="s">
        <v>2177</v>
      </c>
      <c r="L647" s="20" t="s">
        <v>2156</v>
      </c>
      <c r="M647" s="20" t="s">
        <v>2178</v>
      </c>
      <c r="N647" s="20" t="s">
        <v>2529</v>
      </c>
      <c r="O647">
        <v>8</v>
      </c>
      <c r="P647">
        <v>88</v>
      </c>
      <c r="Q647">
        <v>704</v>
      </c>
      <c r="R647" s="59">
        <v>43497</v>
      </c>
      <c r="S647" s="20" t="s">
        <v>2147</v>
      </c>
      <c r="T647" t="b">
        <v>0</v>
      </c>
    </row>
    <row r="648" spans="1:20" x14ac:dyDescent="0.15">
      <c r="A648" s="20" t="s">
        <v>2574</v>
      </c>
      <c r="B648" s="20" t="s">
        <v>2130</v>
      </c>
      <c r="C648" s="19">
        <v>43625.771179733798</v>
      </c>
      <c r="D648" s="19">
        <v>43094.828622141205</v>
      </c>
      <c r="E648" s="19">
        <v>43624.575414178238</v>
      </c>
      <c r="F648" t="s">
        <v>2149</v>
      </c>
      <c r="G648" s="20" t="s">
        <v>2404</v>
      </c>
      <c r="H648" s="59">
        <v>43497</v>
      </c>
      <c r="I648">
        <v>42421</v>
      </c>
      <c r="J648" s="20" t="s">
        <v>2405</v>
      </c>
      <c r="K648" s="20" t="s">
        <v>2167</v>
      </c>
      <c r="L648" s="20" t="s">
        <v>2156</v>
      </c>
      <c r="M648" s="20" t="s">
        <v>2168</v>
      </c>
      <c r="N648" s="20" t="s">
        <v>2597</v>
      </c>
      <c r="O648">
        <v>4</v>
      </c>
      <c r="P648">
        <v>25</v>
      </c>
      <c r="Q648">
        <v>100</v>
      </c>
      <c r="R648" s="59">
        <v>43497</v>
      </c>
      <c r="S648" s="20" t="s">
        <v>2147</v>
      </c>
      <c r="T648" t="b">
        <v>0</v>
      </c>
    </row>
    <row r="649" spans="1:20" x14ac:dyDescent="0.15">
      <c r="A649" s="20" t="s">
        <v>2574</v>
      </c>
      <c r="B649" s="20" t="s">
        <v>2130</v>
      </c>
      <c r="C649" s="19">
        <v>43625.771179733798</v>
      </c>
      <c r="D649" s="19">
        <v>43094.828622141205</v>
      </c>
      <c r="E649" s="19">
        <v>43624.575414178238</v>
      </c>
      <c r="F649" t="s">
        <v>2149</v>
      </c>
      <c r="G649" s="20" t="s">
        <v>2404</v>
      </c>
      <c r="H649" s="59">
        <v>43497</v>
      </c>
      <c r="I649">
        <v>42421</v>
      </c>
      <c r="J649" s="20" t="s">
        <v>2405</v>
      </c>
      <c r="K649" s="20" t="s">
        <v>2167</v>
      </c>
      <c r="L649" s="20" t="s">
        <v>2156</v>
      </c>
      <c r="M649" s="20" t="s">
        <v>2168</v>
      </c>
      <c r="N649" s="20" t="s">
        <v>2598</v>
      </c>
      <c r="O649">
        <v>7</v>
      </c>
      <c r="P649">
        <v>25</v>
      </c>
      <c r="Q649">
        <v>175</v>
      </c>
      <c r="R649" s="59">
        <v>43497</v>
      </c>
      <c r="S649" s="20" t="s">
        <v>2147</v>
      </c>
      <c r="T649" t="b">
        <v>0</v>
      </c>
    </row>
    <row r="650" spans="1:20" x14ac:dyDescent="0.15">
      <c r="A650" s="20" t="s">
        <v>2574</v>
      </c>
      <c r="B650" s="20" t="s">
        <v>2130</v>
      </c>
      <c r="C650" s="19">
        <v>43625.771179733798</v>
      </c>
      <c r="D650" s="19">
        <v>43094.828622141205</v>
      </c>
      <c r="E650" s="19">
        <v>43624.575414178238</v>
      </c>
      <c r="F650" t="s">
        <v>2149</v>
      </c>
      <c r="G650" s="20" t="s">
        <v>2404</v>
      </c>
      <c r="H650" s="59">
        <v>43497</v>
      </c>
      <c r="I650">
        <v>42421</v>
      </c>
      <c r="J650" s="20" t="s">
        <v>2405</v>
      </c>
      <c r="K650" s="20" t="s">
        <v>2167</v>
      </c>
      <c r="L650" s="20" t="s">
        <v>2156</v>
      </c>
      <c r="M650" s="20" t="s">
        <v>2168</v>
      </c>
      <c r="N650" s="20" t="s">
        <v>2599</v>
      </c>
      <c r="O650">
        <v>6</v>
      </c>
      <c r="P650">
        <v>25</v>
      </c>
      <c r="Q650">
        <v>150</v>
      </c>
      <c r="R650" s="59">
        <v>43497</v>
      </c>
      <c r="S650" s="20" t="s">
        <v>2147</v>
      </c>
      <c r="T650" t="b">
        <v>0</v>
      </c>
    </row>
    <row r="651" spans="1:20" x14ac:dyDescent="0.15">
      <c r="A651" s="20" t="s">
        <v>2574</v>
      </c>
      <c r="B651" s="20" t="s">
        <v>2130</v>
      </c>
      <c r="C651" s="19">
        <v>43625.771179733798</v>
      </c>
      <c r="D651" s="19">
        <v>43094.828622141205</v>
      </c>
      <c r="E651" s="19">
        <v>43624.575414178238</v>
      </c>
      <c r="F651" t="s">
        <v>2149</v>
      </c>
      <c r="G651" s="20" t="s">
        <v>2404</v>
      </c>
      <c r="H651" s="59">
        <v>43497</v>
      </c>
      <c r="I651">
        <v>42421</v>
      </c>
      <c r="J651" s="20" t="s">
        <v>2405</v>
      </c>
      <c r="K651" s="20" t="s">
        <v>2177</v>
      </c>
      <c r="L651" s="20" t="s">
        <v>2156</v>
      </c>
      <c r="M651" s="20" t="s">
        <v>2178</v>
      </c>
      <c r="N651" s="20" t="s">
        <v>2600</v>
      </c>
      <c r="O651">
        <v>6</v>
      </c>
      <c r="P651">
        <v>88</v>
      </c>
      <c r="Q651">
        <v>528</v>
      </c>
      <c r="R651" s="59">
        <v>43497</v>
      </c>
      <c r="S651" s="20" t="s">
        <v>2147</v>
      </c>
      <c r="T651" t="b">
        <v>0</v>
      </c>
    </row>
    <row r="652" spans="1:20" x14ac:dyDescent="0.15">
      <c r="A652" s="20" t="s">
        <v>2574</v>
      </c>
      <c r="B652" s="20" t="s">
        <v>2130</v>
      </c>
      <c r="C652" s="19">
        <v>43625.771179733798</v>
      </c>
      <c r="D652" s="19">
        <v>43094.828622141205</v>
      </c>
      <c r="E652" s="19">
        <v>43624.575414178238</v>
      </c>
      <c r="F652" t="s">
        <v>2149</v>
      </c>
      <c r="G652" s="20" t="s">
        <v>2404</v>
      </c>
      <c r="H652" s="59">
        <v>43497</v>
      </c>
      <c r="I652">
        <v>42422</v>
      </c>
      <c r="J652" s="20" t="s">
        <v>2405</v>
      </c>
      <c r="K652" s="20" t="s">
        <v>2155</v>
      </c>
      <c r="L652" s="20" t="s">
        <v>2156</v>
      </c>
      <c r="M652" s="20" t="s">
        <v>2157</v>
      </c>
      <c r="N652" s="20" t="s">
        <v>2601</v>
      </c>
      <c r="O652">
        <v>4</v>
      </c>
      <c r="P652">
        <v>54</v>
      </c>
      <c r="Q652">
        <v>216</v>
      </c>
      <c r="R652" s="59">
        <v>43497</v>
      </c>
      <c r="S652" s="20" t="s">
        <v>2147</v>
      </c>
      <c r="T652" t="b">
        <v>0</v>
      </c>
    </row>
    <row r="653" spans="1:20" x14ac:dyDescent="0.15">
      <c r="A653" s="20" t="s">
        <v>2574</v>
      </c>
      <c r="B653" s="20" t="s">
        <v>2130</v>
      </c>
      <c r="C653" s="19">
        <v>43625.771179733798</v>
      </c>
      <c r="D653" s="19">
        <v>43094.828622141205</v>
      </c>
      <c r="E653" s="19">
        <v>43624.575414178238</v>
      </c>
      <c r="F653" t="s">
        <v>2149</v>
      </c>
      <c r="G653" s="20" t="s">
        <v>2404</v>
      </c>
      <c r="H653" s="59">
        <v>43497</v>
      </c>
      <c r="I653">
        <v>42422</v>
      </c>
      <c r="J653" s="20" t="s">
        <v>2405</v>
      </c>
      <c r="K653" s="20" t="s">
        <v>2205</v>
      </c>
      <c r="L653" s="20" t="s">
        <v>2152</v>
      </c>
      <c r="M653" s="20" t="s">
        <v>2206</v>
      </c>
      <c r="N653" s="20" t="s">
        <v>2602</v>
      </c>
      <c r="O653">
        <v>8</v>
      </c>
      <c r="P653">
        <v>98</v>
      </c>
      <c r="Q653">
        <v>784</v>
      </c>
      <c r="R653" s="59">
        <v>43497</v>
      </c>
      <c r="S653" s="20" t="s">
        <v>2147</v>
      </c>
      <c r="T653" t="b">
        <v>0</v>
      </c>
    </row>
    <row r="654" spans="1:20" x14ac:dyDescent="0.15">
      <c r="A654" s="20" t="s">
        <v>2574</v>
      </c>
      <c r="B654" s="20" t="s">
        <v>2130</v>
      </c>
      <c r="C654" s="19">
        <v>43625.771179733798</v>
      </c>
      <c r="D654" s="19">
        <v>43094.828622141205</v>
      </c>
      <c r="E654" s="19">
        <v>43624.575414178238</v>
      </c>
      <c r="F654" t="s">
        <v>2149</v>
      </c>
      <c r="G654" s="20" t="s">
        <v>2404</v>
      </c>
      <c r="H654" s="59">
        <v>43497</v>
      </c>
      <c r="I654">
        <v>42422</v>
      </c>
      <c r="J654" s="20" t="s">
        <v>2405</v>
      </c>
      <c r="K654" s="20" t="s">
        <v>2151</v>
      </c>
      <c r="L654" s="20" t="s">
        <v>2152</v>
      </c>
      <c r="M654" s="20" t="s">
        <v>2153</v>
      </c>
      <c r="N654" s="20" t="s">
        <v>2444</v>
      </c>
      <c r="O654">
        <v>6</v>
      </c>
      <c r="P654">
        <v>16</v>
      </c>
      <c r="Q654">
        <v>96</v>
      </c>
      <c r="R654" s="59">
        <v>43497</v>
      </c>
      <c r="S654" s="20" t="s">
        <v>2147</v>
      </c>
      <c r="T654" t="b">
        <v>0</v>
      </c>
    </row>
    <row r="655" spans="1:20" x14ac:dyDescent="0.15">
      <c r="A655" s="20" t="s">
        <v>2574</v>
      </c>
      <c r="B655" s="20" t="s">
        <v>2130</v>
      </c>
      <c r="C655" s="19">
        <v>43625.771179733798</v>
      </c>
      <c r="D655" s="19">
        <v>43094.828622141205</v>
      </c>
      <c r="E655" s="19">
        <v>43624.575414178238</v>
      </c>
      <c r="F655" t="s">
        <v>2149</v>
      </c>
      <c r="G655" s="20" t="s">
        <v>2404</v>
      </c>
      <c r="H655" s="59">
        <v>43497</v>
      </c>
      <c r="I655">
        <v>42422</v>
      </c>
      <c r="J655" s="20" t="s">
        <v>2405</v>
      </c>
      <c r="K655" s="20" t="s">
        <v>2167</v>
      </c>
      <c r="L655" s="20" t="s">
        <v>2156</v>
      </c>
      <c r="M655" s="20" t="s">
        <v>2168</v>
      </c>
      <c r="N655" s="20" t="s">
        <v>2470</v>
      </c>
      <c r="O655">
        <v>6</v>
      </c>
      <c r="P655">
        <v>25</v>
      </c>
      <c r="Q655">
        <v>150</v>
      </c>
      <c r="R655" s="59">
        <v>43497</v>
      </c>
      <c r="S655" s="20" t="s">
        <v>2147</v>
      </c>
      <c r="T655" t="b">
        <v>0</v>
      </c>
    </row>
    <row r="656" spans="1:20" x14ac:dyDescent="0.15">
      <c r="A656" s="20" t="s">
        <v>2574</v>
      </c>
      <c r="B656" s="20" t="s">
        <v>2130</v>
      </c>
      <c r="C656" s="19">
        <v>43625.771179733798</v>
      </c>
      <c r="D656" s="19">
        <v>43094.828622141205</v>
      </c>
      <c r="E656" s="19">
        <v>43624.575414178238</v>
      </c>
      <c r="F656" t="s">
        <v>2149</v>
      </c>
      <c r="G656" s="20" t="s">
        <v>2404</v>
      </c>
      <c r="H656" s="59">
        <v>43497</v>
      </c>
      <c r="I656">
        <v>42423</v>
      </c>
      <c r="J656" s="20" t="s">
        <v>2405</v>
      </c>
      <c r="K656" s="20" t="s">
        <v>2211</v>
      </c>
      <c r="L656" s="20" t="s">
        <v>2161</v>
      </c>
      <c r="M656" s="20" t="s">
        <v>2212</v>
      </c>
      <c r="N656" s="20" t="s">
        <v>2603</v>
      </c>
      <c r="O656">
        <v>6</v>
      </c>
      <c r="P656">
        <v>68</v>
      </c>
      <c r="Q656">
        <v>408</v>
      </c>
      <c r="R656" s="59">
        <v>43497</v>
      </c>
      <c r="S656" s="20" t="s">
        <v>2147</v>
      </c>
      <c r="T656" t="b">
        <v>0</v>
      </c>
    </row>
    <row r="657" spans="1:20" x14ac:dyDescent="0.15">
      <c r="A657" s="20" t="s">
        <v>2574</v>
      </c>
      <c r="B657" s="20" t="s">
        <v>2130</v>
      </c>
      <c r="C657" s="19">
        <v>43625.771179733798</v>
      </c>
      <c r="D657" s="19">
        <v>43094.828622141205</v>
      </c>
      <c r="E657" s="19">
        <v>43624.575414178238</v>
      </c>
      <c r="F657" t="s">
        <v>2149</v>
      </c>
      <c r="G657" s="20" t="s">
        <v>2404</v>
      </c>
      <c r="H657" s="59">
        <v>43497</v>
      </c>
      <c r="I657">
        <v>42423</v>
      </c>
      <c r="J657" s="20" t="s">
        <v>2405</v>
      </c>
      <c r="K657" s="20" t="s">
        <v>2167</v>
      </c>
      <c r="L657" s="20" t="s">
        <v>2156</v>
      </c>
      <c r="M657" s="20" t="s">
        <v>2168</v>
      </c>
      <c r="N657" s="20" t="s">
        <v>2521</v>
      </c>
      <c r="O657">
        <v>4</v>
      </c>
      <c r="P657">
        <v>25</v>
      </c>
      <c r="Q657">
        <v>100</v>
      </c>
      <c r="R657" s="59">
        <v>43497</v>
      </c>
      <c r="S657" s="20" t="s">
        <v>2147</v>
      </c>
      <c r="T657" t="b">
        <v>0</v>
      </c>
    </row>
    <row r="658" spans="1:20" x14ac:dyDescent="0.15">
      <c r="A658" s="20" t="s">
        <v>2574</v>
      </c>
      <c r="B658" s="20" t="s">
        <v>2130</v>
      </c>
      <c r="C658" s="19">
        <v>43625.771179733798</v>
      </c>
      <c r="D658" s="19">
        <v>43094.828622141205</v>
      </c>
      <c r="E658" s="19">
        <v>43624.575414178238</v>
      </c>
      <c r="F658" t="s">
        <v>2149</v>
      </c>
      <c r="G658" s="20" t="s">
        <v>2404</v>
      </c>
      <c r="H658" s="59">
        <v>43497</v>
      </c>
      <c r="I658">
        <v>42423</v>
      </c>
      <c r="J658" s="20" t="s">
        <v>2405</v>
      </c>
      <c r="K658" s="20" t="s">
        <v>2167</v>
      </c>
      <c r="L658" s="20" t="s">
        <v>2156</v>
      </c>
      <c r="M658" s="20" t="s">
        <v>2168</v>
      </c>
      <c r="N658" s="20" t="s">
        <v>2604</v>
      </c>
      <c r="O658">
        <v>5</v>
      </c>
      <c r="P658">
        <v>25</v>
      </c>
      <c r="Q658">
        <v>125</v>
      </c>
      <c r="R658" s="59">
        <v>43497</v>
      </c>
      <c r="S658" s="20" t="s">
        <v>2147</v>
      </c>
      <c r="T658" t="b">
        <v>0</v>
      </c>
    </row>
    <row r="659" spans="1:20" x14ac:dyDescent="0.15">
      <c r="A659" s="20" t="s">
        <v>2574</v>
      </c>
      <c r="B659" s="20" t="s">
        <v>2130</v>
      </c>
      <c r="C659" s="19">
        <v>43625.771179733798</v>
      </c>
      <c r="D659" s="19">
        <v>43094.828622141205</v>
      </c>
      <c r="E659" s="19">
        <v>43624.575414178238</v>
      </c>
      <c r="F659" t="s">
        <v>2149</v>
      </c>
      <c r="G659" s="20" t="s">
        <v>2404</v>
      </c>
      <c r="H659" s="59">
        <v>43497</v>
      </c>
      <c r="I659">
        <v>42424</v>
      </c>
      <c r="J659" s="20" t="s">
        <v>2405</v>
      </c>
      <c r="K659" s="20" t="s">
        <v>2177</v>
      </c>
      <c r="L659" s="20" t="s">
        <v>2156</v>
      </c>
      <c r="M659" s="20" t="s">
        <v>2178</v>
      </c>
      <c r="N659" s="20" t="s">
        <v>2605</v>
      </c>
      <c r="O659">
        <v>6</v>
      </c>
      <c r="P659">
        <v>88</v>
      </c>
      <c r="Q659">
        <v>528</v>
      </c>
      <c r="R659" s="59">
        <v>43497</v>
      </c>
      <c r="S659" s="20" t="s">
        <v>2147</v>
      </c>
      <c r="T659" t="b">
        <v>0</v>
      </c>
    </row>
    <row r="660" spans="1:20" x14ac:dyDescent="0.15">
      <c r="A660" s="20" t="s">
        <v>2574</v>
      </c>
      <c r="B660" s="20" t="s">
        <v>2130</v>
      </c>
      <c r="C660" s="19">
        <v>43625.771179733798</v>
      </c>
      <c r="D660" s="19">
        <v>43094.828622141205</v>
      </c>
      <c r="E660" s="19">
        <v>43624.575414178238</v>
      </c>
      <c r="F660" t="s">
        <v>2149</v>
      </c>
      <c r="G660" s="20" t="s">
        <v>2404</v>
      </c>
      <c r="H660" s="59">
        <v>43497</v>
      </c>
      <c r="I660">
        <v>42424</v>
      </c>
      <c r="J660" s="20" t="s">
        <v>2405</v>
      </c>
      <c r="K660" s="20" t="s">
        <v>2167</v>
      </c>
      <c r="L660" s="20" t="s">
        <v>2156</v>
      </c>
      <c r="M660" s="20" t="s">
        <v>2168</v>
      </c>
      <c r="N660" s="20" t="s">
        <v>2447</v>
      </c>
      <c r="O660">
        <v>6</v>
      </c>
      <c r="P660">
        <v>25</v>
      </c>
      <c r="Q660">
        <v>150</v>
      </c>
      <c r="R660" s="59">
        <v>43497</v>
      </c>
      <c r="S660" s="20" t="s">
        <v>2147</v>
      </c>
      <c r="T660" t="b">
        <v>0</v>
      </c>
    </row>
    <row r="661" spans="1:20" x14ac:dyDescent="0.15">
      <c r="A661" s="20" t="s">
        <v>2574</v>
      </c>
      <c r="B661" s="20" t="s">
        <v>2130</v>
      </c>
      <c r="C661" s="19">
        <v>43625.771179733798</v>
      </c>
      <c r="D661" s="19">
        <v>43094.828622141205</v>
      </c>
      <c r="E661" s="19">
        <v>43624.575414178238</v>
      </c>
      <c r="F661" t="s">
        <v>2149</v>
      </c>
      <c r="G661" s="20" t="s">
        <v>2404</v>
      </c>
      <c r="H661" s="59">
        <v>43497</v>
      </c>
      <c r="I661">
        <v>42424</v>
      </c>
      <c r="J661" s="20" t="s">
        <v>2405</v>
      </c>
      <c r="K661" s="20" t="s">
        <v>2160</v>
      </c>
      <c r="L661" s="20" t="s">
        <v>2161</v>
      </c>
      <c r="M661" s="20" t="s">
        <v>2162</v>
      </c>
      <c r="N661" s="20" t="s">
        <v>2606</v>
      </c>
      <c r="O661">
        <v>7</v>
      </c>
      <c r="P661">
        <v>26</v>
      </c>
      <c r="Q661">
        <v>182</v>
      </c>
      <c r="R661" s="59">
        <v>43497</v>
      </c>
      <c r="S661" s="20" t="s">
        <v>2147</v>
      </c>
      <c r="T661" t="b">
        <v>0</v>
      </c>
    </row>
    <row r="662" spans="1:20" x14ac:dyDescent="0.15">
      <c r="A662" s="20" t="s">
        <v>2574</v>
      </c>
      <c r="B662" s="20" t="s">
        <v>2130</v>
      </c>
      <c r="C662" s="19">
        <v>43625.771179733798</v>
      </c>
      <c r="D662" s="19">
        <v>43094.828622141205</v>
      </c>
      <c r="E662" s="19">
        <v>43624.575414178238</v>
      </c>
      <c r="F662" t="s">
        <v>2149</v>
      </c>
      <c r="G662" s="20" t="s">
        <v>2404</v>
      </c>
      <c r="H662" s="59">
        <v>43497</v>
      </c>
      <c r="I662">
        <v>42424</v>
      </c>
      <c r="J662" s="20" t="s">
        <v>2405</v>
      </c>
      <c r="K662" s="20" t="s">
        <v>2190</v>
      </c>
      <c r="L662" s="20" t="s">
        <v>2152</v>
      </c>
      <c r="M662" s="20" t="s">
        <v>2191</v>
      </c>
      <c r="N662" s="20" t="s">
        <v>2607</v>
      </c>
      <c r="O662">
        <v>2</v>
      </c>
      <c r="P662">
        <v>28</v>
      </c>
      <c r="Q662">
        <v>56</v>
      </c>
      <c r="R662" s="59">
        <v>43497</v>
      </c>
      <c r="S662" s="20" t="s">
        <v>2147</v>
      </c>
      <c r="T662" t="b">
        <v>0</v>
      </c>
    </row>
    <row r="663" spans="1:20" x14ac:dyDescent="0.15">
      <c r="A663" s="20" t="s">
        <v>2574</v>
      </c>
      <c r="B663" s="20" t="s">
        <v>2130</v>
      </c>
      <c r="C663" s="19">
        <v>43625.771179733798</v>
      </c>
      <c r="D663" s="19">
        <v>43094.828622141205</v>
      </c>
      <c r="E663" s="19">
        <v>43624.575414178238</v>
      </c>
      <c r="F663" t="s">
        <v>2149</v>
      </c>
      <c r="G663" s="20" t="s">
        <v>2404</v>
      </c>
      <c r="H663" s="59">
        <v>43497</v>
      </c>
      <c r="I663">
        <v>42424</v>
      </c>
      <c r="J663" s="20" t="s">
        <v>2405</v>
      </c>
      <c r="K663" s="20" t="s">
        <v>2167</v>
      </c>
      <c r="L663" s="20" t="s">
        <v>2156</v>
      </c>
      <c r="M663" s="20" t="s">
        <v>2168</v>
      </c>
      <c r="N663" s="20" t="s">
        <v>2608</v>
      </c>
      <c r="O663">
        <v>4</v>
      </c>
      <c r="P663">
        <v>25</v>
      </c>
      <c r="Q663">
        <v>100</v>
      </c>
      <c r="R663" s="59">
        <v>43497</v>
      </c>
      <c r="S663" s="20" t="s">
        <v>2147</v>
      </c>
      <c r="T663" t="b">
        <v>0</v>
      </c>
    </row>
    <row r="664" spans="1:20" x14ac:dyDescent="0.15">
      <c r="A664" s="20" t="s">
        <v>2574</v>
      </c>
      <c r="B664" s="20" t="s">
        <v>2130</v>
      </c>
      <c r="C664" s="19">
        <v>43625.771179733798</v>
      </c>
      <c r="D664" s="19">
        <v>43094.828622141205</v>
      </c>
      <c r="E664" s="19">
        <v>43624.575414178238</v>
      </c>
      <c r="F664" t="s">
        <v>2149</v>
      </c>
      <c r="G664" s="20" t="s">
        <v>2404</v>
      </c>
      <c r="H664" s="59">
        <v>43497</v>
      </c>
      <c r="I664">
        <v>42424</v>
      </c>
      <c r="J664" s="20" t="s">
        <v>2405</v>
      </c>
      <c r="K664" s="20" t="s">
        <v>2190</v>
      </c>
      <c r="L664" s="20" t="s">
        <v>2152</v>
      </c>
      <c r="M664" s="20" t="s">
        <v>2191</v>
      </c>
      <c r="N664" s="20" t="s">
        <v>2609</v>
      </c>
      <c r="O664">
        <v>5</v>
      </c>
      <c r="P664">
        <v>28</v>
      </c>
      <c r="Q664">
        <v>140</v>
      </c>
      <c r="R664" s="59">
        <v>43497</v>
      </c>
      <c r="S664" s="20" t="s">
        <v>2147</v>
      </c>
      <c r="T664" t="b">
        <v>0</v>
      </c>
    </row>
    <row r="665" spans="1:20" x14ac:dyDescent="0.15">
      <c r="A665" s="20" t="s">
        <v>2574</v>
      </c>
      <c r="B665" s="20" t="s">
        <v>2130</v>
      </c>
      <c r="C665" s="19">
        <v>43625.771179733798</v>
      </c>
      <c r="D665" s="19">
        <v>43094.828622141205</v>
      </c>
      <c r="E665" s="19">
        <v>43624.575414178238</v>
      </c>
      <c r="F665" t="s">
        <v>2149</v>
      </c>
      <c r="G665" s="20" t="s">
        <v>2404</v>
      </c>
      <c r="H665" s="59">
        <v>43497</v>
      </c>
      <c r="I665">
        <v>42424</v>
      </c>
      <c r="J665" s="20" t="s">
        <v>2405</v>
      </c>
      <c r="K665" s="20" t="s">
        <v>2160</v>
      </c>
      <c r="L665" s="20" t="s">
        <v>2161</v>
      </c>
      <c r="M665" s="20" t="s">
        <v>2162</v>
      </c>
      <c r="N665" s="20" t="s">
        <v>2610</v>
      </c>
      <c r="O665">
        <v>7</v>
      </c>
      <c r="P665">
        <v>26</v>
      </c>
      <c r="Q665">
        <v>182</v>
      </c>
      <c r="R665" s="59">
        <v>43497</v>
      </c>
      <c r="S665" s="20" t="s">
        <v>2147</v>
      </c>
      <c r="T665" t="b">
        <v>0</v>
      </c>
    </row>
    <row r="666" spans="1:20" x14ac:dyDescent="0.15">
      <c r="A666" s="20" t="s">
        <v>2574</v>
      </c>
      <c r="B666" s="20" t="s">
        <v>2130</v>
      </c>
      <c r="C666" s="19">
        <v>43625.771179733798</v>
      </c>
      <c r="D666" s="19">
        <v>43094.828622141205</v>
      </c>
      <c r="E666" s="19">
        <v>43624.575414178238</v>
      </c>
      <c r="F666" t="s">
        <v>2149</v>
      </c>
      <c r="G666" s="20" t="s">
        <v>2404</v>
      </c>
      <c r="H666" s="59">
        <v>43497</v>
      </c>
      <c r="I666">
        <v>42424</v>
      </c>
      <c r="J666" s="20" t="s">
        <v>2405</v>
      </c>
      <c r="K666" s="20" t="s">
        <v>2177</v>
      </c>
      <c r="L666" s="20" t="s">
        <v>2156</v>
      </c>
      <c r="M666" s="20" t="s">
        <v>2178</v>
      </c>
      <c r="N666" s="20" t="s">
        <v>2611</v>
      </c>
      <c r="O666">
        <v>7</v>
      </c>
      <c r="P666">
        <v>88</v>
      </c>
      <c r="Q666">
        <v>616</v>
      </c>
      <c r="R666" s="59">
        <v>43497</v>
      </c>
      <c r="S666" s="20" t="s">
        <v>2147</v>
      </c>
      <c r="T666" t="b">
        <v>0</v>
      </c>
    </row>
    <row r="667" spans="1:20" x14ac:dyDescent="0.15">
      <c r="A667" s="20" t="s">
        <v>2574</v>
      </c>
      <c r="B667" s="20" t="s">
        <v>2130</v>
      </c>
      <c r="C667" s="19">
        <v>43625.771179733798</v>
      </c>
      <c r="D667" s="19">
        <v>43094.828622141205</v>
      </c>
      <c r="E667" s="19">
        <v>43624.575414178238</v>
      </c>
      <c r="F667" t="s">
        <v>2149</v>
      </c>
      <c r="G667" s="20" t="s">
        <v>2404</v>
      </c>
      <c r="H667" s="59">
        <v>43497</v>
      </c>
      <c r="I667">
        <v>42424</v>
      </c>
      <c r="J667" s="20" t="s">
        <v>2405</v>
      </c>
      <c r="K667" s="20" t="s">
        <v>2155</v>
      </c>
      <c r="L667" s="20" t="s">
        <v>2156</v>
      </c>
      <c r="M667" s="20" t="s">
        <v>2157</v>
      </c>
      <c r="N667" s="20" t="s">
        <v>2612</v>
      </c>
      <c r="O667">
        <v>2</v>
      </c>
      <c r="P667">
        <v>54</v>
      </c>
      <c r="Q667">
        <v>108</v>
      </c>
      <c r="R667" s="59">
        <v>43497</v>
      </c>
      <c r="S667" s="20" t="s">
        <v>2147</v>
      </c>
      <c r="T667" t="b">
        <v>0</v>
      </c>
    </row>
    <row r="668" spans="1:20" x14ac:dyDescent="0.15">
      <c r="A668" s="20" t="s">
        <v>2574</v>
      </c>
      <c r="B668" s="20" t="s">
        <v>2130</v>
      </c>
      <c r="C668" s="19">
        <v>43625.771179733798</v>
      </c>
      <c r="D668" s="19">
        <v>43094.828622141205</v>
      </c>
      <c r="E668" s="19">
        <v>43624.575414178238</v>
      </c>
      <c r="F668" t="s">
        <v>2149</v>
      </c>
      <c r="G668" s="20" t="s">
        <v>2404</v>
      </c>
      <c r="H668" s="59">
        <v>43497</v>
      </c>
      <c r="I668">
        <v>42424</v>
      </c>
      <c r="J668" s="20" t="s">
        <v>2405</v>
      </c>
      <c r="K668" s="20" t="s">
        <v>2177</v>
      </c>
      <c r="L668" s="20" t="s">
        <v>2156</v>
      </c>
      <c r="M668" s="20" t="s">
        <v>2178</v>
      </c>
      <c r="N668" s="20" t="s">
        <v>2613</v>
      </c>
      <c r="O668">
        <v>3</v>
      </c>
      <c r="P668">
        <v>88</v>
      </c>
      <c r="Q668">
        <v>264</v>
      </c>
      <c r="R668" s="59">
        <v>43497</v>
      </c>
      <c r="S668" s="20" t="s">
        <v>2147</v>
      </c>
      <c r="T668" t="b">
        <v>0</v>
      </c>
    </row>
    <row r="669" spans="1:20" x14ac:dyDescent="0.15">
      <c r="A669" s="20" t="s">
        <v>2574</v>
      </c>
      <c r="B669" s="20" t="s">
        <v>2130</v>
      </c>
      <c r="C669" s="19">
        <v>43625.771179733798</v>
      </c>
      <c r="D669" s="19">
        <v>43094.828622141205</v>
      </c>
      <c r="E669" s="19">
        <v>43624.575414178238</v>
      </c>
      <c r="F669" t="s">
        <v>2149</v>
      </c>
      <c r="G669" s="20" t="s">
        <v>2404</v>
      </c>
      <c r="H669" s="59">
        <v>43497</v>
      </c>
      <c r="I669">
        <v>42424</v>
      </c>
      <c r="J669" s="20" t="s">
        <v>2405</v>
      </c>
      <c r="K669" s="20" t="s">
        <v>2177</v>
      </c>
      <c r="L669" s="20" t="s">
        <v>2156</v>
      </c>
      <c r="M669" s="20" t="s">
        <v>2178</v>
      </c>
      <c r="N669" s="20" t="s">
        <v>2457</v>
      </c>
      <c r="O669">
        <v>6</v>
      </c>
      <c r="P669">
        <v>88</v>
      </c>
      <c r="Q669">
        <v>528</v>
      </c>
      <c r="R669" s="59">
        <v>43497</v>
      </c>
      <c r="S669" s="20" t="s">
        <v>2147</v>
      </c>
      <c r="T669" t="b">
        <v>0</v>
      </c>
    </row>
    <row r="670" spans="1:20" x14ac:dyDescent="0.15">
      <c r="A670" s="20" t="s">
        <v>2574</v>
      </c>
      <c r="B670" s="20" t="s">
        <v>2130</v>
      </c>
      <c r="C670" s="19">
        <v>43625.771179733798</v>
      </c>
      <c r="D670" s="19">
        <v>43094.828622141205</v>
      </c>
      <c r="E670" s="19">
        <v>43624.575414178238</v>
      </c>
      <c r="F670" t="s">
        <v>2149</v>
      </c>
      <c r="G670" s="20" t="s">
        <v>2404</v>
      </c>
      <c r="H670" s="59">
        <v>43497</v>
      </c>
      <c r="I670">
        <v>42425</v>
      </c>
      <c r="J670" s="20" t="s">
        <v>2405</v>
      </c>
      <c r="K670" s="20" t="s">
        <v>2151</v>
      </c>
      <c r="L670" s="20" t="s">
        <v>2152</v>
      </c>
      <c r="M670" s="20" t="s">
        <v>2153</v>
      </c>
      <c r="N670" s="20" t="s">
        <v>2614</v>
      </c>
      <c r="O670">
        <v>3</v>
      </c>
      <c r="P670">
        <v>16</v>
      </c>
      <c r="Q670">
        <v>48</v>
      </c>
      <c r="R670" s="59">
        <v>43497</v>
      </c>
      <c r="S670" s="20" t="s">
        <v>2147</v>
      </c>
      <c r="T670" t="b">
        <v>0</v>
      </c>
    </row>
    <row r="671" spans="1:20" x14ac:dyDescent="0.15">
      <c r="A671" s="20" t="s">
        <v>2574</v>
      </c>
      <c r="B671" s="20" t="s">
        <v>2130</v>
      </c>
      <c r="C671" s="19">
        <v>43625.771179733798</v>
      </c>
      <c r="D671" s="19">
        <v>43094.828622141205</v>
      </c>
      <c r="E671" s="19">
        <v>43624.575414178238</v>
      </c>
      <c r="F671" t="s">
        <v>2149</v>
      </c>
      <c r="G671" s="20" t="s">
        <v>2404</v>
      </c>
      <c r="H671" s="59">
        <v>43497</v>
      </c>
      <c r="I671">
        <v>42425</v>
      </c>
      <c r="J671" s="20" t="s">
        <v>2405</v>
      </c>
      <c r="K671" s="20" t="s">
        <v>2211</v>
      </c>
      <c r="L671" s="20" t="s">
        <v>2161</v>
      </c>
      <c r="M671" s="20" t="s">
        <v>2212</v>
      </c>
      <c r="N671" s="20" t="s">
        <v>2615</v>
      </c>
      <c r="O671">
        <v>7</v>
      </c>
      <c r="P671">
        <v>68</v>
      </c>
      <c r="Q671">
        <v>476</v>
      </c>
      <c r="R671" s="59">
        <v>43497</v>
      </c>
      <c r="S671" s="20" t="s">
        <v>2147</v>
      </c>
      <c r="T671" t="b">
        <v>0</v>
      </c>
    </row>
    <row r="672" spans="1:20" x14ac:dyDescent="0.15">
      <c r="A672" s="20" t="s">
        <v>2574</v>
      </c>
      <c r="B672" s="20" t="s">
        <v>2130</v>
      </c>
      <c r="C672" s="19">
        <v>43625.771179733798</v>
      </c>
      <c r="D672" s="19">
        <v>43094.828622141205</v>
      </c>
      <c r="E672" s="19">
        <v>43624.575414178238</v>
      </c>
      <c r="F672" t="s">
        <v>2149</v>
      </c>
      <c r="G672" s="20" t="s">
        <v>2404</v>
      </c>
      <c r="H672" s="59">
        <v>43497</v>
      </c>
      <c r="I672">
        <v>42425</v>
      </c>
      <c r="J672" s="20" t="s">
        <v>2405</v>
      </c>
      <c r="K672" s="20" t="s">
        <v>2160</v>
      </c>
      <c r="L672" s="20" t="s">
        <v>2161</v>
      </c>
      <c r="M672" s="20" t="s">
        <v>2162</v>
      </c>
      <c r="N672" s="20" t="s">
        <v>2616</v>
      </c>
      <c r="O672">
        <v>2</v>
      </c>
      <c r="P672">
        <v>26</v>
      </c>
      <c r="Q672">
        <v>52</v>
      </c>
      <c r="R672" s="59">
        <v>43497</v>
      </c>
      <c r="S672" s="20" t="s">
        <v>2147</v>
      </c>
      <c r="T672" t="b">
        <v>0</v>
      </c>
    </row>
    <row r="673" spans="1:20" x14ac:dyDescent="0.15">
      <c r="A673" s="20" t="s">
        <v>2574</v>
      </c>
      <c r="B673" s="20" t="s">
        <v>2130</v>
      </c>
      <c r="C673" s="19">
        <v>43625.771179733798</v>
      </c>
      <c r="D673" s="19">
        <v>43094.828622141205</v>
      </c>
      <c r="E673" s="19">
        <v>43624.575414178238</v>
      </c>
      <c r="F673" t="s">
        <v>2149</v>
      </c>
      <c r="G673" s="20" t="s">
        <v>2404</v>
      </c>
      <c r="H673" s="59">
        <v>43497</v>
      </c>
      <c r="I673">
        <v>42426</v>
      </c>
      <c r="J673" s="20" t="s">
        <v>2405</v>
      </c>
      <c r="K673" s="20" t="s">
        <v>2167</v>
      </c>
      <c r="L673" s="20" t="s">
        <v>2156</v>
      </c>
      <c r="M673" s="20" t="s">
        <v>2168</v>
      </c>
      <c r="N673" s="20" t="s">
        <v>2563</v>
      </c>
      <c r="O673">
        <v>3</v>
      </c>
      <c r="P673">
        <v>25</v>
      </c>
      <c r="Q673">
        <v>75</v>
      </c>
      <c r="R673" s="59">
        <v>43497</v>
      </c>
      <c r="S673" s="20" t="s">
        <v>2147</v>
      </c>
      <c r="T673" t="b">
        <v>0</v>
      </c>
    </row>
    <row r="674" spans="1:20" x14ac:dyDescent="0.15">
      <c r="A674" s="20" t="s">
        <v>2574</v>
      </c>
      <c r="B674" s="20" t="s">
        <v>2130</v>
      </c>
      <c r="C674" s="19">
        <v>43625.771179733798</v>
      </c>
      <c r="D674" s="19">
        <v>43094.828622141205</v>
      </c>
      <c r="E674" s="19">
        <v>43624.575414178238</v>
      </c>
      <c r="F674" t="s">
        <v>2149</v>
      </c>
      <c r="G674" s="20" t="s">
        <v>2404</v>
      </c>
      <c r="H674" s="59">
        <v>43497</v>
      </c>
      <c r="I674">
        <v>42426</v>
      </c>
      <c r="J674" s="20" t="s">
        <v>2405</v>
      </c>
      <c r="K674" s="20" t="s">
        <v>2211</v>
      </c>
      <c r="L674" s="20" t="s">
        <v>2161</v>
      </c>
      <c r="M674" s="20" t="s">
        <v>2212</v>
      </c>
      <c r="N674" s="20" t="s">
        <v>2617</v>
      </c>
      <c r="O674">
        <v>6</v>
      </c>
      <c r="P674">
        <v>68</v>
      </c>
      <c r="Q674">
        <v>408</v>
      </c>
      <c r="R674" s="59">
        <v>43497</v>
      </c>
      <c r="S674" s="20" t="s">
        <v>2147</v>
      </c>
      <c r="T674" t="b">
        <v>0</v>
      </c>
    </row>
    <row r="675" spans="1:20" x14ac:dyDescent="0.15">
      <c r="A675" s="20" t="s">
        <v>2574</v>
      </c>
      <c r="B675" s="20" t="s">
        <v>2130</v>
      </c>
      <c r="C675" s="19">
        <v>43625.771179733798</v>
      </c>
      <c r="D675" s="19">
        <v>43094.828622141205</v>
      </c>
      <c r="E675" s="19">
        <v>43624.575414178238</v>
      </c>
      <c r="F675" t="s">
        <v>2149</v>
      </c>
      <c r="G675" s="20" t="s">
        <v>2404</v>
      </c>
      <c r="H675" s="59">
        <v>43497</v>
      </c>
      <c r="I675">
        <v>42426</v>
      </c>
      <c r="J675" s="20" t="s">
        <v>2405</v>
      </c>
      <c r="K675" s="20" t="s">
        <v>2155</v>
      </c>
      <c r="L675" s="20" t="s">
        <v>2156</v>
      </c>
      <c r="M675" s="20" t="s">
        <v>2157</v>
      </c>
      <c r="N675" s="20" t="s">
        <v>2585</v>
      </c>
      <c r="O675">
        <v>6</v>
      </c>
      <c r="P675">
        <v>54</v>
      </c>
      <c r="Q675">
        <v>324</v>
      </c>
      <c r="R675" s="59">
        <v>43497</v>
      </c>
      <c r="S675" s="20" t="s">
        <v>2147</v>
      </c>
      <c r="T675" t="b">
        <v>0</v>
      </c>
    </row>
    <row r="676" spans="1:20" x14ac:dyDescent="0.15">
      <c r="A676" s="20" t="s">
        <v>2574</v>
      </c>
      <c r="B676" s="20" t="s">
        <v>2130</v>
      </c>
      <c r="C676" s="19">
        <v>43625.771179733798</v>
      </c>
      <c r="D676" s="19">
        <v>43094.828622141205</v>
      </c>
      <c r="E676" s="19">
        <v>43624.575414178238</v>
      </c>
      <c r="F676" t="s">
        <v>2149</v>
      </c>
      <c r="G676" s="20" t="s">
        <v>2404</v>
      </c>
      <c r="H676" s="59">
        <v>43497</v>
      </c>
      <c r="I676">
        <v>42426</v>
      </c>
      <c r="J676" s="20" t="s">
        <v>2405</v>
      </c>
      <c r="K676" s="20" t="s">
        <v>2167</v>
      </c>
      <c r="L676" s="20" t="s">
        <v>2156</v>
      </c>
      <c r="M676" s="20" t="s">
        <v>2168</v>
      </c>
      <c r="N676" s="20" t="s">
        <v>2618</v>
      </c>
      <c r="O676">
        <v>6</v>
      </c>
      <c r="P676">
        <v>25</v>
      </c>
      <c r="Q676">
        <v>150</v>
      </c>
      <c r="R676" s="59">
        <v>43497</v>
      </c>
      <c r="S676" s="20" t="s">
        <v>2147</v>
      </c>
      <c r="T676" t="b">
        <v>0</v>
      </c>
    </row>
    <row r="677" spans="1:20" x14ac:dyDescent="0.15">
      <c r="A677" s="20" t="s">
        <v>2574</v>
      </c>
      <c r="B677" s="20" t="s">
        <v>2130</v>
      </c>
      <c r="C677" s="19">
        <v>43625.771179733798</v>
      </c>
      <c r="D677" s="19">
        <v>43094.828622141205</v>
      </c>
      <c r="E677" s="19">
        <v>43624.575414178238</v>
      </c>
      <c r="F677" t="s">
        <v>2149</v>
      </c>
      <c r="G677" s="20" t="s">
        <v>2404</v>
      </c>
      <c r="H677" s="59">
        <v>43497</v>
      </c>
      <c r="I677">
        <v>42426</v>
      </c>
      <c r="J677" s="20" t="s">
        <v>2405</v>
      </c>
      <c r="K677" s="20" t="s">
        <v>2211</v>
      </c>
      <c r="L677" s="20" t="s">
        <v>2161</v>
      </c>
      <c r="M677" s="20" t="s">
        <v>2212</v>
      </c>
      <c r="N677" s="20" t="s">
        <v>2619</v>
      </c>
      <c r="O677">
        <v>6</v>
      </c>
      <c r="P677">
        <v>68</v>
      </c>
      <c r="Q677">
        <v>408</v>
      </c>
      <c r="R677" s="59">
        <v>43497</v>
      </c>
      <c r="S677" s="20" t="s">
        <v>2147</v>
      </c>
      <c r="T677" t="b">
        <v>0</v>
      </c>
    </row>
    <row r="678" spans="1:20" x14ac:dyDescent="0.15">
      <c r="A678" s="20" t="s">
        <v>2574</v>
      </c>
      <c r="B678" s="20" t="s">
        <v>2130</v>
      </c>
      <c r="C678" s="19">
        <v>43625.771179733798</v>
      </c>
      <c r="D678" s="19">
        <v>43094.828622141205</v>
      </c>
      <c r="E678" s="19">
        <v>43624.575414178238</v>
      </c>
      <c r="F678" t="s">
        <v>2149</v>
      </c>
      <c r="G678" s="20" t="s">
        <v>2404</v>
      </c>
      <c r="H678" s="59">
        <v>43497</v>
      </c>
      <c r="I678">
        <v>42427</v>
      </c>
      <c r="J678" s="20" t="s">
        <v>2405</v>
      </c>
      <c r="K678" s="20" t="s">
        <v>2167</v>
      </c>
      <c r="L678" s="20" t="s">
        <v>2156</v>
      </c>
      <c r="M678" s="20" t="s">
        <v>2168</v>
      </c>
      <c r="N678" s="20" t="s">
        <v>2620</v>
      </c>
      <c r="O678">
        <v>6</v>
      </c>
      <c r="P678">
        <v>25</v>
      </c>
      <c r="Q678">
        <v>150</v>
      </c>
      <c r="R678" s="59">
        <v>43497</v>
      </c>
      <c r="S678" s="20" t="s">
        <v>2147</v>
      </c>
      <c r="T678" t="b">
        <v>0</v>
      </c>
    </row>
    <row r="679" spans="1:20" x14ac:dyDescent="0.15">
      <c r="A679" s="20" t="s">
        <v>2574</v>
      </c>
      <c r="B679" s="20" t="s">
        <v>2130</v>
      </c>
      <c r="C679" s="19">
        <v>43625.771179733798</v>
      </c>
      <c r="D679" s="19">
        <v>43094.828622141205</v>
      </c>
      <c r="E679" s="19">
        <v>43624.575414178238</v>
      </c>
      <c r="F679" t="s">
        <v>2149</v>
      </c>
      <c r="G679" s="20" t="s">
        <v>2404</v>
      </c>
      <c r="H679" s="59">
        <v>43497</v>
      </c>
      <c r="I679">
        <v>42427</v>
      </c>
      <c r="J679" s="20" t="s">
        <v>2405</v>
      </c>
      <c r="K679" s="20" t="s">
        <v>2190</v>
      </c>
      <c r="L679" s="20" t="s">
        <v>2152</v>
      </c>
      <c r="M679" s="20" t="s">
        <v>2191</v>
      </c>
      <c r="N679" s="20" t="s">
        <v>2621</v>
      </c>
      <c r="O679">
        <v>6</v>
      </c>
      <c r="P679">
        <v>28</v>
      </c>
      <c r="Q679">
        <v>168</v>
      </c>
      <c r="R679" s="59">
        <v>43497</v>
      </c>
      <c r="S679" s="20" t="s">
        <v>2147</v>
      </c>
      <c r="T679" t="b">
        <v>0</v>
      </c>
    </row>
    <row r="680" spans="1:20" x14ac:dyDescent="0.15">
      <c r="A680" s="20" t="s">
        <v>2574</v>
      </c>
      <c r="B680" s="20" t="s">
        <v>2130</v>
      </c>
      <c r="C680" s="19">
        <v>43625.771179733798</v>
      </c>
      <c r="D680" s="19">
        <v>43094.828622141205</v>
      </c>
      <c r="E680" s="19">
        <v>43624.575414178238</v>
      </c>
      <c r="F680" t="s">
        <v>2149</v>
      </c>
      <c r="G680" s="20" t="s">
        <v>2404</v>
      </c>
      <c r="H680" s="59">
        <v>43497</v>
      </c>
      <c r="I680">
        <v>42428</v>
      </c>
      <c r="J680" s="20" t="s">
        <v>2405</v>
      </c>
      <c r="K680" s="20" t="s">
        <v>2155</v>
      </c>
      <c r="L680" s="20" t="s">
        <v>2156</v>
      </c>
      <c r="M680" s="20" t="s">
        <v>2157</v>
      </c>
      <c r="N680" s="20" t="s">
        <v>2622</v>
      </c>
      <c r="O680">
        <v>4</v>
      </c>
      <c r="P680">
        <v>54</v>
      </c>
      <c r="Q680">
        <v>216</v>
      </c>
      <c r="R680" s="59">
        <v>43497</v>
      </c>
      <c r="S680" s="20" t="s">
        <v>2147</v>
      </c>
      <c r="T680" t="b">
        <v>0</v>
      </c>
    </row>
    <row r="681" spans="1:20" x14ac:dyDescent="0.15">
      <c r="A681" s="20" t="s">
        <v>2574</v>
      </c>
      <c r="B681" s="20" t="s">
        <v>2130</v>
      </c>
      <c r="C681" s="19">
        <v>43625.771179733798</v>
      </c>
      <c r="D681" s="19">
        <v>43094.828622141205</v>
      </c>
      <c r="E681" s="19">
        <v>43624.575414178238</v>
      </c>
      <c r="F681" t="s">
        <v>2149</v>
      </c>
      <c r="G681" s="20" t="s">
        <v>2404</v>
      </c>
      <c r="H681" s="59">
        <v>43497</v>
      </c>
      <c r="I681">
        <v>42428</v>
      </c>
      <c r="J681" s="20" t="s">
        <v>2405</v>
      </c>
      <c r="K681" s="20" t="s">
        <v>2177</v>
      </c>
      <c r="L681" s="20" t="s">
        <v>2156</v>
      </c>
      <c r="M681" s="20" t="s">
        <v>2178</v>
      </c>
      <c r="N681" s="20" t="s">
        <v>2623</v>
      </c>
      <c r="O681">
        <v>7</v>
      </c>
      <c r="P681">
        <v>88</v>
      </c>
      <c r="Q681">
        <v>616</v>
      </c>
      <c r="R681" s="59">
        <v>43497</v>
      </c>
      <c r="S681" s="20" t="s">
        <v>2147</v>
      </c>
      <c r="T681" t="b">
        <v>0</v>
      </c>
    </row>
    <row r="682" spans="1:20" x14ac:dyDescent="0.15">
      <c r="A682" s="20" t="s">
        <v>2574</v>
      </c>
      <c r="B682" s="20" t="s">
        <v>2130</v>
      </c>
      <c r="C682" s="19">
        <v>43625.771179733798</v>
      </c>
      <c r="D682" s="19">
        <v>43094.828622141205</v>
      </c>
      <c r="E682" s="19">
        <v>43624.575414178238</v>
      </c>
      <c r="F682" t="s">
        <v>2149</v>
      </c>
      <c r="G682" s="20" t="s">
        <v>2404</v>
      </c>
      <c r="H682" s="59">
        <v>43497</v>
      </c>
      <c r="I682">
        <v>42428</v>
      </c>
      <c r="J682" s="20" t="s">
        <v>2405</v>
      </c>
      <c r="K682" s="20" t="s">
        <v>2167</v>
      </c>
      <c r="L682" s="20" t="s">
        <v>2156</v>
      </c>
      <c r="M682" s="20" t="s">
        <v>2168</v>
      </c>
      <c r="N682" s="20" t="s">
        <v>2484</v>
      </c>
      <c r="O682">
        <v>7</v>
      </c>
      <c r="P682">
        <v>25</v>
      </c>
      <c r="Q682">
        <v>175</v>
      </c>
      <c r="R682" s="59">
        <v>43497</v>
      </c>
      <c r="S682" s="20" t="s">
        <v>2147</v>
      </c>
      <c r="T682" t="b">
        <v>0</v>
      </c>
    </row>
    <row r="683" spans="1:20" x14ac:dyDescent="0.15">
      <c r="A683" s="20" t="s">
        <v>2574</v>
      </c>
      <c r="B683" s="20" t="s">
        <v>2130</v>
      </c>
      <c r="C683" s="19">
        <v>43625.771179733798</v>
      </c>
      <c r="D683" s="19">
        <v>43094.828622141205</v>
      </c>
      <c r="E683" s="19">
        <v>43624.575414178238</v>
      </c>
      <c r="F683" t="s">
        <v>2149</v>
      </c>
      <c r="G683" s="20" t="s">
        <v>2404</v>
      </c>
      <c r="H683" s="59">
        <v>43497</v>
      </c>
      <c r="I683">
        <v>42428</v>
      </c>
      <c r="J683" s="20" t="s">
        <v>2405</v>
      </c>
      <c r="K683" s="20" t="s">
        <v>2205</v>
      </c>
      <c r="L683" s="20" t="s">
        <v>2152</v>
      </c>
      <c r="M683" s="20" t="s">
        <v>2206</v>
      </c>
      <c r="N683" s="20" t="s">
        <v>2624</v>
      </c>
      <c r="O683">
        <v>5</v>
      </c>
      <c r="P683">
        <v>98</v>
      </c>
      <c r="Q683">
        <v>490</v>
      </c>
      <c r="R683" s="59">
        <v>43497</v>
      </c>
      <c r="S683" s="20" t="s">
        <v>2147</v>
      </c>
      <c r="T683" t="b">
        <v>0</v>
      </c>
    </row>
    <row r="684" spans="1:20" x14ac:dyDescent="0.15">
      <c r="A684" s="20" t="s">
        <v>2574</v>
      </c>
      <c r="B684" s="20" t="s">
        <v>2130</v>
      </c>
      <c r="C684" s="19">
        <v>43625.771179733798</v>
      </c>
      <c r="D684" s="19">
        <v>43094.828622141205</v>
      </c>
      <c r="E684" s="19">
        <v>43624.575414178238</v>
      </c>
      <c r="F684" t="s">
        <v>2149</v>
      </c>
      <c r="G684" s="20" t="s">
        <v>2404</v>
      </c>
      <c r="H684" s="59">
        <v>43497</v>
      </c>
      <c r="I684">
        <v>42428</v>
      </c>
      <c r="J684" s="20" t="s">
        <v>2405</v>
      </c>
      <c r="K684" s="20" t="s">
        <v>2155</v>
      </c>
      <c r="L684" s="20" t="s">
        <v>2156</v>
      </c>
      <c r="M684" s="20" t="s">
        <v>2157</v>
      </c>
      <c r="N684" s="20" t="s">
        <v>2625</v>
      </c>
      <c r="O684">
        <v>5</v>
      </c>
      <c r="P684">
        <v>54</v>
      </c>
      <c r="Q684">
        <v>270</v>
      </c>
      <c r="R684" s="59">
        <v>43497</v>
      </c>
      <c r="S684" s="20" t="s">
        <v>2147</v>
      </c>
      <c r="T684" t="b">
        <v>0</v>
      </c>
    </row>
    <row r="685" spans="1:20" x14ac:dyDescent="0.15">
      <c r="A685" s="20" t="s">
        <v>2574</v>
      </c>
      <c r="B685" s="20" t="s">
        <v>2130</v>
      </c>
      <c r="C685" s="19">
        <v>43625.771179733798</v>
      </c>
      <c r="D685" s="19">
        <v>43094.828622141205</v>
      </c>
      <c r="E685" s="19">
        <v>43624.575414178238</v>
      </c>
      <c r="F685" t="s">
        <v>2149</v>
      </c>
      <c r="G685" s="20" t="s">
        <v>2404</v>
      </c>
      <c r="H685" s="59">
        <v>43497</v>
      </c>
      <c r="I685">
        <v>42428</v>
      </c>
      <c r="J685" s="20" t="s">
        <v>2405</v>
      </c>
      <c r="K685" s="20" t="s">
        <v>2155</v>
      </c>
      <c r="L685" s="20" t="s">
        <v>2156</v>
      </c>
      <c r="M685" s="20" t="s">
        <v>2157</v>
      </c>
      <c r="N685" s="20" t="s">
        <v>2615</v>
      </c>
      <c r="O685">
        <v>6</v>
      </c>
      <c r="P685">
        <v>54</v>
      </c>
      <c r="Q685">
        <v>324</v>
      </c>
      <c r="R685" s="59">
        <v>43497</v>
      </c>
      <c r="S685" s="20" t="s">
        <v>2147</v>
      </c>
      <c r="T685" t="b">
        <v>0</v>
      </c>
    </row>
    <row r="686" spans="1:20" x14ac:dyDescent="0.15">
      <c r="A686" s="20" t="s">
        <v>2574</v>
      </c>
      <c r="B686" s="20" t="s">
        <v>2130</v>
      </c>
      <c r="C686" s="19">
        <v>43625.771179733798</v>
      </c>
      <c r="D686" s="19">
        <v>43094.828622141205</v>
      </c>
      <c r="E686" s="19">
        <v>43624.575414178238</v>
      </c>
      <c r="F686" t="s">
        <v>2149</v>
      </c>
      <c r="G686" s="20" t="s">
        <v>2404</v>
      </c>
      <c r="H686" s="59">
        <v>43497</v>
      </c>
      <c r="I686">
        <v>42428</v>
      </c>
      <c r="J686" s="20" t="s">
        <v>2405</v>
      </c>
      <c r="K686" s="20" t="s">
        <v>2167</v>
      </c>
      <c r="L686" s="20" t="s">
        <v>2156</v>
      </c>
      <c r="M686" s="20" t="s">
        <v>2168</v>
      </c>
      <c r="N686" s="20" t="s">
        <v>2626</v>
      </c>
      <c r="O686">
        <v>6</v>
      </c>
      <c r="P686">
        <v>25</v>
      </c>
      <c r="Q686">
        <v>150</v>
      </c>
      <c r="R686" s="59">
        <v>43497</v>
      </c>
      <c r="S686" s="20" t="s">
        <v>2147</v>
      </c>
      <c r="T686" t="b">
        <v>0</v>
      </c>
    </row>
    <row r="687" spans="1:20" x14ac:dyDescent="0.15">
      <c r="A687" s="20" t="s">
        <v>2574</v>
      </c>
      <c r="B687" s="20" t="s">
        <v>2130</v>
      </c>
      <c r="C687" s="19">
        <v>43625.771179733798</v>
      </c>
      <c r="D687" s="19">
        <v>43094.828622141205</v>
      </c>
      <c r="E687" s="19">
        <v>43624.575414178238</v>
      </c>
      <c r="F687" t="s">
        <v>2149</v>
      </c>
      <c r="G687" s="20" t="s">
        <v>2404</v>
      </c>
      <c r="H687" s="59">
        <v>43497</v>
      </c>
      <c r="I687">
        <v>42428</v>
      </c>
      <c r="J687" s="20" t="s">
        <v>2405</v>
      </c>
      <c r="K687" s="20" t="s">
        <v>2167</v>
      </c>
      <c r="L687" s="20" t="s">
        <v>2156</v>
      </c>
      <c r="M687" s="20" t="s">
        <v>2168</v>
      </c>
      <c r="N687" s="20" t="s">
        <v>2627</v>
      </c>
      <c r="O687">
        <v>5</v>
      </c>
      <c r="P687">
        <v>25</v>
      </c>
      <c r="Q687">
        <v>125</v>
      </c>
      <c r="R687" s="59">
        <v>43497</v>
      </c>
      <c r="S687" s="20" t="s">
        <v>2147</v>
      </c>
      <c r="T687" t="b">
        <v>0</v>
      </c>
    </row>
    <row r="688" spans="1:20" x14ac:dyDescent="0.15">
      <c r="A688" s="20" t="s">
        <v>2574</v>
      </c>
      <c r="B688" s="20" t="s">
        <v>2130</v>
      </c>
      <c r="C688" s="19">
        <v>43625.771179733798</v>
      </c>
      <c r="D688" s="19">
        <v>43094.828622141205</v>
      </c>
      <c r="E688" s="19">
        <v>43624.575414178238</v>
      </c>
      <c r="F688" t="s">
        <v>2149</v>
      </c>
      <c r="G688" s="20" t="s">
        <v>2404</v>
      </c>
      <c r="H688" s="59">
        <v>43497</v>
      </c>
      <c r="I688">
        <v>42428</v>
      </c>
      <c r="J688" s="20" t="s">
        <v>2405</v>
      </c>
      <c r="K688" s="20" t="s">
        <v>2177</v>
      </c>
      <c r="L688" s="20" t="s">
        <v>2156</v>
      </c>
      <c r="M688" s="20" t="s">
        <v>2178</v>
      </c>
      <c r="N688" s="20" t="s">
        <v>2427</v>
      </c>
      <c r="O688">
        <v>4</v>
      </c>
      <c r="P688">
        <v>88</v>
      </c>
      <c r="Q688">
        <v>352</v>
      </c>
      <c r="R688" s="59">
        <v>43497</v>
      </c>
      <c r="S688" s="20" t="s">
        <v>2147</v>
      </c>
      <c r="T688" t="b">
        <v>0</v>
      </c>
    </row>
    <row r="689" spans="1:20" x14ac:dyDescent="0.15">
      <c r="A689" s="20" t="s">
        <v>2574</v>
      </c>
      <c r="B689" s="20" t="s">
        <v>2130</v>
      </c>
      <c r="C689" s="19">
        <v>43625.771179733798</v>
      </c>
      <c r="D689" s="19">
        <v>43094.828622141205</v>
      </c>
      <c r="E689" s="19">
        <v>43624.575414178238</v>
      </c>
      <c r="F689" t="s">
        <v>2149</v>
      </c>
      <c r="G689" s="20" t="s">
        <v>2404</v>
      </c>
      <c r="H689" s="59">
        <v>43497</v>
      </c>
      <c r="I689">
        <v>42428</v>
      </c>
      <c r="J689" s="20" t="s">
        <v>2405</v>
      </c>
      <c r="K689" s="20" t="s">
        <v>2177</v>
      </c>
      <c r="L689" s="20" t="s">
        <v>2156</v>
      </c>
      <c r="M689" s="20" t="s">
        <v>2178</v>
      </c>
      <c r="N689" s="20" t="s">
        <v>2618</v>
      </c>
      <c r="O689">
        <v>4</v>
      </c>
      <c r="P689">
        <v>88</v>
      </c>
      <c r="Q689">
        <v>352</v>
      </c>
      <c r="R689" s="59">
        <v>43497</v>
      </c>
      <c r="S689" s="20" t="s">
        <v>2147</v>
      </c>
      <c r="T689" t="b">
        <v>0</v>
      </c>
    </row>
    <row r="690" spans="1:20" x14ac:dyDescent="0.15">
      <c r="A690" s="20" t="s">
        <v>2574</v>
      </c>
      <c r="B690" s="20" t="s">
        <v>2130</v>
      </c>
      <c r="C690" s="19">
        <v>43625.771179733798</v>
      </c>
      <c r="D690" s="19">
        <v>43094.828622141205</v>
      </c>
      <c r="E690" s="19">
        <v>43624.575414178238</v>
      </c>
      <c r="F690" t="s">
        <v>2149</v>
      </c>
      <c r="G690" s="20" t="s">
        <v>2404</v>
      </c>
      <c r="H690" s="59">
        <v>43497</v>
      </c>
      <c r="I690">
        <v>42429</v>
      </c>
      <c r="J690" s="20" t="s">
        <v>2405</v>
      </c>
      <c r="K690" s="20" t="s">
        <v>2190</v>
      </c>
      <c r="L690" s="20" t="s">
        <v>2152</v>
      </c>
      <c r="M690" s="20" t="s">
        <v>2191</v>
      </c>
      <c r="N690" s="20" t="s">
        <v>2628</v>
      </c>
      <c r="O690">
        <v>6</v>
      </c>
      <c r="P690">
        <v>28</v>
      </c>
      <c r="Q690">
        <v>168</v>
      </c>
      <c r="R690" s="59">
        <v>43497</v>
      </c>
      <c r="S690" s="20" t="s">
        <v>2147</v>
      </c>
      <c r="T690" t="b">
        <v>0</v>
      </c>
    </row>
    <row r="691" spans="1:20" x14ac:dyDescent="0.15">
      <c r="A691" s="20" t="s">
        <v>2574</v>
      </c>
      <c r="B691" s="20" t="s">
        <v>2130</v>
      </c>
      <c r="C691" s="19">
        <v>43625.771179733798</v>
      </c>
      <c r="D691" s="19">
        <v>43094.828622141205</v>
      </c>
      <c r="E691" s="19">
        <v>43624.575414178238</v>
      </c>
      <c r="F691" t="s">
        <v>2149</v>
      </c>
      <c r="G691" s="20" t="s">
        <v>2404</v>
      </c>
      <c r="H691" s="59">
        <v>43497</v>
      </c>
      <c r="I691">
        <v>42429</v>
      </c>
      <c r="J691" s="20" t="s">
        <v>2405</v>
      </c>
      <c r="K691" s="20" t="s">
        <v>2177</v>
      </c>
      <c r="L691" s="20" t="s">
        <v>2156</v>
      </c>
      <c r="M691" s="20" t="s">
        <v>2178</v>
      </c>
      <c r="N691" s="20" t="s">
        <v>2629</v>
      </c>
      <c r="O691">
        <v>2</v>
      </c>
      <c r="P691">
        <v>88</v>
      </c>
      <c r="Q691">
        <v>176</v>
      </c>
      <c r="R691" s="59">
        <v>43497</v>
      </c>
      <c r="S691" s="20" t="s">
        <v>2147</v>
      </c>
      <c r="T691" t="b">
        <v>0</v>
      </c>
    </row>
    <row r="692" spans="1:20" x14ac:dyDescent="0.15">
      <c r="A692" s="20" t="s">
        <v>2574</v>
      </c>
      <c r="B692" s="20" t="s">
        <v>2130</v>
      </c>
      <c r="C692" s="19">
        <v>43625.771179733798</v>
      </c>
      <c r="D692" s="19">
        <v>43094.828622141205</v>
      </c>
      <c r="E692" s="19">
        <v>43624.575414178238</v>
      </c>
      <c r="F692" t="s">
        <v>2149</v>
      </c>
      <c r="G692" s="20" t="s">
        <v>2404</v>
      </c>
      <c r="H692" s="59">
        <v>43497</v>
      </c>
      <c r="I692">
        <v>42429</v>
      </c>
      <c r="J692" s="20" t="s">
        <v>2405</v>
      </c>
      <c r="K692" s="20" t="s">
        <v>2155</v>
      </c>
      <c r="L692" s="20" t="s">
        <v>2156</v>
      </c>
      <c r="M692" s="20" t="s">
        <v>2157</v>
      </c>
      <c r="N692" s="20" t="s">
        <v>2630</v>
      </c>
      <c r="O692">
        <v>6</v>
      </c>
      <c r="P692">
        <v>54</v>
      </c>
      <c r="Q692">
        <v>324</v>
      </c>
      <c r="R692" s="59">
        <v>43497</v>
      </c>
      <c r="S692" s="20" t="s">
        <v>2147</v>
      </c>
      <c r="T692" t="b">
        <v>0</v>
      </c>
    </row>
    <row r="693" spans="1:20" x14ac:dyDescent="0.15">
      <c r="A693" s="20" t="s">
        <v>2574</v>
      </c>
      <c r="B693" s="20" t="s">
        <v>2130</v>
      </c>
      <c r="C693" s="19">
        <v>43625.771179733798</v>
      </c>
      <c r="D693" s="19">
        <v>43094.828622141205</v>
      </c>
      <c r="E693" s="19">
        <v>43624.575414178238</v>
      </c>
      <c r="F693" t="s">
        <v>2149</v>
      </c>
      <c r="G693" s="20" t="s">
        <v>2404</v>
      </c>
      <c r="H693" s="59">
        <v>43497</v>
      </c>
      <c r="I693">
        <v>42429</v>
      </c>
      <c r="J693" s="20" t="s">
        <v>2405</v>
      </c>
      <c r="K693" s="20" t="s">
        <v>2190</v>
      </c>
      <c r="L693" s="20" t="s">
        <v>2152</v>
      </c>
      <c r="M693" s="20" t="s">
        <v>2191</v>
      </c>
      <c r="N693" s="20" t="s">
        <v>2631</v>
      </c>
      <c r="O693">
        <v>4</v>
      </c>
      <c r="P693">
        <v>28</v>
      </c>
      <c r="Q693">
        <v>112</v>
      </c>
      <c r="R693" s="59">
        <v>43497</v>
      </c>
      <c r="S693" s="20" t="s">
        <v>2147</v>
      </c>
      <c r="T693" t="b">
        <v>0</v>
      </c>
    </row>
    <row r="694" spans="1:20" x14ac:dyDescent="0.15">
      <c r="A694" s="20" t="s">
        <v>2632</v>
      </c>
      <c r="B694" s="20" t="s">
        <v>2130</v>
      </c>
      <c r="C694" s="19">
        <v>43625.771179780095</v>
      </c>
      <c r="D694" s="19">
        <v>43094.829054930553</v>
      </c>
      <c r="E694" s="19">
        <v>43624.57541420139</v>
      </c>
      <c r="F694" t="s">
        <v>2149</v>
      </c>
      <c r="G694" s="20" t="s">
        <v>2404</v>
      </c>
      <c r="H694" s="59">
        <v>43525</v>
      </c>
      <c r="I694">
        <v>42430</v>
      </c>
      <c r="J694" s="20" t="s">
        <v>2405</v>
      </c>
      <c r="K694" s="20" t="s">
        <v>2155</v>
      </c>
      <c r="L694" s="20" t="s">
        <v>2156</v>
      </c>
      <c r="M694" s="20" t="s">
        <v>2157</v>
      </c>
      <c r="N694" s="20" t="s">
        <v>2437</v>
      </c>
      <c r="O694">
        <v>3</v>
      </c>
      <c r="P694">
        <v>54</v>
      </c>
      <c r="Q694">
        <v>162</v>
      </c>
      <c r="R694" s="59">
        <v>43525</v>
      </c>
      <c r="S694" s="20" t="s">
        <v>2147</v>
      </c>
      <c r="T694" t="b">
        <v>0</v>
      </c>
    </row>
    <row r="695" spans="1:20" x14ac:dyDescent="0.15">
      <c r="A695" s="20" t="s">
        <v>2632</v>
      </c>
      <c r="B695" s="20" t="s">
        <v>2130</v>
      </c>
      <c r="C695" s="19">
        <v>43625.771179780095</v>
      </c>
      <c r="D695" s="19">
        <v>43094.829054930553</v>
      </c>
      <c r="E695" s="19">
        <v>43624.57541420139</v>
      </c>
      <c r="F695" t="s">
        <v>2149</v>
      </c>
      <c r="G695" s="20" t="s">
        <v>2404</v>
      </c>
      <c r="H695" s="59">
        <v>43525</v>
      </c>
      <c r="I695">
        <v>42430</v>
      </c>
      <c r="J695" s="20" t="s">
        <v>2405</v>
      </c>
      <c r="K695" s="20" t="s">
        <v>2177</v>
      </c>
      <c r="L695" s="20" t="s">
        <v>2156</v>
      </c>
      <c r="M695" s="20" t="s">
        <v>2178</v>
      </c>
      <c r="N695" s="20" t="s">
        <v>2633</v>
      </c>
      <c r="O695">
        <v>3</v>
      </c>
      <c r="P695">
        <v>88</v>
      </c>
      <c r="Q695">
        <v>264</v>
      </c>
      <c r="R695" s="59">
        <v>43525</v>
      </c>
      <c r="S695" s="20" t="s">
        <v>2147</v>
      </c>
      <c r="T695" t="b">
        <v>0</v>
      </c>
    </row>
    <row r="696" spans="1:20" x14ac:dyDescent="0.15">
      <c r="A696" s="20" t="s">
        <v>2632</v>
      </c>
      <c r="B696" s="20" t="s">
        <v>2130</v>
      </c>
      <c r="C696" s="19">
        <v>43625.771179780095</v>
      </c>
      <c r="D696" s="19">
        <v>43094.829054930553</v>
      </c>
      <c r="E696" s="19">
        <v>43624.57541420139</v>
      </c>
      <c r="F696" t="s">
        <v>2149</v>
      </c>
      <c r="G696" s="20" t="s">
        <v>2404</v>
      </c>
      <c r="H696" s="59">
        <v>43525</v>
      </c>
      <c r="I696">
        <v>42430</v>
      </c>
      <c r="J696" s="20" t="s">
        <v>2405</v>
      </c>
      <c r="K696" s="20" t="s">
        <v>2190</v>
      </c>
      <c r="L696" s="20" t="s">
        <v>2152</v>
      </c>
      <c r="M696" s="20" t="s">
        <v>2191</v>
      </c>
      <c r="N696" s="20" t="s">
        <v>2634</v>
      </c>
      <c r="O696">
        <v>7</v>
      </c>
      <c r="P696">
        <v>28</v>
      </c>
      <c r="Q696">
        <v>196</v>
      </c>
      <c r="R696" s="59">
        <v>43525</v>
      </c>
      <c r="S696" s="20" t="s">
        <v>2147</v>
      </c>
      <c r="T696" t="b">
        <v>0</v>
      </c>
    </row>
    <row r="697" spans="1:20" x14ac:dyDescent="0.15">
      <c r="A697" s="20" t="s">
        <v>2632</v>
      </c>
      <c r="B697" s="20" t="s">
        <v>2130</v>
      </c>
      <c r="C697" s="19">
        <v>43625.771179780095</v>
      </c>
      <c r="D697" s="19">
        <v>43094.829054930553</v>
      </c>
      <c r="E697" s="19">
        <v>43624.57541420139</v>
      </c>
      <c r="F697" t="s">
        <v>2149</v>
      </c>
      <c r="G697" s="20" t="s">
        <v>2404</v>
      </c>
      <c r="H697" s="59">
        <v>43525</v>
      </c>
      <c r="I697">
        <v>42430</v>
      </c>
      <c r="J697" s="20" t="s">
        <v>2405</v>
      </c>
      <c r="K697" s="20" t="s">
        <v>2160</v>
      </c>
      <c r="L697" s="20" t="s">
        <v>2161</v>
      </c>
      <c r="M697" s="20" t="s">
        <v>2162</v>
      </c>
      <c r="N697" s="20" t="s">
        <v>2635</v>
      </c>
      <c r="O697">
        <v>3</v>
      </c>
      <c r="P697">
        <v>26</v>
      </c>
      <c r="Q697">
        <v>78</v>
      </c>
      <c r="R697" s="59">
        <v>43525</v>
      </c>
      <c r="S697" s="20" t="s">
        <v>2147</v>
      </c>
      <c r="T697" t="b">
        <v>0</v>
      </c>
    </row>
    <row r="698" spans="1:20" x14ac:dyDescent="0.15">
      <c r="A698" s="20" t="s">
        <v>2632</v>
      </c>
      <c r="B698" s="20" t="s">
        <v>2130</v>
      </c>
      <c r="C698" s="19">
        <v>43625.771179780095</v>
      </c>
      <c r="D698" s="19">
        <v>43094.829054930553</v>
      </c>
      <c r="E698" s="19">
        <v>43624.57541420139</v>
      </c>
      <c r="F698" t="s">
        <v>2149</v>
      </c>
      <c r="G698" s="20" t="s">
        <v>2404</v>
      </c>
      <c r="H698" s="59">
        <v>43525</v>
      </c>
      <c r="I698">
        <v>42431</v>
      </c>
      <c r="J698" s="20" t="s">
        <v>2405</v>
      </c>
      <c r="K698" s="20" t="s">
        <v>2190</v>
      </c>
      <c r="L698" s="20" t="s">
        <v>2152</v>
      </c>
      <c r="M698" s="20" t="s">
        <v>2191</v>
      </c>
      <c r="N698" s="20" t="s">
        <v>2636</v>
      </c>
      <c r="O698">
        <v>5</v>
      </c>
      <c r="P698">
        <v>28</v>
      </c>
      <c r="Q698">
        <v>140</v>
      </c>
      <c r="R698" s="59">
        <v>43525</v>
      </c>
      <c r="S698" s="20" t="s">
        <v>2147</v>
      </c>
      <c r="T698" t="b">
        <v>0</v>
      </c>
    </row>
    <row r="699" spans="1:20" x14ac:dyDescent="0.15">
      <c r="A699" s="20" t="s">
        <v>2632</v>
      </c>
      <c r="B699" s="20" t="s">
        <v>2130</v>
      </c>
      <c r="C699" s="19">
        <v>43625.771179780095</v>
      </c>
      <c r="D699" s="19">
        <v>43094.829054930553</v>
      </c>
      <c r="E699" s="19">
        <v>43624.57541420139</v>
      </c>
      <c r="F699" t="s">
        <v>2149</v>
      </c>
      <c r="G699" s="20" t="s">
        <v>2404</v>
      </c>
      <c r="H699" s="59">
        <v>43525</v>
      </c>
      <c r="I699">
        <v>42431</v>
      </c>
      <c r="J699" s="20" t="s">
        <v>2405</v>
      </c>
      <c r="K699" s="20" t="s">
        <v>2167</v>
      </c>
      <c r="L699" s="20" t="s">
        <v>2156</v>
      </c>
      <c r="M699" s="20" t="s">
        <v>2168</v>
      </c>
      <c r="N699" s="20" t="s">
        <v>2533</v>
      </c>
      <c r="O699">
        <v>7</v>
      </c>
      <c r="P699">
        <v>25</v>
      </c>
      <c r="Q699">
        <v>175</v>
      </c>
      <c r="R699" s="59">
        <v>43525</v>
      </c>
      <c r="S699" s="20" t="s">
        <v>2147</v>
      </c>
      <c r="T699" t="b">
        <v>0</v>
      </c>
    </row>
    <row r="700" spans="1:20" x14ac:dyDescent="0.15">
      <c r="A700" s="20" t="s">
        <v>2632</v>
      </c>
      <c r="B700" s="20" t="s">
        <v>2130</v>
      </c>
      <c r="C700" s="19">
        <v>43625.771179780095</v>
      </c>
      <c r="D700" s="19">
        <v>43094.829054930553</v>
      </c>
      <c r="E700" s="19">
        <v>43624.57541420139</v>
      </c>
      <c r="F700" t="s">
        <v>2149</v>
      </c>
      <c r="G700" s="20" t="s">
        <v>2404</v>
      </c>
      <c r="H700" s="59">
        <v>43525</v>
      </c>
      <c r="I700">
        <v>42431</v>
      </c>
      <c r="J700" s="20" t="s">
        <v>2405</v>
      </c>
      <c r="K700" s="20" t="s">
        <v>2177</v>
      </c>
      <c r="L700" s="20" t="s">
        <v>2156</v>
      </c>
      <c r="M700" s="20" t="s">
        <v>2178</v>
      </c>
      <c r="N700" s="20" t="s">
        <v>2637</v>
      </c>
      <c r="O700">
        <v>6</v>
      </c>
      <c r="P700">
        <v>88</v>
      </c>
      <c r="Q700">
        <v>528</v>
      </c>
      <c r="R700" s="59">
        <v>43525</v>
      </c>
      <c r="S700" s="20" t="s">
        <v>2147</v>
      </c>
      <c r="T700" t="b">
        <v>0</v>
      </c>
    </row>
    <row r="701" spans="1:20" x14ac:dyDescent="0.15">
      <c r="A701" s="20" t="s">
        <v>2632</v>
      </c>
      <c r="B701" s="20" t="s">
        <v>2130</v>
      </c>
      <c r="C701" s="19">
        <v>43625.771179780095</v>
      </c>
      <c r="D701" s="19">
        <v>43094.829054930553</v>
      </c>
      <c r="E701" s="19">
        <v>43624.57541420139</v>
      </c>
      <c r="F701" t="s">
        <v>2149</v>
      </c>
      <c r="G701" s="20" t="s">
        <v>2404</v>
      </c>
      <c r="H701" s="59">
        <v>43525</v>
      </c>
      <c r="I701">
        <v>42431</v>
      </c>
      <c r="J701" s="20" t="s">
        <v>2405</v>
      </c>
      <c r="K701" s="20" t="s">
        <v>2151</v>
      </c>
      <c r="L701" s="20" t="s">
        <v>2152</v>
      </c>
      <c r="M701" s="20" t="s">
        <v>2153</v>
      </c>
      <c r="N701" s="20" t="s">
        <v>2638</v>
      </c>
      <c r="O701">
        <v>6</v>
      </c>
      <c r="P701">
        <v>16</v>
      </c>
      <c r="Q701">
        <v>96</v>
      </c>
      <c r="R701" s="59">
        <v>43525</v>
      </c>
      <c r="S701" s="20" t="s">
        <v>2147</v>
      </c>
      <c r="T701" t="b">
        <v>0</v>
      </c>
    </row>
    <row r="702" spans="1:20" x14ac:dyDescent="0.15">
      <c r="A702" s="20" t="s">
        <v>2632</v>
      </c>
      <c r="B702" s="20" t="s">
        <v>2130</v>
      </c>
      <c r="C702" s="19">
        <v>43625.771179780095</v>
      </c>
      <c r="D702" s="19">
        <v>43094.829054930553</v>
      </c>
      <c r="E702" s="19">
        <v>43624.57541420139</v>
      </c>
      <c r="F702" t="s">
        <v>2149</v>
      </c>
      <c r="G702" s="20" t="s">
        <v>2404</v>
      </c>
      <c r="H702" s="59">
        <v>43525</v>
      </c>
      <c r="I702">
        <v>42431</v>
      </c>
      <c r="J702" s="20" t="s">
        <v>2405</v>
      </c>
      <c r="K702" s="20" t="s">
        <v>2190</v>
      </c>
      <c r="L702" s="20" t="s">
        <v>2152</v>
      </c>
      <c r="M702" s="20" t="s">
        <v>2191</v>
      </c>
      <c r="N702" s="20" t="s">
        <v>2498</v>
      </c>
      <c r="O702">
        <v>5</v>
      </c>
      <c r="P702">
        <v>28</v>
      </c>
      <c r="Q702">
        <v>140</v>
      </c>
      <c r="R702" s="59">
        <v>43525</v>
      </c>
      <c r="S702" s="20" t="s">
        <v>2147</v>
      </c>
      <c r="T702" t="b">
        <v>0</v>
      </c>
    </row>
    <row r="703" spans="1:20" x14ac:dyDescent="0.15">
      <c r="A703" s="20" t="s">
        <v>2632</v>
      </c>
      <c r="B703" s="20" t="s">
        <v>2130</v>
      </c>
      <c r="C703" s="19">
        <v>43625.771179780095</v>
      </c>
      <c r="D703" s="19">
        <v>43094.829054930553</v>
      </c>
      <c r="E703" s="19">
        <v>43624.57541420139</v>
      </c>
      <c r="F703" t="s">
        <v>2149</v>
      </c>
      <c r="G703" s="20" t="s">
        <v>2404</v>
      </c>
      <c r="H703" s="59">
        <v>43525</v>
      </c>
      <c r="I703">
        <v>42432</v>
      </c>
      <c r="J703" s="20" t="s">
        <v>2405</v>
      </c>
      <c r="K703" s="20" t="s">
        <v>2190</v>
      </c>
      <c r="L703" s="20" t="s">
        <v>2152</v>
      </c>
      <c r="M703" s="20" t="s">
        <v>2191</v>
      </c>
      <c r="N703" s="20" t="s">
        <v>2639</v>
      </c>
      <c r="O703">
        <v>7</v>
      </c>
      <c r="P703">
        <v>28</v>
      </c>
      <c r="Q703">
        <v>196</v>
      </c>
      <c r="R703" s="59">
        <v>43525</v>
      </c>
      <c r="S703" s="20" t="s">
        <v>2147</v>
      </c>
      <c r="T703" t="b">
        <v>0</v>
      </c>
    </row>
    <row r="704" spans="1:20" x14ac:dyDescent="0.15">
      <c r="A704" s="20" t="s">
        <v>2632</v>
      </c>
      <c r="B704" s="20" t="s">
        <v>2130</v>
      </c>
      <c r="C704" s="19">
        <v>43625.771179780095</v>
      </c>
      <c r="D704" s="19">
        <v>43094.829054930553</v>
      </c>
      <c r="E704" s="19">
        <v>43624.57541420139</v>
      </c>
      <c r="F704" t="s">
        <v>2149</v>
      </c>
      <c r="G704" s="20" t="s">
        <v>2404</v>
      </c>
      <c r="H704" s="59">
        <v>43525</v>
      </c>
      <c r="I704">
        <v>42432</v>
      </c>
      <c r="J704" s="20" t="s">
        <v>2405</v>
      </c>
      <c r="K704" s="20" t="s">
        <v>2211</v>
      </c>
      <c r="L704" s="20" t="s">
        <v>2161</v>
      </c>
      <c r="M704" s="20" t="s">
        <v>2212</v>
      </c>
      <c r="N704" s="20" t="s">
        <v>2508</v>
      </c>
      <c r="O704">
        <v>4</v>
      </c>
      <c r="P704">
        <v>68</v>
      </c>
      <c r="Q704">
        <v>272</v>
      </c>
      <c r="R704" s="59">
        <v>43525</v>
      </c>
      <c r="S704" s="20" t="s">
        <v>2147</v>
      </c>
      <c r="T704" t="b">
        <v>0</v>
      </c>
    </row>
    <row r="705" spans="1:20" x14ac:dyDescent="0.15">
      <c r="A705" s="20" t="s">
        <v>2632</v>
      </c>
      <c r="B705" s="20" t="s">
        <v>2130</v>
      </c>
      <c r="C705" s="19">
        <v>43625.771179780095</v>
      </c>
      <c r="D705" s="19">
        <v>43094.829054930553</v>
      </c>
      <c r="E705" s="19">
        <v>43624.57541420139</v>
      </c>
      <c r="F705" t="s">
        <v>2149</v>
      </c>
      <c r="G705" s="20" t="s">
        <v>2404</v>
      </c>
      <c r="H705" s="59">
        <v>43525</v>
      </c>
      <c r="I705">
        <v>42432</v>
      </c>
      <c r="J705" s="20" t="s">
        <v>2405</v>
      </c>
      <c r="K705" s="20" t="s">
        <v>2151</v>
      </c>
      <c r="L705" s="20" t="s">
        <v>2152</v>
      </c>
      <c r="M705" s="20" t="s">
        <v>2153</v>
      </c>
      <c r="N705" s="20" t="s">
        <v>2416</v>
      </c>
      <c r="O705">
        <v>7</v>
      </c>
      <c r="P705">
        <v>16</v>
      </c>
      <c r="Q705">
        <v>112</v>
      </c>
      <c r="R705" s="59">
        <v>43525</v>
      </c>
      <c r="S705" s="20" t="s">
        <v>2147</v>
      </c>
      <c r="T705" t="b">
        <v>0</v>
      </c>
    </row>
    <row r="706" spans="1:20" x14ac:dyDescent="0.15">
      <c r="A706" s="20" t="s">
        <v>2632</v>
      </c>
      <c r="B706" s="20" t="s">
        <v>2130</v>
      </c>
      <c r="C706" s="19">
        <v>43625.771179780095</v>
      </c>
      <c r="D706" s="19">
        <v>43094.829054930553</v>
      </c>
      <c r="E706" s="19">
        <v>43624.57541420139</v>
      </c>
      <c r="F706" t="s">
        <v>2149</v>
      </c>
      <c r="G706" s="20" t="s">
        <v>2404</v>
      </c>
      <c r="H706" s="59">
        <v>43525</v>
      </c>
      <c r="I706">
        <v>42433</v>
      </c>
      <c r="J706" s="20" t="s">
        <v>2405</v>
      </c>
      <c r="K706" s="20" t="s">
        <v>2155</v>
      </c>
      <c r="L706" s="20" t="s">
        <v>2156</v>
      </c>
      <c r="M706" s="20" t="s">
        <v>2157</v>
      </c>
      <c r="N706" s="20" t="s">
        <v>2597</v>
      </c>
      <c r="O706">
        <v>9</v>
      </c>
      <c r="P706">
        <v>54</v>
      </c>
      <c r="Q706">
        <v>486</v>
      </c>
      <c r="R706" s="59">
        <v>43525</v>
      </c>
      <c r="S706" s="20" t="s">
        <v>2147</v>
      </c>
      <c r="T706" t="b">
        <v>0</v>
      </c>
    </row>
    <row r="707" spans="1:20" x14ac:dyDescent="0.15">
      <c r="A707" s="20" t="s">
        <v>2632</v>
      </c>
      <c r="B707" s="20" t="s">
        <v>2130</v>
      </c>
      <c r="C707" s="19">
        <v>43625.771179780095</v>
      </c>
      <c r="D707" s="19">
        <v>43094.829054930553</v>
      </c>
      <c r="E707" s="19">
        <v>43624.57541420139</v>
      </c>
      <c r="F707" t="s">
        <v>2149</v>
      </c>
      <c r="G707" s="20" t="s">
        <v>2404</v>
      </c>
      <c r="H707" s="59">
        <v>43525</v>
      </c>
      <c r="I707">
        <v>42433</v>
      </c>
      <c r="J707" s="20" t="s">
        <v>2405</v>
      </c>
      <c r="K707" s="20" t="s">
        <v>2190</v>
      </c>
      <c r="L707" s="20" t="s">
        <v>2152</v>
      </c>
      <c r="M707" s="20" t="s">
        <v>2191</v>
      </c>
      <c r="N707" s="20" t="s">
        <v>2640</v>
      </c>
      <c r="O707">
        <v>9</v>
      </c>
      <c r="P707">
        <v>28</v>
      </c>
      <c r="Q707">
        <v>252</v>
      </c>
      <c r="R707" s="59">
        <v>43525</v>
      </c>
      <c r="S707" s="20" t="s">
        <v>2147</v>
      </c>
      <c r="T707" t="b">
        <v>0</v>
      </c>
    </row>
    <row r="708" spans="1:20" x14ac:dyDescent="0.15">
      <c r="A708" s="20" t="s">
        <v>2632</v>
      </c>
      <c r="B708" s="20" t="s">
        <v>2130</v>
      </c>
      <c r="C708" s="19">
        <v>43625.771179780095</v>
      </c>
      <c r="D708" s="19">
        <v>43094.829054930553</v>
      </c>
      <c r="E708" s="19">
        <v>43624.57541420139</v>
      </c>
      <c r="F708" t="s">
        <v>2149</v>
      </c>
      <c r="G708" s="20" t="s">
        <v>2404</v>
      </c>
      <c r="H708" s="59">
        <v>43525</v>
      </c>
      <c r="I708">
        <v>42433</v>
      </c>
      <c r="J708" s="20" t="s">
        <v>2405</v>
      </c>
      <c r="K708" s="20" t="s">
        <v>2155</v>
      </c>
      <c r="L708" s="20" t="s">
        <v>2156</v>
      </c>
      <c r="M708" s="20" t="s">
        <v>2157</v>
      </c>
      <c r="N708" s="20" t="s">
        <v>2641</v>
      </c>
      <c r="O708">
        <v>6</v>
      </c>
      <c r="P708">
        <v>54</v>
      </c>
      <c r="Q708">
        <v>324</v>
      </c>
      <c r="R708" s="59">
        <v>43525</v>
      </c>
      <c r="S708" s="20" t="s">
        <v>2147</v>
      </c>
      <c r="T708" t="b">
        <v>0</v>
      </c>
    </row>
    <row r="709" spans="1:20" x14ac:dyDescent="0.15">
      <c r="A709" s="20" t="s">
        <v>2632</v>
      </c>
      <c r="B709" s="20" t="s">
        <v>2130</v>
      </c>
      <c r="C709" s="19">
        <v>43625.771179780095</v>
      </c>
      <c r="D709" s="19">
        <v>43094.829054930553</v>
      </c>
      <c r="E709" s="19">
        <v>43624.57541420139</v>
      </c>
      <c r="F709" t="s">
        <v>2149</v>
      </c>
      <c r="G709" s="20" t="s">
        <v>2404</v>
      </c>
      <c r="H709" s="59">
        <v>43525</v>
      </c>
      <c r="I709">
        <v>42433</v>
      </c>
      <c r="J709" s="20" t="s">
        <v>2405</v>
      </c>
      <c r="K709" s="20" t="s">
        <v>2164</v>
      </c>
      <c r="L709" s="20" t="s">
        <v>2161</v>
      </c>
      <c r="M709" s="20" t="s">
        <v>2165</v>
      </c>
      <c r="N709" s="20" t="s">
        <v>2538</v>
      </c>
      <c r="O709">
        <v>7</v>
      </c>
      <c r="P709">
        <v>49</v>
      </c>
      <c r="Q709">
        <v>343</v>
      </c>
      <c r="R709" s="59">
        <v>43525</v>
      </c>
      <c r="S709" s="20" t="s">
        <v>2147</v>
      </c>
      <c r="T709" t="b">
        <v>0</v>
      </c>
    </row>
    <row r="710" spans="1:20" x14ac:dyDescent="0.15">
      <c r="A710" s="20" t="s">
        <v>2632</v>
      </c>
      <c r="B710" s="20" t="s">
        <v>2130</v>
      </c>
      <c r="C710" s="19">
        <v>43625.771179780095</v>
      </c>
      <c r="D710" s="19">
        <v>43094.829054930553</v>
      </c>
      <c r="E710" s="19">
        <v>43624.57541420139</v>
      </c>
      <c r="F710" t="s">
        <v>2149</v>
      </c>
      <c r="G710" s="20" t="s">
        <v>2404</v>
      </c>
      <c r="H710" s="59">
        <v>43525</v>
      </c>
      <c r="I710">
        <v>42434</v>
      </c>
      <c r="J710" s="20" t="s">
        <v>2405</v>
      </c>
      <c r="K710" s="20" t="s">
        <v>2190</v>
      </c>
      <c r="L710" s="20" t="s">
        <v>2152</v>
      </c>
      <c r="M710" s="20" t="s">
        <v>2191</v>
      </c>
      <c r="N710" s="20" t="s">
        <v>2642</v>
      </c>
      <c r="O710">
        <v>5</v>
      </c>
      <c r="P710">
        <v>28</v>
      </c>
      <c r="Q710">
        <v>140</v>
      </c>
      <c r="R710" s="59">
        <v>43525</v>
      </c>
      <c r="S710" s="20" t="s">
        <v>2147</v>
      </c>
      <c r="T710" t="b">
        <v>0</v>
      </c>
    </row>
    <row r="711" spans="1:20" x14ac:dyDescent="0.15">
      <c r="A711" s="20" t="s">
        <v>2632</v>
      </c>
      <c r="B711" s="20" t="s">
        <v>2130</v>
      </c>
      <c r="C711" s="19">
        <v>43625.771179780095</v>
      </c>
      <c r="D711" s="19">
        <v>43094.829054930553</v>
      </c>
      <c r="E711" s="19">
        <v>43624.57541420139</v>
      </c>
      <c r="F711" t="s">
        <v>2149</v>
      </c>
      <c r="G711" s="20" t="s">
        <v>2404</v>
      </c>
      <c r="H711" s="59">
        <v>43525</v>
      </c>
      <c r="I711">
        <v>42434</v>
      </c>
      <c r="J711" s="20" t="s">
        <v>2405</v>
      </c>
      <c r="K711" s="20" t="s">
        <v>2155</v>
      </c>
      <c r="L711" s="20" t="s">
        <v>2156</v>
      </c>
      <c r="M711" s="20" t="s">
        <v>2157</v>
      </c>
      <c r="N711" s="20" t="s">
        <v>2415</v>
      </c>
      <c r="O711">
        <v>7</v>
      </c>
      <c r="P711">
        <v>54</v>
      </c>
      <c r="Q711">
        <v>378</v>
      </c>
      <c r="R711" s="59">
        <v>43525</v>
      </c>
      <c r="S711" s="20" t="s">
        <v>2147</v>
      </c>
      <c r="T711" t="b">
        <v>0</v>
      </c>
    </row>
    <row r="712" spans="1:20" x14ac:dyDescent="0.15">
      <c r="A712" s="20" t="s">
        <v>2632</v>
      </c>
      <c r="B712" s="20" t="s">
        <v>2130</v>
      </c>
      <c r="C712" s="19">
        <v>43625.771179780095</v>
      </c>
      <c r="D712" s="19">
        <v>43094.829054930553</v>
      </c>
      <c r="E712" s="19">
        <v>43624.57541420139</v>
      </c>
      <c r="F712" t="s">
        <v>2149</v>
      </c>
      <c r="G712" s="20" t="s">
        <v>2404</v>
      </c>
      <c r="H712" s="59">
        <v>43525</v>
      </c>
      <c r="I712">
        <v>42434</v>
      </c>
      <c r="J712" s="20" t="s">
        <v>2405</v>
      </c>
      <c r="K712" s="20" t="s">
        <v>2151</v>
      </c>
      <c r="L712" s="20" t="s">
        <v>2152</v>
      </c>
      <c r="M712" s="20" t="s">
        <v>2153</v>
      </c>
      <c r="N712" s="20" t="s">
        <v>2506</v>
      </c>
      <c r="O712">
        <v>4</v>
      </c>
      <c r="P712">
        <v>16</v>
      </c>
      <c r="Q712">
        <v>64</v>
      </c>
      <c r="R712" s="59">
        <v>43525</v>
      </c>
      <c r="S712" s="20" t="s">
        <v>2147</v>
      </c>
      <c r="T712" t="b">
        <v>0</v>
      </c>
    </row>
    <row r="713" spans="1:20" x14ac:dyDescent="0.15">
      <c r="A713" s="20" t="s">
        <v>2632</v>
      </c>
      <c r="B713" s="20" t="s">
        <v>2130</v>
      </c>
      <c r="C713" s="19">
        <v>43625.771179780095</v>
      </c>
      <c r="D713" s="19">
        <v>43094.829054930553</v>
      </c>
      <c r="E713" s="19">
        <v>43624.57541420139</v>
      </c>
      <c r="F713" t="s">
        <v>2149</v>
      </c>
      <c r="G713" s="20" t="s">
        <v>2404</v>
      </c>
      <c r="H713" s="59">
        <v>43525</v>
      </c>
      <c r="I713">
        <v>42434</v>
      </c>
      <c r="J713" s="20" t="s">
        <v>2405</v>
      </c>
      <c r="K713" s="20" t="s">
        <v>2164</v>
      </c>
      <c r="L713" s="20" t="s">
        <v>2161</v>
      </c>
      <c r="M713" s="20" t="s">
        <v>2165</v>
      </c>
      <c r="N713" s="20" t="s">
        <v>2643</v>
      </c>
      <c r="O713">
        <v>5</v>
      </c>
      <c r="P713">
        <v>49</v>
      </c>
      <c r="Q713">
        <v>245</v>
      </c>
      <c r="R713" s="59">
        <v>43525</v>
      </c>
      <c r="S713" s="20" t="s">
        <v>2147</v>
      </c>
      <c r="T713" t="b">
        <v>0</v>
      </c>
    </row>
    <row r="714" spans="1:20" x14ac:dyDescent="0.15">
      <c r="A714" s="20" t="s">
        <v>2632</v>
      </c>
      <c r="B714" s="20" t="s">
        <v>2130</v>
      </c>
      <c r="C714" s="19">
        <v>43625.771179780095</v>
      </c>
      <c r="D714" s="19">
        <v>43094.829054930553</v>
      </c>
      <c r="E714" s="19">
        <v>43624.57541420139</v>
      </c>
      <c r="F714" t="s">
        <v>2149</v>
      </c>
      <c r="G714" s="20" t="s">
        <v>2404</v>
      </c>
      <c r="H714" s="59">
        <v>43525</v>
      </c>
      <c r="I714">
        <v>42435</v>
      </c>
      <c r="J714" s="20" t="s">
        <v>2405</v>
      </c>
      <c r="K714" s="20" t="s">
        <v>2190</v>
      </c>
      <c r="L714" s="20" t="s">
        <v>2152</v>
      </c>
      <c r="M714" s="20" t="s">
        <v>2191</v>
      </c>
      <c r="N714" s="20" t="s">
        <v>2644</v>
      </c>
      <c r="O714">
        <v>5</v>
      </c>
      <c r="P714">
        <v>28</v>
      </c>
      <c r="Q714">
        <v>140</v>
      </c>
      <c r="R714" s="59">
        <v>43525</v>
      </c>
      <c r="S714" s="20" t="s">
        <v>2147</v>
      </c>
      <c r="T714" t="b">
        <v>0</v>
      </c>
    </row>
    <row r="715" spans="1:20" x14ac:dyDescent="0.15">
      <c r="A715" s="20" t="s">
        <v>2632</v>
      </c>
      <c r="B715" s="20" t="s">
        <v>2130</v>
      </c>
      <c r="C715" s="19">
        <v>43625.771179780095</v>
      </c>
      <c r="D715" s="19">
        <v>43094.829054930553</v>
      </c>
      <c r="E715" s="19">
        <v>43624.57541420139</v>
      </c>
      <c r="F715" t="s">
        <v>2149</v>
      </c>
      <c r="G715" s="20" t="s">
        <v>2404</v>
      </c>
      <c r="H715" s="59">
        <v>43525</v>
      </c>
      <c r="I715">
        <v>42435</v>
      </c>
      <c r="J715" s="20" t="s">
        <v>2405</v>
      </c>
      <c r="K715" s="20" t="s">
        <v>2190</v>
      </c>
      <c r="L715" s="20" t="s">
        <v>2152</v>
      </c>
      <c r="M715" s="20" t="s">
        <v>2191</v>
      </c>
      <c r="N715" s="20" t="s">
        <v>2564</v>
      </c>
      <c r="O715">
        <v>3</v>
      </c>
      <c r="P715">
        <v>28</v>
      </c>
      <c r="Q715">
        <v>84</v>
      </c>
      <c r="R715" s="59">
        <v>43525</v>
      </c>
      <c r="S715" s="20" t="s">
        <v>2147</v>
      </c>
      <c r="T715" t="b">
        <v>0</v>
      </c>
    </row>
    <row r="716" spans="1:20" x14ac:dyDescent="0.15">
      <c r="A716" s="20" t="s">
        <v>2632</v>
      </c>
      <c r="B716" s="20" t="s">
        <v>2130</v>
      </c>
      <c r="C716" s="19">
        <v>43625.771179780095</v>
      </c>
      <c r="D716" s="19">
        <v>43094.829054930553</v>
      </c>
      <c r="E716" s="19">
        <v>43624.57541420139</v>
      </c>
      <c r="F716" t="s">
        <v>2149</v>
      </c>
      <c r="G716" s="20" t="s">
        <v>2404</v>
      </c>
      <c r="H716" s="59">
        <v>43525</v>
      </c>
      <c r="I716">
        <v>42435</v>
      </c>
      <c r="J716" s="20" t="s">
        <v>2405</v>
      </c>
      <c r="K716" s="20" t="s">
        <v>2155</v>
      </c>
      <c r="L716" s="20" t="s">
        <v>2156</v>
      </c>
      <c r="M716" s="20" t="s">
        <v>2157</v>
      </c>
      <c r="N716" s="20" t="s">
        <v>2472</v>
      </c>
      <c r="O716">
        <v>5</v>
      </c>
      <c r="P716">
        <v>54</v>
      </c>
      <c r="Q716">
        <v>270</v>
      </c>
      <c r="R716" s="59">
        <v>43525</v>
      </c>
      <c r="S716" s="20" t="s">
        <v>2147</v>
      </c>
      <c r="T716" t="b">
        <v>0</v>
      </c>
    </row>
    <row r="717" spans="1:20" x14ac:dyDescent="0.15">
      <c r="A717" s="20" t="s">
        <v>2632</v>
      </c>
      <c r="B717" s="20" t="s">
        <v>2130</v>
      </c>
      <c r="C717" s="19">
        <v>43625.771179780095</v>
      </c>
      <c r="D717" s="19">
        <v>43094.829054930553</v>
      </c>
      <c r="E717" s="19">
        <v>43624.57541420139</v>
      </c>
      <c r="F717" t="s">
        <v>2149</v>
      </c>
      <c r="G717" s="20" t="s">
        <v>2404</v>
      </c>
      <c r="H717" s="59">
        <v>43525</v>
      </c>
      <c r="I717">
        <v>42436</v>
      </c>
      <c r="J717" s="20" t="s">
        <v>2405</v>
      </c>
      <c r="K717" s="20" t="s">
        <v>2177</v>
      </c>
      <c r="L717" s="20" t="s">
        <v>2156</v>
      </c>
      <c r="M717" s="20" t="s">
        <v>2178</v>
      </c>
      <c r="N717" s="20" t="s">
        <v>2448</v>
      </c>
      <c r="O717">
        <v>6</v>
      </c>
      <c r="P717">
        <v>88</v>
      </c>
      <c r="Q717">
        <v>528</v>
      </c>
      <c r="R717" s="59">
        <v>43525</v>
      </c>
      <c r="S717" s="20" t="s">
        <v>2147</v>
      </c>
      <c r="T717" t="b">
        <v>0</v>
      </c>
    </row>
    <row r="718" spans="1:20" x14ac:dyDescent="0.15">
      <c r="A718" s="20" t="s">
        <v>2632</v>
      </c>
      <c r="B718" s="20" t="s">
        <v>2130</v>
      </c>
      <c r="C718" s="19">
        <v>43625.771179780095</v>
      </c>
      <c r="D718" s="19">
        <v>43094.829054930553</v>
      </c>
      <c r="E718" s="19">
        <v>43624.57541420139</v>
      </c>
      <c r="F718" t="s">
        <v>2149</v>
      </c>
      <c r="G718" s="20" t="s">
        <v>2404</v>
      </c>
      <c r="H718" s="59">
        <v>43525</v>
      </c>
      <c r="I718">
        <v>42436</v>
      </c>
      <c r="J718" s="20" t="s">
        <v>2405</v>
      </c>
      <c r="K718" s="20" t="s">
        <v>2155</v>
      </c>
      <c r="L718" s="20" t="s">
        <v>2156</v>
      </c>
      <c r="M718" s="20" t="s">
        <v>2157</v>
      </c>
      <c r="N718" s="20" t="s">
        <v>2645</v>
      </c>
      <c r="O718">
        <v>4</v>
      </c>
      <c r="P718">
        <v>54</v>
      </c>
      <c r="Q718">
        <v>216</v>
      </c>
      <c r="R718" s="59">
        <v>43525</v>
      </c>
      <c r="S718" s="20" t="s">
        <v>2147</v>
      </c>
      <c r="T718" t="b">
        <v>0</v>
      </c>
    </row>
    <row r="719" spans="1:20" x14ac:dyDescent="0.15">
      <c r="A719" s="20" t="s">
        <v>2632</v>
      </c>
      <c r="B719" s="20" t="s">
        <v>2130</v>
      </c>
      <c r="C719" s="19">
        <v>43625.771179780095</v>
      </c>
      <c r="D719" s="19">
        <v>43094.829054930553</v>
      </c>
      <c r="E719" s="19">
        <v>43624.57541420139</v>
      </c>
      <c r="F719" t="s">
        <v>2149</v>
      </c>
      <c r="G719" s="20" t="s">
        <v>2404</v>
      </c>
      <c r="H719" s="59">
        <v>43525</v>
      </c>
      <c r="I719">
        <v>42436</v>
      </c>
      <c r="J719" s="20" t="s">
        <v>2405</v>
      </c>
      <c r="K719" s="20" t="s">
        <v>2160</v>
      </c>
      <c r="L719" s="20" t="s">
        <v>2161</v>
      </c>
      <c r="M719" s="20" t="s">
        <v>2162</v>
      </c>
      <c r="N719" s="20" t="s">
        <v>2646</v>
      </c>
      <c r="O719">
        <v>3</v>
      </c>
      <c r="P719">
        <v>26</v>
      </c>
      <c r="Q719">
        <v>78</v>
      </c>
      <c r="R719" s="59">
        <v>43525</v>
      </c>
      <c r="S719" s="20" t="s">
        <v>2147</v>
      </c>
      <c r="T719" t="b">
        <v>0</v>
      </c>
    </row>
    <row r="720" spans="1:20" x14ac:dyDescent="0.15">
      <c r="A720" s="20" t="s">
        <v>2632</v>
      </c>
      <c r="B720" s="20" t="s">
        <v>2130</v>
      </c>
      <c r="C720" s="19">
        <v>43625.771179780095</v>
      </c>
      <c r="D720" s="19">
        <v>43094.829054930553</v>
      </c>
      <c r="E720" s="19">
        <v>43624.57541420139</v>
      </c>
      <c r="F720" t="s">
        <v>2149</v>
      </c>
      <c r="G720" s="20" t="s">
        <v>2404</v>
      </c>
      <c r="H720" s="59">
        <v>43525</v>
      </c>
      <c r="I720">
        <v>42436</v>
      </c>
      <c r="J720" s="20" t="s">
        <v>2405</v>
      </c>
      <c r="K720" s="20" t="s">
        <v>2167</v>
      </c>
      <c r="L720" s="20" t="s">
        <v>2156</v>
      </c>
      <c r="M720" s="20" t="s">
        <v>2168</v>
      </c>
      <c r="N720" s="20" t="s">
        <v>2647</v>
      </c>
      <c r="O720">
        <v>4</v>
      </c>
      <c r="P720">
        <v>25</v>
      </c>
      <c r="Q720">
        <v>100</v>
      </c>
      <c r="R720" s="59">
        <v>43525</v>
      </c>
      <c r="S720" s="20" t="s">
        <v>2147</v>
      </c>
      <c r="T720" t="b">
        <v>0</v>
      </c>
    </row>
    <row r="721" spans="1:20" x14ac:dyDescent="0.15">
      <c r="A721" s="20" t="s">
        <v>2632</v>
      </c>
      <c r="B721" s="20" t="s">
        <v>2130</v>
      </c>
      <c r="C721" s="19">
        <v>43625.771179780095</v>
      </c>
      <c r="D721" s="19">
        <v>43094.829054930553</v>
      </c>
      <c r="E721" s="19">
        <v>43624.57541420139</v>
      </c>
      <c r="F721" t="s">
        <v>2149</v>
      </c>
      <c r="G721" s="20" t="s">
        <v>2404</v>
      </c>
      <c r="H721" s="59">
        <v>43525</v>
      </c>
      <c r="I721">
        <v>42437</v>
      </c>
      <c r="J721" s="20" t="s">
        <v>2405</v>
      </c>
      <c r="K721" s="20" t="s">
        <v>2167</v>
      </c>
      <c r="L721" s="20" t="s">
        <v>2156</v>
      </c>
      <c r="M721" s="20" t="s">
        <v>2168</v>
      </c>
      <c r="N721" s="20" t="s">
        <v>2648</v>
      </c>
      <c r="O721">
        <v>5</v>
      </c>
      <c r="P721">
        <v>25</v>
      </c>
      <c r="Q721">
        <v>125</v>
      </c>
      <c r="R721" s="59">
        <v>43525</v>
      </c>
      <c r="S721" s="20" t="s">
        <v>2147</v>
      </c>
      <c r="T721" t="b">
        <v>0</v>
      </c>
    </row>
    <row r="722" spans="1:20" x14ac:dyDescent="0.15">
      <c r="A722" s="20" t="s">
        <v>2632</v>
      </c>
      <c r="B722" s="20" t="s">
        <v>2130</v>
      </c>
      <c r="C722" s="19">
        <v>43625.771179780095</v>
      </c>
      <c r="D722" s="19">
        <v>43094.829054930553</v>
      </c>
      <c r="E722" s="19">
        <v>43624.57541420139</v>
      </c>
      <c r="F722" t="s">
        <v>2149</v>
      </c>
      <c r="G722" s="20" t="s">
        <v>2404</v>
      </c>
      <c r="H722" s="59">
        <v>43525</v>
      </c>
      <c r="I722">
        <v>42437</v>
      </c>
      <c r="J722" s="20" t="s">
        <v>2405</v>
      </c>
      <c r="K722" s="20" t="s">
        <v>2167</v>
      </c>
      <c r="L722" s="20" t="s">
        <v>2156</v>
      </c>
      <c r="M722" s="20" t="s">
        <v>2168</v>
      </c>
      <c r="N722" s="20" t="s">
        <v>2447</v>
      </c>
      <c r="O722">
        <v>5</v>
      </c>
      <c r="P722">
        <v>25</v>
      </c>
      <c r="Q722">
        <v>125</v>
      </c>
      <c r="R722" s="59">
        <v>43525</v>
      </c>
      <c r="S722" s="20" t="s">
        <v>2147</v>
      </c>
      <c r="T722" t="b">
        <v>0</v>
      </c>
    </row>
    <row r="723" spans="1:20" x14ac:dyDescent="0.15">
      <c r="A723" s="20" t="s">
        <v>2632</v>
      </c>
      <c r="B723" s="20" t="s">
        <v>2130</v>
      </c>
      <c r="C723" s="19">
        <v>43625.771179780095</v>
      </c>
      <c r="D723" s="19">
        <v>43094.829054930553</v>
      </c>
      <c r="E723" s="19">
        <v>43624.57541420139</v>
      </c>
      <c r="F723" t="s">
        <v>2149</v>
      </c>
      <c r="G723" s="20" t="s">
        <v>2404</v>
      </c>
      <c r="H723" s="59">
        <v>43525</v>
      </c>
      <c r="I723">
        <v>42437</v>
      </c>
      <c r="J723" s="20" t="s">
        <v>2405</v>
      </c>
      <c r="K723" s="20" t="s">
        <v>2164</v>
      </c>
      <c r="L723" s="20" t="s">
        <v>2161</v>
      </c>
      <c r="M723" s="20" t="s">
        <v>2165</v>
      </c>
      <c r="N723" s="20" t="s">
        <v>2649</v>
      </c>
      <c r="O723">
        <v>5</v>
      </c>
      <c r="P723">
        <v>49</v>
      </c>
      <c r="Q723">
        <v>245</v>
      </c>
      <c r="R723" s="59">
        <v>43525</v>
      </c>
      <c r="S723" s="20" t="s">
        <v>2147</v>
      </c>
      <c r="T723" t="b">
        <v>0</v>
      </c>
    </row>
    <row r="724" spans="1:20" x14ac:dyDescent="0.15">
      <c r="A724" s="20" t="s">
        <v>2632</v>
      </c>
      <c r="B724" s="20" t="s">
        <v>2130</v>
      </c>
      <c r="C724" s="19">
        <v>43625.771179780095</v>
      </c>
      <c r="D724" s="19">
        <v>43094.829054930553</v>
      </c>
      <c r="E724" s="19">
        <v>43624.57541420139</v>
      </c>
      <c r="F724" t="s">
        <v>2149</v>
      </c>
      <c r="G724" s="20" t="s">
        <v>2404</v>
      </c>
      <c r="H724" s="59">
        <v>43525</v>
      </c>
      <c r="I724">
        <v>42438</v>
      </c>
      <c r="J724" s="20" t="s">
        <v>2405</v>
      </c>
      <c r="K724" s="20" t="s">
        <v>2151</v>
      </c>
      <c r="L724" s="20" t="s">
        <v>2152</v>
      </c>
      <c r="M724" s="20" t="s">
        <v>2153</v>
      </c>
      <c r="N724" s="20" t="s">
        <v>2529</v>
      </c>
      <c r="O724">
        <v>7</v>
      </c>
      <c r="P724">
        <v>16</v>
      </c>
      <c r="Q724">
        <v>112</v>
      </c>
      <c r="R724" s="59">
        <v>43525</v>
      </c>
      <c r="S724" s="20" t="s">
        <v>2147</v>
      </c>
      <c r="T724" t="b">
        <v>0</v>
      </c>
    </row>
    <row r="725" spans="1:20" x14ac:dyDescent="0.15">
      <c r="A725" s="20" t="s">
        <v>2632</v>
      </c>
      <c r="B725" s="20" t="s">
        <v>2130</v>
      </c>
      <c r="C725" s="19">
        <v>43625.771179780095</v>
      </c>
      <c r="D725" s="19">
        <v>43094.829054930553</v>
      </c>
      <c r="E725" s="19">
        <v>43624.57541420139</v>
      </c>
      <c r="F725" t="s">
        <v>2149</v>
      </c>
      <c r="G725" s="20" t="s">
        <v>2404</v>
      </c>
      <c r="H725" s="59">
        <v>43525</v>
      </c>
      <c r="I725">
        <v>42438</v>
      </c>
      <c r="J725" s="20" t="s">
        <v>2405</v>
      </c>
      <c r="K725" s="20" t="s">
        <v>2164</v>
      </c>
      <c r="L725" s="20" t="s">
        <v>2161</v>
      </c>
      <c r="M725" s="20" t="s">
        <v>2165</v>
      </c>
      <c r="N725" s="20" t="s">
        <v>2470</v>
      </c>
      <c r="O725">
        <v>4</v>
      </c>
      <c r="P725">
        <v>49</v>
      </c>
      <c r="Q725">
        <v>196</v>
      </c>
      <c r="R725" s="59">
        <v>43525</v>
      </c>
      <c r="S725" s="20" t="s">
        <v>2147</v>
      </c>
      <c r="T725" t="b">
        <v>0</v>
      </c>
    </row>
    <row r="726" spans="1:20" x14ac:dyDescent="0.15">
      <c r="A726" s="20" t="s">
        <v>2632</v>
      </c>
      <c r="B726" s="20" t="s">
        <v>2130</v>
      </c>
      <c r="C726" s="19">
        <v>43625.771179780095</v>
      </c>
      <c r="D726" s="19">
        <v>43094.829054930553</v>
      </c>
      <c r="E726" s="19">
        <v>43624.57541420139</v>
      </c>
      <c r="F726" t="s">
        <v>2149</v>
      </c>
      <c r="G726" s="20" t="s">
        <v>2404</v>
      </c>
      <c r="H726" s="59">
        <v>43525</v>
      </c>
      <c r="I726">
        <v>42438</v>
      </c>
      <c r="J726" s="20" t="s">
        <v>2405</v>
      </c>
      <c r="K726" s="20" t="s">
        <v>2160</v>
      </c>
      <c r="L726" s="20" t="s">
        <v>2161</v>
      </c>
      <c r="M726" s="20" t="s">
        <v>2162</v>
      </c>
      <c r="N726" s="20" t="s">
        <v>2650</v>
      </c>
      <c r="O726">
        <v>4</v>
      </c>
      <c r="P726">
        <v>26</v>
      </c>
      <c r="Q726">
        <v>104</v>
      </c>
      <c r="R726" s="59">
        <v>43525</v>
      </c>
      <c r="S726" s="20" t="s">
        <v>2147</v>
      </c>
      <c r="T726" t="b">
        <v>0</v>
      </c>
    </row>
    <row r="727" spans="1:20" x14ac:dyDescent="0.15">
      <c r="A727" s="20" t="s">
        <v>2632</v>
      </c>
      <c r="B727" s="20" t="s">
        <v>2130</v>
      </c>
      <c r="C727" s="19">
        <v>43625.771179780095</v>
      </c>
      <c r="D727" s="19">
        <v>43094.829054930553</v>
      </c>
      <c r="E727" s="19">
        <v>43624.57541420139</v>
      </c>
      <c r="F727" t="s">
        <v>2149</v>
      </c>
      <c r="G727" s="20" t="s">
        <v>2404</v>
      </c>
      <c r="H727" s="59">
        <v>43525</v>
      </c>
      <c r="I727">
        <v>42438</v>
      </c>
      <c r="J727" s="20" t="s">
        <v>2405</v>
      </c>
      <c r="K727" s="20" t="s">
        <v>2155</v>
      </c>
      <c r="L727" s="20" t="s">
        <v>2156</v>
      </c>
      <c r="M727" s="20" t="s">
        <v>2157</v>
      </c>
      <c r="N727" s="20" t="s">
        <v>2651</v>
      </c>
      <c r="O727">
        <v>4</v>
      </c>
      <c r="P727">
        <v>54</v>
      </c>
      <c r="Q727">
        <v>216</v>
      </c>
      <c r="R727" s="59">
        <v>43525</v>
      </c>
      <c r="S727" s="20" t="s">
        <v>2147</v>
      </c>
      <c r="T727" t="b">
        <v>0</v>
      </c>
    </row>
    <row r="728" spans="1:20" x14ac:dyDescent="0.15">
      <c r="A728" s="20" t="s">
        <v>2632</v>
      </c>
      <c r="B728" s="20" t="s">
        <v>2130</v>
      </c>
      <c r="C728" s="19">
        <v>43625.771179780095</v>
      </c>
      <c r="D728" s="19">
        <v>43094.829054930553</v>
      </c>
      <c r="E728" s="19">
        <v>43624.57541420139</v>
      </c>
      <c r="F728" t="s">
        <v>2149</v>
      </c>
      <c r="G728" s="20" t="s">
        <v>2404</v>
      </c>
      <c r="H728" s="59">
        <v>43525</v>
      </c>
      <c r="I728">
        <v>42438</v>
      </c>
      <c r="J728" s="20" t="s">
        <v>2405</v>
      </c>
      <c r="K728" s="20" t="s">
        <v>2167</v>
      </c>
      <c r="L728" s="20" t="s">
        <v>2156</v>
      </c>
      <c r="M728" s="20" t="s">
        <v>2168</v>
      </c>
      <c r="N728" s="20" t="s">
        <v>2494</v>
      </c>
      <c r="O728">
        <v>4</v>
      </c>
      <c r="P728">
        <v>25</v>
      </c>
      <c r="Q728">
        <v>100</v>
      </c>
      <c r="R728" s="59">
        <v>43525</v>
      </c>
      <c r="S728" s="20" t="s">
        <v>2147</v>
      </c>
      <c r="T728" t="b">
        <v>0</v>
      </c>
    </row>
    <row r="729" spans="1:20" x14ac:dyDescent="0.15">
      <c r="A729" s="20" t="s">
        <v>2632</v>
      </c>
      <c r="B729" s="20" t="s">
        <v>2130</v>
      </c>
      <c r="C729" s="19">
        <v>43625.771179780095</v>
      </c>
      <c r="D729" s="19">
        <v>43094.829054930553</v>
      </c>
      <c r="E729" s="19">
        <v>43624.57541420139</v>
      </c>
      <c r="F729" t="s">
        <v>2149</v>
      </c>
      <c r="G729" s="20" t="s">
        <v>2404</v>
      </c>
      <c r="H729" s="59">
        <v>43525</v>
      </c>
      <c r="I729">
        <v>42438</v>
      </c>
      <c r="J729" s="20" t="s">
        <v>2405</v>
      </c>
      <c r="K729" s="20" t="s">
        <v>2167</v>
      </c>
      <c r="L729" s="20" t="s">
        <v>2156</v>
      </c>
      <c r="M729" s="20" t="s">
        <v>2168</v>
      </c>
      <c r="N729" s="20" t="s">
        <v>2611</v>
      </c>
      <c r="O729">
        <v>4</v>
      </c>
      <c r="P729">
        <v>25</v>
      </c>
      <c r="Q729">
        <v>100</v>
      </c>
      <c r="R729" s="59">
        <v>43525</v>
      </c>
      <c r="S729" s="20" t="s">
        <v>2147</v>
      </c>
      <c r="T729" t="b">
        <v>0</v>
      </c>
    </row>
    <row r="730" spans="1:20" x14ac:dyDescent="0.15">
      <c r="A730" s="20" t="s">
        <v>2632</v>
      </c>
      <c r="B730" s="20" t="s">
        <v>2130</v>
      </c>
      <c r="C730" s="19">
        <v>43625.771179780095</v>
      </c>
      <c r="D730" s="19">
        <v>43094.829054930553</v>
      </c>
      <c r="E730" s="19">
        <v>43624.57541420139</v>
      </c>
      <c r="F730" t="s">
        <v>2149</v>
      </c>
      <c r="G730" s="20" t="s">
        <v>2404</v>
      </c>
      <c r="H730" s="59">
        <v>43525</v>
      </c>
      <c r="I730">
        <v>42439</v>
      </c>
      <c r="J730" s="20" t="s">
        <v>2405</v>
      </c>
      <c r="K730" s="20" t="s">
        <v>2177</v>
      </c>
      <c r="L730" s="20" t="s">
        <v>2156</v>
      </c>
      <c r="M730" s="20" t="s">
        <v>2178</v>
      </c>
      <c r="N730" s="20" t="s">
        <v>2652</v>
      </c>
      <c r="O730">
        <v>6</v>
      </c>
      <c r="P730">
        <v>88</v>
      </c>
      <c r="Q730">
        <v>528</v>
      </c>
      <c r="R730" s="59">
        <v>43525</v>
      </c>
      <c r="S730" s="20" t="s">
        <v>2147</v>
      </c>
      <c r="T730" t="b">
        <v>0</v>
      </c>
    </row>
    <row r="731" spans="1:20" x14ac:dyDescent="0.15">
      <c r="A731" s="20" t="s">
        <v>2632</v>
      </c>
      <c r="B731" s="20" t="s">
        <v>2130</v>
      </c>
      <c r="C731" s="19">
        <v>43625.771179780095</v>
      </c>
      <c r="D731" s="19">
        <v>43094.829054930553</v>
      </c>
      <c r="E731" s="19">
        <v>43624.57541420139</v>
      </c>
      <c r="F731" t="s">
        <v>2149</v>
      </c>
      <c r="G731" s="20" t="s">
        <v>2404</v>
      </c>
      <c r="H731" s="59">
        <v>43525</v>
      </c>
      <c r="I731">
        <v>42439</v>
      </c>
      <c r="J731" s="20" t="s">
        <v>2405</v>
      </c>
      <c r="K731" s="20" t="s">
        <v>2177</v>
      </c>
      <c r="L731" s="20" t="s">
        <v>2156</v>
      </c>
      <c r="M731" s="20" t="s">
        <v>2178</v>
      </c>
      <c r="N731" s="20" t="s">
        <v>2591</v>
      </c>
      <c r="O731">
        <v>7</v>
      </c>
      <c r="P731">
        <v>88</v>
      </c>
      <c r="Q731">
        <v>616</v>
      </c>
      <c r="R731" s="59">
        <v>43525</v>
      </c>
      <c r="S731" s="20" t="s">
        <v>2147</v>
      </c>
      <c r="T731" t="b">
        <v>0</v>
      </c>
    </row>
    <row r="732" spans="1:20" x14ac:dyDescent="0.15">
      <c r="A732" s="20" t="s">
        <v>2632</v>
      </c>
      <c r="B732" s="20" t="s">
        <v>2130</v>
      </c>
      <c r="C732" s="19">
        <v>43625.771179780095</v>
      </c>
      <c r="D732" s="19">
        <v>43094.829054930553</v>
      </c>
      <c r="E732" s="19">
        <v>43624.57541420139</v>
      </c>
      <c r="F732" t="s">
        <v>2149</v>
      </c>
      <c r="G732" s="20" t="s">
        <v>2404</v>
      </c>
      <c r="H732" s="59">
        <v>43525</v>
      </c>
      <c r="I732">
        <v>42439</v>
      </c>
      <c r="J732" s="20" t="s">
        <v>2405</v>
      </c>
      <c r="K732" s="20" t="s">
        <v>2164</v>
      </c>
      <c r="L732" s="20" t="s">
        <v>2161</v>
      </c>
      <c r="M732" s="20" t="s">
        <v>2165</v>
      </c>
      <c r="N732" s="20" t="s">
        <v>2653</v>
      </c>
      <c r="O732">
        <v>2</v>
      </c>
      <c r="P732">
        <v>49</v>
      </c>
      <c r="Q732">
        <v>98</v>
      </c>
      <c r="R732" s="59">
        <v>43525</v>
      </c>
      <c r="S732" s="20" t="s">
        <v>2147</v>
      </c>
      <c r="T732" t="b">
        <v>0</v>
      </c>
    </row>
    <row r="733" spans="1:20" x14ac:dyDescent="0.15">
      <c r="A733" s="20" t="s">
        <v>2632</v>
      </c>
      <c r="B733" s="20" t="s">
        <v>2130</v>
      </c>
      <c r="C733" s="19">
        <v>43625.771179780095</v>
      </c>
      <c r="D733" s="19">
        <v>43094.829054930553</v>
      </c>
      <c r="E733" s="19">
        <v>43624.57541420139</v>
      </c>
      <c r="F733" t="s">
        <v>2149</v>
      </c>
      <c r="G733" s="20" t="s">
        <v>2404</v>
      </c>
      <c r="H733" s="59">
        <v>43525</v>
      </c>
      <c r="I733">
        <v>42439</v>
      </c>
      <c r="J733" s="20" t="s">
        <v>2405</v>
      </c>
      <c r="K733" s="20" t="s">
        <v>2155</v>
      </c>
      <c r="L733" s="20" t="s">
        <v>2156</v>
      </c>
      <c r="M733" s="20" t="s">
        <v>2157</v>
      </c>
      <c r="N733" s="20" t="s">
        <v>2654</v>
      </c>
      <c r="O733">
        <v>5</v>
      </c>
      <c r="P733">
        <v>54</v>
      </c>
      <c r="Q733">
        <v>270</v>
      </c>
      <c r="R733" s="59">
        <v>43525</v>
      </c>
      <c r="S733" s="20" t="s">
        <v>2147</v>
      </c>
      <c r="T733" t="b">
        <v>0</v>
      </c>
    </row>
    <row r="734" spans="1:20" x14ac:dyDescent="0.15">
      <c r="A734" s="20" t="s">
        <v>2632</v>
      </c>
      <c r="B734" s="20" t="s">
        <v>2130</v>
      </c>
      <c r="C734" s="19">
        <v>43625.771179780095</v>
      </c>
      <c r="D734" s="19">
        <v>43094.829054930553</v>
      </c>
      <c r="E734" s="19">
        <v>43624.57541420139</v>
      </c>
      <c r="F734" t="s">
        <v>2149</v>
      </c>
      <c r="G734" s="20" t="s">
        <v>2404</v>
      </c>
      <c r="H734" s="59">
        <v>43525</v>
      </c>
      <c r="I734">
        <v>42439</v>
      </c>
      <c r="J734" s="20" t="s">
        <v>2405</v>
      </c>
      <c r="K734" s="20" t="s">
        <v>2151</v>
      </c>
      <c r="L734" s="20" t="s">
        <v>2152</v>
      </c>
      <c r="M734" s="20" t="s">
        <v>2153</v>
      </c>
      <c r="N734" s="20" t="s">
        <v>2495</v>
      </c>
      <c r="O734">
        <v>7</v>
      </c>
      <c r="P734">
        <v>16</v>
      </c>
      <c r="Q734">
        <v>112</v>
      </c>
      <c r="R734" s="59">
        <v>43525</v>
      </c>
      <c r="S734" s="20" t="s">
        <v>2147</v>
      </c>
      <c r="T734" t="b">
        <v>0</v>
      </c>
    </row>
    <row r="735" spans="1:20" x14ac:dyDescent="0.15">
      <c r="A735" s="20" t="s">
        <v>2632</v>
      </c>
      <c r="B735" s="20" t="s">
        <v>2130</v>
      </c>
      <c r="C735" s="19">
        <v>43625.771179780095</v>
      </c>
      <c r="D735" s="19">
        <v>43094.829054930553</v>
      </c>
      <c r="E735" s="19">
        <v>43624.57541420139</v>
      </c>
      <c r="F735" t="s">
        <v>2149</v>
      </c>
      <c r="G735" s="20" t="s">
        <v>2404</v>
      </c>
      <c r="H735" s="59">
        <v>43525</v>
      </c>
      <c r="I735">
        <v>42440</v>
      </c>
      <c r="J735" s="20" t="s">
        <v>2405</v>
      </c>
      <c r="K735" s="20" t="s">
        <v>2155</v>
      </c>
      <c r="L735" s="20" t="s">
        <v>2156</v>
      </c>
      <c r="M735" s="20" t="s">
        <v>2157</v>
      </c>
      <c r="N735" s="20" t="s">
        <v>2655</v>
      </c>
      <c r="O735">
        <v>4</v>
      </c>
      <c r="P735">
        <v>54</v>
      </c>
      <c r="Q735">
        <v>216</v>
      </c>
      <c r="R735" s="59">
        <v>43525</v>
      </c>
      <c r="S735" s="20" t="s">
        <v>2147</v>
      </c>
      <c r="T735" t="b">
        <v>0</v>
      </c>
    </row>
    <row r="736" spans="1:20" x14ac:dyDescent="0.15">
      <c r="A736" s="20" t="s">
        <v>2632</v>
      </c>
      <c r="B736" s="20" t="s">
        <v>2130</v>
      </c>
      <c r="C736" s="19">
        <v>43625.771179780095</v>
      </c>
      <c r="D736" s="19">
        <v>43094.829054930553</v>
      </c>
      <c r="E736" s="19">
        <v>43624.57541420139</v>
      </c>
      <c r="F736" t="s">
        <v>2149</v>
      </c>
      <c r="G736" s="20" t="s">
        <v>2404</v>
      </c>
      <c r="H736" s="59">
        <v>43525</v>
      </c>
      <c r="I736">
        <v>42440</v>
      </c>
      <c r="J736" s="20" t="s">
        <v>2405</v>
      </c>
      <c r="K736" s="20" t="s">
        <v>2160</v>
      </c>
      <c r="L736" s="20" t="s">
        <v>2161</v>
      </c>
      <c r="M736" s="20" t="s">
        <v>2162</v>
      </c>
      <c r="N736" s="20" t="s">
        <v>2656</v>
      </c>
      <c r="O736">
        <v>6</v>
      </c>
      <c r="P736">
        <v>26</v>
      </c>
      <c r="Q736">
        <v>156</v>
      </c>
      <c r="R736" s="59">
        <v>43525</v>
      </c>
      <c r="S736" s="20" t="s">
        <v>2147</v>
      </c>
      <c r="T736" t="b">
        <v>0</v>
      </c>
    </row>
    <row r="737" spans="1:20" x14ac:dyDescent="0.15">
      <c r="A737" s="20" t="s">
        <v>2632</v>
      </c>
      <c r="B737" s="20" t="s">
        <v>2130</v>
      </c>
      <c r="C737" s="19">
        <v>43625.771179780095</v>
      </c>
      <c r="D737" s="19">
        <v>43094.829054930553</v>
      </c>
      <c r="E737" s="19">
        <v>43624.57541420139</v>
      </c>
      <c r="F737" t="s">
        <v>2149</v>
      </c>
      <c r="G737" s="20" t="s">
        <v>2404</v>
      </c>
      <c r="H737" s="59">
        <v>43525</v>
      </c>
      <c r="I737">
        <v>42440</v>
      </c>
      <c r="J737" s="20" t="s">
        <v>2405</v>
      </c>
      <c r="K737" s="20" t="s">
        <v>2211</v>
      </c>
      <c r="L737" s="20" t="s">
        <v>2161</v>
      </c>
      <c r="M737" s="20" t="s">
        <v>2212</v>
      </c>
      <c r="N737" s="20" t="s">
        <v>2657</v>
      </c>
      <c r="O737">
        <v>2</v>
      </c>
      <c r="P737">
        <v>68</v>
      </c>
      <c r="Q737">
        <v>136</v>
      </c>
      <c r="R737" s="59">
        <v>43525</v>
      </c>
      <c r="S737" s="20" t="s">
        <v>2147</v>
      </c>
      <c r="T737" t="b">
        <v>0</v>
      </c>
    </row>
    <row r="738" spans="1:20" x14ac:dyDescent="0.15">
      <c r="A738" s="20" t="s">
        <v>2632</v>
      </c>
      <c r="B738" s="20" t="s">
        <v>2130</v>
      </c>
      <c r="C738" s="19">
        <v>43625.771179780095</v>
      </c>
      <c r="D738" s="19">
        <v>43094.829054930553</v>
      </c>
      <c r="E738" s="19">
        <v>43624.57541420139</v>
      </c>
      <c r="F738" t="s">
        <v>2149</v>
      </c>
      <c r="G738" s="20" t="s">
        <v>2404</v>
      </c>
      <c r="H738" s="59">
        <v>43525</v>
      </c>
      <c r="I738">
        <v>42440</v>
      </c>
      <c r="J738" s="20" t="s">
        <v>2405</v>
      </c>
      <c r="K738" s="20" t="s">
        <v>2177</v>
      </c>
      <c r="L738" s="20" t="s">
        <v>2156</v>
      </c>
      <c r="M738" s="20" t="s">
        <v>2178</v>
      </c>
      <c r="N738" s="20" t="s">
        <v>2658</v>
      </c>
      <c r="O738">
        <v>7</v>
      </c>
      <c r="P738">
        <v>88</v>
      </c>
      <c r="Q738">
        <v>616</v>
      </c>
      <c r="R738" s="59">
        <v>43525</v>
      </c>
      <c r="S738" s="20" t="s">
        <v>2147</v>
      </c>
      <c r="T738" t="b">
        <v>0</v>
      </c>
    </row>
    <row r="739" spans="1:20" x14ac:dyDescent="0.15">
      <c r="A739" s="20" t="s">
        <v>2632</v>
      </c>
      <c r="B739" s="20" t="s">
        <v>2130</v>
      </c>
      <c r="C739" s="19">
        <v>43625.771179780095</v>
      </c>
      <c r="D739" s="19">
        <v>43094.829054930553</v>
      </c>
      <c r="E739" s="19">
        <v>43624.57541420139</v>
      </c>
      <c r="F739" t="s">
        <v>2149</v>
      </c>
      <c r="G739" s="20" t="s">
        <v>2404</v>
      </c>
      <c r="H739" s="59">
        <v>43525</v>
      </c>
      <c r="I739">
        <v>42440</v>
      </c>
      <c r="J739" s="20" t="s">
        <v>2405</v>
      </c>
      <c r="K739" s="20" t="s">
        <v>2205</v>
      </c>
      <c r="L739" s="20" t="s">
        <v>2152</v>
      </c>
      <c r="M739" s="20" t="s">
        <v>2206</v>
      </c>
      <c r="N739" s="20" t="s">
        <v>2659</v>
      </c>
      <c r="O739">
        <v>9</v>
      </c>
      <c r="P739">
        <v>98</v>
      </c>
      <c r="Q739">
        <v>882</v>
      </c>
      <c r="R739" s="59">
        <v>43525</v>
      </c>
      <c r="S739" s="20" t="s">
        <v>2147</v>
      </c>
      <c r="T739" t="b">
        <v>0</v>
      </c>
    </row>
    <row r="740" spans="1:20" x14ac:dyDescent="0.15">
      <c r="A740" s="20" t="s">
        <v>2632</v>
      </c>
      <c r="B740" s="20" t="s">
        <v>2130</v>
      </c>
      <c r="C740" s="19">
        <v>43625.771179780095</v>
      </c>
      <c r="D740" s="19">
        <v>43094.829054930553</v>
      </c>
      <c r="E740" s="19">
        <v>43624.57541420139</v>
      </c>
      <c r="F740" t="s">
        <v>2149</v>
      </c>
      <c r="G740" s="20" t="s">
        <v>2404</v>
      </c>
      <c r="H740" s="59">
        <v>43525</v>
      </c>
      <c r="I740">
        <v>42440</v>
      </c>
      <c r="J740" s="20" t="s">
        <v>2405</v>
      </c>
      <c r="K740" s="20" t="s">
        <v>2190</v>
      </c>
      <c r="L740" s="20" t="s">
        <v>2152</v>
      </c>
      <c r="M740" s="20" t="s">
        <v>2191</v>
      </c>
      <c r="N740" s="20" t="s">
        <v>2582</v>
      </c>
      <c r="O740">
        <v>4</v>
      </c>
      <c r="P740">
        <v>28</v>
      </c>
      <c r="Q740">
        <v>112</v>
      </c>
      <c r="R740" s="59">
        <v>43525</v>
      </c>
      <c r="S740" s="20" t="s">
        <v>2147</v>
      </c>
      <c r="T740" t="b">
        <v>0</v>
      </c>
    </row>
    <row r="741" spans="1:20" x14ac:dyDescent="0.15">
      <c r="A741" s="20" t="s">
        <v>2632</v>
      </c>
      <c r="B741" s="20" t="s">
        <v>2130</v>
      </c>
      <c r="C741" s="19">
        <v>43625.771179780095</v>
      </c>
      <c r="D741" s="19">
        <v>43094.829054930553</v>
      </c>
      <c r="E741" s="19">
        <v>43624.57541420139</v>
      </c>
      <c r="F741" t="s">
        <v>2149</v>
      </c>
      <c r="G741" s="20" t="s">
        <v>2404</v>
      </c>
      <c r="H741" s="59">
        <v>43525</v>
      </c>
      <c r="I741">
        <v>42441</v>
      </c>
      <c r="J741" s="20" t="s">
        <v>2405</v>
      </c>
      <c r="K741" s="20" t="s">
        <v>2164</v>
      </c>
      <c r="L741" s="20" t="s">
        <v>2161</v>
      </c>
      <c r="M741" s="20" t="s">
        <v>2165</v>
      </c>
      <c r="N741" s="20" t="s">
        <v>2577</v>
      </c>
      <c r="O741">
        <v>5</v>
      </c>
      <c r="P741">
        <v>49</v>
      </c>
      <c r="Q741">
        <v>245</v>
      </c>
      <c r="R741" s="59">
        <v>43525</v>
      </c>
      <c r="S741" s="20" t="s">
        <v>2147</v>
      </c>
      <c r="T741" t="b">
        <v>0</v>
      </c>
    </row>
    <row r="742" spans="1:20" x14ac:dyDescent="0.15">
      <c r="A742" s="20" t="s">
        <v>2632</v>
      </c>
      <c r="B742" s="20" t="s">
        <v>2130</v>
      </c>
      <c r="C742" s="19">
        <v>43625.771179780095</v>
      </c>
      <c r="D742" s="19">
        <v>43094.829054930553</v>
      </c>
      <c r="E742" s="19">
        <v>43624.57541420139</v>
      </c>
      <c r="F742" t="s">
        <v>2149</v>
      </c>
      <c r="G742" s="20" t="s">
        <v>2404</v>
      </c>
      <c r="H742" s="59">
        <v>43525</v>
      </c>
      <c r="I742">
        <v>42441</v>
      </c>
      <c r="J742" s="20" t="s">
        <v>2405</v>
      </c>
      <c r="K742" s="20" t="s">
        <v>2155</v>
      </c>
      <c r="L742" s="20" t="s">
        <v>2156</v>
      </c>
      <c r="M742" s="20" t="s">
        <v>2157</v>
      </c>
      <c r="N742" s="20" t="s">
        <v>2660</v>
      </c>
      <c r="O742">
        <v>6</v>
      </c>
      <c r="P742">
        <v>54</v>
      </c>
      <c r="Q742">
        <v>324</v>
      </c>
      <c r="R742" s="59">
        <v>43525</v>
      </c>
      <c r="S742" s="20" t="s">
        <v>2147</v>
      </c>
      <c r="T742" t="b">
        <v>0</v>
      </c>
    </row>
    <row r="743" spans="1:20" x14ac:dyDescent="0.15">
      <c r="A743" s="20" t="s">
        <v>2632</v>
      </c>
      <c r="B743" s="20" t="s">
        <v>2130</v>
      </c>
      <c r="C743" s="19">
        <v>43625.771179780095</v>
      </c>
      <c r="D743" s="19">
        <v>43094.829054930553</v>
      </c>
      <c r="E743" s="19">
        <v>43624.57541420139</v>
      </c>
      <c r="F743" t="s">
        <v>2149</v>
      </c>
      <c r="G743" s="20" t="s">
        <v>2404</v>
      </c>
      <c r="H743" s="59">
        <v>43525</v>
      </c>
      <c r="I743">
        <v>42441</v>
      </c>
      <c r="J743" s="20" t="s">
        <v>2405</v>
      </c>
      <c r="K743" s="20" t="s">
        <v>2190</v>
      </c>
      <c r="L743" s="20" t="s">
        <v>2152</v>
      </c>
      <c r="M743" s="20" t="s">
        <v>2191</v>
      </c>
      <c r="N743" s="20" t="s">
        <v>2661</v>
      </c>
      <c r="O743">
        <v>2</v>
      </c>
      <c r="P743">
        <v>28</v>
      </c>
      <c r="Q743">
        <v>56</v>
      </c>
      <c r="R743" s="59">
        <v>43525</v>
      </c>
      <c r="S743" s="20" t="s">
        <v>2147</v>
      </c>
      <c r="T743" t="b">
        <v>0</v>
      </c>
    </row>
    <row r="744" spans="1:20" x14ac:dyDescent="0.15">
      <c r="A744" s="20" t="s">
        <v>2632</v>
      </c>
      <c r="B744" s="20" t="s">
        <v>2130</v>
      </c>
      <c r="C744" s="19">
        <v>43625.771179780095</v>
      </c>
      <c r="D744" s="19">
        <v>43094.829054930553</v>
      </c>
      <c r="E744" s="19">
        <v>43624.57541420139</v>
      </c>
      <c r="F744" t="s">
        <v>2149</v>
      </c>
      <c r="G744" s="20" t="s">
        <v>2404</v>
      </c>
      <c r="H744" s="59">
        <v>43525</v>
      </c>
      <c r="I744">
        <v>42442</v>
      </c>
      <c r="J744" s="20" t="s">
        <v>2405</v>
      </c>
      <c r="K744" s="20" t="s">
        <v>2151</v>
      </c>
      <c r="L744" s="20" t="s">
        <v>2152</v>
      </c>
      <c r="M744" s="20" t="s">
        <v>2153</v>
      </c>
      <c r="N744" s="20" t="s">
        <v>2662</v>
      </c>
      <c r="O744">
        <v>5</v>
      </c>
      <c r="P744">
        <v>16</v>
      </c>
      <c r="Q744">
        <v>80</v>
      </c>
      <c r="R744" s="59">
        <v>43525</v>
      </c>
      <c r="S744" s="20" t="s">
        <v>2147</v>
      </c>
      <c r="T744" t="b">
        <v>0</v>
      </c>
    </row>
    <row r="745" spans="1:20" x14ac:dyDescent="0.15">
      <c r="A745" s="20" t="s">
        <v>2632</v>
      </c>
      <c r="B745" s="20" t="s">
        <v>2130</v>
      </c>
      <c r="C745" s="19">
        <v>43625.771179780095</v>
      </c>
      <c r="D745" s="19">
        <v>43094.829054930553</v>
      </c>
      <c r="E745" s="19">
        <v>43624.57541420139</v>
      </c>
      <c r="F745" t="s">
        <v>2149</v>
      </c>
      <c r="G745" s="20" t="s">
        <v>2404</v>
      </c>
      <c r="H745" s="59">
        <v>43525</v>
      </c>
      <c r="I745">
        <v>42442</v>
      </c>
      <c r="J745" s="20" t="s">
        <v>2405</v>
      </c>
      <c r="K745" s="20" t="s">
        <v>2211</v>
      </c>
      <c r="L745" s="20" t="s">
        <v>2161</v>
      </c>
      <c r="M745" s="20" t="s">
        <v>2212</v>
      </c>
      <c r="N745" s="20" t="s">
        <v>2534</v>
      </c>
      <c r="O745">
        <v>6</v>
      </c>
      <c r="P745">
        <v>68</v>
      </c>
      <c r="Q745">
        <v>408</v>
      </c>
      <c r="R745" s="59">
        <v>43525</v>
      </c>
      <c r="S745" s="20" t="s">
        <v>2147</v>
      </c>
      <c r="T745" t="b">
        <v>0</v>
      </c>
    </row>
    <row r="746" spans="1:20" x14ac:dyDescent="0.15">
      <c r="A746" s="20" t="s">
        <v>2632</v>
      </c>
      <c r="B746" s="20" t="s">
        <v>2130</v>
      </c>
      <c r="C746" s="19">
        <v>43625.771179780095</v>
      </c>
      <c r="D746" s="19">
        <v>43094.829054930553</v>
      </c>
      <c r="E746" s="19">
        <v>43624.57541420139</v>
      </c>
      <c r="F746" t="s">
        <v>2149</v>
      </c>
      <c r="G746" s="20" t="s">
        <v>2404</v>
      </c>
      <c r="H746" s="59">
        <v>43525</v>
      </c>
      <c r="I746">
        <v>42442</v>
      </c>
      <c r="J746" s="20" t="s">
        <v>2405</v>
      </c>
      <c r="K746" s="20" t="s">
        <v>2177</v>
      </c>
      <c r="L746" s="20" t="s">
        <v>2156</v>
      </c>
      <c r="M746" s="20" t="s">
        <v>2178</v>
      </c>
      <c r="N746" s="20" t="s">
        <v>2651</v>
      </c>
      <c r="O746">
        <v>8</v>
      </c>
      <c r="P746">
        <v>88</v>
      </c>
      <c r="Q746">
        <v>704</v>
      </c>
      <c r="R746" s="59">
        <v>43525</v>
      </c>
      <c r="S746" s="20" t="s">
        <v>2147</v>
      </c>
      <c r="T746" t="b">
        <v>0</v>
      </c>
    </row>
    <row r="747" spans="1:20" x14ac:dyDescent="0.15">
      <c r="A747" s="20" t="s">
        <v>2632</v>
      </c>
      <c r="B747" s="20" t="s">
        <v>2130</v>
      </c>
      <c r="C747" s="19">
        <v>43625.771179780095</v>
      </c>
      <c r="D747" s="19">
        <v>43094.829054930553</v>
      </c>
      <c r="E747" s="19">
        <v>43624.57541420139</v>
      </c>
      <c r="F747" t="s">
        <v>2149</v>
      </c>
      <c r="G747" s="20" t="s">
        <v>2404</v>
      </c>
      <c r="H747" s="59">
        <v>43525</v>
      </c>
      <c r="I747">
        <v>42442</v>
      </c>
      <c r="J747" s="20" t="s">
        <v>2405</v>
      </c>
      <c r="K747" s="20" t="s">
        <v>2167</v>
      </c>
      <c r="L747" s="20" t="s">
        <v>2156</v>
      </c>
      <c r="M747" s="20" t="s">
        <v>2168</v>
      </c>
      <c r="N747" s="20" t="s">
        <v>2663</v>
      </c>
      <c r="O747">
        <v>8</v>
      </c>
      <c r="P747">
        <v>25</v>
      </c>
      <c r="Q747">
        <v>200</v>
      </c>
      <c r="R747" s="59">
        <v>43525</v>
      </c>
      <c r="S747" s="20" t="s">
        <v>2147</v>
      </c>
      <c r="T747" t="b">
        <v>0</v>
      </c>
    </row>
    <row r="748" spans="1:20" x14ac:dyDescent="0.15">
      <c r="A748" s="20" t="s">
        <v>2632</v>
      </c>
      <c r="B748" s="20" t="s">
        <v>2130</v>
      </c>
      <c r="C748" s="19">
        <v>43625.771179780095</v>
      </c>
      <c r="D748" s="19">
        <v>43094.829054930553</v>
      </c>
      <c r="E748" s="19">
        <v>43624.57541420139</v>
      </c>
      <c r="F748" t="s">
        <v>2149</v>
      </c>
      <c r="G748" s="20" t="s">
        <v>2404</v>
      </c>
      <c r="H748" s="59">
        <v>43525</v>
      </c>
      <c r="I748">
        <v>42442</v>
      </c>
      <c r="J748" s="20" t="s">
        <v>2405</v>
      </c>
      <c r="K748" s="20" t="s">
        <v>2177</v>
      </c>
      <c r="L748" s="20" t="s">
        <v>2156</v>
      </c>
      <c r="M748" s="20" t="s">
        <v>2178</v>
      </c>
      <c r="N748" s="20" t="s">
        <v>2539</v>
      </c>
      <c r="O748">
        <v>6</v>
      </c>
      <c r="P748">
        <v>88</v>
      </c>
      <c r="Q748">
        <v>528</v>
      </c>
      <c r="R748" s="59">
        <v>43525</v>
      </c>
      <c r="S748" s="20" t="s">
        <v>2147</v>
      </c>
      <c r="T748" t="b">
        <v>0</v>
      </c>
    </row>
    <row r="749" spans="1:20" x14ac:dyDescent="0.15">
      <c r="A749" s="20" t="s">
        <v>2632</v>
      </c>
      <c r="B749" s="20" t="s">
        <v>2130</v>
      </c>
      <c r="C749" s="19">
        <v>43625.771179780095</v>
      </c>
      <c r="D749" s="19">
        <v>43094.829054930553</v>
      </c>
      <c r="E749" s="19">
        <v>43624.57541420139</v>
      </c>
      <c r="F749" t="s">
        <v>2149</v>
      </c>
      <c r="G749" s="20" t="s">
        <v>2404</v>
      </c>
      <c r="H749" s="59">
        <v>43525</v>
      </c>
      <c r="I749">
        <v>42443</v>
      </c>
      <c r="J749" s="20" t="s">
        <v>2405</v>
      </c>
      <c r="K749" s="20" t="s">
        <v>2155</v>
      </c>
      <c r="L749" s="20" t="s">
        <v>2156</v>
      </c>
      <c r="M749" s="20" t="s">
        <v>2157</v>
      </c>
      <c r="N749" s="20" t="s">
        <v>2664</v>
      </c>
      <c r="O749">
        <v>6</v>
      </c>
      <c r="P749">
        <v>54</v>
      </c>
      <c r="Q749">
        <v>324</v>
      </c>
      <c r="R749" s="59">
        <v>43525</v>
      </c>
      <c r="S749" s="20" t="s">
        <v>2147</v>
      </c>
      <c r="T749" t="b">
        <v>0</v>
      </c>
    </row>
    <row r="750" spans="1:20" x14ac:dyDescent="0.15">
      <c r="A750" s="20" t="s">
        <v>2632</v>
      </c>
      <c r="B750" s="20" t="s">
        <v>2130</v>
      </c>
      <c r="C750" s="19">
        <v>43625.771179780095</v>
      </c>
      <c r="D750" s="19">
        <v>43094.829054930553</v>
      </c>
      <c r="E750" s="19">
        <v>43624.57541420139</v>
      </c>
      <c r="F750" t="s">
        <v>2149</v>
      </c>
      <c r="G750" s="20" t="s">
        <v>2404</v>
      </c>
      <c r="H750" s="59">
        <v>43525</v>
      </c>
      <c r="I750">
        <v>42443</v>
      </c>
      <c r="J750" s="20" t="s">
        <v>2405</v>
      </c>
      <c r="K750" s="20" t="s">
        <v>2205</v>
      </c>
      <c r="L750" s="20" t="s">
        <v>2152</v>
      </c>
      <c r="M750" s="20" t="s">
        <v>2206</v>
      </c>
      <c r="N750" s="20" t="s">
        <v>2530</v>
      </c>
      <c r="O750">
        <v>3</v>
      </c>
      <c r="P750">
        <v>98</v>
      </c>
      <c r="Q750">
        <v>294</v>
      </c>
      <c r="R750" s="59">
        <v>43525</v>
      </c>
      <c r="S750" s="20" t="s">
        <v>2147</v>
      </c>
      <c r="T750" t="b">
        <v>0</v>
      </c>
    </row>
    <row r="751" spans="1:20" x14ac:dyDescent="0.15">
      <c r="A751" s="20" t="s">
        <v>2632</v>
      </c>
      <c r="B751" s="20" t="s">
        <v>2130</v>
      </c>
      <c r="C751" s="19">
        <v>43625.771179780095</v>
      </c>
      <c r="D751" s="19">
        <v>43094.829054930553</v>
      </c>
      <c r="E751" s="19">
        <v>43624.57541420139</v>
      </c>
      <c r="F751" t="s">
        <v>2149</v>
      </c>
      <c r="G751" s="20" t="s">
        <v>2404</v>
      </c>
      <c r="H751" s="59">
        <v>43525</v>
      </c>
      <c r="I751">
        <v>42444</v>
      </c>
      <c r="J751" s="20" t="s">
        <v>2405</v>
      </c>
      <c r="K751" s="20" t="s">
        <v>2167</v>
      </c>
      <c r="L751" s="20" t="s">
        <v>2156</v>
      </c>
      <c r="M751" s="20" t="s">
        <v>2168</v>
      </c>
      <c r="N751" s="20" t="s">
        <v>2665</v>
      </c>
      <c r="O751">
        <v>5</v>
      </c>
      <c r="P751">
        <v>25</v>
      </c>
      <c r="Q751">
        <v>125</v>
      </c>
      <c r="R751" s="59">
        <v>43525</v>
      </c>
      <c r="S751" s="20" t="s">
        <v>2147</v>
      </c>
      <c r="T751" t="b">
        <v>0</v>
      </c>
    </row>
    <row r="752" spans="1:20" x14ac:dyDescent="0.15">
      <c r="A752" s="20" t="s">
        <v>2632</v>
      </c>
      <c r="B752" s="20" t="s">
        <v>2130</v>
      </c>
      <c r="C752" s="19">
        <v>43625.771179780095</v>
      </c>
      <c r="D752" s="19">
        <v>43094.829054930553</v>
      </c>
      <c r="E752" s="19">
        <v>43624.57541420139</v>
      </c>
      <c r="F752" t="s">
        <v>2149</v>
      </c>
      <c r="G752" s="20" t="s">
        <v>2404</v>
      </c>
      <c r="H752" s="59">
        <v>43525</v>
      </c>
      <c r="I752">
        <v>42444</v>
      </c>
      <c r="J752" s="20" t="s">
        <v>2405</v>
      </c>
      <c r="K752" s="20" t="s">
        <v>2167</v>
      </c>
      <c r="L752" s="20" t="s">
        <v>2156</v>
      </c>
      <c r="M752" s="20" t="s">
        <v>2168</v>
      </c>
      <c r="N752" s="20" t="s">
        <v>2666</v>
      </c>
      <c r="O752">
        <v>6</v>
      </c>
      <c r="P752">
        <v>25</v>
      </c>
      <c r="Q752">
        <v>150</v>
      </c>
      <c r="R752" s="59">
        <v>43525</v>
      </c>
      <c r="S752" s="20" t="s">
        <v>2147</v>
      </c>
      <c r="T752" t="b">
        <v>0</v>
      </c>
    </row>
    <row r="753" spans="1:20" x14ac:dyDescent="0.15">
      <c r="A753" s="20" t="s">
        <v>2632</v>
      </c>
      <c r="B753" s="20" t="s">
        <v>2130</v>
      </c>
      <c r="C753" s="19">
        <v>43625.771179780095</v>
      </c>
      <c r="D753" s="19">
        <v>43094.829054930553</v>
      </c>
      <c r="E753" s="19">
        <v>43624.57541420139</v>
      </c>
      <c r="F753" t="s">
        <v>2149</v>
      </c>
      <c r="G753" s="20" t="s">
        <v>2404</v>
      </c>
      <c r="H753" s="59">
        <v>43525</v>
      </c>
      <c r="I753">
        <v>42444</v>
      </c>
      <c r="J753" s="20" t="s">
        <v>2405</v>
      </c>
      <c r="K753" s="20" t="s">
        <v>2167</v>
      </c>
      <c r="L753" s="20" t="s">
        <v>2156</v>
      </c>
      <c r="M753" s="20" t="s">
        <v>2168</v>
      </c>
      <c r="N753" s="20" t="s">
        <v>2553</v>
      </c>
      <c r="O753">
        <v>7</v>
      </c>
      <c r="P753">
        <v>25</v>
      </c>
      <c r="Q753">
        <v>175</v>
      </c>
      <c r="R753" s="59">
        <v>43525</v>
      </c>
      <c r="S753" s="20" t="s">
        <v>2147</v>
      </c>
      <c r="T753" t="b">
        <v>0</v>
      </c>
    </row>
    <row r="754" spans="1:20" x14ac:dyDescent="0.15">
      <c r="A754" s="20" t="s">
        <v>2632</v>
      </c>
      <c r="B754" s="20" t="s">
        <v>2130</v>
      </c>
      <c r="C754" s="19">
        <v>43625.771179780095</v>
      </c>
      <c r="D754" s="19">
        <v>43094.829054930553</v>
      </c>
      <c r="E754" s="19">
        <v>43624.57541420139</v>
      </c>
      <c r="F754" t="s">
        <v>2149</v>
      </c>
      <c r="G754" s="20" t="s">
        <v>2404</v>
      </c>
      <c r="H754" s="59">
        <v>43525</v>
      </c>
      <c r="I754">
        <v>42444</v>
      </c>
      <c r="J754" s="20" t="s">
        <v>2405</v>
      </c>
      <c r="K754" s="20" t="s">
        <v>2211</v>
      </c>
      <c r="L754" s="20" t="s">
        <v>2161</v>
      </c>
      <c r="M754" s="20" t="s">
        <v>2212</v>
      </c>
      <c r="N754" s="20" t="s">
        <v>2667</v>
      </c>
      <c r="O754">
        <v>6</v>
      </c>
      <c r="P754">
        <v>68</v>
      </c>
      <c r="Q754">
        <v>408</v>
      </c>
      <c r="R754" s="59">
        <v>43525</v>
      </c>
      <c r="S754" s="20" t="s">
        <v>2147</v>
      </c>
      <c r="T754" t="b">
        <v>0</v>
      </c>
    </row>
    <row r="755" spans="1:20" x14ac:dyDescent="0.15">
      <c r="A755" s="20" t="s">
        <v>2632</v>
      </c>
      <c r="B755" s="20" t="s">
        <v>2130</v>
      </c>
      <c r="C755" s="19">
        <v>43625.771179780095</v>
      </c>
      <c r="D755" s="19">
        <v>43094.829054930553</v>
      </c>
      <c r="E755" s="19">
        <v>43624.57541420139</v>
      </c>
      <c r="F755" t="s">
        <v>2149</v>
      </c>
      <c r="G755" s="20" t="s">
        <v>2404</v>
      </c>
      <c r="H755" s="59">
        <v>43525</v>
      </c>
      <c r="I755">
        <v>42445</v>
      </c>
      <c r="J755" s="20" t="s">
        <v>2405</v>
      </c>
      <c r="K755" s="20" t="s">
        <v>2177</v>
      </c>
      <c r="L755" s="20" t="s">
        <v>2156</v>
      </c>
      <c r="M755" s="20" t="s">
        <v>2178</v>
      </c>
      <c r="N755" s="20" t="s">
        <v>2668</v>
      </c>
      <c r="O755">
        <v>6</v>
      </c>
      <c r="P755">
        <v>88</v>
      </c>
      <c r="Q755">
        <v>528</v>
      </c>
      <c r="R755" s="59">
        <v>43525</v>
      </c>
      <c r="S755" s="20" t="s">
        <v>2147</v>
      </c>
      <c r="T755" t="b">
        <v>0</v>
      </c>
    </row>
    <row r="756" spans="1:20" x14ac:dyDescent="0.15">
      <c r="A756" s="20" t="s">
        <v>2632</v>
      </c>
      <c r="B756" s="20" t="s">
        <v>2130</v>
      </c>
      <c r="C756" s="19">
        <v>43625.771179780095</v>
      </c>
      <c r="D756" s="19">
        <v>43094.829054930553</v>
      </c>
      <c r="E756" s="19">
        <v>43624.57541420139</v>
      </c>
      <c r="F756" t="s">
        <v>2149</v>
      </c>
      <c r="G756" s="20" t="s">
        <v>2404</v>
      </c>
      <c r="H756" s="59">
        <v>43525</v>
      </c>
      <c r="I756">
        <v>42445</v>
      </c>
      <c r="J756" s="20" t="s">
        <v>2405</v>
      </c>
      <c r="K756" s="20" t="s">
        <v>2177</v>
      </c>
      <c r="L756" s="20" t="s">
        <v>2156</v>
      </c>
      <c r="M756" s="20" t="s">
        <v>2178</v>
      </c>
      <c r="N756" s="20" t="s">
        <v>2669</v>
      </c>
      <c r="O756">
        <v>5</v>
      </c>
      <c r="P756">
        <v>88</v>
      </c>
      <c r="Q756">
        <v>440</v>
      </c>
      <c r="R756" s="59">
        <v>43525</v>
      </c>
      <c r="S756" s="20" t="s">
        <v>2147</v>
      </c>
      <c r="T756" t="b">
        <v>0</v>
      </c>
    </row>
    <row r="757" spans="1:20" x14ac:dyDescent="0.15">
      <c r="A757" s="20" t="s">
        <v>2632</v>
      </c>
      <c r="B757" s="20" t="s">
        <v>2130</v>
      </c>
      <c r="C757" s="19">
        <v>43625.771179780095</v>
      </c>
      <c r="D757" s="19">
        <v>43094.829054930553</v>
      </c>
      <c r="E757" s="19">
        <v>43624.57541420139</v>
      </c>
      <c r="F757" t="s">
        <v>2149</v>
      </c>
      <c r="G757" s="20" t="s">
        <v>2404</v>
      </c>
      <c r="H757" s="59">
        <v>43525</v>
      </c>
      <c r="I757">
        <v>42445</v>
      </c>
      <c r="J757" s="20" t="s">
        <v>2405</v>
      </c>
      <c r="K757" s="20" t="s">
        <v>2167</v>
      </c>
      <c r="L757" s="20" t="s">
        <v>2156</v>
      </c>
      <c r="M757" s="20" t="s">
        <v>2168</v>
      </c>
      <c r="N757" s="20" t="s">
        <v>2599</v>
      </c>
      <c r="O757">
        <v>5</v>
      </c>
      <c r="P757">
        <v>25</v>
      </c>
      <c r="Q757">
        <v>125</v>
      </c>
      <c r="R757" s="59">
        <v>43525</v>
      </c>
      <c r="S757" s="20" t="s">
        <v>2147</v>
      </c>
      <c r="T757" t="b">
        <v>0</v>
      </c>
    </row>
    <row r="758" spans="1:20" x14ac:dyDescent="0.15">
      <c r="A758" s="20" t="s">
        <v>2632</v>
      </c>
      <c r="B758" s="20" t="s">
        <v>2130</v>
      </c>
      <c r="C758" s="19">
        <v>43625.771179780095</v>
      </c>
      <c r="D758" s="19">
        <v>43094.829054930553</v>
      </c>
      <c r="E758" s="19">
        <v>43624.57541420139</v>
      </c>
      <c r="F758" t="s">
        <v>2149</v>
      </c>
      <c r="G758" s="20" t="s">
        <v>2404</v>
      </c>
      <c r="H758" s="59">
        <v>43525</v>
      </c>
      <c r="I758">
        <v>42445</v>
      </c>
      <c r="J758" s="20" t="s">
        <v>2405</v>
      </c>
      <c r="K758" s="20" t="s">
        <v>2167</v>
      </c>
      <c r="L758" s="20" t="s">
        <v>2156</v>
      </c>
      <c r="M758" s="20" t="s">
        <v>2168</v>
      </c>
      <c r="N758" s="20" t="s">
        <v>2670</v>
      </c>
      <c r="O758">
        <v>6</v>
      </c>
      <c r="P758">
        <v>25</v>
      </c>
      <c r="Q758">
        <v>150</v>
      </c>
      <c r="R758" s="59">
        <v>43525</v>
      </c>
      <c r="S758" s="20" t="s">
        <v>2147</v>
      </c>
      <c r="T758" t="b">
        <v>0</v>
      </c>
    </row>
    <row r="759" spans="1:20" x14ac:dyDescent="0.15">
      <c r="A759" s="20" t="s">
        <v>2632</v>
      </c>
      <c r="B759" s="20" t="s">
        <v>2130</v>
      </c>
      <c r="C759" s="19">
        <v>43625.771179780095</v>
      </c>
      <c r="D759" s="19">
        <v>43094.829054930553</v>
      </c>
      <c r="E759" s="19">
        <v>43624.57541420139</v>
      </c>
      <c r="F759" t="s">
        <v>2149</v>
      </c>
      <c r="G759" s="20" t="s">
        <v>2404</v>
      </c>
      <c r="H759" s="59">
        <v>43525</v>
      </c>
      <c r="I759">
        <v>42445</v>
      </c>
      <c r="J759" s="20" t="s">
        <v>2405</v>
      </c>
      <c r="K759" s="20" t="s">
        <v>2155</v>
      </c>
      <c r="L759" s="20" t="s">
        <v>2156</v>
      </c>
      <c r="M759" s="20" t="s">
        <v>2157</v>
      </c>
      <c r="N759" s="20" t="s">
        <v>2479</v>
      </c>
      <c r="O759">
        <v>9</v>
      </c>
      <c r="P759">
        <v>54</v>
      </c>
      <c r="Q759">
        <v>486</v>
      </c>
      <c r="R759" s="59">
        <v>43525</v>
      </c>
      <c r="S759" s="20" t="s">
        <v>2147</v>
      </c>
      <c r="T759" t="b">
        <v>0</v>
      </c>
    </row>
    <row r="760" spans="1:20" x14ac:dyDescent="0.15">
      <c r="A760" s="20" t="s">
        <v>2632</v>
      </c>
      <c r="B760" s="20" t="s">
        <v>2130</v>
      </c>
      <c r="C760" s="19">
        <v>43625.771179780095</v>
      </c>
      <c r="D760" s="19">
        <v>43094.829054930553</v>
      </c>
      <c r="E760" s="19">
        <v>43624.57541420139</v>
      </c>
      <c r="F760" t="s">
        <v>2149</v>
      </c>
      <c r="G760" s="20" t="s">
        <v>2404</v>
      </c>
      <c r="H760" s="59">
        <v>43525</v>
      </c>
      <c r="I760">
        <v>42445</v>
      </c>
      <c r="J760" s="20" t="s">
        <v>2405</v>
      </c>
      <c r="K760" s="20" t="s">
        <v>2167</v>
      </c>
      <c r="L760" s="20" t="s">
        <v>2156</v>
      </c>
      <c r="M760" s="20" t="s">
        <v>2168</v>
      </c>
      <c r="N760" s="20" t="s">
        <v>2590</v>
      </c>
      <c r="O760">
        <v>4</v>
      </c>
      <c r="P760">
        <v>25</v>
      </c>
      <c r="Q760">
        <v>100</v>
      </c>
      <c r="R760" s="59">
        <v>43525</v>
      </c>
      <c r="S760" s="20" t="s">
        <v>2147</v>
      </c>
      <c r="T760" t="b">
        <v>0</v>
      </c>
    </row>
    <row r="761" spans="1:20" x14ac:dyDescent="0.15">
      <c r="A761" s="20" t="s">
        <v>2632</v>
      </c>
      <c r="B761" s="20" t="s">
        <v>2130</v>
      </c>
      <c r="C761" s="19">
        <v>43625.771179780095</v>
      </c>
      <c r="D761" s="19">
        <v>43094.829054930553</v>
      </c>
      <c r="E761" s="19">
        <v>43624.57541420139</v>
      </c>
      <c r="F761" t="s">
        <v>2149</v>
      </c>
      <c r="G761" s="20" t="s">
        <v>2404</v>
      </c>
      <c r="H761" s="59">
        <v>43525</v>
      </c>
      <c r="I761">
        <v>42446</v>
      </c>
      <c r="J761" s="20" t="s">
        <v>2405</v>
      </c>
      <c r="K761" s="20" t="s">
        <v>2190</v>
      </c>
      <c r="L761" s="20" t="s">
        <v>2152</v>
      </c>
      <c r="M761" s="20" t="s">
        <v>2191</v>
      </c>
      <c r="N761" s="20" t="s">
        <v>2590</v>
      </c>
      <c r="O761">
        <v>3</v>
      </c>
      <c r="P761">
        <v>28</v>
      </c>
      <c r="Q761">
        <v>84</v>
      </c>
      <c r="R761" s="59">
        <v>43525</v>
      </c>
      <c r="S761" s="20" t="s">
        <v>2147</v>
      </c>
      <c r="T761" t="b">
        <v>0</v>
      </c>
    </row>
    <row r="762" spans="1:20" x14ac:dyDescent="0.15">
      <c r="A762" s="20" t="s">
        <v>2632</v>
      </c>
      <c r="B762" s="20" t="s">
        <v>2130</v>
      </c>
      <c r="C762" s="19">
        <v>43625.771179780095</v>
      </c>
      <c r="D762" s="19">
        <v>43094.829054930553</v>
      </c>
      <c r="E762" s="19">
        <v>43624.57541420139</v>
      </c>
      <c r="F762" t="s">
        <v>2149</v>
      </c>
      <c r="G762" s="20" t="s">
        <v>2404</v>
      </c>
      <c r="H762" s="59">
        <v>43525</v>
      </c>
      <c r="I762">
        <v>42446</v>
      </c>
      <c r="J762" s="20" t="s">
        <v>2405</v>
      </c>
      <c r="K762" s="20" t="s">
        <v>2177</v>
      </c>
      <c r="L762" s="20" t="s">
        <v>2156</v>
      </c>
      <c r="M762" s="20" t="s">
        <v>2178</v>
      </c>
      <c r="N762" s="20" t="s">
        <v>2671</v>
      </c>
      <c r="O762">
        <v>5</v>
      </c>
      <c r="P762">
        <v>88</v>
      </c>
      <c r="Q762">
        <v>440</v>
      </c>
      <c r="R762" s="59">
        <v>43525</v>
      </c>
      <c r="S762" s="20" t="s">
        <v>2147</v>
      </c>
      <c r="T762" t="b">
        <v>0</v>
      </c>
    </row>
    <row r="763" spans="1:20" x14ac:dyDescent="0.15">
      <c r="A763" s="20" t="s">
        <v>2632</v>
      </c>
      <c r="B763" s="20" t="s">
        <v>2130</v>
      </c>
      <c r="C763" s="19">
        <v>43625.771179780095</v>
      </c>
      <c r="D763" s="19">
        <v>43094.829054930553</v>
      </c>
      <c r="E763" s="19">
        <v>43624.57541420139</v>
      </c>
      <c r="F763" t="s">
        <v>2149</v>
      </c>
      <c r="G763" s="20" t="s">
        <v>2404</v>
      </c>
      <c r="H763" s="59">
        <v>43525</v>
      </c>
      <c r="I763">
        <v>42446</v>
      </c>
      <c r="J763" s="20" t="s">
        <v>2405</v>
      </c>
      <c r="K763" s="20" t="s">
        <v>2164</v>
      </c>
      <c r="L763" s="20" t="s">
        <v>2161</v>
      </c>
      <c r="M763" s="20" t="s">
        <v>2165</v>
      </c>
      <c r="N763" s="20" t="s">
        <v>2465</v>
      </c>
      <c r="O763">
        <v>2</v>
      </c>
      <c r="P763">
        <v>49</v>
      </c>
      <c r="Q763">
        <v>98</v>
      </c>
      <c r="R763" s="59">
        <v>43525</v>
      </c>
      <c r="S763" s="20" t="s">
        <v>2147</v>
      </c>
      <c r="T763" t="b">
        <v>0</v>
      </c>
    </row>
    <row r="764" spans="1:20" x14ac:dyDescent="0.15">
      <c r="A764" s="20" t="s">
        <v>2632</v>
      </c>
      <c r="B764" s="20" t="s">
        <v>2130</v>
      </c>
      <c r="C764" s="19">
        <v>43625.771179780095</v>
      </c>
      <c r="D764" s="19">
        <v>43094.829054930553</v>
      </c>
      <c r="E764" s="19">
        <v>43624.57541420139</v>
      </c>
      <c r="F764" t="s">
        <v>2149</v>
      </c>
      <c r="G764" s="20" t="s">
        <v>2404</v>
      </c>
      <c r="H764" s="59">
        <v>43525</v>
      </c>
      <c r="I764">
        <v>42446</v>
      </c>
      <c r="J764" s="20" t="s">
        <v>2405</v>
      </c>
      <c r="K764" s="20" t="s">
        <v>2164</v>
      </c>
      <c r="L764" s="20" t="s">
        <v>2161</v>
      </c>
      <c r="M764" s="20" t="s">
        <v>2165</v>
      </c>
      <c r="N764" s="20" t="s">
        <v>2570</v>
      </c>
      <c r="O764">
        <v>3</v>
      </c>
      <c r="P764">
        <v>49</v>
      </c>
      <c r="Q764">
        <v>147</v>
      </c>
      <c r="R764" s="59">
        <v>43525</v>
      </c>
      <c r="S764" s="20" t="s">
        <v>2147</v>
      </c>
      <c r="T764" t="b">
        <v>0</v>
      </c>
    </row>
    <row r="765" spans="1:20" x14ac:dyDescent="0.15">
      <c r="A765" s="20" t="s">
        <v>2632</v>
      </c>
      <c r="B765" s="20" t="s">
        <v>2130</v>
      </c>
      <c r="C765" s="19">
        <v>43625.771179780095</v>
      </c>
      <c r="D765" s="19">
        <v>43094.829054930553</v>
      </c>
      <c r="E765" s="19">
        <v>43624.57541420139</v>
      </c>
      <c r="F765" t="s">
        <v>2149</v>
      </c>
      <c r="G765" s="20" t="s">
        <v>2404</v>
      </c>
      <c r="H765" s="59">
        <v>43525</v>
      </c>
      <c r="I765">
        <v>42446</v>
      </c>
      <c r="J765" s="20" t="s">
        <v>2405</v>
      </c>
      <c r="K765" s="20" t="s">
        <v>2151</v>
      </c>
      <c r="L765" s="20" t="s">
        <v>2152</v>
      </c>
      <c r="M765" s="20" t="s">
        <v>2153</v>
      </c>
      <c r="N765" s="20" t="s">
        <v>2672</v>
      </c>
      <c r="O765">
        <v>2</v>
      </c>
      <c r="P765">
        <v>16</v>
      </c>
      <c r="Q765">
        <v>32</v>
      </c>
      <c r="R765" s="59">
        <v>43525</v>
      </c>
      <c r="S765" s="20" t="s">
        <v>2147</v>
      </c>
      <c r="T765" t="b">
        <v>0</v>
      </c>
    </row>
    <row r="766" spans="1:20" x14ac:dyDescent="0.15">
      <c r="A766" s="20" t="s">
        <v>2632</v>
      </c>
      <c r="B766" s="20" t="s">
        <v>2130</v>
      </c>
      <c r="C766" s="19">
        <v>43625.771179780095</v>
      </c>
      <c r="D766" s="19">
        <v>43094.829054930553</v>
      </c>
      <c r="E766" s="19">
        <v>43624.57541420139</v>
      </c>
      <c r="F766" t="s">
        <v>2149</v>
      </c>
      <c r="G766" s="20" t="s">
        <v>2404</v>
      </c>
      <c r="H766" s="59">
        <v>43525</v>
      </c>
      <c r="I766">
        <v>42447</v>
      </c>
      <c r="J766" s="20" t="s">
        <v>2405</v>
      </c>
      <c r="K766" s="20" t="s">
        <v>2167</v>
      </c>
      <c r="L766" s="20" t="s">
        <v>2156</v>
      </c>
      <c r="M766" s="20" t="s">
        <v>2168</v>
      </c>
      <c r="N766" s="20" t="s">
        <v>2673</v>
      </c>
      <c r="O766">
        <v>6</v>
      </c>
      <c r="P766">
        <v>25</v>
      </c>
      <c r="Q766">
        <v>150</v>
      </c>
      <c r="R766" s="59">
        <v>43525</v>
      </c>
      <c r="S766" s="20" t="s">
        <v>2147</v>
      </c>
      <c r="T766" t="b">
        <v>0</v>
      </c>
    </row>
    <row r="767" spans="1:20" x14ac:dyDescent="0.15">
      <c r="A767" s="20" t="s">
        <v>2632</v>
      </c>
      <c r="B767" s="20" t="s">
        <v>2130</v>
      </c>
      <c r="C767" s="19">
        <v>43625.771179780095</v>
      </c>
      <c r="D767" s="19">
        <v>43094.829054930553</v>
      </c>
      <c r="E767" s="19">
        <v>43624.57541420139</v>
      </c>
      <c r="F767" t="s">
        <v>2149</v>
      </c>
      <c r="G767" s="20" t="s">
        <v>2404</v>
      </c>
      <c r="H767" s="59">
        <v>43525</v>
      </c>
      <c r="I767">
        <v>42447</v>
      </c>
      <c r="J767" s="20" t="s">
        <v>2405</v>
      </c>
      <c r="K767" s="20" t="s">
        <v>2155</v>
      </c>
      <c r="L767" s="20" t="s">
        <v>2156</v>
      </c>
      <c r="M767" s="20" t="s">
        <v>2157</v>
      </c>
      <c r="N767" s="20" t="s">
        <v>2674</v>
      </c>
      <c r="O767">
        <v>6</v>
      </c>
      <c r="P767">
        <v>54</v>
      </c>
      <c r="Q767">
        <v>324</v>
      </c>
      <c r="R767" s="59">
        <v>43525</v>
      </c>
      <c r="S767" s="20" t="s">
        <v>2147</v>
      </c>
      <c r="T767" t="b">
        <v>0</v>
      </c>
    </row>
    <row r="768" spans="1:20" x14ac:dyDescent="0.15">
      <c r="A768" s="20" t="s">
        <v>2632</v>
      </c>
      <c r="B768" s="20" t="s">
        <v>2130</v>
      </c>
      <c r="C768" s="19">
        <v>43625.771179780095</v>
      </c>
      <c r="D768" s="19">
        <v>43094.829054930553</v>
      </c>
      <c r="E768" s="19">
        <v>43624.57541420139</v>
      </c>
      <c r="F768" t="s">
        <v>2149</v>
      </c>
      <c r="G768" s="20" t="s">
        <v>2404</v>
      </c>
      <c r="H768" s="59">
        <v>43525</v>
      </c>
      <c r="I768">
        <v>42447</v>
      </c>
      <c r="J768" s="20" t="s">
        <v>2405</v>
      </c>
      <c r="K768" s="20" t="s">
        <v>2177</v>
      </c>
      <c r="L768" s="20" t="s">
        <v>2156</v>
      </c>
      <c r="M768" s="20" t="s">
        <v>2178</v>
      </c>
      <c r="N768" s="20" t="s">
        <v>2675</v>
      </c>
      <c r="O768">
        <v>3</v>
      </c>
      <c r="P768">
        <v>88</v>
      </c>
      <c r="Q768">
        <v>264</v>
      </c>
      <c r="R768" s="59">
        <v>43525</v>
      </c>
      <c r="S768" s="20" t="s">
        <v>2147</v>
      </c>
      <c r="T768" t="b">
        <v>0</v>
      </c>
    </row>
    <row r="769" spans="1:20" x14ac:dyDescent="0.15">
      <c r="A769" s="20" t="s">
        <v>2632</v>
      </c>
      <c r="B769" s="20" t="s">
        <v>2130</v>
      </c>
      <c r="C769" s="19">
        <v>43625.771179780095</v>
      </c>
      <c r="D769" s="19">
        <v>43094.829054930553</v>
      </c>
      <c r="E769" s="19">
        <v>43624.57541420139</v>
      </c>
      <c r="F769" t="s">
        <v>2149</v>
      </c>
      <c r="G769" s="20" t="s">
        <v>2404</v>
      </c>
      <c r="H769" s="59">
        <v>43525</v>
      </c>
      <c r="I769">
        <v>42447</v>
      </c>
      <c r="J769" s="20" t="s">
        <v>2405</v>
      </c>
      <c r="K769" s="20" t="s">
        <v>2155</v>
      </c>
      <c r="L769" s="20" t="s">
        <v>2156</v>
      </c>
      <c r="M769" s="20" t="s">
        <v>2157</v>
      </c>
      <c r="N769" s="20" t="s">
        <v>2676</v>
      </c>
      <c r="O769">
        <v>8</v>
      </c>
      <c r="P769">
        <v>54</v>
      </c>
      <c r="Q769">
        <v>432</v>
      </c>
      <c r="R769" s="59">
        <v>43525</v>
      </c>
      <c r="S769" s="20" t="s">
        <v>2147</v>
      </c>
      <c r="T769" t="b">
        <v>0</v>
      </c>
    </row>
    <row r="770" spans="1:20" x14ac:dyDescent="0.15">
      <c r="A770" s="20" t="s">
        <v>2632</v>
      </c>
      <c r="B770" s="20" t="s">
        <v>2130</v>
      </c>
      <c r="C770" s="19">
        <v>43625.771179780095</v>
      </c>
      <c r="D770" s="19">
        <v>43094.829054930553</v>
      </c>
      <c r="E770" s="19">
        <v>43624.57541420139</v>
      </c>
      <c r="F770" t="s">
        <v>2149</v>
      </c>
      <c r="G770" s="20" t="s">
        <v>2404</v>
      </c>
      <c r="H770" s="59">
        <v>43525</v>
      </c>
      <c r="I770">
        <v>42447</v>
      </c>
      <c r="J770" s="20" t="s">
        <v>2405</v>
      </c>
      <c r="K770" s="20" t="s">
        <v>2155</v>
      </c>
      <c r="L770" s="20" t="s">
        <v>2156</v>
      </c>
      <c r="M770" s="20" t="s">
        <v>2157</v>
      </c>
      <c r="N770" s="20" t="s">
        <v>2677</v>
      </c>
      <c r="O770">
        <v>5</v>
      </c>
      <c r="P770">
        <v>54</v>
      </c>
      <c r="Q770">
        <v>270</v>
      </c>
      <c r="R770" s="59">
        <v>43525</v>
      </c>
      <c r="S770" s="20" t="s">
        <v>2147</v>
      </c>
      <c r="T770" t="b">
        <v>0</v>
      </c>
    </row>
    <row r="771" spans="1:20" x14ac:dyDescent="0.15">
      <c r="A771" s="20" t="s">
        <v>2632</v>
      </c>
      <c r="B771" s="20" t="s">
        <v>2130</v>
      </c>
      <c r="C771" s="19">
        <v>43625.771179780095</v>
      </c>
      <c r="D771" s="19">
        <v>43094.829054930553</v>
      </c>
      <c r="E771" s="19">
        <v>43624.57541420139</v>
      </c>
      <c r="F771" t="s">
        <v>2149</v>
      </c>
      <c r="G771" s="20" t="s">
        <v>2404</v>
      </c>
      <c r="H771" s="59">
        <v>43525</v>
      </c>
      <c r="I771">
        <v>42448</v>
      </c>
      <c r="J771" s="20" t="s">
        <v>2405</v>
      </c>
      <c r="K771" s="20" t="s">
        <v>2164</v>
      </c>
      <c r="L771" s="20" t="s">
        <v>2161</v>
      </c>
      <c r="M771" s="20" t="s">
        <v>2165</v>
      </c>
      <c r="N771" s="20" t="s">
        <v>2470</v>
      </c>
      <c r="O771">
        <v>6</v>
      </c>
      <c r="P771">
        <v>49</v>
      </c>
      <c r="Q771">
        <v>294</v>
      </c>
      <c r="R771" s="59">
        <v>43525</v>
      </c>
      <c r="S771" s="20" t="s">
        <v>2147</v>
      </c>
      <c r="T771" t="b">
        <v>0</v>
      </c>
    </row>
    <row r="772" spans="1:20" x14ac:dyDescent="0.15">
      <c r="A772" s="20" t="s">
        <v>2632</v>
      </c>
      <c r="B772" s="20" t="s">
        <v>2130</v>
      </c>
      <c r="C772" s="19">
        <v>43625.771179780095</v>
      </c>
      <c r="D772" s="19">
        <v>43094.829054930553</v>
      </c>
      <c r="E772" s="19">
        <v>43624.57541420139</v>
      </c>
      <c r="F772" t="s">
        <v>2149</v>
      </c>
      <c r="G772" s="20" t="s">
        <v>2404</v>
      </c>
      <c r="H772" s="59">
        <v>43525</v>
      </c>
      <c r="I772">
        <v>42448</v>
      </c>
      <c r="J772" s="20" t="s">
        <v>2405</v>
      </c>
      <c r="K772" s="20" t="s">
        <v>2211</v>
      </c>
      <c r="L772" s="20" t="s">
        <v>2161</v>
      </c>
      <c r="M772" s="20" t="s">
        <v>2212</v>
      </c>
      <c r="N772" s="20" t="s">
        <v>2678</v>
      </c>
      <c r="O772">
        <v>6</v>
      </c>
      <c r="P772">
        <v>68</v>
      </c>
      <c r="Q772">
        <v>408</v>
      </c>
      <c r="R772" s="59">
        <v>43525</v>
      </c>
      <c r="S772" s="20" t="s">
        <v>2147</v>
      </c>
      <c r="T772" t="b">
        <v>0</v>
      </c>
    </row>
    <row r="773" spans="1:20" x14ac:dyDescent="0.15">
      <c r="A773" s="20" t="s">
        <v>2632</v>
      </c>
      <c r="B773" s="20" t="s">
        <v>2130</v>
      </c>
      <c r="C773" s="19">
        <v>43625.771179780095</v>
      </c>
      <c r="D773" s="19">
        <v>43094.829054930553</v>
      </c>
      <c r="E773" s="19">
        <v>43624.57541420139</v>
      </c>
      <c r="F773" t="s">
        <v>2149</v>
      </c>
      <c r="G773" s="20" t="s">
        <v>2404</v>
      </c>
      <c r="H773" s="59">
        <v>43525</v>
      </c>
      <c r="I773">
        <v>42448</v>
      </c>
      <c r="J773" s="20" t="s">
        <v>2405</v>
      </c>
      <c r="K773" s="20" t="s">
        <v>2167</v>
      </c>
      <c r="L773" s="20" t="s">
        <v>2156</v>
      </c>
      <c r="M773" s="20" t="s">
        <v>2168</v>
      </c>
      <c r="N773" s="20" t="s">
        <v>2536</v>
      </c>
      <c r="O773">
        <v>5</v>
      </c>
      <c r="P773">
        <v>25</v>
      </c>
      <c r="Q773">
        <v>125</v>
      </c>
      <c r="R773" s="59">
        <v>43525</v>
      </c>
      <c r="S773" s="20" t="s">
        <v>2147</v>
      </c>
      <c r="T773" t="b">
        <v>0</v>
      </c>
    </row>
    <row r="774" spans="1:20" x14ac:dyDescent="0.15">
      <c r="A774" s="20" t="s">
        <v>2632</v>
      </c>
      <c r="B774" s="20" t="s">
        <v>2130</v>
      </c>
      <c r="C774" s="19">
        <v>43625.771179780095</v>
      </c>
      <c r="D774" s="19">
        <v>43094.829054930553</v>
      </c>
      <c r="E774" s="19">
        <v>43624.57541420139</v>
      </c>
      <c r="F774" t="s">
        <v>2149</v>
      </c>
      <c r="G774" s="20" t="s">
        <v>2404</v>
      </c>
      <c r="H774" s="59">
        <v>43525</v>
      </c>
      <c r="I774">
        <v>42448</v>
      </c>
      <c r="J774" s="20" t="s">
        <v>2405</v>
      </c>
      <c r="K774" s="20" t="s">
        <v>2167</v>
      </c>
      <c r="L774" s="20" t="s">
        <v>2156</v>
      </c>
      <c r="M774" s="20" t="s">
        <v>2168</v>
      </c>
      <c r="N774" s="20" t="s">
        <v>2679</v>
      </c>
      <c r="O774">
        <v>6</v>
      </c>
      <c r="P774">
        <v>25</v>
      </c>
      <c r="Q774">
        <v>150</v>
      </c>
      <c r="R774" s="59">
        <v>43525</v>
      </c>
      <c r="S774" s="20" t="s">
        <v>2147</v>
      </c>
      <c r="T774" t="b">
        <v>0</v>
      </c>
    </row>
    <row r="775" spans="1:20" x14ac:dyDescent="0.15">
      <c r="A775" s="20" t="s">
        <v>2632</v>
      </c>
      <c r="B775" s="20" t="s">
        <v>2130</v>
      </c>
      <c r="C775" s="19">
        <v>43625.771179780095</v>
      </c>
      <c r="D775" s="19">
        <v>43094.829054930553</v>
      </c>
      <c r="E775" s="19">
        <v>43624.57541420139</v>
      </c>
      <c r="F775" t="s">
        <v>2149</v>
      </c>
      <c r="G775" s="20" t="s">
        <v>2404</v>
      </c>
      <c r="H775" s="59">
        <v>43525</v>
      </c>
      <c r="I775">
        <v>42449</v>
      </c>
      <c r="J775" s="20" t="s">
        <v>2405</v>
      </c>
      <c r="K775" s="20" t="s">
        <v>2167</v>
      </c>
      <c r="L775" s="20" t="s">
        <v>2156</v>
      </c>
      <c r="M775" s="20" t="s">
        <v>2168</v>
      </c>
      <c r="N775" s="20" t="s">
        <v>2617</v>
      </c>
      <c r="O775">
        <v>4</v>
      </c>
      <c r="P775">
        <v>25</v>
      </c>
      <c r="Q775">
        <v>100</v>
      </c>
      <c r="R775" s="59">
        <v>43525</v>
      </c>
      <c r="S775" s="20" t="s">
        <v>2147</v>
      </c>
      <c r="T775" t="b">
        <v>0</v>
      </c>
    </row>
    <row r="776" spans="1:20" x14ac:dyDescent="0.15">
      <c r="A776" s="20" t="s">
        <v>2632</v>
      </c>
      <c r="B776" s="20" t="s">
        <v>2130</v>
      </c>
      <c r="C776" s="19">
        <v>43625.771179780095</v>
      </c>
      <c r="D776" s="19">
        <v>43094.829054930553</v>
      </c>
      <c r="E776" s="19">
        <v>43624.57541420139</v>
      </c>
      <c r="F776" t="s">
        <v>2149</v>
      </c>
      <c r="G776" s="20" t="s">
        <v>2404</v>
      </c>
      <c r="H776" s="59">
        <v>43525</v>
      </c>
      <c r="I776">
        <v>42449</v>
      </c>
      <c r="J776" s="20" t="s">
        <v>2405</v>
      </c>
      <c r="K776" s="20" t="s">
        <v>2164</v>
      </c>
      <c r="L776" s="20" t="s">
        <v>2161</v>
      </c>
      <c r="M776" s="20" t="s">
        <v>2165</v>
      </c>
      <c r="N776" s="20" t="s">
        <v>2680</v>
      </c>
      <c r="O776">
        <v>3</v>
      </c>
      <c r="P776">
        <v>49</v>
      </c>
      <c r="Q776">
        <v>147</v>
      </c>
      <c r="R776" s="59">
        <v>43525</v>
      </c>
      <c r="S776" s="20" t="s">
        <v>2147</v>
      </c>
      <c r="T776" t="b">
        <v>0</v>
      </c>
    </row>
    <row r="777" spans="1:20" x14ac:dyDescent="0.15">
      <c r="A777" s="20" t="s">
        <v>2632</v>
      </c>
      <c r="B777" s="20" t="s">
        <v>2130</v>
      </c>
      <c r="C777" s="19">
        <v>43625.771179780095</v>
      </c>
      <c r="D777" s="19">
        <v>43094.829054930553</v>
      </c>
      <c r="E777" s="19">
        <v>43624.57541420139</v>
      </c>
      <c r="F777" t="s">
        <v>2149</v>
      </c>
      <c r="G777" s="20" t="s">
        <v>2404</v>
      </c>
      <c r="H777" s="59">
        <v>43525</v>
      </c>
      <c r="I777">
        <v>42449</v>
      </c>
      <c r="J777" s="20" t="s">
        <v>2405</v>
      </c>
      <c r="K777" s="20" t="s">
        <v>2211</v>
      </c>
      <c r="L777" s="20" t="s">
        <v>2161</v>
      </c>
      <c r="M777" s="20" t="s">
        <v>2212</v>
      </c>
      <c r="N777" s="20" t="s">
        <v>2678</v>
      </c>
      <c r="O777">
        <v>5</v>
      </c>
      <c r="P777">
        <v>68</v>
      </c>
      <c r="Q777">
        <v>340</v>
      </c>
      <c r="R777" s="59">
        <v>43525</v>
      </c>
      <c r="S777" s="20" t="s">
        <v>2147</v>
      </c>
      <c r="T777" t="b">
        <v>0</v>
      </c>
    </row>
    <row r="778" spans="1:20" x14ac:dyDescent="0.15">
      <c r="A778" s="20" t="s">
        <v>2632</v>
      </c>
      <c r="B778" s="20" t="s">
        <v>2130</v>
      </c>
      <c r="C778" s="19">
        <v>43625.771179780095</v>
      </c>
      <c r="D778" s="19">
        <v>43094.829054930553</v>
      </c>
      <c r="E778" s="19">
        <v>43624.57541420139</v>
      </c>
      <c r="F778" t="s">
        <v>2149</v>
      </c>
      <c r="G778" s="20" t="s">
        <v>2404</v>
      </c>
      <c r="H778" s="59">
        <v>43525</v>
      </c>
      <c r="I778">
        <v>42449</v>
      </c>
      <c r="J778" s="20" t="s">
        <v>2405</v>
      </c>
      <c r="K778" s="20" t="s">
        <v>2164</v>
      </c>
      <c r="L778" s="20" t="s">
        <v>2161</v>
      </c>
      <c r="M778" s="20" t="s">
        <v>2165</v>
      </c>
      <c r="N778" s="20" t="s">
        <v>2681</v>
      </c>
      <c r="O778">
        <v>5</v>
      </c>
      <c r="P778">
        <v>49</v>
      </c>
      <c r="Q778">
        <v>245</v>
      </c>
      <c r="R778" s="59">
        <v>43525</v>
      </c>
      <c r="S778" s="20" t="s">
        <v>2147</v>
      </c>
      <c r="T778" t="b">
        <v>0</v>
      </c>
    </row>
    <row r="779" spans="1:20" x14ac:dyDescent="0.15">
      <c r="A779" s="20" t="s">
        <v>2632</v>
      </c>
      <c r="B779" s="20" t="s">
        <v>2130</v>
      </c>
      <c r="C779" s="19">
        <v>43625.771179780095</v>
      </c>
      <c r="D779" s="19">
        <v>43094.829054930553</v>
      </c>
      <c r="E779" s="19">
        <v>43624.57541420139</v>
      </c>
      <c r="F779" t="s">
        <v>2149</v>
      </c>
      <c r="G779" s="20" t="s">
        <v>2404</v>
      </c>
      <c r="H779" s="59">
        <v>43525</v>
      </c>
      <c r="I779">
        <v>42449</v>
      </c>
      <c r="J779" s="20" t="s">
        <v>2405</v>
      </c>
      <c r="K779" s="20" t="s">
        <v>2160</v>
      </c>
      <c r="L779" s="20" t="s">
        <v>2161</v>
      </c>
      <c r="M779" s="20" t="s">
        <v>2162</v>
      </c>
      <c r="N779" s="20" t="s">
        <v>2682</v>
      </c>
      <c r="O779">
        <v>5</v>
      </c>
      <c r="P779">
        <v>26</v>
      </c>
      <c r="Q779">
        <v>130</v>
      </c>
      <c r="R779" s="59">
        <v>43525</v>
      </c>
      <c r="S779" s="20" t="s">
        <v>2147</v>
      </c>
      <c r="T779" t="b">
        <v>0</v>
      </c>
    </row>
    <row r="780" spans="1:20" x14ac:dyDescent="0.15">
      <c r="A780" s="20" t="s">
        <v>2632</v>
      </c>
      <c r="B780" s="20" t="s">
        <v>2130</v>
      </c>
      <c r="C780" s="19">
        <v>43625.771179780095</v>
      </c>
      <c r="D780" s="19">
        <v>43094.829054930553</v>
      </c>
      <c r="E780" s="19">
        <v>43624.57541420139</v>
      </c>
      <c r="F780" t="s">
        <v>2149</v>
      </c>
      <c r="G780" s="20" t="s">
        <v>2404</v>
      </c>
      <c r="H780" s="59">
        <v>43525</v>
      </c>
      <c r="I780">
        <v>42449</v>
      </c>
      <c r="J780" s="20" t="s">
        <v>2405</v>
      </c>
      <c r="K780" s="20" t="s">
        <v>2177</v>
      </c>
      <c r="L780" s="20" t="s">
        <v>2156</v>
      </c>
      <c r="M780" s="20" t="s">
        <v>2178</v>
      </c>
      <c r="N780" s="20" t="s">
        <v>2683</v>
      </c>
      <c r="O780">
        <v>5</v>
      </c>
      <c r="P780">
        <v>88</v>
      </c>
      <c r="Q780">
        <v>440</v>
      </c>
      <c r="R780" s="59">
        <v>43525</v>
      </c>
      <c r="S780" s="20" t="s">
        <v>2147</v>
      </c>
      <c r="T780" t="b">
        <v>0</v>
      </c>
    </row>
    <row r="781" spans="1:20" x14ac:dyDescent="0.15">
      <c r="A781" s="20" t="s">
        <v>2632</v>
      </c>
      <c r="B781" s="20" t="s">
        <v>2130</v>
      </c>
      <c r="C781" s="19">
        <v>43625.771179780095</v>
      </c>
      <c r="D781" s="19">
        <v>43094.829054930553</v>
      </c>
      <c r="E781" s="19">
        <v>43624.57541420139</v>
      </c>
      <c r="F781" t="s">
        <v>2149</v>
      </c>
      <c r="G781" s="20" t="s">
        <v>2404</v>
      </c>
      <c r="H781" s="59">
        <v>43525</v>
      </c>
      <c r="I781">
        <v>42450</v>
      </c>
      <c r="J781" s="20" t="s">
        <v>2405</v>
      </c>
      <c r="K781" s="20" t="s">
        <v>2155</v>
      </c>
      <c r="L781" s="20" t="s">
        <v>2156</v>
      </c>
      <c r="M781" s="20" t="s">
        <v>2157</v>
      </c>
      <c r="N781" s="20" t="s">
        <v>2684</v>
      </c>
      <c r="O781">
        <v>4</v>
      </c>
      <c r="P781">
        <v>54</v>
      </c>
      <c r="Q781">
        <v>216</v>
      </c>
      <c r="R781" s="59">
        <v>43525</v>
      </c>
      <c r="S781" s="20" t="s">
        <v>2147</v>
      </c>
      <c r="T781" t="b">
        <v>0</v>
      </c>
    </row>
    <row r="782" spans="1:20" x14ac:dyDescent="0.15">
      <c r="A782" s="20" t="s">
        <v>2632</v>
      </c>
      <c r="B782" s="20" t="s">
        <v>2130</v>
      </c>
      <c r="C782" s="19">
        <v>43625.771179780095</v>
      </c>
      <c r="D782" s="19">
        <v>43094.829054930553</v>
      </c>
      <c r="E782" s="19">
        <v>43624.57541420139</v>
      </c>
      <c r="F782" t="s">
        <v>2149</v>
      </c>
      <c r="G782" s="20" t="s">
        <v>2404</v>
      </c>
      <c r="H782" s="59">
        <v>43525</v>
      </c>
      <c r="I782">
        <v>42450</v>
      </c>
      <c r="J782" s="20" t="s">
        <v>2405</v>
      </c>
      <c r="K782" s="20" t="s">
        <v>2167</v>
      </c>
      <c r="L782" s="20" t="s">
        <v>2156</v>
      </c>
      <c r="M782" s="20" t="s">
        <v>2168</v>
      </c>
      <c r="N782" s="20" t="s">
        <v>2685</v>
      </c>
      <c r="O782">
        <v>5</v>
      </c>
      <c r="P782">
        <v>25</v>
      </c>
      <c r="Q782">
        <v>125</v>
      </c>
      <c r="R782" s="59">
        <v>43525</v>
      </c>
      <c r="S782" s="20" t="s">
        <v>2147</v>
      </c>
      <c r="T782" t="b">
        <v>0</v>
      </c>
    </row>
    <row r="783" spans="1:20" x14ac:dyDescent="0.15">
      <c r="A783" s="20" t="s">
        <v>2632</v>
      </c>
      <c r="B783" s="20" t="s">
        <v>2130</v>
      </c>
      <c r="C783" s="19">
        <v>43625.771179780095</v>
      </c>
      <c r="D783" s="19">
        <v>43094.829054930553</v>
      </c>
      <c r="E783" s="19">
        <v>43624.57541420139</v>
      </c>
      <c r="F783" t="s">
        <v>2149</v>
      </c>
      <c r="G783" s="20" t="s">
        <v>2404</v>
      </c>
      <c r="H783" s="59">
        <v>43525</v>
      </c>
      <c r="I783">
        <v>42450</v>
      </c>
      <c r="J783" s="20" t="s">
        <v>2405</v>
      </c>
      <c r="K783" s="20" t="s">
        <v>2167</v>
      </c>
      <c r="L783" s="20" t="s">
        <v>2156</v>
      </c>
      <c r="M783" s="20" t="s">
        <v>2168</v>
      </c>
      <c r="N783" s="20" t="s">
        <v>2686</v>
      </c>
      <c r="O783">
        <v>9</v>
      </c>
      <c r="P783">
        <v>25</v>
      </c>
      <c r="Q783">
        <v>225</v>
      </c>
      <c r="R783" s="59">
        <v>43525</v>
      </c>
      <c r="S783" s="20" t="s">
        <v>2147</v>
      </c>
      <c r="T783" t="b">
        <v>0</v>
      </c>
    </row>
    <row r="784" spans="1:20" x14ac:dyDescent="0.15">
      <c r="A784" s="20" t="s">
        <v>2632</v>
      </c>
      <c r="B784" s="20" t="s">
        <v>2130</v>
      </c>
      <c r="C784" s="19">
        <v>43625.771179780095</v>
      </c>
      <c r="D784" s="19">
        <v>43094.829054930553</v>
      </c>
      <c r="E784" s="19">
        <v>43624.57541420139</v>
      </c>
      <c r="F784" t="s">
        <v>2149</v>
      </c>
      <c r="G784" s="20" t="s">
        <v>2404</v>
      </c>
      <c r="H784" s="59">
        <v>43525</v>
      </c>
      <c r="I784">
        <v>42450</v>
      </c>
      <c r="J784" s="20" t="s">
        <v>2405</v>
      </c>
      <c r="K784" s="20" t="s">
        <v>2151</v>
      </c>
      <c r="L784" s="20" t="s">
        <v>2152</v>
      </c>
      <c r="M784" s="20" t="s">
        <v>2153</v>
      </c>
      <c r="N784" s="20" t="s">
        <v>2613</v>
      </c>
      <c r="O784">
        <v>2</v>
      </c>
      <c r="P784">
        <v>16</v>
      </c>
      <c r="Q784">
        <v>32</v>
      </c>
      <c r="R784" s="59">
        <v>43525</v>
      </c>
      <c r="S784" s="20" t="s">
        <v>2147</v>
      </c>
      <c r="T784" t="b">
        <v>0</v>
      </c>
    </row>
    <row r="785" spans="1:20" x14ac:dyDescent="0.15">
      <c r="A785" s="20" t="s">
        <v>2632</v>
      </c>
      <c r="B785" s="20" t="s">
        <v>2130</v>
      </c>
      <c r="C785" s="19">
        <v>43625.771179780095</v>
      </c>
      <c r="D785" s="19">
        <v>43094.829054930553</v>
      </c>
      <c r="E785" s="19">
        <v>43624.57541420139</v>
      </c>
      <c r="F785" t="s">
        <v>2149</v>
      </c>
      <c r="G785" s="20" t="s">
        <v>2404</v>
      </c>
      <c r="H785" s="59">
        <v>43525</v>
      </c>
      <c r="I785">
        <v>42450</v>
      </c>
      <c r="J785" s="20" t="s">
        <v>2405</v>
      </c>
      <c r="K785" s="20" t="s">
        <v>2167</v>
      </c>
      <c r="L785" s="20" t="s">
        <v>2156</v>
      </c>
      <c r="M785" s="20" t="s">
        <v>2168</v>
      </c>
      <c r="N785" s="20" t="s">
        <v>2566</v>
      </c>
      <c r="O785">
        <v>5</v>
      </c>
      <c r="P785">
        <v>25</v>
      </c>
      <c r="Q785">
        <v>125</v>
      </c>
      <c r="R785" s="59">
        <v>43525</v>
      </c>
      <c r="S785" s="20" t="s">
        <v>2147</v>
      </c>
      <c r="T785" t="b">
        <v>0</v>
      </c>
    </row>
    <row r="786" spans="1:20" x14ac:dyDescent="0.15">
      <c r="A786" s="20" t="s">
        <v>2632</v>
      </c>
      <c r="B786" s="20" t="s">
        <v>2130</v>
      </c>
      <c r="C786" s="19">
        <v>43625.771179780095</v>
      </c>
      <c r="D786" s="19">
        <v>43094.829054930553</v>
      </c>
      <c r="E786" s="19">
        <v>43624.57541420139</v>
      </c>
      <c r="F786" t="s">
        <v>2149</v>
      </c>
      <c r="G786" s="20" t="s">
        <v>2404</v>
      </c>
      <c r="H786" s="59">
        <v>43525</v>
      </c>
      <c r="I786">
        <v>42451</v>
      </c>
      <c r="J786" s="20" t="s">
        <v>2405</v>
      </c>
      <c r="K786" s="20" t="s">
        <v>2160</v>
      </c>
      <c r="L786" s="20" t="s">
        <v>2161</v>
      </c>
      <c r="M786" s="20" t="s">
        <v>2162</v>
      </c>
      <c r="N786" s="20" t="s">
        <v>2558</v>
      </c>
      <c r="O786">
        <v>6</v>
      </c>
      <c r="P786">
        <v>26</v>
      </c>
      <c r="Q786">
        <v>156</v>
      </c>
      <c r="R786" s="59">
        <v>43525</v>
      </c>
      <c r="S786" s="20" t="s">
        <v>2147</v>
      </c>
      <c r="T786" t="b">
        <v>0</v>
      </c>
    </row>
    <row r="787" spans="1:20" x14ac:dyDescent="0.15">
      <c r="A787" s="20" t="s">
        <v>2632</v>
      </c>
      <c r="B787" s="20" t="s">
        <v>2130</v>
      </c>
      <c r="C787" s="19">
        <v>43625.771179780095</v>
      </c>
      <c r="D787" s="19">
        <v>43094.829054930553</v>
      </c>
      <c r="E787" s="19">
        <v>43624.57541420139</v>
      </c>
      <c r="F787" t="s">
        <v>2149</v>
      </c>
      <c r="G787" s="20" t="s">
        <v>2404</v>
      </c>
      <c r="H787" s="59">
        <v>43525</v>
      </c>
      <c r="I787">
        <v>42451</v>
      </c>
      <c r="J787" s="20" t="s">
        <v>2405</v>
      </c>
      <c r="K787" s="20" t="s">
        <v>2167</v>
      </c>
      <c r="L787" s="20" t="s">
        <v>2156</v>
      </c>
      <c r="M787" s="20" t="s">
        <v>2168</v>
      </c>
      <c r="N787" s="20" t="s">
        <v>2687</v>
      </c>
      <c r="O787">
        <v>9</v>
      </c>
      <c r="P787">
        <v>25</v>
      </c>
      <c r="Q787">
        <v>225</v>
      </c>
      <c r="R787" s="59">
        <v>43525</v>
      </c>
      <c r="S787" s="20" t="s">
        <v>2147</v>
      </c>
      <c r="T787" t="b">
        <v>0</v>
      </c>
    </row>
    <row r="788" spans="1:20" x14ac:dyDescent="0.15">
      <c r="A788" s="20" t="s">
        <v>2632</v>
      </c>
      <c r="B788" s="20" t="s">
        <v>2130</v>
      </c>
      <c r="C788" s="19">
        <v>43625.771179780095</v>
      </c>
      <c r="D788" s="19">
        <v>43094.829054930553</v>
      </c>
      <c r="E788" s="19">
        <v>43624.57541420139</v>
      </c>
      <c r="F788" t="s">
        <v>2149</v>
      </c>
      <c r="G788" s="20" t="s">
        <v>2404</v>
      </c>
      <c r="H788" s="59">
        <v>43525</v>
      </c>
      <c r="I788">
        <v>42451</v>
      </c>
      <c r="J788" s="20" t="s">
        <v>2405</v>
      </c>
      <c r="K788" s="20" t="s">
        <v>2167</v>
      </c>
      <c r="L788" s="20" t="s">
        <v>2156</v>
      </c>
      <c r="M788" s="20" t="s">
        <v>2168</v>
      </c>
      <c r="N788" s="20" t="s">
        <v>2688</v>
      </c>
      <c r="O788">
        <v>9</v>
      </c>
      <c r="P788">
        <v>25</v>
      </c>
      <c r="Q788">
        <v>225</v>
      </c>
      <c r="R788" s="59">
        <v>43525</v>
      </c>
      <c r="S788" s="20" t="s">
        <v>2147</v>
      </c>
      <c r="T788" t="b">
        <v>0</v>
      </c>
    </row>
    <row r="789" spans="1:20" x14ac:dyDescent="0.15">
      <c r="A789" s="20" t="s">
        <v>2632</v>
      </c>
      <c r="B789" s="20" t="s">
        <v>2130</v>
      </c>
      <c r="C789" s="19">
        <v>43625.771179780095</v>
      </c>
      <c r="D789" s="19">
        <v>43094.829054930553</v>
      </c>
      <c r="E789" s="19">
        <v>43624.57541420139</v>
      </c>
      <c r="F789" t="s">
        <v>2149</v>
      </c>
      <c r="G789" s="20" t="s">
        <v>2404</v>
      </c>
      <c r="H789" s="59">
        <v>43525</v>
      </c>
      <c r="I789">
        <v>42451</v>
      </c>
      <c r="J789" s="20" t="s">
        <v>2405</v>
      </c>
      <c r="K789" s="20" t="s">
        <v>2167</v>
      </c>
      <c r="L789" s="20" t="s">
        <v>2156</v>
      </c>
      <c r="M789" s="20" t="s">
        <v>2168</v>
      </c>
      <c r="N789" s="20" t="s">
        <v>2689</v>
      </c>
      <c r="O789">
        <v>3</v>
      </c>
      <c r="P789">
        <v>25</v>
      </c>
      <c r="Q789">
        <v>75</v>
      </c>
      <c r="R789" s="59">
        <v>43525</v>
      </c>
      <c r="S789" s="20" t="s">
        <v>2147</v>
      </c>
      <c r="T789" t="b">
        <v>0</v>
      </c>
    </row>
    <row r="790" spans="1:20" x14ac:dyDescent="0.15">
      <c r="A790" s="20" t="s">
        <v>2632</v>
      </c>
      <c r="B790" s="20" t="s">
        <v>2130</v>
      </c>
      <c r="C790" s="19">
        <v>43625.771179780095</v>
      </c>
      <c r="D790" s="19">
        <v>43094.829054930553</v>
      </c>
      <c r="E790" s="19">
        <v>43624.57541420139</v>
      </c>
      <c r="F790" t="s">
        <v>2149</v>
      </c>
      <c r="G790" s="20" t="s">
        <v>2404</v>
      </c>
      <c r="H790" s="59">
        <v>43525</v>
      </c>
      <c r="I790">
        <v>42451</v>
      </c>
      <c r="J790" s="20" t="s">
        <v>2405</v>
      </c>
      <c r="K790" s="20" t="s">
        <v>2155</v>
      </c>
      <c r="L790" s="20" t="s">
        <v>2156</v>
      </c>
      <c r="M790" s="20" t="s">
        <v>2157</v>
      </c>
      <c r="N790" s="20" t="s">
        <v>2545</v>
      </c>
      <c r="O790">
        <v>2</v>
      </c>
      <c r="P790">
        <v>54</v>
      </c>
      <c r="Q790">
        <v>108</v>
      </c>
      <c r="R790" s="59">
        <v>43525</v>
      </c>
      <c r="S790" s="20" t="s">
        <v>2147</v>
      </c>
      <c r="T790" t="b">
        <v>0</v>
      </c>
    </row>
    <row r="791" spans="1:20" x14ac:dyDescent="0.15">
      <c r="A791" s="20" t="s">
        <v>2632</v>
      </c>
      <c r="B791" s="20" t="s">
        <v>2130</v>
      </c>
      <c r="C791" s="19">
        <v>43625.771179780095</v>
      </c>
      <c r="D791" s="19">
        <v>43094.829054930553</v>
      </c>
      <c r="E791" s="19">
        <v>43624.57541420139</v>
      </c>
      <c r="F791" t="s">
        <v>2149</v>
      </c>
      <c r="G791" s="20" t="s">
        <v>2404</v>
      </c>
      <c r="H791" s="59">
        <v>43525</v>
      </c>
      <c r="I791">
        <v>42451</v>
      </c>
      <c r="J791" s="20" t="s">
        <v>2405</v>
      </c>
      <c r="K791" s="20" t="s">
        <v>2164</v>
      </c>
      <c r="L791" s="20" t="s">
        <v>2161</v>
      </c>
      <c r="M791" s="20" t="s">
        <v>2165</v>
      </c>
      <c r="N791" s="20" t="s">
        <v>2690</v>
      </c>
      <c r="O791">
        <v>6</v>
      </c>
      <c r="P791">
        <v>49</v>
      </c>
      <c r="Q791">
        <v>294</v>
      </c>
      <c r="R791" s="59">
        <v>43525</v>
      </c>
      <c r="S791" s="20" t="s">
        <v>2147</v>
      </c>
      <c r="T791" t="b">
        <v>0</v>
      </c>
    </row>
    <row r="792" spans="1:20" x14ac:dyDescent="0.15">
      <c r="A792" s="20" t="s">
        <v>2632</v>
      </c>
      <c r="B792" s="20" t="s">
        <v>2130</v>
      </c>
      <c r="C792" s="19">
        <v>43625.771179780095</v>
      </c>
      <c r="D792" s="19">
        <v>43094.829054930553</v>
      </c>
      <c r="E792" s="19">
        <v>43624.57541420139</v>
      </c>
      <c r="F792" t="s">
        <v>2149</v>
      </c>
      <c r="G792" s="20" t="s">
        <v>2404</v>
      </c>
      <c r="H792" s="59">
        <v>43525</v>
      </c>
      <c r="I792">
        <v>42452</v>
      </c>
      <c r="J792" s="20" t="s">
        <v>2405</v>
      </c>
      <c r="K792" s="20" t="s">
        <v>2205</v>
      </c>
      <c r="L792" s="20" t="s">
        <v>2152</v>
      </c>
      <c r="M792" s="20" t="s">
        <v>2206</v>
      </c>
      <c r="N792" s="20" t="s">
        <v>2691</v>
      </c>
      <c r="O792">
        <v>5</v>
      </c>
      <c r="P792">
        <v>98</v>
      </c>
      <c r="Q792">
        <v>490</v>
      </c>
      <c r="R792" s="59">
        <v>43525</v>
      </c>
      <c r="S792" s="20" t="s">
        <v>2147</v>
      </c>
      <c r="T792" t="b">
        <v>0</v>
      </c>
    </row>
    <row r="793" spans="1:20" x14ac:dyDescent="0.15">
      <c r="A793" s="20" t="s">
        <v>2632</v>
      </c>
      <c r="B793" s="20" t="s">
        <v>2130</v>
      </c>
      <c r="C793" s="19">
        <v>43625.771179780095</v>
      </c>
      <c r="D793" s="19">
        <v>43094.829054930553</v>
      </c>
      <c r="E793" s="19">
        <v>43624.57541420139</v>
      </c>
      <c r="F793" t="s">
        <v>2149</v>
      </c>
      <c r="G793" s="20" t="s">
        <v>2404</v>
      </c>
      <c r="H793" s="59">
        <v>43525</v>
      </c>
      <c r="I793">
        <v>42452</v>
      </c>
      <c r="J793" s="20" t="s">
        <v>2405</v>
      </c>
      <c r="K793" s="20" t="s">
        <v>2190</v>
      </c>
      <c r="L793" s="20" t="s">
        <v>2152</v>
      </c>
      <c r="M793" s="20" t="s">
        <v>2191</v>
      </c>
      <c r="N793" s="20" t="s">
        <v>2692</v>
      </c>
      <c r="O793">
        <v>5</v>
      </c>
      <c r="P793">
        <v>28</v>
      </c>
      <c r="Q793">
        <v>140</v>
      </c>
      <c r="R793" s="59">
        <v>43525</v>
      </c>
      <c r="S793" s="20" t="s">
        <v>2147</v>
      </c>
      <c r="T793" t="b">
        <v>0</v>
      </c>
    </row>
    <row r="794" spans="1:20" x14ac:dyDescent="0.15">
      <c r="A794" s="20" t="s">
        <v>2632</v>
      </c>
      <c r="B794" s="20" t="s">
        <v>2130</v>
      </c>
      <c r="C794" s="19">
        <v>43625.771179780095</v>
      </c>
      <c r="D794" s="19">
        <v>43094.829054930553</v>
      </c>
      <c r="E794" s="19">
        <v>43624.57541420139</v>
      </c>
      <c r="F794" t="s">
        <v>2149</v>
      </c>
      <c r="G794" s="20" t="s">
        <v>2404</v>
      </c>
      <c r="H794" s="59">
        <v>43525</v>
      </c>
      <c r="I794">
        <v>42452</v>
      </c>
      <c r="J794" s="20" t="s">
        <v>2405</v>
      </c>
      <c r="K794" s="20" t="s">
        <v>2190</v>
      </c>
      <c r="L794" s="20" t="s">
        <v>2152</v>
      </c>
      <c r="M794" s="20" t="s">
        <v>2191</v>
      </c>
      <c r="N794" s="20" t="s">
        <v>2591</v>
      </c>
      <c r="O794">
        <v>6</v>
      </c>
      <c r="P794">
        <v>28</v>
      </c>
      <c r="Q794">
        <v>168</v>
      </c>
      <c r="R794" s="59">
        <v>43525</v>
      </c>
      <c r="S794" s="20" t="s">
        <v>2147</v>
      </c>
      <c r="T794" t="b">
        <v>0</v>
      </c>
    </row>
    <row r="795" spans="1:20" x14ac:dyDescent="0.15">
      <c r="A795" s="20" t="s">
        <v>2632</v>
      </c>
      <c r="B795" s="20" t="s">
        <v>2130</v>
      </c>
      <c r="C795" s="19">
        <v>43625.771179780095</v>
      </c>
      <c r="D795" s="19">
        <v>43094.829054930553</v>
      </c>
      <c r="E795" s="19">
        <v>43624.57541420139</v>
      </c>
      <c r="F795" t="s">
        <v>2149</v>
      </c>
      <c r="G795" s="20" t="s">
        <v>2404</v>
      </c>
      <c r="H795" s="59">
        <v>43525</v>
      </c>
      <c r="I795">
        <v>42452</v>
      </c>
      <c r="J795" s="20" t="s">
        <v>2405</v>
      </c>
      <c r="K795" s="20" t="s">
        <v>2211</v>
      </c>
      <c r="L795" s="20" t="s">
        <v>2161</v>
      </c>
      <c r="M795" s="20" t="s">
        <v>2212</v>
      </c>
      <c r="N795" s="20" t="s">
        <v>2408</v>
      </c>
      <c r="O795">
        <v>3</v>
      </c>
      <c r="P795">
        <v>68</v>
      </c>
      <c r="Q795">
        <v>204</v>
      </c>
      <c r="R795" s="59">
        <v>43525</v>
      </c>
      <c r="S795" s="20" t="s">
        <v>2147</v>
      </c>
      <c r="T795" t="b">
        <v>0</v>
      </c>
    </row>
    <row r="796" spans="1:20" x14ac:dyDescent="0.15">
      <c r="A796" s="20" t="s">
        <v>2632</v>
      </c>
      <c r="B796" s="20" t="s">
        <v>2130</v>
      </c>
      <c r="C796" s="19">
        <v>43625.771179780095</v>
      </c>
      <c r="D796" s="19">
        <v>43094.829054930553</v>
      </c>
      <c r="E796" s="19">
        <v>43624.57541420139</v>
      </c>
      <c r="F796" t="s">
        <v>2149</v>
      </c>
      <c r="G796" s="20" t="s">
        <v>2404</v>
      </c>
      <c r="H796" s="59">
        <v>43525</v>
      </c>
      <c r="I796">
        <v>42453</v>
      </c>
      <c r="J796" s="20" t="s">
        <v>2405</v>
      </c>
      <c r="K796" s="20" t="s">
        <v>2167</v>
      </c>
      <c r="L796" s="20" t="s">
        <v>2156</v>
      </c>
      <c r="M796" s="20" t="s">
        <v>2168</v>
      </c>
      <c r="N796" s="20" t="s">
        <v>2693</v>
      </c>
      <c r="O796">
        <v>7</v>
      </c>
      <c r="P796">
        <v>25</v>
      </c>
      <c r="Q796">
        <v>175</v>
      </c>
      <c r="R796" s="59">
        <v>43525</v>
      </c>
      <c r="S796" s="20" t="s">
        <v>2147</v>
      </c>
      <c r="T796" t="b">
        <v>0</v>
      </c>
    </row>
    <row r="797" spans="1:20" x14ac:dyDescent="0.15">
      <c r="A797" s="20" t="s">
        <v>2632</v>
      </c>
      <c r="B797" s="20" t="s">
        <v>2130</v>
      </c>
      <c r="C797" s="19">
        <v>43625.771179780095</v>
      </c>
      <c r="D797" s="19">
        <v>43094.829054930553</v>
      </c>
      <c r="E797" s="19">
        <v>43624.57541420139</v>
      </c>
      <c r="F797" t="s">
        <v>2149</v>
      </c>
      <c r="G797" s="20" t="s">
        <v>2404</v>
      </c>
      <c r="H797" s="59">
        <v>43525</v>
      </c>
      <c r="I797">
        <v>42453</v>
      </c>
      <c r="J797" s="20" t="s">
        <v>2405</v>
      </c>
      <c r="K797" s="20" t="s">
        <v>2167</v>
      </c>
      <c r="L797" s="20" t="s">
        <v>2156</v>
      </c>
      <c r="M797" s="20" t="s">
        <v>2168</v>
      </c>
      <c r="N797" s="20" t="s">
        <v>2694</v>
      </c>
      <c r="O797">
        <v>4</v>
      </c>
      <c r="P797">
        <v>25</v>
      </c>
      <c r="Q797">
        <v>100</v>
      </c>
      <c r="R797" s="59">
        <v>43525</v>
      </c>
      <c r="S797" s="20" t="s">
        <v>2147</v>
      </c>
      <c r="T797" t="b">
        <v>0</v>
      </c>
    </row>
    <row r="798" spans="1:20" x14ac:dyDescent="0.15">
      <c r="A798" s="20" t="s">
        <v>2632</v>
      </c>
      <c r="B798" s="20" t="s">
        <v>2130</v>
      </c>
      <c r="C798" s="19">
        <v>43625.771179780095</v>
      </c>
      <c r="D798" s="19">
        <v>43094.829054930553</v>
      </c>
      <c r="E798" s="19">
        <v>43624.57541420139</v>
      </c>
      <c r="F798" t="s">
        <v>2149</v>
      </c>
      <c r="G798" s="20" t="s">
        <v>2404</v>
      </c>
      <c r="H798" s="59">
        <v>43525</v>
      </c>
      <c r="I798">
        <v>42453</v>
      </c>
      <c r="J798" s="20" t="s">
        <v>2405</v>
      </c>
      <c r="K798" s="20" t="s">
        <v>2167</v>
      </c>
      <c r="L798" s="20" t="s">
        <v>2156</v>
      </c>
      <c r="M798" s="20" t="s">
        <v>2168</v>
      </c>
      <c r="N798" s="20" t="s">
        <v>2695</v>
      </c>
      <c r="O798">
        <v>6</v>
      </c>
      <c r="P798">
        <v>25</v>
      </c>
      <c r="Q798">
        <v>150</v>
      </c>
      <c r="R798" s="59">
        <v>43525</v>
      </c>
      <c r="S798" s="20" t="s">
        <v>2147</v>
      </c>
      <c r="T798" t="b">
        <v>0</v>
      </c>
    </row>
    <row r="799" spans="1:20" x14ac:dyDescent="0.15">
      <c r="A799" s="20" t="s">
        <v>2632</v>
      </c>
      <c r="B799" s="20" t="s">
        <v>2130</v>
      </c>
      <c r="C799" s="19">
        <v>43625.771179780095</v>
      </c>
      <c r="D799" s="19">
        <v>43094.829054930553</v>
      </c>
      <c r="E799" s="19">
        <v>43624.57541420139</v>
      </c>
      <c r="F799" t="s">
        <v>2149</v>
      </c>
      <c r="G799" s="20" t="s">
        <v>2404</v>
      </c>
      <c r="H799" s="59">
        <v>43525</v>
      </c>
      <c r="I799">
        <v>42453</v>
      </c>
      <c r="J799" s="20" t="s">
        <v>2405</v>
      </c>
      <c r="K799" s="20" t="s">
        <v>2164</v>
      </c>
      <c r="L799" s="20" t="s">
        <v>2161</v>
      </c>
      <c r="M799" s="20" t="s">
        <v>2165</v>
      </c>
      <c r="N799" s="20" t="s">
        <v>2559</v>
      </c>
      <c r="O799">
        <v>2</v>
      </c>
      <c r="P799">
        <v>49</v>
      </c>
      <c r="Q799">
        <v>98</v>
      </c>
      <c r="R799" s="59">
        <v>43525</v>
      </c>
      <c r="S799" s="20" t="s">
        <v>2147</v>
      </c>
      <c r="T799" t="b">
        <v>0</v>
      </c>
    </row>
    <row r="800" spans="1:20" x14ac:dyDescent="0.15">
      <c r="A800" s="20" t="s">
        <v>2632</v>
      </c>
      <c r="B800" s="20" t="s">
        <v>2130</v>
      </c>
      <c r="C800" s="19">
        <v>43625.771179780095</v>
      </c>
      <c r="D800" s="19">
        <v>43094.829054930553</v>
      </c>
      <c r="E800" s="19">
        <v>43624.57541420139</v>
      </c>
      <c r="F800" t="s">
        <v>2149</v>
      </c>
      <c r="G800" s="20" t="s">
        <v>2404</v>
      </c>
      <c r="H800" s="59">
        <v>43525</v>
      </c>
      <c r="I800">
        <v>42454</v>
      </c>
      <c r="J800" s="20" t="s">
        <v>2405</v>
      </c>
      <c r="K800" s="20" t="s">
        <v>2151</v>
      </c>
      <c r="L800" s="20" t="s">
        <v>2152</v>
      </c>
      <c r="M800" s="20" t="s">
        <v>2153</v>
      </c>
      <c r="N800" s="20" t="s">
        <v>2696</v>
      </c>
      <c r="O800">
        <v>5</v>
      </c>
      <c r="P800">
        <v>16</v>
      </c>
      <c r="Q800">
        <v>80</v>
      </c>
      <c r="R800" s="59">
        <v>43525</v>
      </c>
      <c r="S800" s="20" t="s">
        <v>2147</v>
      </c>
      <c r="T800" t="b">
        <v>0</v>
      </c>
    </row>
    <row r="801" spans="1:20" x14ac:dyDescent="0.15">
      <c r="A801" s="20" t="s">
        <v>2632</v>
      </c>
      <c r="B801" s="20" t="s">
        <v>2130</v>
      </c>
      <c r="C801" s="19">
        <v>43625.771179780095</v>
      </c>
      <c r="D801" s="19">
        <v>43094.829054930553</v>
      </c>
      <c r="E801" s="19">
        <v>43624.57541420139</v>
      </c>
      <c r="F801" t="s">
        <v>2149</v>
      </c>
      <c r="G801" s="20" t="s">
        <v>2404</v>
      </c>
      <c r="H801" s="59">
        <v>43525</v>
      </c>
      <c r="I801">
        <v>42454</v>
      </c>
      <c r="J801" s="20" t="s">
        <v>2405</v>
      </c>
      <c r="K801" s="20" t="s">
        <v>2167</v>
      </c>
      <c r="L801" s="20" t="s">
        <v>2156</v>
      </c>
      <c r="M801" s="20" t="s">
        <v>2168</v>
      </c>
      <c r="N801" s="20" t="s">
        <v>2697</v>
      </c>
      <c r="O801">
        <v>2</v>
      </c>
      <c r="P801">
        <v>25</v>
      </c>
      <c r="Q801">
        <v>50</v>
      </c>
      <c r="R801" s="59">
        <v>43525</v>
      </c>
      <c r="S801" s="20" t="s">
        <v>2147</v>
      </c>
      <c r="T801" t="b">
        <v>0</v>
      </c>
    </row>
    <row r="802" spans="1:20" x14ac:dyDescent="0.15">
      <c r="A802" s="20" t="s">
        <v>2632</v>
      </c>
      <c r="B802" s="20" t="s">
        <v>2130</v>
      </c>
      <c r="C802" s="19">
        <v>43625.771179780095</v>
      </c>
      <c r="D802" s="19">
        <v>43094.829054930553</v>
      </c>
      <c r="E802" s="19">
        <v>43624.57541420139</v>
      </c>
      <c r="F802" t="s">
        <v>2149</v>
      </c>
      <c r="G802" s="20" t="s">
        <v>2404</v>
      </c>
      <c r="H802" s="59">
        <v>43525</v>
      </c>
      <c r="I802">
        <v>42454</v>
      </c>
      <c r="J802" s="20" t="s">
        <v>2405</v>
      </c>
      <c r="K802" s="20" t="s">
        <v>2211</v>
      </c>
      <c r="L802" s="20" t="s">
        <v>2161</v>
      </c>
      <c r="M802" s="20" t="s">
        <v>2212</v>
      </c>
      <c r="N802" s="20" t="s">
        <v>2428</v>
      </c>
      <c r="O802">
        <v>3</v>
      </c>
      <c r="P802">
        <v>68</v>
      </c>
      <c r="Q802">
        <v>204</v>
      </c>
      <c r="R802" s="59">
        <v>43525</v>
      </c>
      <c r="S802" s="20" t="s">
        <v>2147</v>
      </c>
      <c r="T802" t="b">
        <v>0</v>
      </c>
    </row>
    <row r="803" spans="1:20" x14ac:dyDescent="0.15">
      <c r="A803" s="20" t="s">
        <v>2632</v>
      </c>
      <c r="B803" s="20" t="s">
        <v>2130</v>
      </c>
      <c r="C803" s="19">
        <v>43625.771179780095</v>
      </c>
      <c r="D803" s="19">
        <v>43094.829054930553</v>
      </c>
      <c r="E803" s="19">
        <v>43624.57541420139</v>
      </c>
      <c r="F803" t="s">
        <v>2149</v>
      </c>
      <c r="G803" s="20" t="s">
        <v>2404</v>
      </c>
      <c r="H803" s="59">
        <v>43525</v>
      </c>
      <c r="I803">
        <v>42454</v>
      </c>
      <c r="J803" s="20" t="s">
        <v>2405</v>
      </c>
      <c r="K803" s="20" t="s">
        <v>2155</v>
      </c>
      <c r="L803" s="20" t="s">
        <v>2156</v>
      </c>
      <c r="M803" s="20" t="s">
        <v>2157</v>
      </c>
      <c r="N803" s="20" t="s">
        <v>2698</v>
      </c>
      <c r="O803">
        <v>5</v>
      </c>
      <c r="P803">
        <v>54</v>
      </c>
      <c r="Q803">
        <v>270</v>
      </c>
      <c r="R803" s="59">
        <v>43525</v>
      </c>
      <c r="S803" s="20" t="s">
        <v>2147</v>
      </c>
      <c r="T803" t="b">
        <v>0</v>
      </c>
    </row>
    <row r="804" spans="1:20" x14ac:dyDescent="0.15">
      <c r="A804" s="20" t="s">
        <v>2632</v>
      </c>
      <c r="B804" s="20" t="s">
        <v>2130</v>
      </c>
      <c r="C804" s="19">
        <v>43625.771179780095</v>
      </c>
      <c r="D804" s="19">
        <v>43094.829054930553</v>
      </c>
      <c r="E804" s="19">
        <v>43624.57541420139</v>
      </c>
      <c r="F804" t="s">
        <v>2149</v>
      </c>
      <c r="G804" s="20" t="s">
        <v>2404</v>
      </c>
      <c r="H804" s="59">
        <v>43525</v>
      </c>
      <c r="I804">
        <v>42454</v>
      </c>
      <c r="J804" s="20" t="s">
        <v>2405</v>
      </c>
      <c r="K804" s="20" t="s">
        <v>2167</v>
      </c>
      <c r="L804" s="20" t="s">
        <v>2156</v>
      </c>
      <c r="M804" s="20" t="s">
        <v>2168</v>
      </c>
      <c r="N804" s="20" t="s">
        <v>2699</v>
      </c>
      <c r="O804">
        <v>4</v>
      </c>
      <c r="P804">
        <v>25</v>
      </c>
      <c r="Q804">
        <v>100</v>
      </c>
      <c r="R804" s="59">
        <v>43525</v>
      </c>
      <c r="S804" s="20" t="s">
        <v>2147</v>
      </c>
      <c r="T804" t="b">
        <v>0</v>
      </c>
    </row>
    <row r="805" spans="1:20" x14ac:dyDescent="0.15">
      <c r="A805" s="20" t="s">
        <v>2632</v>
      </c>
      <c r="B805" s="20" t="s">
        <v>2130</v>
      </c>
      <c r="C805" s="19">
        <v>43625.771179780095</v>
      </c>
      <c r="D805" s="19">
        <v>43094.829054930553</v>
      </c>
      <c r="E805" s="19">
        <v>43624.57541420139</v>
      </c>
      <c r="F805" t="s">
        <v>2149</v>
      </c>
      <c r="G805" s="20" t="s">
        <v>2404</v>
      </c>
      <c r="H805" s="59">
        <v>43525</v>
      </c>
      <c r="I805">
        <v>42455</v>
      </c>
      <c r="J805" s="20" t="s">
        <v>2405</v>
      </c>
      <c r="K805" s="20" t="s">
        <v>2190</v>
      </c>
      <c r="L805" s="20" t="s">
        <v>2152</v>
      </c>
      <c r="M805" s="20" t="s">
        <v>2191</v>
      </c>
      <c r="N805" s="20" t="s">
        <v>2462</v>
      </c>
      <c r="O805">
        <v>5</v>
      </c>
      <c r="P805">
        <v>28</v>
      </c>
      <c r="Q805">
        <v>140</v>
      </c>
      <c r="R805" s="59">
        <v>43525</v>
      </c>
      <c r="S805" s="20" t="s">
        <v>2147</v>
      </c>
      <c r="T805" t="b">
        <v>0</v>
      </c>
    </row>
    <row r="806" spans="1:20" x14ac:dyDescent="0.15">
      <c r="A806" s="20" t="s">
        <v>2632</v>
      </c>
      <c r="B806" s="20" t="s">
        <v>2130</v>
      </c>
      <c r="C806" s="19">
        <v>43625.771179780095</v>
      </c>
      <c r="D806" s="19">
        <v>43094.829054930553</v>
      </c>
      <c r="E806" s="19">
        <v>43624.57541420139</v>
      </c>
      <c r="F806" t="s">
        <v>2149</v>
      </c>
      <c r="G806" s="20" t="s">
        <v>2404</v>
      </c>
      <c r="H806" s="59">
        <v>43525</v>
      </c>
      <c r="I806">
        <v>42455</v>
      </c>
      <c r="J806" s="20" t="s">
        <v>2405</v>
      </c>
      <c r="K806" s="20" t="s">
        <v>2155</v>
      </c>
      <c r="L806" s="20" t="s">
        <v>2156</v>
      </c>
      <c r="M806" s="20" t="s">
        <v>2157</v>
      </c>
      <c r="N806" s="20" t="s">
        <v>2700</v>
      </c>
      <c r="O806">
        <v>3</v>
      </c>
      <c r="P806">
        <v>54</v>
      </c>
      <c r="Q806">
        <v>162</v>
      </c>
      <c r="R806" s="59">
        <v>43525</v>
      </c>
      <c r="S806" s="20" t="s">
        <v>2147</v>
      </c>
      <c r="T806" t="b">
        <v>0</v>
      </c>
    </row>
    <row r="807" spans="1:20" x14ac:dyDescent="0.15">
      <c r="A807" s="20" t="s">
        <v>2632</v>
      </c>
      <c r="B807" s="20" t="s">
        <v>2130</v>
      </c>
      <c r="C807" s="19">
        <v>43625.771179780095</v>
      </c>
      <c r="D807" s="19">
        <v>43094.829054930553</v>
      </c>
      <c r="E807" s="19">
        <v>43624.57541420139</v>
      </c>
      <c r="F807" t="s">
        <v>2149</v>
      </c>
      <c r="G807" s="20" t="s">
        <v>2404</v>
      </c>
      <c r="H807" s="59">
        <v>43525</v>
      </c>
      <c r="I807">
        <v>42455</v>
      </c>
      <c r="J807" s="20" t="s">
        <v>2405</v>
      </c>
      <c r="K807" s="20" t="s">
        <v>2167</v>
      </c>
      <c r="L807" s="20" t="s">
        <v>2156</v>
      </c>
      <c r="M807" s="20" t="s">
        <v>2168</v>
      </c>
      <c r="N807" s="20" t="s">
        <v>2449</v>
      </c>
      <c r="O807">
        <v>5</v>
      </c>
      <c r="P807">
        <v>25</v>
      </c>
      <c r="Q807">
        <v>125</v>
      </c>
      <c r="R807" s="59">
        <v>43525</v>
      </c>
      <c r="S807" s="20" t="s">
        <v>2147</v>
      </c>
      <c r="T807" t="b">
        <v>0</v>
      </c>
    </row>
    <row r="808" spans="1:20" x14ac:dyDescent="0.15">
      <c r="A808" s="20" t="s">
        <v>2632</v>
      </c>
      <c r="B808" s="20" t="s">
        <v>2130</v>
      </c>
      <c r="C808" s="19">
        <v>43625.771179780095</v>
      </c>
      <c r="D808" s="19">
        <v>43094.829054930553</v>
      </c>
      <c r="E808" s="19">
        <v>43624.57541420139</v>
      </c>
      <c r="F808" t="s">
        <v>2149</v>
      </c>
      <c r="G808" s="20" t="s">
        <v>2404</v>
      </c>
      <c r="H808" s="59">
        <v>43525</v>
      </c>
      <c r="I808">
        <v>42455</v>
      </c>
      <c r="J808" s="20" t="s">
        <v>2405</v>
      </c>
      <c r="K808" s="20" t="s">
        <v>2164</v>
      </c>
      <c r="L808" s="20" t="s">
        <v>2161</v>
      </c>
      <c r="M808" s="20" t="s">
        <v>2165</v>
      </c>
      <c r="N808" s="20" t="s">
        <v>2701</v>
      </c>
      <c r="O808">
        <v>5</v>
      </c>
      <c r="P808">
        <v>49</v>
      </c>
      <c r="Q808">
        <v>245</v>
      </c>
      <c r="R808" s="59">
        <v>43525</v>
      </c>
      <c r="S808" s="20" t="s">
        <v>2147</v>
      </c>
      <c r="T808" t="b">
        <v>0</v>
      </c>
    </row>
    <row r="809" spans="1:20" x14ac:dyDescent="0.15">
      <c r="A809" s="20" t="s">
        <v>2632</v>
      </c>
      <c r="B809" s="20" t="s">
        <v>2130</v>
      </c>
      <c r="C809" s="19">
        <v>43625.771179780095</v>
      </c>
      <c r="D809" s="19">
        <v>43094.829054930553</v>
      </c>
      <c r="E809" s="19">
        <v>43624.57541420139</v>
      </c>
      <c r="F809" t="s">
        <v>2149</v>
      </c>
      <c r="G809" s="20" t="s">
        <v>2404</v>
      </c>
      <c r="H809" s="59">
        <v>43525</v>
      </c>
      <c r="I809">
        <v>42455</v>
      </c>
      <c r="J809" s="20" t="s">
        <v>2405</v>
      </c>
      <c r="K809" s="20" t="s">
        <v>2190</v>
      </c>
      <c r="L809" s="20" t="s">
        <v>2152</v>
      </c>
      <c r="M809" s="20" t="s">
        <v>2191</v>
      </c>
      <c r="N809" s="20" t="s">
        <v>2624</v>
      </c>
      <c r="O809">
        <v>6</v>
      </c>
      <c r="P809">
        <v>28</v>
      </c>
      <c r="Q809">
        <v>168</v>
      </c>
      <c r="R809" s="59">
        <v>43525</v>
      </c>
      <c r="S809" s="20" t="s">
        <v>2147</v>
      </c>
      <c r="T809" t="b">
        <v>0</v>
      </c>
    </row>
    <row r="810" spans="1:20" x14ac:dyDescent="0.15">
      <c r="A810" s="20" t="s">
        <v>2632</v>
      </c>
      <c r="B810" s="20" t="s">
        <v>2130</v>
      </c>
      <c r="C810" s="19">
        <v>43625.771179780095</v>
      </c>
      <c r="D810" s="19">
        <v>43094.829054930553</v>
      </c>
      <c r="E810" s="19">
        <v>43624.57541420139</v>
      </c>
      <c r="F810" t="s">
        <v>2149</v>
      </c>
      <c r="G810" s="20" t="s">
        <v>2404</v>
      </c>
      <c r="H810" s="59">
        <v>43525</v>
      </c>
      <c r="I810">
        <v>42456</v>
      </c>
      <c r="J810" s="20" t="s">
        <v>2405</v>
      </c>
      <c r="K810" s="20" t="s">
        <v>2167</v>
      </c>
      <c r="L810" s="20" t="s">
        <v>2156</v>
      </c>
      <c r="M810" s="20" t="s">
        <v>2168</v>
      </c>
      <c r="N810" s="20" t="s">
        <v>2445</v>
      </c>
      <c r="O810">
        <v>3</v>
      </c>
      <c r="P810">
        <v>25</v>
      </c>
      <c r="Q810">
        <v>75</v>
      </c>
      <c r="R810" s="59">
        <v>43525</v>
      </c>
      <c r="S810" s="20" t="s">
        <v>2147</v>
      </c>
      <c r="T810" t="b">
        <v>0</v>
      </c>
    </row>
    <row r="811" spans="1:20" x14ac:dyDescent="0.15">
      <c r="A811" s="20" t="s">
        <v>2632</v>
      </c>
      <c r="B811" s="20" t="s">
        <v>2130</v>
      </c>
      <c r="C811" s="19">
        <v>43625.771179780095</v>
      </c>
      <c r="D811" s="19">
        <v>43094.829054930553</v>
      </c>
      <c r="E811" s="19">
        <v>43624.57541420139</v>
      </c>
      <c r="F811" t="s">
        <v>2149</v>
      </c>
      <c r="G811" s="20" t="s">
        <v>2404</v>
      </c>
      <c r="H811" s="59">
        <v>43525</v>
      </c>
      <c r="I811">
        <v>42456</v>
      </c>
      <c r="J811" s="20" t="s">
        <v>2405</v>
      </c>
      <c r="K811" s="20" t="s">
        <v>2151</v>
      </c>
      <c r="L811" s="20" t="s">
        <v>2152</v>
      </c>
      <c r="M811" s="20" t="s">
        <v>2153</v>
      </c>
      <c r="N811" s="20" t="s">
        <v>2702</v>
      </c>
      <c r="O811">
        <v>4</v>
      </c>
      <c r="P811">
        <v>16</v>
      </c>
      <c r="Q811">
        <v>64</v>
      </c>
      <c r="R811" s="59">
        <v>43525</v>
      </c>
      <c r="S811" s="20" t="s">
        <v>2147</v>
      </c>
      <c r="T811" t="b">
        <v>0</v>
      </c>
    </row>
    <row r="812" spans="1:20" x14ac:dyDescent="0.15">
      <c r="A812" s="20" t="s">
        <v>2632</v>
      </c>
      <c r="B812" s="20" t="s">
        <v>2130</v>
      </c>
      <c r="C812" s="19">
        <v>43625.771179780095</v>
      </c>
      <c r="D812" s="19">
        <v>43094.829054930553</v>
      </c>
      <c r="E812" s="19">
        <v>43624.57541420139</v>
      </c>
      <c r="F812" t="s">
        <v>2149</v>
      </c>
      <c r="G812" s="20" t="s">
        <v>2404</v>
      </c>
      <c r="H812" s="59">
        <v>43525</v>
      </c>
      <c r="I812">
        <v>42456</v>
      </c>
      <c r="J812" s="20" t="s">
        <v>2405</v>
      </c>
      <c r="K812" s="20" t="s">
        <v>2167</v>
      </c>
      <c r="L812" s="20" t="s">
        <v>2156</v>
      </c>
      <c r="M812" s="20" t="s">
        <v>2168</v>
      </c>
      <c r="N812" s="20" t="s">
        <v>2703</v>
      </c>
      <c r="O812">
        <v>6</v>
      </c>
      <c r="P812">
        <v>25</v>
      </c>
      <c r="Q812">
        <v>150</v>
      </c>
      <c r="R812" s="59">
        <v>43525</v>
      </c>
      <c r="S812" s="20" t="s">
        <v>2147</v>
      </c>
      <c r="T812" t="b">
        <v>0</v>
      </c>
    </row>
    <row r="813" spans="1:20" x14ac:dyDescent="0.15">
      <c r="A813" s="20" t="s">
        <v>2632</v>
      </c>
      <c r="B813" s="20" t="s">
        <v>2130</v>
      </c>
      <c r="C813" s="19">
        <v>43625.771179780095</v>
      </c>
      <c r="D813" s="19">
        <v>43094.829054930553</v>
      </c>
      <c r="E813" s="19">
        <v>43624.57541420139</v>
      </c>
      <c r="F813" t="s">
        <v>2149</v>
      </c>
      <c r="G813" s="20" t="s">
        <v>2404</v>
      </c>
      <c r="H813" s="59">
        <v>43525</v>
      </c>
      <c r="I813">
        <v>42456</v>
      </c>
      <c r="J813" s="20" t="s">
        <v>2405</v>
      </c>
      <c r="K813" s="20" t="s">
        <v>2167</v>
      </c>
      <c r="L813" s="20" t="s">
        <v>2156</v>
      </c>
      <c r="M813" s="20" t="s">
        <v>2168</v>
      </c>
      <c r="N813" s="20" t="s">
        <v>2579</v>
      </c>
      <c r="O813">
        <v>8</v>
      </c>
      <c r="P813">
        <v>25</v>
      </c>
      <c r="Q813">
        <v>200</v>
      </c>
      <c r="R813" s="59">
        <v>43525</v>
      </c>
      <c r="S813" s="20" t="s">
        <v>2147</v>
      </c>
      <c r="T813" t="b">
        <v>0</v>
      </c>
    </row>
    <row r="814" spans="1:20" x14ac:dyDescent="0.15">
      <c r="A814" s="20" t="s">
        <v>2632</v>
      </c>
      <c r="B814" s="20" t="s">
        <v>2130</v>
      </c>
      <c r="C814" s="19">
        <v>43625.771179780095</v>
      </c>
      <c r="D814" s="19">
        <v>43094.829054930553</v>
      </c>
      <c r="E814" s="19">
        <v>43624.57541420139</v>
      </c>
      <c r="F814" t="s">
        <v>2149</v>
      </c>
      <c r="G814" s="20" t="s">
        <v>2404</v>
      </c>
      <c r="H814" s="59">
        <v>43525</v>
      </c>
      <c r="I814">
        <v>42456</v>
      </c>
      <c r="J814" s="20" t="s">
        <v>2405</v>
      </c>
      <c r="K814" s="20" t="s">
        <v>2167</v>
      </c>
      <c r="L814" s="20" t="s">
        <v>2156</v>
      </c>
      <c r="M814" s="20" t="s">
        <v>2168</v>
      </c>
      <c r="N814" s="20" t="s">
        <v>2704</v>
      </c>
      <c r="O814">
        <v>7</v>
      </c>
      <c r="P814">
        <v>25</v>
      </c>
      <c r="Q814">
        <v>175</v>
      </c>
      <c r="R814" s="59">
        <v>43525</v>
      </c>
      <c r="S814" s="20" t="s">
        <v>2147</v>
      </c>
      <c r="T814" t="b">
        <v>0</v>
      </c>
    </row>
    <row r="815" spans="1:20" x14ac:dyDescent="0.15">
      <c r="A815" s="20" t="s">
        <v>2632</v>
      </c>
      <c r="B815" s="20" t="s">
        <v>2130</v>
      </c>
      <c r="C815" s="19">
        <v>43625.771179780095</v>
      </c>
      <c r="D815" s="19">
        <v>43094.829054930553</v>
      </c>
      <c r="E815" s="19">
        <v>43624.57541420139</v>
      </c>
      <c r="F815" t="s">
        <v>2149</v>
      </c>
      <c r="G815" s="20" t="s">
        <v>2404</v>
      </c>
      <c r="H815" s="59">
        <v>43525</v>
      </c>
      <c r="I815">
        <v>42456</v>
      </c>
      <c r="J815" s="20" t="s">
        <v>2405</v>
      </c>
      <c r="K815" s="20" t="s">
        <v>2177</v>
      </c>
      <c r="L815" s="20" t="s">
        <v>2156</v>
      </c>
      <c r="M815" s="20" t="s">
        <v>2178</v>
      </c>
      <c r="N815" s="20" t="s">
        <v>2704</v>
      </c>
      <c r="O815">
        <v>3</v>
      </c>
      <c r="P815">
        <v>88</v>
      </c>
      <c r="Q815">
        <v>264</v>
      </c>
      <c r="R815" s="59">
        <v>43525</v>
      </c>
      <c r="S815" s="20" t="s">
        <v>2147</v>
      </c>
      <c r="T815" t="b">
        <v>0</v>
      </c>
    </row>
    <row r="816" spans="1:20" x14ac:dyDescent="0.15">
      <c r="A816" s="20" t="s">
        <v>2632</v>
      </c>
      <c r="B816" s="20" t="s">
        <v>2130</v>
      </c>
      <c r="C816" s="19">
        <v>43625.771179780095</v>
      </c>
      <c r="D816" s="19">
        <v>43094.829054930553</v>
      </c>
      <c r="E816" s="19">
        <v>43624.57541420139</v>
      </c>
      <c r="F816" t="s">
        <v>2149</v>
      </c>
      <c r="G816" s="20" t="s">
        <v>2404</v>
      </c>
      <c r="H816" s="59">
        <v>43525</v>
      </c>
      <c r="I816">
        <v>42456</v>
      </c>
      <c r="J816" s="20" t="s">
        <v>2405</v>
      </c>
      <c r="K816" s="20" t="s">
        <v>2167</v>
      </c>
      <c r="L816" s="20" t="s">
        <v>2156</v>
      </c>
      <c r="M816" s="20" t="s">
        <v>2168</v>
      </c>
      <c r="N816" s="20" t="s">
        <v>2705</v>
      </c>
      <c r="O816">
        <v>3</v>
      </c>
      <c r="P816">
        <v>25</v>
      </c>
      <c r="Q816">
        <v>75</v>
      </c>
      <c r="R816" s="59">
        <v>43525</v>
      </c>
      <c r="S816" s="20" t="s">
        <v>2147</v>
      </c>
      <c r="T816" t="b">
        <v>0</v>
      </c>
    </row>
    <row r="817" spans="1:20" x14ac:dyDescent="0.15">
      <c r="A817" s="20" t="s">
        <v>2632</v>
      </c>
      <c r="B817" s="20" t="s">
        <v>2130</v>
      </c>
      <c r="C817" s="19">
        <v>43625.771179780095</v>
      </c>
      <c r="D817" s="19">
        <v>43094.829054930553</v>
      </c>
      <c r="E817" s="19">
        <v>43624.57541420139</v>
      </c>
      <c r="F817" t="s">
        <v>2149</v>
      </c>
      <c r="G817" s="20" t="s">
        <v>2404</v>
      </c>
      <c r="H817" s="59">
        <v>43525</v>
      </c>
      <c r="I817">
        <v>42456</v>
      </c>
      <c r="J817" s="20" t="s">
        <v>2405</v>
      </c>
      <c r="K817" s="20" t="s">
        <v>2155</v>
      </c>
      <c r="L817" s="20" t="s">
        <v>2156</v>
      </c>
      <c r="M817" s="20" t="s">
        <v>2157</v>
      </c>
      <c r="N817" s="20" t="s">
        <v>2453</v>
      </c>
      <c r="O817">
        <v>2</v>
      </c>
      <c r="P817">
        <v>54</v>
      </c>
      <c r="Q817">
        <v>108</v>
      </c>
      <c r="R817" s="59">
        <v>43525</v>
      </c>
      <c r="S817" s="20" t="s">
        <v>2147</v>
      </c>
      <c r="T817" t="b">
        <v>0</v>
      </c>
    </row>
    <row r="818" spans="1:20" x14ac:dyDescent="0.15">
      <c r="A818" s="20" t="s">
        <v>2632</v>
      </c>
      <c r="B818" s="20" t="s">
        <v>2130</v>
      </c>
      <c r="C818" s="19">
        <v>43625.771179780095</v>
      </c>
      <c r="D818" s="19">
        <v>43094.829054930553</v>
      </c>
      <c r="E818" s="19">
        <v>43624.57541420139</v>
      </c>
      <c r="F818" t="s">
        <v>2149</v>
      </c>
      <c r="G818" s="20" t="s">
        <v>2404</v>
      </c>
      <c r="H818" s="59">
        <v>43525</v>
      </c>
      <c r="I818">
        <v>42456</v>
      </c>
      <c r="J818" s="20" t="s">
        <v>2405</v>
      </c>
      <c r="K818" s="20" t="s">
        <v>2190</v>
      </c>
      <c r="L818" s="20" t="s">
        <v>2152</v>
      </c>
      <c r="M818" s="20" t="s">
        <v>2191</v>
      </c>
      <c r="N818" s="20" t="s">
        <v>2706</v>
      </c>
      <c r="O818">
        <v>6</v>
      </c>
      <c r="P818">
        <v>28</v>
      </c>
      <c r="Q818">
        <v>168</v>
      </c>
      <c r="R818" s="59">
        <v>43525</v>
      </c>
      <c r="S818" s="20" t="s">
        <v>2147</v>
      </c>
      <c r="T818" t="b">
        <v>0</v>
      </c>
    </row>
    <row r="819" spans="1:20" x14ac:dyDescent="0.15">
      <c r="A819" s="20" t="s">
        <v>2632</v>
      </c>
      <c r="B819" s="20" t="s">
        <v>2130</v>
      </c>
      <c r="C819" s="19">
        <v>43625.771179780095</v>
      </c>
      <c r="D819" s="19">
        <v>43094.829054930553</v>
      </c>
      <c r="E819" s="19">
        <v>43624.57541420139</v>
      </c>
      <c r="F819" t="s">
        <v>2149</v>
      </c>
      <c r="G819" s="20" t="s">
        <v>2404</v>
      </c>
      <c r="H819" s="59">
        <v>43525</v>
      </c>
      <c r="I819">
        <v>42457</v>
      </c>
      <c r="J819" s="20" t="s">
        <v>2405</v>
      </c>
      <c r="K819" s="20" t="s">
        <v>2167</v>
      </c>
      <c r="L819" s="20" t="s">
        <v>2156</v>
      </c>
      <c r="M819" s="20" t="s">
        <v>2168</v>
      </c>
      <c r="N819" s="20" t="s">
        <v>2501</v>
      </c>
      <c r="O819">
        <v>5</v>
      </c>
      <c r="P819">
        <v>25</v>
      </c>
      <c r="Q819">
        <v>125</v>
      </c>
      <c r="R819" s="59">
        <v>43525</v>
      </c>
      <c r="S819" s="20" t="s">
        <v>2147</v>
      </c>
      <c r="T819" t="b">
        <v>0</v>
      </c>
    </row>
    <row r="820" spans="1:20" x14ac:dyDescent="0.15">
      <c r="A820" s="20" t="s">
        <v>2632</v>
      </c>
      <c r="B820" s="20" t="s">
        <v>2130</v>
      </c>
      <c r="C820" s="19">
        <v>43625.771179780095</v>
      </c>
      <c r="D820" s="19">
        <v>43094.829054930553</v>
      </c>
      <c r="E820" s="19">
        <v>43624.57541420139</v>
      </c>
      <c r="F820" t="s">
        <v>2149</v>
      </c>
      <c r="G820" s="20" t="s">
        <v>2404</v>
      </c>
      <c r="H820" s="59">
        <v>43525</v>
      </c>
      <c r="I820">
        <v>42457</v>
      </c>
      <c r="J820" s="20" t="s">
        <v>2405</v>
      </c>
      <c r="K820" s="20" t="s">
        <v>2160</v>
      </c>
      <c r="L820" s="20" t="s">
        <v>2161</v>
      </c>
      <c r="M820" s="20" t="s">
        <v>2162</v>
      </c>
      <c r="N820" s="20" t="s">
        <v>2459</v>
      </c>
      <c r="O820">
        <v>4</v>
      </c>
      <c r="P820">
        <v>26</v>
      </c>
      <c r="Q820">
        <v>104</v>
      </c>
      <c r="R820" s="59">
        <v>43525</v>
      </c>
      <c r="S820" s="20" t="s">
        <v>2147</v>
      </c>
      <c r="T820" t="b">
        <v>0</v>
      </c>
    </row>
    <row r="821" spans="1:20" x14ac:dyDescent="0.15">
      <c r="A821" s="20" t="s">
        <v>2632</v>
      </c>
      <c r="B821" s="20" t="s">
        <v>2130</v>
      </c>
      <c r="C821" s="19">
        <v>43625.771179780095</v>
      </c>
      <c r="D821" s="19">
        <v>43094.829054930553</v>
      </c>
      <c r="E821" s="19">
        <v>43624.57541420139</v>
      </c>
      <c r="F821" t="s">
        <v>2149</v>
      </c>
      <c r="G821" s="20" t="s">
        <v>2404</v>
      </c>
      <c r="H821" s="59">
        <v>43525</v>
      </c>
      <c r="I821">
        <v>42457</v>
      </c>
      <c r="J821" s="20" t="s">
        <v>2405</v>
      </c>
      <c r="K821" s="20" t="s">
        <v>2177</v>
      </c>
      <c r="L821" s="20" t="s">
        <v>2156</v>
      </c>
      <c r="M821" s="20" t="s">
        <v>2178</v>
      </c>
      <c r="N821" s="20" t="s">
        <v>2707</v>
      </c>
      <c r="O821">
        <v>3</v>
      </c>
      <c r="P821">
        <v>88</v>
      </c>
      <c r="Q821">
        <v>264</v>
      </c>
      <c r="R821" s="59">
        <v>43525</v>
      </c>
      <c r="S821" s="20" t="s">
        <v>2147</v>
      </c>
      <c r="T821" t="b">
        <v>0</v>
      </c>
    </row>
    <row r="822" spans="1:20" x14ac:dyDescent="0.15">
      <c r="A822" s="20" t="s">
        <v>2632</v>
      </c>
      <c r="B822" s="20" t="s">
        <v>2130</v>
      </c>
      <c r="C822" s="19">
        <v>43625.771179780095</v>
      </c>
      <c r="D822" s="19">
        <v>43094.829054930553</v>
      </c>
      <c r="E822" s="19">
        <v>43624.57541420139</v>
      </c>
      <c r="F822" t="s">
        <v>2149</v>
      </c>
      <c r="G822" s="20" t="s">
        <v>2404</v>
      </c>
      <c r="H822" s="59">
        <v>43525</v>
      </c>
      <c r="I822">
        <v>42457</v>
      </c>
      <c r="J822" s="20" t="s">
        <v>2405</v>
      </c>
      <c r="K822" s="20" t="s">
        <v>2155</v>
      </c>
      <c r="L822" s="20" t="s">
        <v>2156</v>
      </c>
      <c r="M822" s="20" t="s">
        <v>2157</v>
      </c>
      <c r="N822" s="20" t="s">
        <v>2443</v>
      </c>
      <c r="O822">
        <v>2</v>
      </c>
      <c r="P822">
        <v>54</v>
      </c>
      <c r="Q822">
        <v>108</v>
      </c>
      <c r="R822" s="59">
        <v>43525</v>
      </c>
      <c r="S822" s="20" t="s">
        <v>2147</v>
      </c>
      <c r="T822" t="b">
        <v>0</v>
      </c>
    </row>
    <row r="823" spans="1:20" x14ac:dyDescent="0.15">
      <c r="A823" s="20" t="s">
        <v>2632</v>
      </c>
      <c r="B823" s="20" t="s">
        <v>2130</v>
      </c>
      <c r="C823" s="19">
        <v>43625.771179780095</v>
      </c>
      <c r="D823" s="19">
        <v>43094.829054930553</v>
      </c>
      <c r="E823" s="19">
        <v>43624.57541420139</v>
      </c>
      <c r="F823" t="s">
        <v>2149</v>
      </c>
      <c r="G823" s="20" t="s">
        <v>2404</v>
      </c>
      <c r="H823" s="59">
        <v>43525</v>
      </c>
      <c r="I823">
        <v>42457</v>
      </c>
      <c r="J823" s="20" t="s">
        <v>2405</v>
      </c>
      <c r="K823" s="20" t="s">
        <v>2167</v>
      </c>
      <c r="L823" s="20" t="s">
        <v>2156</v>
      </c>
      <c r="M823" s="20" t="s">
        <v>2168</v>
      </c>
      <c r="N823" s="20" t="s">
        <v>2523</v>
      </c>
      <c r="O823">
        <v>3</v>
      </c>
      <c r="P823">
        <v>25</v>
      </c>
      <c r="Q823">
        <v>75</v>
      </c>
      <c r="R823" s="59">
        <v>43525</v>
      </c>
      <c r="S823" s="20" t="s">
        <v>2147</v>
      </c>
      <c r="T823" t="b">
        <v>0</v>
      </c>
    </row>
    <row r="824" spans="1:20" x14ac:dyDescent="0.15">
      <c r="A824" s="20" t="s">
        <v>2632</v>
      </c>
      <c r="B824" s="20" t="s">
        <v>2130</v>
      </c>
      <c r="C824" s="19">
        <v>43625.771179780095</v>
      </c>
      <c r="D824" s="19">
        <v>43094.829054930553</v>
      </c>
      <c r="E824" s="19">
        <v>43624.57541420139</v>
      </c>
      <c r="F824" t="s">
        <v>2149</v>
      </c>
      <c r="G824" s="20" t="s">
        <v>2404</v>
      </c>
      <c r="H824" s="59">
        <v>43525</v>
      </c>
      <c r="I824">
        <v>42457</v>
      </c>
      <c r="J824" s="20" t="s">
        <v>2405</v>
      </c>
      <c r="K824" s="20" t="s">
        <v>2190</v>
      </c>
      <c r="L824" s="20" t="s">
        <v>2152</v>
      </c>
      <c r="M824" s="20" t="s">
        <v>2191</v>
      </c>
      <c r="N824" s="20" t="s">
        <v>2708</v>
      </c>
      <c r="O824">
        <v>6</v>
      </c>
      <c r="P824">
        <v>28</v>
      </c>
      <c r="Q824">
        <v>168</v>
      </c>
      <c r="R824" s="59">
        <v>43525</v>
      </c>
      <c r="S824" s="20" t="s">
        <v>2147</v>
      </c>
      <c r="T824" t="b">
        <v>0</v>
      </c>
    </row>
    <row r="825" spans="1:20" x14ac:dyDescent="0.15">
      <c r="A825" s="20" t="s">
        <v>2632</v>
      </c>
      <c r="B825" s="20" t="s">
        <v>2130</v>
      </c>
      <c r="C825" s="19">
        <v>43625.771179780095</v>
      </c>
      <c r="D825" s="19">
        <v>43094.829054930553</v>
      </c>
      <c r="E825" s="19">
        <v>43624.57541420139</v>
      </c>
      <c r="F825" t="s">
        <v>2149</v>
      </c>
      <c r="G825" s="20" t="s">
        <v>2404</v>
      </c>
      <c r="H825" s="59">
        <v>43525</v>
      </c>
      <c r="I825">
        <v>42457</v>
      </c>
      <c r="J825" s="20" t="s">
        <v>2405</v>
      </c>
      <c r="K825" s="20" t="s">
        <v>2205</v>
      </c>
      <c r="L825" s="20" t="s">
        <v>2152</v>
      </c>
      <c r="M825" s="20" t="s">
        <v>2206</v>
      </c>
      <c r="N825" s="20" t="s">
        <v>2709</v>
      </c>
      <c r="O825">
        <v>4</v>
      </c>
      <c r="P825">
        <v>98</v>
      </c>
      <c r="Q825">
        <v>392</v>
      </c>
      <c r="R825" s="59">
        <v>43525</v>
      </c>
      <c r="S825" s="20" t="s">
        <v>2147</v>
      </c>
      <c r="T825" t="b">
        <v>0</v>
      </c>
    </row>
    <row r="826" spans="1:20" x14ac:dyDescent="0.15">
      <c r="A826" s="20" t="s">
        <v>2632</v>
      </c>
      <c r="B826" s="20" t="s">
        <v>2130</v>
      </c>
      <c r="C826" s="19">
        <v>43625.771179780095</v>
      </c>
      <c r="D826" s="19">
        <v>43094.829054930553</v>
      </c>
      <c r="E826" s="19">
        <v>43624.57541420139</v>
      </c>
      <c r="F826" t="s">
        <v>2149</v>
      </c>
      <c r="G826" s="20" t="s">
        <v>2404</v>
      </c>
      <c r="H826" s="59">
        <v>43525</v>
      </c>
      <c r="I826">
        <v>42457</v>
      </c>
      <c r="J826" s="20" t="s">
        <v>2405</v>
      </c>
      <c r="K826" s="20" t="s">
        <v>2164</v>
      </c>
      <c r="L826" s="20" t="s">
        <v>2161</v>
      </c>
      <c r="M826" s="20" t="s">
        <v>2165</v>
      </c>
      <c r="N826" s="20" t="s">
        <v>2710</v>
      </c>
      <c r="O826">
        <v>4</v>
      </c>
      <c r="P826">
        <v>49</v>
      </c>
      <c r="Q826">
        <v>196</v>
      </c>
      <c r="R826" s="59">
        <v>43525</v>
      </c>
      <c r="S826" s="20" t="s">
        <v>2147</v>
      </c>
      <c r="T826" t="b">
        <v>0</v>
      </c>
    </row>
    <row r="827" spans="1:20" x14ac:dyDescent="0.15">
      <c r="A827" s="20" t="s">
        <v>2632</v>
      </c>
      <c r="B827" s="20" t="s">
        <v>2130</v>
      </c>
      <c r="C827" s="19">
        <v>43625.771179780095</v>
      </c>
      <c r="D827" s="19">
        <v>43094.829054930553</v>
      </c>
      <c r="E827" s="19">
        <v>43624.57541420139</v>
      </c>
      <c r="F827" t="s">
        <v>2149</v>
      </c>
      <c r="G827" s="20" t="s">
        <v>2404</v>
      </c>
      <c r="H827" s="59">
        <v>43525</v>
      </c>
      <c r="I827">
        <v>42458</v>
      </c>
      <c r="J827" s="20" t="s">
        <v>2405</v>
      </c>
      <c r="K827" s="20" t="s">
        <v>2167</v>
      </c>
      <c r="L827" s="20" t="s">
        <v>2156</v>
      </c>
      <c r="M827" s="20" t="s">
        <v>2168</v>
      </c>
      <c r="N827" s="20" t="s">
        <v>2679</v>
      </c>
      <c r="O827">
        <v>8</v>
      </c>
      <c r="P827">
        <v>25</v>
      </c>
      <c r="Q827">
        <v>200</v>
      </c>
      <c r="R827" s="59">
        <v>43525</v>
      </c>
      <c r="S827" s="20" t="s">
        <v>2147</v>
      </c>
      <c r="T827" t="b">
        <v>0</v>
      </c>
    </row>
    <row r="828" spans="1:20" x14ac:dyDescent="0.15">
      <c r="A828" s="20" t="s">
        <v>2632</v>
      </c>
      <c r="B828" s="20" t="s">
        <v>2130</v>
      </c>
      <c r="C828" s="19">
        <v>43625.771179780095</v>
      </c>
      <c r="D828" s="19">
        <v>43094.829054930553</v>
      </c>
      <c r="E828" s="19">
        <v>43624.57541420139</v>
      </c>
      <c r="F828" t="s">
        <v>2149</v>
      </c>
      <c r="G828" s="20" t="s">
        <v>2404</v>
      </c>
      <c r="H828" s="59">
        <v>43525</v>
      </c>
      <c r="I828">
        <v>42458</v>
      </c>
      <c r="J828" s="20" t="s">
        <v>2405</v>
      </c>
      <c r="K828" s="20" t="s">
        <v>2167</v>
      </c>
      <c r="L828" s="20" t="s">
        <v>2156</v>
      </c>
      <c r="M828" s="20" t="s">
        <v>2168</v>
      </c>
      <c r="N828" s="20" t="s">
        <v>2418</v>
      </c>
      <c r="O828">
        <v>3</v>
      </c>
      <c r="P828">
        <v>25</v>
      </c>
      <c r="Q828">
        <v>75</v>
      </c>
      <c r="R828" s="59">
        <v>43525</v>
      </c>
      <c r="S828" s="20" t="s">
        <v>2147</v>
      </c>
      <c r="T828" t="b">
        <v>0</v>
      </c>
    </row>
    <row r="829" spans="1:20" x14ac:dyDescent="0.15">
      <c r="A829" s="20" t="s">
        <v>2632</v>
      </c>
      <c r="B829" s="20" t="s">
        <v>2130</v>
      </c>
      <c r="C829" s="19">
        <v>43625.771179780095</v>
      </c>
      <c r="D829" s="19">
        <v>43094.829054930553</v>
      </c>
      <c r="E829" s="19">
        <v>43624.57541420139</v>
      </c>
      <c r="F829" t="s">
        <v>2149</v>
      </c>
      <c r="G829" s="20" t="s">
        <v>2404</v>
      </c>
      <c r="H829" s="59">
        <v>43525</v>
      </c>
      <c r="I829">
        <v>42458</v>
      </c>
      <c r="J829" s="20" t="s">
        <v>2405</v>
      </c>
      <c r="K829" s="20" t="s">
        <v>2177</v>
      </c>
      <c r="L829" s="20" t="s">
        <v>2156</v>
      </c>
      <c r="M829" s="20" t="s">
        <v>2178</v>
      </c>
      <c r="N829" s="20" t="s">
        <v>2711</v>
      </c>
      <c r="O829">
        <v>6</v>
      </c>
      <c r="P829">
        <v>88</v>
      </c>
      <c r="Q829">
        <v>528</v>
      </c>
      <c r="R829" s="59">
        <v>43525</v>
      </c>
      <c r="S829" s="20" t="s">
        <v>2147</v>
      </c>
      <c r="T829" t="b">
        <v>0</v>
      </c>
    </row>
    <row r="830" spans="1:20" x14ac:dyDescent="0.15">
      <c r="A830" s="20" t="s">
        <v>2632</v>
      </c>
      <c r="B830" s="20" t="s">
        <v>2130</v>
      </c>
      <c r="C830" s="19">
        <v>43625.771179780095</v>
      </c>
      <c r="D830" s="19">
        <v>43094.829054930553</v>
      </c>
      <c r="E830" s="19">
        <v>43624.57541420139</v>
      </c>
      <c r="F830" t="s">
        <v>2149</v>
      </c>
      <c r="G830" s="20" t="s">
        <v>2404</v>
      </c>
      <c r="H830" s="59">
        <v>43525</v>
      </c>
      <c r="I830">
        <v>42458</v>
      </c>
      <c r="J830" s="20" t="s">
        <v>2405</v>
      </c>
      <c r="K830" s="20" t="s">
        <v>2167</v>
      </c>
      <c r="L830" s="20" t="s">
        <v>2156</v>
      </c>
      <c r="M830" s="20" t="s">
        <v>2168</v>
      </c>
      <c r="N830" s="20" t="s">
        <v>2467</v>
      </c>
      <c r="O830">
        <v>5</v>
      </c>
      <c r="P830">
        <v>25</v>
      </c>
      <c r="Q830">
        <v>125</v>
      </c>
      <c r="R830" s="59">
        <v>43525</v>
      </c>
      <c r="S830" s="20" t="s">
        <v>2147</v>
      </c>
      <c r="T830" t="b">
        <v>0</v>
      </c>
    </row>
    <row r="831" spans="1:20" x14ac:dyDescent="0.15">
      <c r="A831" s="20" t="s">
        <v>2632</v>
      </c>
      <c r="B831" s="20" t="s">
        <v>2130</v>
      </c>
      <c r="C831" s="19">
        <v>43625.771179780095</v>
      </c>
      <c r="D831" s="19">
        <v>43094.829054930553</v>
      </c>
      <c r="E831" s="19">
        <v>43624.57541420139</v>
      </c>
      <c r="F831" t="s">
        <v>2149</v>
      </c>
      <c r="G831" s="20" t="s">
        <v>2404</v>
      </c>
      <c r="H831" s="59">
        <v>43525</v>
      </c>
      <c r="I831">
        <v>42458</v>
      </c>
      <c r="J831" s="20" t="s">
        <v>2405</v>
      </c>
      <c r="K831" s="20" t="s">
        <v>2211</v>
      </c>
      <c r="L831" s="20" t="s">
        <v>2161</v>
      </c>
      <c r="M831" s="20" t="s">
        <v>2212</v>
      </c>
      <c r="N831" s="20" t="s">
        <v>2712</v>
      </c>
      <c r="O831">
        <v>2</v>
      </c>
      <c r="P831">
        <v>68</v>
      </c>
      <c r="Q831">
        <v>136</v>
      </c>
      <c r="R831" s="59">
        <v>43525</v>
      </c>
      <c r="S831" s="20" t="s">
        <v>2147</v>
      </c>
      <c r="T831" t="b">
        <v>0</v>
      </c>
    </row>
    <row r="832" spans="1:20" x14ac:dyDescent="0.15">
      <c r="A832" s="20" t="s">
        <v>2632</v>
      </c>
      <c r="B832" s="20" t="s">
        <v>2130</v>
      </c>
      <c r="C832" s="19">
        <v>43625.771179780095</v>
      </c>
      <c r="D832" s="19">
        <v>43094.829054930553</v>
      </c>
      <c r="E832" s="19">
        <v>43624.57541420139</v>
      </c>
      <c r="F832" t="s">
        <v>2149</v>
      </c>
      <c r="G832" s="20" t="s">
        <v>2404</v>
      </c>
      <c r="H832" s="59">
        <v>43525</v>
      </c>
      <c r="I832">
        <v>42459</v>
      </c>
      <c r="J832" s="20" t="s">
        <v>2405</v>
      </c>
      <c r="K832" s="20" t="s">
        <v>2164</v>
      </c>
      <c r="L832" s="20" t="s">
        <v>2161</v>
      </c>
      <c r="M832" s="20" t="s">
        <v>2165</v>
      </c>
      <c r="N832" s="20" t="s">
        <v>2713</v>
      </c>
      <c r="O832">
        <v>2</v>
      </c>
      <c r="P832">
        <v>49</v>
      </c>
      <c r="Q832">
        <v>98</v>
      </c>
      <c r="R832" s="59">
        <v>43525</v>
      </c>
      <c r="S832" s="20" t="s">
        <v>2147</v>
      </c>
      <c r="T832" t="b">
        <v>0</v>
      </c>
    </row>
    <row r="833" spans="1:20" x14ac:dyDescent="0.15">
      <c r="A833" s="20" t="s">
        <v>2632</v>
      </c>
      <c r="B833" s="20" t="s">
        <v>2130</v>
      </c>
      <c r="C833" s="19">
        <v>43625.771179780095</v>
      </c>
      <c r="D833" s="19">
        <v>43094.829054930553</v>
      </c>
      <c r="E833" s="19">
        <v>43624.57541420139</v>
      </c>
      <c r="F833" t="s">
        <v>2149</v>
      </c>
      <c r="G833" s="20" t="s">
        <v>2404</v>
      </c>
      <c r="H833" s="59">
        <v>43525</v>
      </c>
      <c r="I833">
        <v>42459</v>
      </c>
      <c r="J833" s="20" t="s">
        <v>2405</v>
      </c>
      <c r="K833" s="20" t="s">
        <v>2155</v>
      </c>
      <c r="L833" s="20" t="s">
        <v>2156</v>
      </c>
      <c r="M833" s="20" t="s">
        <v>2157</v>
      </c>
      <c r="N833" s="20" t="s">
        <v>2509</v>
      </c>
      <c r="O833">
        <v>2</v>
      </c>
      <c r="P833">
        <v>54</v>
      </c>
      <c r="Q833">
        <v>108</v>
      </c>
      <c r="R833" s="59">
        <v>43525</v>
      </c>
      <c r="S833" s="20" t="s">
        <v>2147</v>
      </c>
      <c r="T833" t="b">
        <v>0</v>
      </c>
    </row>
    <row r="834" spans="1:20" x14ac:dyDescent="0.15">
      <c r="A834" s="20" t="s">
        <v>2632</v>
      </c>
      <c r="B834" s="20" t="s">
        <v>2130</v>
      </c>
      <c r="C834" s="19">
        <v>43625.771179780095</v>
      </c>
      <c r="D834" s="19">
        <v>43094.829054930553</v>
      </c>
      <c r="E834" s="19">
        <v>43624.57541420139</v>
      </c>
      <c r="F834" t="s">
        <v>2149</v>
      </c>
      <c r="G834" s="20" t="s">
        <v>2404</v>
      </c>
      <c r="H834" s="59">
        <v>43525</v>
      </c>
      <c r="I834">
        <v>42459</v>
      </c>
      <c r="J834" s="20" t="s">
        <v>2405</v>
      </c>
      <c r="K834" s="20" t="s">
        <v>2190</v>
      </c>
      <c r="L834" s="20" t="s">
        <v>2152</v>
      </c>
      <c r="M834" s="20" t="s">
        <v>2191</v>
      </c>
      <c r="N834" s="20" t="s">
        <v>2714</v>
      </c>
      <c r="O834">
        <v>6</v>
      </c>
      <c r="P834">
        <v>28</v>
      </c>
      <c r="Q834">
        <v>168</v>
      </c>
      <c r="R834" s="59">
        <v>43525</v>
      </c>
      <c r="S834" s="20" t="s">
        <v>2147</v>
      </c>
      <c r="T834" t="b">
        <v>0</v>
      </c>
    </row>
    <row r="835" spans="1:20" x14ac:dyDescent="0.15">
      <c r="A835" s="20" t="s">
        <v>2632</v>
      </c>
      <c r="B835" s="20" t="s">
        <v>2130</v>
      </c>
      <c r="C835" s="19">
        <v>43625.771179780095</v>
      </c>
      <c r="D835" s="19">
        <v>43094.829054930553</v>
      </c>
      <c r="E835" s="19">
        <v>43624.57541420139</v>
      </c>
      <c r="F835" t="s">
        <v>2149</v>
      </c>
      <c r="G835" s="20" t="s">
        <v>2404</v>
      </c>
      <c r="H835" s="59">
        <v>43525</v>
      </c>
      <c r="I835">
        <v>42459</v>
      </c>
      <c r="J835" s="20" t="s">
        <v>2405</v>
      </c>
      <c r="K835" s="20" t="s">
        <v>2167</v>
      </c>
      <c r="L835" s="20" t="s">
        <v>2156</v>
      </c>
      <c r="M835" s="20" t="s">
        <v>2168</v>
      </c>
      <c r="N835" s="20" t="s">
        <v>2715</v>
      </c>
      <c r="O835">
        <v>8</v>
      </c>
      <c r="P835">
        <v>25</v>
      </c>
      <c r="Q835">
        <v>200</v>
      </c>
      <c r="R835" s="59">
        <v>43525</v>
      </c>
      <c r="S835" s="20" t="s">
        <v>2147</v>
      </c>
      <c r="T835" t="b">
        <v>0</v>
      </c>
    </row>
    <row r="836" spans="1:20" x14ac:dyDescent="0.15">
      <c r="A836" s="20" t="s">
        <v>2632</v>
      </c>
      <c r="B836" s="20" t="s">
        <v>2130</v>
      </c>
      <c r="C836" s="19">
        <v>43625.771179780095</v>
      </c>
      <c r="D836" s="19">
        <v>43094.829054930553</v>
      </c>
      <c r="E836" s="19">
        <v>43624.57541420139</v>
      </c>
      <c r="F836" t="s">
        <v>2149</v>
      </c>
      <c r="G836" s="20" t="s">
        <v>2404</v>
      </c>
      <c r="H836" s="59">
        <v>43525</v>
      </c>
      <c r="I836">
        <v>42460</v>
      </c>
      <c r="J836" s="20" t="s">
        <v>2405</v>
      </c>
      <c r="K836" s="20" t="s">
        <v>2167</v>
      </c>
      <c r="L836" s="20" t="s">
        <v>2156</v>
      </c>
      <c r="M836" s="20" t="s">
        <v>2168</v>
      </c>
      <c r="N836" s="20" t="s">
        <v>2716</v>
      </c>
      <c r="O836">
        <v>5</v>
      </c>
      <c r="P836">
        <v>25</v>
      </c>
      <c r="Q836">
        <v>125</v>
      </c>
      <c r="R836" s="59">
        <v>43525</v>
      </c>
      <c r="S836" s="20" t="s">
        <v>2147</v>
      </c>
      <c r="T836" t="b">
        <v>0</v>
      </c>
    </row>
    <row r="837" spans="1:20" x14ac:dyDescent="0.15">
      <c r="A837" s="20" t="s">
        <v>2632</v>
      </c>
      <c r="B837" s="20" t="s">
        <v>2130</v>
      </c>
      <c r="C837" s="19">
        <v>43625.771179780095</v>
      </c>
      <c r="D837" s="19">
        <v>43094.829054930553</v>
      </c>
      <c r="E837" s="19">
        <v>43624.57541420139</v>
      </c>
      <c r="F837" t="s">
        <v>2149</v>
      </c>
      <c r="G837" s="20" t="s">
        <v>2404</v>
      </c>
      <c r="H837" s="59">
        <v>43525</v>
      </c>
      <c r="I837">
        <v>42460</v>
      </c>
      <c r="J837" s="20" t="s">
        <v>2405</v>
      </c>
      <c r="K837" s="20" t="s">
        <v>2205</v>
      </c>
      <c r="L837" s="20" t="s">
        <v>2152</v>
      </c>
      <c r="M837" s="20" t="s">
        <v>2206</v>
      </c>
      <c r="N837" s="20" t="s">
        <v>2705</v>
      </c>
      <c r="O837">
        <v>5</v>
      </c>
      <c r="P837">
        <v>98</v>
      </c>
      <c r="Q837">
        <v>490</v>
      </c>
      <c r="R837" s="59">
        <v>43525</v>
      </c>
      <c r="S837" s="20" t="s">
        <v>2147</v>
      </c>
      <c r="T837" t="b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8D96D-3375-4B5B-AE88-46125979C3C1}">
  <sheetPr codeName="Sheet10"/>
  <dimension ref="A1:M70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73" sqref="B73"/>
    </sheetView>
  </sheetViews>
  <sheetFormatPr defaultRowHeight="13.5" x14ac:dyDescent="0.15"/>
  <cols>
    <col min="1" max="1" width="34" bestFit="1" customWidth="1"/>
    <col min="2" max="2" width="64.875" customWidth="1"/>
    <col min="3" max="3" width="223.5" bestFit="1" customWidth="1"/>
    <col min="4" max="4" width="65.125" customWidth="1"/>
    <col min="7" max="7" width="19.875" bestFit="1" customWidth="1"/>
    <col min="8" max="8" width="6.25" bestFit="1" customWidth="1"/>
  </cols>
  <sheetData>
    <row r="1" spans="1:13" x14ac:dyDescent="0.15">
      <c r="A1" s="57" t="s">
        <v>709</v>
      </c>
      <c r="B1" s="9" t="s">
        <v>710</v>
      </c>
      <c r="C1" s="9" t="s">
        <v>716</v>
      </c>
      <c r="D1" s="9" t="s">
        <v>715</v>
      </c>
      <c r="E1" s="58" t="s">
        <v>721</v>
      </c>
      <c r="F1" s="9" t="s">
        <v>726</v>
      </c>
      <c r="G1" s="9" t="s">
        <v>1103</v>
      </c>
      <c r="H1" s="9" t="s">
        <v>1515</v>
      </c>
      <c r="I1" s="4" t="s">
        <v>1516</v>
      </c>
    </row>
    <row r="2" spans="1:13" x14ac:dyDescent="0.15">
      <c r="A2" s="4" t="s">
        <v>915</v>
      </c>
      <c r="B2" s="4" t="s">
        <v>2780</v>
      </c>
      <c r="C2" s="4" t="s">
        <v>1239</v>
      </c>
      <c r="D2" s="4" t="s">
        <v>1274</v>
      </c>
    </row>
    <row r="3" spans="1:13" x14ac:dyDescent="0.15">
      <c r="A3" s="4" t="s">
        <v>916</v>
      </c>
      <c r="B3" s="4" t="s">
        <v>917</v>
      </c>
      <c r="C3" s="4" t="s">
        <v>1017</v>
      </c>
      <c r="D3" s="4" t="s">
        <v>1024</v>
      </c>
      <c r="E3" s="4" t="s">
        <v>918</v>
      </c>
      <c r="F3" s="4" t="s">
        <v>919</v>
      </c>
      <c r="G3" s="4" t="s">
        <v>920</v>
      </c>
      <c r="H3" s="4" t="s">
        <v>921</v>
      </c>
      <c r="I3" s="4" t="s">
        <v>922</v>
      </c>
      <c r="J3" s="4" t="s">
        <v>923</v>
      </c>
      <c r="K3" s="4" t="s">
        <v>924</v>
      </c>
      <c r="L3" s="4" t="s">
        <v>925</v>
      </c>
      <c r="M3" s="4" t="s">
        <v>926</v>
      </c>
    </row>
    <row r="4" spans="1:13" x14ac:dyDescent="0.15">
      <c r="A4" s="4" t="s">
        <v>912</v>
      </c>
      <c r="B4" s="4" t="s">
        <v>910</v>
      </c>
      <c r="C4" s="4" t="s">
        <v>1019</v>
      </c>
      <c r="D4" s="4"/>
      <c r="E4" s="4"/>
    </row>
    <row r="5" spans="1:13" x14ac:dyDescent="0.15">
      <c r="A5" s="4" t="s">
        <v>913</v>
      </c>
      <c r="B5" s="4" t="s">
        <v>911</v>
      </c>
      <c r="C5" s="4" t="s">
        <v>1020</v>
      </c>
      <c r="D5" s="4"/>
      <c r="E5" s="4"/>
    </row>
    <row r="6" spans="1:13" x14ac:dyDescent="0.15">
      <c r="A6" s="4" t="s">
        <v>914</v>
      </c>
      <c r="B6" s="4" t="s">
        <v>1073</v>
      </c>
      <c r="C6" s="4" t="s">
        <v>1021</v>
      </c>
      <c r="D6" s="4"/>
      <c r="E6" s="4"/>
    </row>
    <row r="7" spans="1:13" x14ac:dyDescent="0.15">
      <c r="A7" s="4" t="s">
        <v>697</v>
      </c>
      <c r="B7" s="4" t="s">
        <v>1074</v>
      </c>
      <c r="C7" s="4" t="s">
        <v>1018</v>
      </c>
      <c r="D7" s="4" t="s">
        <v>1259</v>
      </c>
      <c r="E7" s="4"/>
    </row>
    <row r="8" spans="1:13" x14ac:dyDescent="0.15">
      <c r="A8" s="4" t="s">
        <v>1022</v>
      </c>
      <c r="B8" s="4" t="s">
        <v>1075</v>
      </c>
    </row>
    <row r="9" spans="1:13" x14ac:dyDescent="0.15">
      <c r="A9" s="4" t="s">
        <v>1248</v>
      </c>
      <c r="B9" s="4" t="s">
        <v>1392</v>
      </c>
      <c r="C9" s="4" t="s">
        <v>1241</v>
      </c>
      <c r="D9" s="4" t="s">
        <v>1025</v>
      </c>
    </row>
    <row r="10" spans="1:13" x14ac:dyDescent="0.15">
      <c r="A10" s="4" t="s">
        <v>1240</v>
      </c>
      <c r="B10" s="4" t="s">
        <v>1258</v>
      </c>
      <c r="C10" t="s">
        <v>1023</v>
      </c>
      <c r="D10" s="4" t="s">
        <v>1026</v>
      </c>
    </row>
    <row r="11" spans="1:13" x14ac:dyDescent="0.15">
      <c r="A11" s="4" t="s">
        <v>1246</v>
      </c>
      <c r="B11" s="4" t="s">
        <v>1393</v>
      </c>
      <c r="C11" s="4" t="s">
        <v>1059</v>
      </c>
    </row>
    <row r="12" spans="1:13" x14ac:dyDescent="0.15">
      <c r="A12" s="4" t="s">
        <v>1066</v>
      </c>
      <c r="B12" s="4" t="s">
        <v>1076</v>
      </c>
      <c r="C12" s="4" t="s">
        <v>1060</v>
      </c>
    </row>
    <row r="13" spans="1:13" x14ac:dyDescent="0.15">
      <c r="A13" s="4" t="s">
        <v>1070</v>
      </c>
      <c r="B13" s="4" t="s">
        <v>1384</v>
      </c>
      <c r="C13" s="4" t="s">
        <v>1253</v>
      </c>
    </row>
    <row r="14" spans="1:13" x14ac:dyDescent="0.15">
      <c r="A14" s="4" t="s">
        <v>1069</v>
      </c>
      <c r="B14" s="4" t="s">
        <v>1077</v>
      </c>
      <c r="C14" s="4" t="s">
        <v>1250</v>
      </c>
    </row>
    <row r="15" spans="1:13" x14ac:dyDescent="0.15">
      <c r="A15" s="5" t="s">
        <v>1079</v>
      </c>
      <c r="B15" s="4" t="s">
        <v>1389</v>
      </c>
      <c r="C15" s="4" t="s">
        <v>1253</v>
      </c>
      <c r="D15" s="4" t="s">
        <v>1080</v>
      </c>
    </row>
    <row r="16" spans="1:13" ht="27" x14ac:dyDescent="0.15">
      <c r="A16" s="5" t="s">
        <v>1244</v>
      </c>
      <c r="B16" s="4" t="s">
        <v>1249</v>
      </c>
      <c r="C16" s="61" t="s">
        <v>1251</v>
      </c>
      <c r="D16" s="4" t="s">
        <v>1261</v>
      </c>
    </row>
    <row r="17" spans="1:5" x14ac:dyDescent="0.15">
      <c r="A17" s="5" t="s">
        <v>1252</v>
      </c>
      <c r="B17" s="4" t="s">
        <v>1081</v>
      </c>
      <c r="C17" s="4" t="s">
        <v>1254</v>
      </c>
      <c r="D17" s="4" t="s">
        <v>1082</v>
      </c>
    </row>
    <row r="18" spans="1:5" x14ac:dyDescent="0.15">
      <c r="A18" s="5" t="s">
        <v>1243</v>
      </c>
      <c r="B18" s="4" t="s">
        <v>1242</v>
      </c>
      <c r="C18" s="4" t="s">
        <v>1255</v>
      </c>
      <c r="D18" s="4" t="s">
        <v>1083</v>
      </c>
    </row>
    <row r="19" spans="1:5" x14ac:dyDescent="0.15">
      <c r="A19" s="5" t="s">
        <v>1072</v>
      </c>
      <c r="B19" s="4" t="s">
        <v>1078</v>
      </c>
      <c r="C19" s="4"/>
    </row>
    <row r="20" spans="1:5" x14ac:dyDescent="0.15">
      <c r="A20" s="5" t="s">
        <v>1284</v>
      </c>
      <c r="B20" s="4" t="s">
        <v>1084</v>
      </c>
      <c r="C20" s="4" t="s">
        <v>1347</v>
      </c>
    </row>
    <row r="21" spans="1:5" x14ac:dyDescent="0.15">
      <c r="A21" s="5" t="s">
        <v>1346</v>
      </c>
      <c r="B21" s="4" t="s">
        <v>1403</v>
      </c>
      <c r="C21" s="4" t="s">
        <v>1350</v>
      </c>
      <c r="D21" s="4" t="s">
        <v>1352</v>
      </c>
      <c r="E21" s="4" t="s">
        <v>1404</v>
      </c>
    </row>
    <row r="22" spans="1:5" x14ac:dyDescent="0.15">
      <c r="A22" s="5" t="s">
        <v>1348</v>
      </c>
      <c r="B22" s="4" t="s">
        <v>1349</v>
      </c>
      <c r="C22" s="4" t="s">
        <v>1351</v>
      </c>
      <c r="D22" s="4" t="s">
        <v>1353</v>
      </c>
    </row>
    <row r="23" spans="1:5" x14ac:dyDescent="0.15">
      <c r="A23" s="4" t="s">
        <v>1067</v>
      </c>
      <c r="B23" s="4" t="s">
        <v>1061</v>
      </c>
      <c r="C23" s="4" t="s">
        <v>1260</v>
      </c>
      <c r="D23" s="4" t="s">
        <v>1421</v>
      </c>
    </row>
    <row r="24" spans="1:5" ht="67.5" x14ac:dyDescent="0.15">
      <c r="A24" s="4" t="s">
        <v>1068</v>
      </c>
      <c r="B24" s="61" t="s">
        <v>1245</v>
      </c>
      <c r="C24" s="4" t="s">
        <v>1062</v>
      </c>
      <c r="D24" s="4" t="s">
        <v>1063</v>
      </c>
    </row>
    <row r="25" spans="1:5" x14ac:dyDescent="0.15">
      <c r="A25" s="4" t="s">
        <v>1262</v>
      </c>
      <c r="B25" s="4" t="s">
        <v>1257</v>
      </c>
      <c r="C25" s="4" t="s">
        <v>1058</v>
      </c>
    </row>
    <row r="26" spans="1:5" x14ac:dyDescent="0.15">
      <c r="A26" s="4" t="s">
        <v>1412</v>
      </c>
      <c r="B26" s="4" t="s">
        <v>1415</v>
      </c>
      <c r="C26" s="4"/>
    </row>
    <row r="27" spans="1:5" x14ac:dyDescent="0.15">
      <c r="A27" s="4" t="s">
        <v>1413</v>
      </c>
      <c r="B27" s="4" t="s">
        <v>1414</v>
      </c>
      <c r="C27" s="4"/>
    </row>
    <row r="28" spans="1:5" x14ac:dyDescent="0.15">
      <c r="A28" s="4" t="s">
        <v>1263</v>
      </c>
      <c r="B28" s="4" t="s">
        <v>1071</v>
      </c>
      <c r="C28" s="4" t="s">
        <v>1064</v>
      </c>
    </row>
    <row r="29" spans="1:5" x14ac:dyDescent="0.15">
      <c r="A29" s="4" t="s">
        <v>2775</v>
      </c>
      <c r="B29" s="4" t="s">
        <v>2776</v>
      </c>
      <c r="C29" s="4" t="s">
        <v>2777</v>
      </c>
      <c r="D29" s="4" t="s">
        <v>2778</v>
      </c>
    </row>
    <row r="30" spans="1:5" x14ac:dyDescent="0.15">
      <c r="A30" s="4" t="s">
        <v>1264</v>
      </c>
      <c r="B30" s="4" t="s">
        <v>1247</v>
      </c>
      <c r="C30" s="4" t="s">
        <v>1256</v>
      </c>
      <c r="D30" s="4" t="s">
        <v>1269</v>
      </c>
    </row>
    <row r="31" spans="1:5" x14ac:dyDescent="0.15">
      <c r="A31" s="4" t="s">
        <v>1265</v>
      </c>
      <c r="B31" s="4" t="s">
        <v>1266</v>
      </c>
      <c r="C31" s="4" t="s">
        <v>1267</v>
      </c>
      <c r="D31" s="4" t="s">
        <v>1268</v>
      </c>
    </row>
    <row r="32" spans="1:5" x14ac:dyDescent="0.15">
      <c r="A32" s="4" t="s">
        <v>1270</v>
      </c>
      <c r="C32" s="4" t="s">
        <v>1511</v>
      </c>
      <c r="D32" s="4" t="s">
        <v>1275</v>
      </c>
      <c r="E32" s="4" t="s">
        <v>2779</v>
      </c>
    </row>
    <row r="33" spans="1:6" x14ac:dyDescent="0.15">
      <c r="A33" s="4"/>
      <c r="C33" s="4" t="s">
        <v>1408</v>
      </c>
      <c r="D33" s="4"/>
      <c r="E33" s="4" t="s">
        <v>1409</v>
      </c>
    </row>
    <row r="34" spans="1:6" x14ac:dyDescent="0.15">
      <c r="A34" s="4" t="s">
        <v>1271</v>
      </c>
      <c r="B34" s="4"/>
      <c r="C34" s="4" t="s">
        <v>1508</v>
      </c>
      <c r="E34" s="4" t="s">
        <v>1410</v>
      </c>
    </row>
    <row r="35" spans="1:6" x14ac:dyDescent="0.15">
      <c r="A35" s="4" t="s">
        <v>1272</v>
      </c>
      <c r="C35" s="4" t="s">
        <v>1509</v>
      </c>
      <c r="E35" s="4" t="s">
        <v>1411</v>
      </c>
    </row>
    <row r="36" spans="1:6" x14ac:dyDescent="0.15">
      <c r="A36" s="4" t="s">
        <v>1273</v>
      </c>
      <c r="C36" s="4" t="s">
        <v>1510</v>
      </c>
    </row>
    <row r="37" spans="1:6" x14ac:dyDescent="0.15">
      <c r="A37" s="4" t="s">
        <v>1276</v>
      </c>
      <c r="C37" s="4" t="s">
        <v>1279</v>
      </c>
    </row>
    <row r="38" spans="1:6" x14ac:dyDescent="0.15">
      <c r="A38" s="4" t="s">
        <v>1277</v>
      </c>
      <c r="C38" s="4" t="s">
        <v>1280</v>
      </c>
      <c r="D38" s="4" t="s">
        <v>1282</v>
      </c>
    </row>
    <row r="39" spans="1:6" x14ac:dyDescent="0.15">
      <c r="A39" s="4" t="s">
        <v>1278</v>
      </c>
      <c r="C39" s="4" t="s">
        <v>1281</v>
      </c>
      <c r="D39" s="4" t="s">
        <v>1283</v>
      </c>
    </row>
    <row r="40" spans="1:6" x14ac:dyDescent="0.15">
      <c r="A40" s="4" t="s">
        <v>1507</v>
      </c>
      <c r="B40" s="4" t="s">
        <v>1314</v>
      </c>
      <c r="C40" s="4" t="s">
        <v>1512</v>
      </c>
      <c r="D40" s="4" t="s">
        <v>1506</v>
      </c>
      <c r="E40" s="4" t="s">
        <v>1513</v>
      </c>
      <c r="F40" s="4" t="s">
        <v>1514</v>
      </c>
    </row>
    <row r="41" spans="1:6" x14ac:dyDescent="0.15">
      <c r="A41" s="4" t="s">
        <v>1315</v>
      </c>
      <c r="B41" s="4" t="s">
        <v>1316</v>
      </c>
      <c r="C41" s="4" t="s">
        <v>1316</v>
      </c>
      <c r="D41" s="4" t="s">
        <v>1324</v>
      </c>
    </row>
    <row r="42" spans="1:6" x14ac:dyDescent="0.15">
      <c r="A42" s="4" t="s">
        <v>1331</v>
      </c>
      <c r="B42" s="4" t="s">
        <v>1318</v>
      </c>
      <c r="C42" s="4" t="s">
        <v>1319</v>
      </c>
      <c r="D42" s="4"/>
    </row>
    <row r="43" spans="1:6" x14ac:dyDescent="0.15">
      <c r="A43" s="4" t="s">
        <v>1317</v>
      </c>
      <c r="B43" s="4" t="s">
        <v>1320</v>
      </c>
      <c r="C43" s="4" t="s">
        <v>1321</v>
      </c>
      <c r="D43" s="4" t="s">
        <v>1322</v>
      </c>
    </row>
    <row r="44" spans="1:6" x14ac:dyDescent="0.15">
      <c r="A44" s="4" t="s">
        <v>1330</v>
      </c>
      <c r="B44" s="4" t="s">
        <v>1332</v>
      </c>
      <c r="C44" s="4" t="s">
        <v>1333</v>
      </c>
      <c r="D44" s="4"/>
    </row>
    <row r="45" spans="1:6" x14ac:dyDescent="0.15">
      <c r="A45" s="4" t="s">
        <v>1323</v>
      </c>
      <c r="B45" s="4" t="s">
        <v>1325</v>
      </c>
      <c r="C45" s="4" t="s">
        <v>1325</v>
      </c>
      <c r="D45" s="4" t="s">
        <v>1326</v>
      </c>
    </row>
    <row r="46" spans="1:6" x14ac:dyDescent="0.15">
      <c r="A46" s="4" t="s">
        <v>1327</v>
      </c>
      <c r="B46" s="4" t="s">
        <v>1328</v>
      </c>
      <c r="C46" s="4" t="s">
        <v>1329</v>
      </c>
    </row>
    <row r="47" spans="1:6" x14ac:dyDescent="0.15">
      <c r="A47" s="4" t="s">
        <v>1334</v>
      </c>
      <c r="D47" s="4" t="s">
        <v>1335</v>
      </c>
    </row>
    <row r="48" spans="1:6" x14ac:dyDescent="0.15">
      <c r="A48" s="4" t="s">
        <v>1338</v>
      </c>
      <c r="B48" s="4" t="s">
        <v>1336</v>
      </c>
      <c r="C48" s="4" t="s">
        <v>1337</v>
      </c>
    </row>
    <row r="49" spans="1:4" x14ac:dyDescent="0.15">
      <c r="A49" s="4" t="s">
        <v>1339</v>
      </c>
      <c r="B49" s="4" t="s">
        <v>1343</v>
      </c>
      <c r="C49" s="4" t="s">
        <v>1340</v>
      </c>
      <c r="D49" s="4" t="s">
        <v>1341</v>
      </c>
    </row>
    <row r="50" spans="1:4" x14ac:dyDescent="0.15">
      <c r="A50" s="4" t="s">
        <v>1342</v>
      </c>
      <c r="B50" s="4" t="s">
        <v>1344</v>
      </c>
      <c r="C50" s="4" t="s">
        <v>1345</v>
      </c>
    </row>
    <row r="51" spans="1:4" x14ac:dyDescent="0.15">
      <c r="A51" s="4" t="s">
        <v>1354</v>
      </c>
      <c r="B51" s="4" t="s">
        <v>1355</v>
      </c>
      <c r="C51" s="4" t="s">
        <v>1356</v>
      </c>
    </row>
    <row r="52" spans="1:4" x14ac:dyDescent="0.15">
      <c r="A52" s="115" t="s">
        <v>1357</v>
      </c>
      <c r="B52" s="4" t="s">
        <v>1358</v>
      </c>
      <c r="D52" s="4" t="s">
        <v>1359</v>
      </c>
    </row>
    <row r="53" spans="1:4" x14ac:dyDescent="0.15">
      <c r="A53" s="4" t="s">
        <v>1360</v>
      </c>
      <c r="B53" s="4" t="s">
        <v>1361</v>
      </c>
      <c r="C53" s="4" t="s">
        <v>1361</v>
      </c>
    </row>
    <row r="54" spans="1:4" x14ac:dyDescent="0.15">
      <c r="A54" s="4" t="s">
        <v>1362</v>
      </c>
      <c r="B54" s="4" t="s">
        <v>1364</v>
      </c>
      <c r="C54" s="4" t="s">
        <v>1363</v>
      </c>
    </row>
    <row r="55" spans="1:4" x14ac:dyDescent="0.15">
      <c r="A55" s="4" t="s">
        <v>1365</v>
      </c>
      <c r="B55" s="4" t="s">
        <v>1366</v>
      </c>
      <c r="C55" s="4" t="s">
        <v>1367</v>
      </c>
    </row>
    <row r="56" spans="1:4" x14ac:dyDescent="0.15">
      <c r="A56" s="4" t="s">
        <v>1368</v>
      </c>
      <c r="B56" s="4" t="s">
        <v>1371</v>
      </c>
    </row>
    <row r="57" spans="1:4" x14ac:dyDescent="0.15">
      <c r="A57" s="4" t="s">
        <v>1369</v>
      </c>
      <c r="B57" s="4" t="s">
        <v>1370</v>
      </c>
    </row>
    <row r="58" spans="1:4" x14ac:dyDescent="0.15">
      <c r="A58" s="4" t="s">
        <v>1372</v>
      </c>
      <c r="B58" s="4" t="s">
        <v>1374</v>
      </c>
    </row>
    <row r="59" spans="1:4" x14ac:dyDescent="0.15">
      <c r="A59" s="4" t="s">
        <v>1373</v>
      </c>
      <c r="B59" s="4" t="s">
        <v>1375</v>
      </c>
    </row>
    <row r="60" spans="1:4" x14ac:dyDescent="0.15">
      <c r="A60" t="s">
        <v>1376</v>
      </c>
      <c r="B60" t="s">
        <v>1380</v>
      </c>
    </row>
    <row r="61" spans="1:4" x14ac:dyDescent="0.15">
      <c r="A61" t="s">
        <v>1377</v>
      </c>
      <c r="B61" t="s">
        <v>1381</v>
      </c>
    </row>
    <row r="62" spans="1:4" x14ac:dyDescent="0.15">
      <c r="A62" t="s">
        <v>1378</v>
      </c>
      <c r="B62" t="s">
        <v>1382</v>
      </c>
    </row>
    <row r="63" spans="1:4" x14ac:dyDescent="0.15">
      <c r="A63" t="s">
        <v>1379</v>
      </c>
      <c r="B63" t="s">
        <v>1383</v>
      </c>
    </row>
    <row r="64" spans="1:4" x14ac:dyDescent="0.15">
      <c r="A64" s="4" t="s">
        <v>1385</v>
      </c>
      <c r="B64" s="4" t="s">
        <v>1386</v>
      </c>
    </row>
    <row r="65" spans="1:4" x14ac:dyDescent="0.15">
      <c r="A65" s="4" t="s">
        <v>1387</v>
      </c>
      <c r="B65" s="4" t="s">
        <v>1388</v>
      </c>
    </row>
    <row r="66" spans="1:4" x14ac:dyDescent="0.15">
      <c r="A66" s="4" t="s">
        <v>1390</v>
      </c>
    </row>
    <row r="67" spans="1:4" x14ac:dyDescent="0.15">
      <c r="A67" s="4" t="s">
        <v>1391</v>
      </c>
      <c r="B67" s="4" t="s">
        <v>1394</v>
      </c>
      <c r="C67" s="4" t="s">
        <v>1395</v>
      </c>
      <c r="D67" s="4" t="s">
        <v>1396</v>
      </c>
    </row>
    <row r="68" spans="1:4" x14ac:dyDescent="0.15">
      <c r="B68" s="4" t="s">
        <v>1397</v>
      </c>
      <c r="C68" s="4" t="s">
        <v>1398</v>
      </c>
      <c r="D68" s="4" t="s">
        <v>1399</v>
      </c>
    </row>
    <row r="69" spans="1:4" x14ac:dyDescent="0.15">
      <c r="B69" s="4" t="s">
        <v>1400</v>
      </c>
      <c r="C69" s="4" t="s">
        <v>1401</v>
      </c>
      <c r="D69" s="4" t="s">
        <v>1402</v>
      </c>
    </row>
    <row r="70" spans="1:4" x14ac:dyDescent="0.15">
      <c r="B70" s="4"/>
      <c r="C70" s="4" t="s">
        <v>1405</v>
      </c>
      <c r="D70" s="4" t="s">
        <v>1406</v>
      </c>
    </row>
  </sheetData>
  <phoneticPr fontId="1" type="noConversion"/>
  <hyperlinks>
    <hyperlink ref="A1" r:id="rId1" xr:uid="{2BD6C952-AA91-4714-9862-B7816C92F426}"/>
    <hyperlink ref="B1" r:id="rId2" xr:uid="{B8D2F6A2-A8ED-4125-940E-1F942C7878EE}"/>
    <hyperlink ref="E1" r:id="rId3" xr:uid="{540381CA-351F-45FA-966F-2E094A947430}"/>
    <hyperlink ref="C1" r:id="rId4" xr:uid="{15DE1DDC-5176-4EDF-85F6-278EC0D76076}"/>
    <hyperlink ref="D1" r:id="rId5" xr:uid="{C78C8783-7A08-4430-9C14-11D0BB270093}"/>
    <hyperlink ref="F1" r:id="rId6" xr:uid="{6F23D4C3-2A92-439B-89FB-EE65837EDC38}"/>
    <hyperlink ref="G1" r:id="rId7" xr:uid="{67BFE344-7601-4542-8692-65D656522E13}"/>
    <hyperlink ref="H1" r:id="rId8" xr:uid="{48DC6659-7FBE-4051-86B1-3D47F6A5CF3F}"/>
  </hyperlinks>
  <pageMargins left="0.7" right="0.7" top="0.75" bottom="0.75" header="0.3" footer="0.3"/>
  <pageSetup paperSize="9" orientation="portrait" r:id="rId9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K47"/>
  <sheetViews>
    <sheetView workbookViewId="0">
      <selection activeCell="G20" sqref="G20"/>
    </sheetView>
  </sheetViews>
  <sheetFormatPr defaultRowHeight="13.5" x14ac:dyDescent="0.15"/>
  <cols>
    <col min="1" max="1" width="9.5" bestFit="1" customWidth="1"/>
    <col min="2" max="2" width="29.375" customWidth="1"/>
    <col min="3" max="4" width="17.25" bestFit="1" customWidth="1"/>
    <col min="5" max="5" width="5.25" bestFit="1" customWidth="1"/>
    <col min="6" max="6" width="9.75" bestFit="1" customWidth="1"/>
    <col min="7" max="7" width="13.125" bestFit="1" customWidth="1"/>
    <col min="8" max="8" width="14.25" bestFit="1" customWidth="1"/>
    <col min="10" max="10" width="9" customWidth="1"/>
    <col min="11" max="11" width="16.625" customWidth="1"/>
  </cols>
  <sheetData>
    <row r="1" spans="1:11" ht="17.25" x14ac:dyDescent="0.15">
      <c r="A1" s="80" t="s">
        <v>13</v>
      </c>
      <c r="B1" s="207" t="s">
        <v>609</v>
      </c>
      <c r="C1" s="207"/>
      <c r="D1" s="207"/>
      <c r="E1" s="1"/>
      <c r="F1" s="67" t="s">
        <v>608</v>
      </c>
      <c r="G1" s="68" t="s">
        <v>1130</v>
      </c>
      <c r="H1" s="69" t="s">
        <v>607</v>
      </c>
      <c r="I1" s="212" t="s">
        <v>1160</v>
      </c>
      <c r="J1" s="213"/>
      <c r="K1" s="214"/>
    </row>
    <row r="2" spans="1:11" ht="15.75" x14ac:dyDescent="0.15">
      <c r="A2" s="81" t="s">
        <v>0</v>
      </c>
      <c r="B2" s="82" t="s">
        <v>1</v>
      </c>
      <c r="C2" s="83" t="s">
        <v>2</v>
      </c>
      <c r="D2" s="83" t="s">
        <v>16</v>
      </c>
      <c r="F2" s="70"/>
      <c r="G2" s="70"/>
      <c r="H2" s="70"/>
      <c r="I2" s="70"/>
      <c r="J2" s="70"/>
      <c r="K2" s="70"/>
    </row>
    <row r="3" spans="1:11" ht="15.75" x14ac:dyDescent="0.25">
      <c r="A3" s="84">
        <v>1</v>
      </c>
      <c r="B3" s="85" t="s">
        <v>15</v>
      </c>
      <c r="C3" s="86">
        <v>43388</v>
      </c>
      <c r="D3" s="84">
        <v>100</v>
      </c>
      <c r="F3" s="70"/>
      <c r="G3" s="71"/>
      <c r="H3" s="206" t="s">
        <v>443</v>
      </c>
      <c r="I3" s="206"/>
      <c r="J3" s="206"/>
      <c r="K3" s="72"/>
    </row>
    <row r="4" spans="1:11" ht="15.75" x14ac:dyDescent="0.25">
      <c r="A4" s="84">
        <v>2</v>
      </c>
      <c r="B4" s="85" t="s">
        <v>3</v>
      </c>
      <c r="C4" s="86">
        <v>40707</v>
      </c>
      <c r="D4" s="84">
        <v>70</v>
      </c>
      <c r="F4" s="70"/>
      <c r="G4" s="70"/>
      <c r="H4" s="67" t="s">
        <v>444</v>
      </c>
      <c r="I4" s="67" t="s">
        <v>445</v>
      </c>
      <c r="J4" s="67" t="s">
        <v>446</v>
      </c>
      <c r="K4" s="67" t="s">
        <v>447</v>
      </c>
    </row>
    <row r="5" spans="1:11" ht="15.75" x14ac:dyDescent="0.25">
      <c r="A5" s="84">
        <v>3</v>
      </c>
      <c r="B5" s="85" t="s">
        <v>4</v>
      </c>
      <c r="C5" s="86">
        <v>42443</v>
      </c>
      <c r="D5" s="84">
        <v>60</v>
      </c>
      <c r="F5" s="73"/>
      <c r="G5" s="67" t="s">
        <v>351</v>
      </c>
      <c r="H5" s="74" t="s">
        <v>352</v>
      </c>
      <c r="I5" s="74" t="s">
        <v>8</v>
      </c>
      <c r="J5" s="66">
        <f>VLOOKUP($I5,$B$2:$D$14,3,0)</f>
        <v>69</v>
      </c>
      <c r="K5" s="75"/>
    </row>
    <row r="6" spans="1:11" ht="15.75" x14ac:dyDescent="0.25">
      <c r="A6" s="84">
        <v>4</v>
      </c>
      <c r="B6" s="85" t="s">
        <v>5</v>
      </c>
      <c r="C6" s="86">
        <v>41452</v>
      </c>
      <c r="D6" s="84">
        <v>58</v>
      </c>
      <c r="F6" s="73"/>
      <c r="G6" s="67" t="s">
        <v>353</v>
      </c>
      <c r="H6" s="74" t="s">
        <v>352</v>
      </c>
      <c r="I6" s="74" t="s">
        <v>6</v>
      </c>
      <c r="J6" s="66">
        <f>VLOOKUP($I6,$B$2:$D$14,3,0)</f>
        <v>90</v>
      </c>
      <c r="K6" s="75"/>
    </row>
    <row r="7" spans="1:11" ht="15.75" x14ac:dyDescent="0.25">
      <c r="A7" s="84">
        <v>5</v>
      </c>
      <c r="B7" s="85" t="s">
        <v>6</v>
      </c>
      <c r="C7" s="86">
        <v>42145</v>
      </c>
      <c r="D7" s="84">
        <v>90</v>
      </c>
      <c r="F7" s="73"/>
      <c r="G7" s="67" t="s">
        <v>354</v>
      </c>
      <c r="H7" s="74" t="s">
        <v>350</v>
      </c>
      <c r="I7" s="74" t="s">
        <v>4</v>
      </c>
      <c r="J7" s="66">
        <f>VLOOKUP($I7,$B$2:$D$14,3,0)</f>
        <v>60</v>
      </c>
      <c r="K7" s="75"/>
    </row>
    <row r="8" spans="1:11" ht="15.75" x14ac:dyDescent="0.25">
      <c r="A8" s="84">
        <v>6</v>
      </c>
      <c r="B8" s="85" t="s">
        <v>7</v>
      </c>
      <c r="C8" s="86">
        <v>41400</v>
      </c>
      <c r="D8" s="84">
        <v>77</v>
      </c>
      <c r="F8" s="73"/>
      <c r="G8" s="73"/>
      <c r="H8" s="74" t="s">
        <v>350</v>
      </c>
      <c r="I8" s="74" t="s">
        <v>5</v>
      </c>
      <c r="J8" s="66">
        <f>VLOOKUP($I8,$B$2:$D$14,3,0)</f>
        <v>58</v>
      </c>
      <c r="K8" s="75"/>
    </row>
    <row r="9" spans="1:11" ht="15.75" x14ac:dyDescent="0.25">
      <c r="A9" s="84">
        <v>7</v>
      </c>
      <c r="B9" s="85" t="s">
        <v>8</v>
      </c>
      <c r="C9" s="86">
        <v>42487</v>
      </c>
      <c r="D9" s="84">
        <v>69</v>
      </c>
      <c r="E9" s="1"/>
      <c r="F9" s="73"/>
      <c r="G9" s="73"/>
      <c r="H9" s="74" t="s">
        <v>352</v>
      </c>
      <c r="I9" s="74" t="s">
        <v>12</v>
      </c>
      <c r="J9" s="66">
        <f>VLOOKUP($I9,$B$2:$D$14,3,0)</f>
        <v>82</v>
      </c>
      <c r="K9" s="75"/>
    </row>
    <row r="10" spans="1:11" ht="15.75" x14ac:dyDescent="0.25">
      <c r="A10" s="84">
        <v>8</v>
      </c>
      <c r="B10" s="85" t="s">
        <v>9</v>
      </c>
      <c r="C10" s="86">
        <v>42453</v>
      </c>
      <c r="D10" s="84">
        <v>76</v>
      </c>
      <c r="F10" s="76"/>
      <c r="G10" s="70"/>
      <c r="H10" s="70"/>
      <c r="I10" s="73"/>
      <c r="J10" s="73"/>
      <c r="K10" s="70"/>
    </row>
    <row r="11" spans="1:11" ht="15.75" x14ac:dyDescent="0.25">
      <c r="A11" s="84">
        <v>9</v>
      </c>
      <c r="B11" s="85" t="s">
        <v>14</v>
      </c>
      <c r="C11" s="86">
        <v>41882</v>
      </c>
      <c r="D11" s="84">
        <v>55</v>
      </c>
      <c r="F11" s="67" t="s">
        <v>494</v>
      </c>
      <c r="G11" s="69" t="s">
        <v>493</v>
      </c>
      <c r="H11" s="70"/>
      <c r="I11" s="70"/>
      <c r="J11" s="70"/>
      <c r="K11" s="70"/>
    </row>
    <row r="12" spans="1:11" ht="15.75" x14ac:dyDescent="0.25">
      <c r="A12" s="84">
        <v>10</v>
      </c>
      <c r="B12" s="85" t="s">
        <v>10</v>
      </c>
      <c r="C12" s="86">
        <v>42113</v>
      </c>
      <c r="D12" s="84">
        <v>83</v>
      </c>
      <c r="F12" s="67" t="s">
        <v>495</v>
      </c>
      <c r="G12" s="69" t="s">
        <v>496</v>
      </c>
      <c r="H12" s="70"/>
      <c r="I12" s="70"/>
      <c r="J12" s="70"/>
      <c r="K12" s="70"/>
    </row>
    <row r="13" spans="1:11" ht="15.75" x14ac:dyDescent="0.25">
      <c r="A13" s="84">
        <v>11</v>
      </c>
      <c r="B13" s="85" t="s">
        <v>11</v>
      </c>
      <c r="C13" s="86">
        <v>42133</v>
      </c>
      <c r="D13" s="84">
        <v>95</v>
      </c>
      <c r="F13" s="70"/>
      <c r="G13" s="73"/>
      <c r="H13" s="70"/>
      <c r="I13" s="70"/>
      <c r="J13" s="70"/>
      <c r="K13" s="70"/>
    </row>
    <row r="14" spans="1:11" ht="15.75" x14ac:dyDescent="0.25">
      <c r="A14" s="84">
        <v>12</v>
      </c>
      <c r="B14" s="85" t="s">
        <v>12</v>
      </c>
      <c r="C14" s="86">
        <v>42103</v>
      </c>
      <c r="D14" s="84">
        <v>82</v>
      </c>
      <c r="E14" s="2"/>
      <c r="F14" s="67" t="s">
        <v>1164</v>
      </c>
      <c r="G14" s="67" t="s">
        <v>606</v>
      </c>
      <c r="H14" s="70"/>
      <c r="I14" s="70"/>
      <c r="J14" s="70"/>
      <c r="K14" s="70"/>
    </row>
    <row r="15" spans="1:11" ht="15" x14ac:dyDescent="0.25">
      <c r="D15" s="2"/>
      <c r="F15" s="67" t="s">
        <v>1131</v>
      </c>
      <c r="G15" s="75">
        <v>16000000</v>
      </c>
      <c r="H15" s="70"/>
      <c r="I15" s="70"/>
      <c r="J15" s="70"/>
      <c r="K15" s="70"/>
    </row>
    <row r="16" spans="1:11" ht="15" x14ac:dyDescent="0.15">
      <c r="A16" s="208" t="s">
        <v>1161</v>
      </c>
      <c r="B16" s="209"/>
      <c r="C16" s="68">
        <v>2</v>
      </c>
      <c r="D16" s="215" t="s">
        <v>1168</v>
      </c>
      <c r="E16" s="3"/>
      <c r="F16" s="79" t="s">
        <v>1163</v>
      </c>
      <c r="G16" s="77">
        <v>3.1415885000000001</v>
      </c>
      <c r="H16" s="70"/>
      <c r="I16" s="70"/>
      <c r="J16" s="70"/>
      <c r="K16" s="70"/>
    </row>
    <row r="17" spans="1:11" ht="15" customHeight="1" x14ac:dyDescent="0.15">
      <c r="A17" s="89" t="s">
        <v>1101</v>
      </c>
      <c r="B17" s="90" t="s">
        <v>1100</v>
      </c>
      <c r="C17" s="101" t="s">
        <v>1102</v>
      </c>
      <c r="D17" s="215"/>
      <c r="E17" s="3"/>
      <c r="F17" s="67" t="s">
        <v>546</v>
      </c>
      <c r="G17" s="78" t="s">
        <v>1165</v>
      </c>
      <c r="H17" s="70"/>
      <c r="I17" s="70"/>
      <c r="J17" s="70"/>
      <c r="K17" s="70"/>
    </row>
    <row r="18" spans="1:11" x14ac:dyDescent="0.15">
      <c r="A18" s="109" t="s">
        <v>1416</v>
      </c>
      <c r="B18" s="110" t="s">
        <v>1417</v>
      </c>
      <c r="C18" s="114">
        <v>43602</v>
      </c>
      <c r="D18" s="215"/>
    </row>
    <row r="19" spans="1:11" x14ac:dyDescent="0.15">
      <c r="A19" s="92"/>
      <c r="B19" s="93"/>
      <c r="C19" s="94"/>
      <c r="D19" s="95"/>
    </row>
    <row r="20" spans="1:11" x14ac:dyDescent="0.15">
      <c r="A20" s="210" t="s">
        <v>1158</v>
      </c>
      <c r="B20" s="211"/>
      <c r="C20" s="107"/>
      <c r="D20" s="108"/>
    </row>
    <row r="21" spans="1:11" x14ac:dyDescent="0.15">
      <c r="A21" s="89" t="s">
        <v>1159</v>
      </c>
      <c r="B21" s="90" t="s">
        <v>1100</v>
      </c>
      <c r="C21" s="91" t="s">
        <v>1101</v>
      </c>
      <c r="D21" s="96" t="s">
        <v>1102</v>
      </c>
    </row>
    <row r="22" spans="1:11" x14ac:dyDescent="0.15">
      <c r="A22" s="89">
        <v>1</v>
      </c>
      <c r="B22" s="90" t="s">
        <v>1049</v>
      </c>
      <c r="C22" s="91" t="s">
        <v>1050</v>
      </c>
      <c r="D22" s="96">
        <v>43601</v>
      </c>
    </row>
    <row r="23" spans="1:11" x14ac:dyDescent="0.15">
      <c r="A23" s="89">
        <v>2</v>
      </c>
      <c r="B23" s="90" t="s">
        <v>1051</v>
      </c>
      <c r="C23" s="91" t="s">
        <v>1050</v>
      </c>
      <c r="D23" s="96">
        <v>43602</v>
      </c>
    </row>
    <row r="24" spans="1:11" x14ac:dyDescent="0.15">
      <c r="A24" s="89">
        <v>3</v>
      </c>
      <c r="B24" s="90" t="s">
        <v>1156</v>
      </c>
      <c r="C24" s="91" t="s">
        <v>1052</v>
      </c>
      <c r="D24" s="96">
        <v>43603</v>
      </c>
    </row>
    <row r="25" spans="1:11" x14ac:dyDescent="0.15">
      <c r="A25" s="89">
        <v>4</v>
      </c>
      <c r="B25" s="90" t="s">
        <v>1053</v>
      </c>
      <c r="C25" s="90" t="s">
        <v>1054</v>
      </c>
      <c r="D25" s="96">
        <v>43601</v>
      </c>
    </row>
    <row r="26" spans="1:11" x14ac:dyDescent="0.15">
      <c r="A26" s="97">
        <v>5</v>
      </c>
      <c r="B26" s="98" t="s">
        <v>1157</v>
      </c>
      <c r="C26" s="90" t="s">
        <v>1052</v>
      </c>
      <c r="D26" s="99">
        <v>43603</v>
      </c>
    </row>
    <row r="27" spans="1:11" x14ac:dyDescent="0.15">
      <c r="A27" s="100">
        <v>6</v>
      </c>
      <c r="B27" s="90" t="s">
        <v>1286</v>
      </c>
      <c r="C27" s="90" t="s">
        <v>1202</v>
      </c>
      <c r="D27" s="99">
        <v>43614</v>
      </c>
    </row>
    <row r="28" spans="1:11" x14ac:dyDescent="0.15">
      <c r="A28" s="100">
        <v>7</v>
      </c>
      <c r="B28" s="90" t="s">
        <v>1287</v>
      </c>
      <c r="C28" s="90" t="s">
        <v>1288</v>
      </c>
      <c r="D28" s="99"/>
    </row>
    <row r="29" spans="1:11" x14ac:dyDescent="0.15">
      <c r="A29" s="100"/>
      <c r="B29" s="90"/>
      <c r="C29" s="90"/>
      <c r="D29" s="101"/>
    </row>
    <row r="30" spans="1:11" x14ac:dyDescent="0.15">
      <c r="A30" s="116"/>
      <c r="B30" s="110"/>
      <c r="C30" s="117"/>
      <c r="D30" s="111"/>
    </row>
    <row r="31" spans="1:11" x14ac:dyDescent="0.15">
      <c r="A31" s="102"/>
      <c r="B31" s="103"/>
      <c r="C31" s="103"/>
      <c r="D31" s="104"/>
    </row>
    <row r="32" spans="1:11" ht="13.5" customHeight="1" x14ac:dyDescent="0.15">
      <c r="A32" s="112" t="s">
        <v>1162</v>
      </c>
      <c r="B32" s="113"/>
      <c r="C32" s="68">
        <v>3</v>
      </c>
      <c r="D32" s="215" t="s">
        <v>1168</v>
      </c>
    </row>
    <row r="33" spans="1:4" ht="15" customHeight="1" x14ac:dyDescent="0.15">
      <c r="A33" s="89" t="s">
        <v>1101</v>
      </c>
      <c r="B33" s="90" t="s">
        <v>1100</v>
      </c>
      <c r="C33" s="101" t="s">
        <v>1102</v>
      </c>
      <c r="D33" s="215"/>
    </row>
    <row r="34" spans="1:4" x14ac:dyDescent="0.15">
      <c r="A34" s="109" t="s">
        <v>1291</v>
      </c>
      <c r="B34" s="110" t="s">
        <v>1292</v>
      </c>
      <c r="C34" s="114">
        <v>43603</v>
      </c>
      <c r="D34" s="215"/>
    </row>
    <row r="35" spans="1:4" x14ac:dyDescent="0.15">
      <c r="A35" s="92"/>
      <c r="B35" s="93"/>
      <c r="C35" s="94"/>
      <c r="D35" s="95"/>
    </row>
    <row r="36" spans="1:4" x14ac:dyDescent="0.15">
      <c r="A36" s="105" t="s">
        <v>1158</v>
      </c>
      <c r="B36" s="106"/>
      <c r="C36" s="107"/>
      <c r="D36" s="108"/>
    </row>
    <row r="37" spans="1:4" x14ac:dyDescent="0.15">
      <c r="A37" s="89" t="s">
        <v>1159</v>
      </c>
      <c r="B37" s="90" t="s">
        <v>1100</v>
      </c>
      <c r="C37" s="91" t="s">
        <v>1101</v>
      </c>
      <c r="D37" s="96" t="s">
        <v>1102</v>
      </c>
    </row>
    <row r="38" spans="1:4" x14ac:dyDescent="0.15">
      <c r="A38" s="89">
        <v>1</v>
      </c>
      <c r="B38" s="90" t="s">
        <v>1049</v>
      </c>
      <c r="C38" s="91" t="s">
        <v>1050</v>
      </c>
      <c r="D38" s="96">
        <v>43601</v>
      </c>
    </row>
    <row r="39" spans="1:4" x14ac:dyDescent="0.15">
      <c r="A39" s="89">
        <v>2</v>
      </c>
      <c r="B39" s="90" t="s">
        <v>1051</v>
      </c>
      <c r="C39" s="91" t="s">
        <v>1050</v>
      </c>
      <c r="D39" s="96">
        <v>43602</v>
      </c>
    </row>
    <row r="40" spans="1:4" x14ac:dyDescent="0.15">
      <c r="A40" s="89">
        <v>3</v>
      </c>
      <c r="B40" s="90" t="s">
        <v>1156</v>
      </c>
      <c r="C40" s="91" t="s">
        <v>1052</v>
      </c>
      <c r="D40" s="96">
        <v>43603</v>
      </c>
    </row>
    <row r="41" spans="1:4" x14ac:dyDescent="0.15">
      <c r="A41" s="89">
        <v>4</v>
      </c>
      <c r="B41" s="90" t="s">
        <v>1053</v>
      </c>
      <c r="C41" s="90" t="s">
        <v>1054</v>
      </c>
      <c r="D41" s="96">
        <v>43601</v>
      </c>
    </row>
    <row r="42" spans="1:4" x14ac:dyDescent="0.15">
      <c r="A42" s="97">
        <v>5</v>
      </c>
      <c r="B42" s="98" t="s">
        <v>1157</v>
      </c>
      <c r="C42" s="90" t="s">
        <v>1052</v>
      </c>
      <c r="D42" s="99">
        <v>43603</v>
      </c>
    </row>
    <row r="43" spans="1:4" x14ac:dyDescent="0.15">
      <c r="A43" s="89">
        <v>6</v>
      </c>
      <c r="B43" s="90" t="s">
        <v>1286</v>
      </c>
      <c r="C43" s="90" t="s">
        <v>1202</v>
      </c>
      <c r="D43" s="99">
        <v>43614</v>
      </c>
    </row>
    <row r="44" spans="1:4" x14ac:dyDescent="0.15">
      <c r="A44" s="89">
        <v>7</v>
      </c>
      <c r="B44" s="90" t="s">
        <v>1287</v>
      </c>
      <c r="C44" s="90" t="s">
        <v>1288</v>
      </c>
      <c r="D44" s="99"/>
    </row>
    <row r="45" spans="1:4" x14ac:dyDescent="0.15">
      <c r="A45" s="109"/>
      <c r="B45" s="110"/>
      <c r="C45" s="110"/>
      <c r="D45" s="111"/>
    </row>
    <row r="46" spans="1:4" x14ac:dyDescent="0.15">
      <c r="A46" s="102"/>
      <c r="B46" s="103"/>
      <c r="C46" s="103"/>
      <c r="D46" s="104"/>
    </row>
    <row r="47" spans="1:4" x14ac:dyDescent="0.15">
      <c r="A47" s="203" t="s">
        <v>1290</v>
      </c>
      <c r="B47" s="204"/>
      <c r="C47" s="204"/>
      <c r="D47" s="205"/>
    </row>
  </sheetData>
  <mergeCells count="8">
    <mergeCell ref="A47:D47"/>
    <mergeCell ref="H3:J3"/>
    <mergeCell ref="B1:D1"/>
    <mergeCell ref="A16:B16"/>
    <mergeCell ref="A20:B20"/>
    <mergeCell ref="I1:K1"/>
    <mergeCell ref="D16:D18"/>
    <mergeCell ref="D32:D34"/>
  </mergeCells>
  <phoneticPr fontId="1" type="noConversion"/>
  <conditionalFormatting sqref="A2:D14 A1:B1">
    <cfRule type="expression" dxfId="13" priority="4">
      <formula>AND(COLUMN(A1)=COLUMN(range_base),ROW(A1)&lt;&gt;ROW(range_base))</formula>
    </cfRule>
    <cfRule type="expression" dxfId="12" priority="5">
      <formula>AND(ROW(A1)=ROW(range_base),COLUMN(A1)&lt;&gt;COLUMN(range_base))</formula>
    </cfRule>
  </conditionalFormatting>
  <conditionalFormatting sqref="F1:K17">
    <cfRule type="expression" dxfId="11" priority="1">
      <formula>OR(COLUMN(F1)=COLUMN(selected),ROW(F1)=ROW(selected))</formula>
    </cfRule>
  </conditionalFormatting>
  <dataValidations count="8">
    <dataValidation type="list" allowBlank="1" showInputMessage="1" showErrorMessage="1" sqref="I5" xr:uid="{00000000-0002-0000-0200-000000000000}">
      <formula1>INDIRECT($H$5)</formula1>
    </dataValidation>
    <dataValidation type="list" allowBlank="1" showInputMessage="1" showErrorMessage="1" sqref="I6" xr:uid="{00000000-0002-0000-0200-000001000000}">
      <formula1>INDIRECT($H$6)</formula1>
    </dataValidation>
    <dataValidation type="list" allowBlank="1" showInputMessage="1" showErrorMessage="1" sqref="I7" xr:uid="{00000000-0002-0000-0200-000002000000}">
      <formula1>INDIRECT(H7)</formula1>
    </dataValidation>
    <dataValidation type="list" allowBlank="1" showInputMessage="1" showErrorMessage="1" sqref="I8" xr:uid="{00000000-0002-0000-0200-000003000000}">
      <formula1>INDIRECT($H$8)</formula1>
    </dataValidation>
    <dataValidation type="list" allowBlank="1" showInputMessage="1" showErrorMessage="1" sqref="I9" xr:uid="{00000000-0002-0000-0200-000004000000}">
      <formula1>INDIRECT($H$9)</formula1>
    </dataValidation>
    <dataValidation type="list" allowBlank="1" showInputMessage="1" showErrorMessage="1" sqref="H5:H9" xr:uid="{00000000-0002-0000-0200-000005000000}">
      <formula1>$G$5:$G$7</formula1>
    </dataValidation>
    <dataValidation type="whole" allowBlank="1" showInputMessage="1" showErrorMessage="1" sqref="G15" xr:uid="{00000000-0002-0000-0200-000006000000}">
      <formula1>1</formula1>
      <formula2>2^25</formula2>
    </dataValidation>
    <dataValidation type="list" allowBlank="1" showInputMessage="1" showErrorMessage="1" sqref="C16 C32" xr:uid="{E4F8ABFF-A375-4C77-9B4D-60B708BFF8E7}">
      <formula1>"1,2,3,4,5,6,7"</formula1>
    </dataValidation>
  </dataValidations>
  <hyperlinks>
    <hyperlink ref="A16" location="MySQL笔记!A1" display="MySQL演示,已绑定事件" xr:uid="{829DF088-CFA9-4779-8D46-08EB21AC90D6}"/>
    <hyperlink ref="A16:B16" location="MySQL笔记!A1" display="MySQL演示1,修改右侧id和下方字段自动查询" xr:uid="{04EDE344-E33C-42FB-A6A4-F621F0EC594C}"/>
    <hyperlink ref="A32" location="MySQL笔记!A1" display="MySQL演示,已绑定事件" xr:uid="{0FD73E29-EA10-4AEC-9C33-1C6463CE6A98}"/>
    <hyperlink ref="A32:B32" location="MySQL笔记!A1" display="MySQL演示2,修改右侧id和下方字段自动查询" xr:uid="{35AA9426-54BF-41BD-A247-7CEF1A032EB6}"/>
    <hyperlink ref="D16:D18" location="MySQL数据查询!A1" display="链接数据表内容与MySQL查询保持同步" xr:uid="{499718C7-4959-41C5-A038-5CA90CE2A269}"/>
    <hyperlink ref="D32:D34" location="MySQL数据查询!A1" display="链接数据表内容与MySQL查询保持同步" xr:uid="{3FC92E3D-D0E0-4124-AD39-E1A48DDF5A1A}"/>
  </hyperlink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B200-D39A-47F2-AB0E-2C438524E6C0}">
  <sheetPr codeName="Sheet9"/>
  <dimension ref="A1:A16"/>
  <sheetViews>
    <sheetView workbookViewId="0">
      <selection activeCell="F7" sqref="F7"/>
    </sheetView>
  </sheetViews>
  <sheetFormatPr defaultRowHeight="13.5" x14ac:dyDescent="0.15"/>
  <sheetData>
    <row r="1" spans="1:1" x14ac:dyDescent="0.15">
      <c r="A1" s="4" t="s">
        <v>619</v>
      </c>
    </row>
    <row r="6" spans="1:1" x14ac:dyDescent="0.15">
      <c r="A6" s="4" t="s">
        <v>620</v>
      </c>
    </row>
    <row r="11" spans="1:1" x14ac:dyDescent="0.15">
      <c r="A11" s="4" t="s">
        <v>622</v>
      </c>
    </row>
    <row r="16" spans="1:1" x14ac:dyDescent="0.15">
      <c r="A16" s="4" t="s">
        <v>621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FD4D-B9B1-476C-8443-C6B0C19B16CE}">
  <sheetPr codeName="Sheet15"/>
  <dimension ref="A1:F55"/>
  <sheetViews>
    <sheetView tabSelected="1" topLeftCell="A41" workbookViewId="0">
      <selection activeCell="B49" sqref="B49"/>
    </sheetView>
  </sheetViews>
  <sheetFormatPr defaultRowHeight="13.5" x14ac:dyDescent="0.15"/>
  <cols>
    <col min="1" max="1" width="70" bestFit="1" customWidth="1"/>
    <col min="2" max="2" width="47.125" customWidth="1"/>
    <col min="3" max="3" width="31.5" customWidth="1"/>
    <col min="4" max="4" width="54.75" bestFit="1" customWidth="1"/>
    <col min="5" max="5" width="45.125" bestFit="1" customWidth="1"/>
  </cols>
  <sheetData>
    <row r="1" spans="1:4" x14ac:dyDescent="0.15">
      <c r="A1" s="4" t="s">
        <v>1471</v>
      </c>
      <c r="B1" s="4" t="s">
        <v>1499</v>
      </c>
    </row>
    <row r="2" spans="1:4" x14ac:dyDescent="0.15">
      <c r="A2" s="4" t="s">
        <v>916</v>
      </c>
      <c r="B2" s="4" t="s">
        <v>1467</v>
      </c>
      <c r="C2" s="4" t="s">
        <v>1017</v>
      </c>
    </row>
    <row r="3" spans="1:4" x14ac:dyDescent="0.15">
      <c r="A3" s="4" t="s">
        <v>1469</v>
      </c>
      <c r="B3" s="4" t="s">
        <v>1484</v>
      </c>
      <c r="C3" s="4" t="s">
        <v>1468</v>
      </c>
      <c r="D3" s="4" t="s">
        <v>1470</v>
      </c>
    </row>
    <row r="4" spans="1:4" x14ac:dyDescent="0.15">
      <c r="A4" s="4" t="s">
        <v>1482</v>
      </c>
      <c r="B4" s="4" t="s">
        <v>1483</v>
      </c>
      <c r="C4" s="4"/>
      <c r="D4" s="4"/>
    </row>
    <row r="5" spans="1:4" x14ac:dyDescent="0.15">
      <c r="A5" s="4" t="s">
        <v>1486</v>
      </c>
      <c r="B5" s="4" t="s">
        <v>1485</v>
      </c>
      <c r="C5" s="4"/>
      <c r="D5" s="4"/>
    </row>
    <row r="6" spans="1:4" x14ac:dyDescent="0.15">
      <c r="A6" s="4" t="s">
        <v>1502</v>
      </c>
      <c r="B6" s="4" t="s">
        <v>1501</v>
      </c>
      <c r="C6" s="4" t="s">
        <v>1504</v>
      </c>
    </row>
    <row r="7" spans="1:4" x14ac:dyDescent="0.15">
      <c r="A7" s="4" t="s">
        <v>1503</v>
      </c>
      <c r="B7" s="4" t="s">
        <v>1500</v>
      </c>
    </row>
    <row r="8" spans="1:4" x14ac:dyDescent="0.15">
      <c r="A8" s="4" t="s">
        <v>1480</v>
      </c>
      <c r="B8" s="4" t="s">
        <v>1481</v>
      </c>
      <c r="C8" s="4"/>
      <c r="D8" s="4"/>
    </row>
    <row r="9" spans="1:4" x14ac:dyDescent="0.15">
      <c r="A9" s="4" t="s">
        <v>2766</v>
      </c>
      <c r="B9" s="4" t="s">
        <v>1472</v>
      </c>
      <c r="C9" s="4" t="s">
        <v>1473</v>
      </c>
    </row>
    <row r="10" spans="1:4" x14ac:dyDescent="0.15">
      <c r="A10" s="4" t="s">
        <v>2767</v>
      </c>
      <c r="B10" s="4" t="s">
        <v>1474</v>
      </c>
      <c r="C10" s="4" t="s">
        <v>1478</v>
      </c>
    </row>
    <row r="11" spans="1:4" x14ac:dyDescent="0.15">
      <c r="A11" s="4" t="s">
        <v>1495</v>
      </c>
      <c r="B11" s="4" t="s">
        <v>1532</v>
      </c>
      <c r="C11" s="4" t="s">
        <v>1477</v>
      </c>
    </row>
    <row r="12" spans="1:4" x14ac:dyDescent="0.15">
      <c r="A12" s="4" t="s">
        <v>1530</v>
      </c>
      <c r="B12" s="4" t="s">
        <v>1527</v>
      </c>
      <c r="C12" s="4" t="s">
        <v>1528</v>
      </c>
    </row>
    <row r="13" spans="1:4" x14ac:dyDescent="0.15">
      <c r="A13" s="4" t="s">
        <v>1529</v>
      </c>
      <c r="B13" s="4" t="s">
        <v>1531</v>
      </c>
    </row>
    <row r="14" spans="1:4" x14ac:dyDescent="0.15">
      <c r="A14" s="4" t="s">
        <v>1475</v>
      </c>
      <c r="B14" s="4" t="s">
        <v>1517</v>
      </c>
      <c r="C14" s="4" t="s">
        <v>1518</v>
      </c>
      <c r="D14" s="4" t="s">
        <v>1525</v>
      </c>
    </row>
    <row r="15" spans="1:4" x14ac:dyDescent="0.15">
      <c r="A15" s="4" t="s">
        <v>1476</v>
      </c>
      <c r="B15" s="4" t="s">
        <v>1479</v>
      </c>
    </row>
    <row r="16" spans="1:4" x14ac:dyDescent="0.15">
      <c r="A16" s="4" t="s">
        <v>1487</v>
      </c>
      <c r="B16" s="4" t="s">
        <v>1488</v>
      </c>
      <c r="C16" s="4" t="s">
        <v>1489</v>
      </c>
    </row>
    <row r="17" spans="1:4" x14ac:dyDescent="0.15">
      <c r="A17" s="4" t="s">
        <v>1519</v>
      </c>
      <c r="B17" s="4" t="s">
        <v>1520</v>
      </c>
      <c r="C17" s="4" t="s">
        <v>1521</v>
      </c>
    </row>
    <row r="18" spans="1:4" x14ac:dyDescent="0.15">
      <c r="A18" s="4" t="s">
        <v>1490</v>
      </c>
      <c r="B18" s="4" t="s">
        <v>1492</v>
      </c>
      <c r="C18" s="4" t="s">
        <v>1491</v>
      </c>
      <c r="D18" s="4" t="s">
        <v>1493</v>
      </c>
    </row>
    <row r="19" spans="1:4" x14ac:dyDescent="0.15">
      <c r="A19" s="4" t="s">
        <v>1494</v>
      </c>
      <c r="B19" s="4" t="s">
        <v>1496</v>
      </c>
      <c r="C19" s="4" t="s">
        <v>2769</v>
      </c>
    </row>
    <row r="20" spans="1:4" x14ac:dyDescent="0.15">
      <c r="A20" s="4" t="s">
        <v>1497</v>
      </c>
      <c r="B20" s="4" t="s">
        <v>1498</v>
      </c>
    </row>
    <row r="21" spans="1:4" ht="40.5" x14ac:dyDescent="0.15">
      <c r="A21" s="61" t="s">
        <v>1574</v>
      </c>
    </row>
    <row r="22" spans="1:4" x14ac:dyDescent="0.15">
      <c r="A22" s="4" t="s">
        <v>1522</v>
      </c>
      <c r="B22" s="4" t="s">
        <v>1523</v>
      </c>
      <c r="C22" s="4" t="s">
        <v>1524</v>
      </c>
    </row>
    <row r="23" spans="1:4" ht="27" x14ac:dyDescent="0.15">
      <c r="A23" s="61" t="s">
        <v>1543</v>
      </c>
      <c r="B23" s="4" t="s">
        <v>1546</v>
      </c>
      <c r="C23" s="4" t="s">
        <v>1526</v>
      </c>
      <c r="D23" s="4" t="s">
        <v>1547</v>
      </c>
    </row>
    <row r="24" spans="1:4" x14ac:dyDescent="0.15">
      <c r="A24" s="4" t="s">
        <v>1545</v>
      </c>
      <c r="B24" s="61" t="s">
        <v>1544</v>
      </c>
      <c r="C24" s="4" t="s">
        <v>2768</v>
      </c>
      <c r="D24" s="4"/>
    </row>
    <row r="25" spans="1:4" x14ac:dyDescent="0.15">
      <c r="A25" s="4" t="s">
        <v>1535</v>
      </c>
      <c r="B25" s="4" t="s">
        <v>1534</v>
      </c>
      <c r="C25" s="4" t="s">
        <v>1536</v>
      </c>
    </row>
    <row r="26" spans="1:4" x14ac:dyDescent="0.15">
      <c r="A26" s="4" t="s">
        <v>1537</v>
      </c>
    </row>
    <row r="27" spans="1:4" x14ac:dyDescent="0.15">
      <c r="A27" s="4" t="s">
        <v>1539</v>
      </c>
      <c r="B27" s="4" t="s">
        <v>1538</v>
      </c>
      <c r="C27" s="4" t="s">
        <v>2770</v>
      </c>
    </row>
    <row r="28" spans="1:4" ht="27" x14ac:dyDescent="0.15">
      <c r="A28" s="61" t="s">
        <v>1583</v>
      </c>
      <c r="B28" s="61" t="s">
        <v>1584</v>
      </c>
    </row>
    <row r="29" spans="1:4" x14ac:dyDescent="0.15">
      <c r="A29" s="4" t="s">
        <v>1541</v>
      </c>
      <c r="B29" s="4" t="s">
        <v>1540</v>
      </c>
    </row>
    <row r="30" spans="1:4" x14ac:dyDescent="0.15">
      <c r="A30" s="4" t="s">
        <v>1587</v>
      </c>
      <c r="B30" s="4" t="s">
        <v>1542</v>
      </c>
    </row>
    <row r="31" spans="1:4" x14ac:dyDescent="0.15">
      <c r="A31" s="4" t="s">
        <v>1590</v>
      </c>
      <c r="B31" s="4" t="s">
        <v>2771</v>
      </c>
    </row>
    <row r="32" spans="1:4" x14ac:dyDescent="0.15">
      <c r="A32" s="4" t="s">
        <v>2811</v>
      </c>
      <c r="B32" s="4" t="s">
        <v>1588</v>
      </c>
      <c r="C32" s="4" t="s">
        <v>1589</v>
      </c>
    </row>
    <row r="33" spans="1:5" x14ac:dyDescent="0.15">
      <c r="A33" s="4" t="s">
        <v>2810</v>
      </c>
      <c r="B33" s="4" t="s">
        <v>1591</v>
      </c>
    </row>
    <row r="34" spans="1:5" x14ac:dyDescent="0.15">
      <c r="A34" s="4" t="s">
        <v>1592</v>
      </c>
      <c r="B34" s="4" t="s">
        <v>1593</v>
      </c>
      <c r="C34" s="4" t="s">
        <v>1594</v>
      </c>
    </row>
    <row r="35" spans="1:5" x14ac:dyDescent="0.15">
      <c r="A35" s="4" t="s">
        <v>1585</v>
      </c>
      <c r="B35" s="4" t="s">
        <v>1586</v>
      </c>
      <c r="D35" s="4"/>
    </row>
    <row r="36" spans="1:5" x14ac:dyDescent="0.15">
      <c r="A36" s="4" t="s">
        <v>1551</v>
      </c>
      <c r="B36" s="4" t="s">
        <v>1552</v>
      </c>
    </row>
    <row r="37" spans="1:5" x14ac:dyDescent="0.15">
      <c r="A37" s="4" t="s">
        <v>1548</v>
      </c>
      <c r="B37" s="4" t="s">
        <v>1549</v>
      </c>
      <c r="C37" s="4" t="s">
        <v>1553</v>
      </c>
    </row>
    <row r="38" spans="1:5" x14ac:dyDescent="0.15">
      <c r="A38" s="4" t="s">
        <v>1550</v>
      </c>
      <c r="B38" s="4" t="s">
        <v>1558</v>
      </c>
      <c r="C38" s="4" t="s">
        <v>1557</v>
      </c>
      <c r="D38" s="30" t="s">
        <v>1559</v>
      </c>
      <c r="E38" s="4" t="s">
        <v>1560</v>
      </c>
    </row>
    <row r="39" spans="1:5" x14ac:dyDescent="0.15">
      <c r="A39" s="4" t="s">
        <v>1554</v>
      </c>
      <c r="B39" s="4" t="s">
        <v>1555</v>
      </c>
      <c r="C39" s="4" t="s">
        <v>1556</v>
      </c>
    </row>
    <row r="40" spans="1:5" x14ac:dyDescent="0.15">
      <c r="A40" s="4" t="s">
        <v>1563</v>
      </c>
      <c r="B40" s="4" t="s">
        <v>1566</v>
      </c>
      <c r="C40" s="4" t="s">
        <v>1564</v>
      </c>
      <c r="D40" s="4" t="s">
        <v>1565</v>
      </c>
    </row>
    <row r="41" spans="1:5" x14ac:dyDescent="0.15">
      <c r="A41" s="4" t="s">
        <v>1561</v>
      </c>
      <c r="B41" s="4" t="s">
        <v>1562</v>
      </c>
    </row>
    <row r="42" spans="1:5" ht="67.5" x14ac:dyDescent="0.15">
      <c r="A42" s="61" t="s">
        <v>2772</v>
      </c>
      <c r="B42" s="4"/>
    </row>
    <row r="43" spans="1:5" x14ac:dyDescent="0.15">
      <c r="A43" s="4" t="s">
        <v>1567</v>
      </c>
      <c r="B43" s="4" t="s">
        <v>1568</v>
      </c>
      <c r="C43" s="4" t="s">
        <v>1569</v>
      </c>
    </row>
    <row r="44" spans="1:5" x14ac:dyDescent="0.15">
      <c r="A44" s="4" t="s">
        <v>1575</v>
      </c>
      <c r="B44" s="4" t="s">
        <v>1570</v>
      </c>
    </row>
    <row r="45" spans="1:5" x14ac:dyDescent="0.15">
      <c r="A45" s="4" t="s">
        <v>1576</v>
      </c>
      <c r="B45" s="4" t="s">
        <v>1571</v>
      </c>
    </row>
    <row r="46" spans="1:5" x14ac:dyDescent="0.15">
      <c r="A46" s="4" t="s">
        <v>1577</v>
      </c>
      <c r="B46" s="4" t="s">
        <v>1572</v>
      </c>
    </row>
    <row r="47" spans="1:5" x14ac:dyDescent="0.15">
      <c r="A47" s="4" t="s">
        <v>1578</v>
      </c>
      <c r="B47" s="4" t="s">
        <v>1573</v>
      </c>
    </row>
    <row r="48" spans="1:5" x14ac:dyDescent="0.15">
      <c r="A48" s="4" t="s">
        <v>2773</v>
      </c>
      <c r="B48" s="4" t="s">
        <v>1579</v>
      </c>
    </row>
    <row r="49" spans="1:6" x14ac:dyDescent="0.15">
      <c r="A49" s="4" t="s">
        <v>1582</v>
      </c>
      <c r="B49" s="4" t="s">
        <v>1580</v>
      </c>
      <c r="D49" s="4" t="s">
        <v>1581</v>
      </c>
    </row>
    <row r="50" spans="1:6" x14ac:dyDescent="0.15">
      <c r="A50" s="4" t="s">
        <v>1595</v>
      </c>
      <c r="B50" s="4" t="s">
        <v>1596</v>
      </c>
      <c r="D50" s="4" t="s">
        <v>1602</v>
      </c>
      <c r="E50" s="4" t="s">
        <v>1601</v>
      </c>
      <c r="F50" s="4" t="s">
        <v>2774</v>
      </c>
    </row>
    <row r="51" spans="1:6" x14ac:dyDescent="0.15">
      <c r="A51" s="4" t="s">
        <v>1599</v>
      </c>
      <c r="B51" s="4" t="s">
        <v>1597</v>
      </c>
      <c r="D51" s="4" t="s">
        <v>1598</v>
      </c>
    </row>
    <row r="52" spans="1:6" x14ac:dyDescent="0.15">
      <c r="A52" s="4" t="s">
        <v>1603</v>
      </c>
      <c r="B52" s="4" t="s">
        <v>1600</v>
      </c>
    </row>
    <row r="53" spans="1:6" x14ac:dyDescent="0.15">
      <c r="A53" s="4" t="s">
        <v>1604</v>
      </c>
      <c r="B53" s="4" t="s">
        <v>1605</v>
      </c>
    </row>
    <row r="54" spans="1:6" x14ac:dyDescent="0.15">
      <c r="A54" s="4" t="s">
        <v>1606</v>
      </c>
      <c r="B54" s="4" t="s">
        <v>1609</v>
      </c>
      <c r="C54" s="4" t="s">
        <v>1613</v>
      </c>
      <c r="D54" s="4" t="s">
        <v>1608</v>
      </c>
      <c r="E54" s="4" t="s">
        <v>1607</v>
      </c>
    </row>
    <row r="55" spans="1:6" x14ac:dyDescent="0.15">
      <c r="A55" s="4" t="s">
        <v>1610</v>
      </c>
      <c r="B55" s="4" t="s">
        <v>1611</v>
      </c>
      <c r="C55" s="4" t="s">
        <v>1612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D120"/>
  <sheetViews>
    <sheetView topLeftCell="A4" workbookViewId="0">
      <selection activeCell="K25" sqref="K25"/>
    </sheetView>
  </sheetViews>
  <sheetFormatPr defaultRowHeight="13.5" x14ac:dyDescent="0.15"/>
  <cols>
    <col min="1" max="1" width="21.375" bestFit="1" customWidth="1"/>
    <col min="2" max="2" width="110.625" bestFit="1" customWidth="1"/>
    <col min="3" max="3" width="25.5" bestFit="1" customWidth="1"/>
  </cols>
  <sheetData>
    <row r="1" spans="1:3" x14ac:dyDescent="0.15">
      <c r="A1" s="4" t="s">
        <v>399</v>
      </c>
      <c r="B1" s="4" t="s">
        <v>415</v>
      </c>
    </row>
    <row r="2" spans="1:3" x14ac:dyDescent="0.15">
      <c r="A2" s="4" t="s">
        <v>400</v>
      </c>
      <c r="B2" s="4" t="s">
        <v>416</v>
      </c>
    </row>
    <row r="3" spans="1:3" x14ac:dyDescent="0.15">
      <c r="A3" s="4" t="s">
        <v>401</v>
      </c>
      <c r="B3" s="4" t="s">
        <v>417</v>
      </c>
    </row>
    <row r="4" spans="1:3" x14ac:dyDescent="0.15">
      <c r="A4" s="4" t="s">
        <v>402</v>
      </c>
      <c r="B4" s="4" t="s">
        <v>421</v>
      </c>
    </row>
    <row r="5" spans="1:3" x14ac:dyDescent="0.15">
      <c r="A5" s="4" t="s">
        <v>403</v>
      </c>
      <c r="B5" s="4" t="s">
        <v>418</v>
      </c>
    </row>
    <row r="6" spans="1:3" x14ac:dyDescent="0.15">
      <c r="A6" s="4" t="s">
        <v>404</v>
      </c>
      <c r="B6" s="4" t="s">
        <v>419</v>
      </c>
    </row>
    <row r="7" spans="1:3" x14ac:dyDescent="0.15">
      <c r="A7" s="4" t="s">
        <v>405</v>
      </c>
      <c r="B7" s="26" t="s">
        <v>420</v>
      </c>
    </row>
    <row r="8" spans="1:3" x14ac:dyDescent="0.15">
      <c r="A8" s="4" t="s">
        <v>406</v>
      </c>
      <c r="B8" s="26" t="s">
        <v>422</v>
      </c>
    </row>
    <row r="9" spans="1:3" x14ac:dyDescent="0.15">
      <c r="A9" s="4" t="s">
        <v>407</v>
      </c>
      <c r="B9" s="26" t="s">
        <v>423</v>
      </c>
      <c r="C9" s="4" t="s">
        <v>1086</v>
      </c>
    </row>
    <row r="10" spans="1:3" x14ac:dyDescent="0.15">
      <c r="A10" s="216" t="s">
        <v>408</v>
      </c>
      <c r="B10" s="4" t="s">
        <v>409</v>
      </c>
    </row>
    <row r="11" spans="1:3" x14ac:dyDescent="0.15">
      <c r="A11" s="216"/>
      <c r="B11" s="4" t="s">
        <v>410</v>
      </c>
    </row>
    <row r="12" spans="1:3" x14ac:dyDescent="0.15">
      <c r="A12" s="216"/>
      <c r="B12" s="4" t="s">
        <v>411</v>
      </c>
    </row>
    <row r="13" spans="1:3" x14ac:dyDescent="0.15">
      <c r="A13" s="216"/>
      <c r="B13" s="4" t="s">
        <v>412</v>
      </c>
    </row>
    <row r="14" spans="1:3" x14ac:dyDescent="0.15">
      <c r="A14" s="216"/>
      <c r="B14" s="4" t="s">
        <v>414</v>
      </c>
    </row>
    <row r="15" spans="1:3" x14ac:dyDescent="0.15">
      <c r="A15" s="216"/>
      <c r="B15" s="4" t="s">
        <v>413</v>
      </c>
    </row>
    <row r="16" spans="1:3" x14ac:dyDescent="0.15">
      <c r="A16" s="27" t="s">
        <v>429</v>
      </c>
    </row>
    <row r="17" spans="1:4" x14ac:dyDescent="0.15">
      <c r="A17" s="27" t="s">
        <v>435</v>
      </c>
      <c r="B17" s="4" t="s">
        <v>436</v>
      </c>
      <c r="C17" s="4" t="s">
        <v>437</v>
      </c>
    </row>
    <row r="18" spans="1:4" x14ac:dyDescent="0.15">
      <c r="A18" s="4" t="s">
        <v>424</v>
      </c>
      <c r="B18" s="4" t="s">
        <v>434</v>
      </c>
      <c r="C18" s="88" t="s">
        <v>442</v>
      </c>
    </row>
    <row r="19" spans="1:4" x14ac:dyDescent="0.15">
      <c r="A19" s="4" t="s">
        <v>426</v>
      </c>
      <c r="B19" s="4" t="s">
        <v>430</v>
      </c>
      <c r="C19" s="4" t="s">
        <v>441</v>
      </c>
    </row>
    <row r="20" spans="1:4" x14ac:dyDescent="0.15">
      <c r="A20" s="4" t="s">
        <v>425</v>
      </c>
      <c r="B20" s="4" t="s">
        <v>431</v>
      </c>
      <c r="C20" s="4" t="s">
        <v>440</v>
      </c>
    </row>
    <row r="21" spans="1:4" x14ac:dyDescent="0.15">
      <c r="A21" s="4" t="s">
        <v>427</v>
      </c>
      <c r="B21" s="4" t="s">
        <v>432</v>
      </c>
      <c r="C21" s="4" t="s">
        <v>438</v>
      </c>
    </row>
    <row r="22" spans="1:4" x14ac:dyDescent="0.15">
      <c r="A22" s="4" t="s">
        <v>428</v>
      </c>
      <c r="B22" s="4" t="s">
        <v>433</v>
      </c>
      <c r="C22" s="4" t="s">
        <v>439</v>
      </c>
      <c r="D22" s="59"/>
    </row>
    <row r="23" spans="1:4" x14ac:dyDescent="0.15">
      <c r="A23" s="4"/>
      <c r="B23" s="4"/>
      <c r="C23" s="4"/>
      <c r="D23" s="59"/>
    </row>
    <row r="24" spans="1:4" ht="27" x14ac:dyDescent="0.15">
      <c r="A24" s="4"/>
      <c r="B24" s="61" t="s">
        <v>1177</v>
      </c>
      <c r="C24" s="4"/>
      <c r="D24" s="59"/>
    </row>
    <row r="25" spans="1:4" x14ac:dyDescent="0.15">
      <c r="A25" s="4"/>
      <c r="B25" s="4"/>
      <c r="C25" s="4"/>
      <c r="D25" s="59"/>
    </row>
    <row r="26" spans="1:4" x14ac:dyDescent="0.15">
      <c r="A26" s="4" t="s">
        <v>1088</v>
      </c>
      <c r="D26" s="59"/>
    </row>
    <row r="27" spans="1:4" x14ac:dyDescent="0.15">
      <c r="A27" s="4" t="s">
        <v>1089</v>
      </c>
      <c r="B27" s="4" t="s">
        <v>1090</v>
      </c>
      <c r="C27" s="4" t="s">
        <v>1094</v>
      </c>
      <c r="D27" s="88" t="s">
        <v>1092</v>
      </c>
    </row>
    <row r="28" spans="1:4" x14ac:dyDescent="0.15">
      <c r="A28" s="4" t="s">
        <v>1091</v>
      </c>
      <c r="B28" s="4" t="s">
        <v>1180</v>
      </c>
      <c r="C28" s="4" t="s">
        <v>1173</v>
      </c>
      <c r="D28" s="4" t="s">
        <v>1174</v>
      </c>
    </row>
    <row r="29" spans="1:4" x14ac:dyDescent="0.15">
      <c r="A29" s="4" t="s">
        <v>1087</v>
      </c>
      <c r="B29" s="4" t="s">
        <v>1099</v>
      </c>
      <c r="C29" s="4" t="s">
        <v>1095</v>
      </c>
      <c r="D29" s="88" t="s">
        <v>1175</v>
      </c>
    </row>
    <row r="30" spans="1:4" x14ac:dyDescent="0.15">
      <c r="A30" s="4" t="s">
        <v>1098</v>
      </c>
      <c r="B30" s="4" t="s">
        <v>1097</v>
      </c>
      <c r="C30" s="4" t="s">
        <v>1095</v>
      </c>
    </row>
    <row r="31" spans="1:4" ht="27" x14ac:dyDescent="0.15">
      <c r="A31" s="4" t="s">
        <v>1093</v>
      </c>
      <c r="B31" s="61" t="s">
        <v>1178</v>
      </c>
      <c r="C31" s="4" t="s">
        <v>1096</v>
      </c>
      <c r="D31" s="4" t="s">
        <v>1176</v>
      </c>
    </row>
    <row r="32" spans="1:4" ht="27" x14ac:dyDescent="0.15">
      <c r="A32" s="4" t="s">
        <v>1171</v>
      </c>
      <c r="B32" s="61" t="s">
        <v>1179</v>
      </c>
      <c r="C32" s="4" t="s">
        <v>1172</v>
      </c>
    </row>
    <row r="40" spans="1:2" x14ac:dyDescent="0.15">
      <c r="A40" s="1"/>
      <c r="B40" s="1"/>
    </row>
    <row r="41" spans="1:2" x14ac:dyDescent="0.15">
      <c r="A41" s="5" t="s">
        <v>448</v>
      </c>
      <c r="B41" s="44" t="s">
        <v>535</v>
      </c>
    </row>
    <row r="42" spans="1:2" x14ac:dyDescent="0.15">
      <c r="A42" s="41" t="s">
        <v>532</v>
      </c>
      <c r="B42" s="43" t="s">
        <v>537</v>
      </c>
    </row>
    <row r="43" spans="1:2" x14ac:dyDescent="0.15">
      <c r="A43" s="5" t="s">
        <v>626</v>
      </c>
      <c r="B43" s="43" t="s">
        <v>538</v>
      </c>
    </row>
    <row r="45" spans="1:2" ht="40.5" x14ac:dyDescent="0.15">
      <c r="A45" s="42" t="s">
        <v>531</v>
      </c>
      <c r="B45" s="43" t="s">
        <v>625</v>
      </c>
    </row>
    <row r="46" spans="1:2" x14ac:dyDescent="0.15">
      <c r="B46" s="43" t="s">
        <v>533</v>
      </c>
    </row>
    <row r="47" spans="1:2" ht="40.5" x14ac:dyDescent="0.15">
      <c r="B47" s="43" t="s">
        <v>536</v>
      </c>
    </row>
    <row r="49" spans="1:2" x14ac:dyDescent="0.15">
      <c r="A49" s="41" t="s">
        <v>534</v>
      </c>
      <c r="B49" s="43" t="s">
        <v>543</v>
      </c>
    </row>
    <row r="50" spans="1:2" x14ac:dyDescent="0.15">
      <c r="A50" s="6"/>
      <c r="B50" s="43" t="s">
        <v>539</v>
      </c>
    </row>
    <row r="51" spans="1:2" x14ac:dyDescent="0.15">
      <c r="A51" s="6"/>
      <c r="B51" s="43" t="s">
        <v>540</v>
      </c>
    </row>
    <row r="52" spans="1:2" x14ac:dyDescent="0.15">
      <c r="A52" s="6"/>
      <c r="B52" s="43" t="s">
        <v>541</v>
      </c>
    </row>
    <row r="53" spans="1:2" x14ac:dyDescent="0.15">
      <c r="A53" s="6"/>
      <c r="B53" s="43" t="s">
        <v>544</v>
      </c>
    </row>
    <row r="55" spans="1:2" x14ac:dyDescent="0.15">
      <c r="A55" s="4"/>
      <c r="B55" s="4" t="s">
        <v>616</v>
      </c>
    </row>
    <row r="57" spans="1:2" x14ac:dyDescent="0.15">
      <c r="A57" s="9" t="s">
        <v>675</v>
      </c>
      <c r="B57" s="4" t="s">
        <v>676</v>
      </c>
    </row>
    <row r="58" spans="1:2" x14ac:dyDescent="0.15">
      <c r="B58" s="4" t="s">
        <v>677</v>
      </c>
    </row>
    <row r="64" spans="1:2" ht="14.25" x14ac:dyDescent="0.25">
      <c r="A64" s="45" t="s">
        <v>547</v>
      </c>
      <c r="B64" s="45" t="s">
        <v>548</v>
      </c>
    </row>
    <row r="65" spans="1:2" ht="14.25" x14ac:dyDescent="0.15">
      <c r="A65" s="46" t="s">
        <v>549</v>
      </c>
      <c r="B65" s="47" t="s">
        <v>550</v>
      </c>
    </row>
    <row r="66" spans="1:2" ht="14.25" x14ac:dyDescent="0.15">
      <c r="A66" s="46" t="s">
        <v>551</v>
      </c>
      <c r="B66" s="47" t="s">
        <v>552</v>
      </c>
    </row>
    <row r="67" spans="1:2" ht="14.25" x14ac:dyDescent="0.15">
      <c r="A67" s="46" t="s">
        <v>553</v>
      </c>
      <c r="B67" s="47" t="s">
        <v>554</v>
      </c>
    </row>
    <row r="68" spans="1:2" ht="14.25" x14ac:dyDescent="0.15">
      <c r="A68" s="46" t="s">
        <v>555</v>
      </c>
      <c r="B68" s="47" t="s">
        <v>556</v>
      </c>
    </row>
    <row r="69" spans="1:2" ht="14.25" x14ac:dyDescent="0.15">
      <c r="A69" s="46" t="s">
        <v>557</v>
      </c>
      <c r="B69" s="47" t="s">
        <v>558</v>
      </c>
    </row>
    <row r="70" spans="1:2" ht="14.25" x14ac:dyDescent="0.15">
      <c r="A70" s="46" t="s">
        <v>559</v>
      </c>
      <c r="B70" s="47" t="s">
        <v>560</v>
      </c>
    </row>
    <row r="71" spans="1:2" ht="14.25" x14ac:dyDescent="0.15">
      <c r="A71" s="46" t="s">
        <v>561</v>
      </c>
      <c r="B71" s="47" t="s">
        <v>562</v>
      </c>
    </row>
    <row r="72" spans="1:2" ht="14.25" x14ac:dyDescent="0.15">
      <c r="A72" s="46" t="s">
        <v>563</v>
      </c>
      <c r="B72" s="47" t="s">
        <v>564</v>
      </c>
    </row>
    <row r="73" spans="1:2" ht="14.25" x14ac:dyDescent="0.15">
      <c r="A73" s="46" t="s">
        <v>565</v>
      </c>
      <c r="B73" s="47" t="s">
        <v>566</v>
      </c>
    </row>
    <row r="74" spans="1:2" ht="14.25" x14ac:dyDescent="0.15">
      <c r="A74" s="46" t="s">
        <v>567</v>
      </c>
      <c r="B74" s="46" t="s">
        <v>568</v>
      </c>
    </row>
    <row r="75" spans="1:2" ht="14.25" x14ac:dyDescent="0.15">
      <c r="A75" s="46" t="s">
        <v>569</v>
      </c>
      <c r="B75" s="47" t="s">
        <v>570</v>
      </c>
    </row>
    <row r="76" spans="1:2" ht="14.25" x14ac:dyDescent="0.15">
      <c r="A76" s="46" t="s">
        <v>571</v>
      </c>
      <c r="B76" s="47" t="s">
        <v>572</v>
      </c>
    </row>
    <row r="77" spans="1:2" ht="14.25" x14ac:dyDescent="0.15">
      <c r="A77" s="46" t="s">
        <v>573</v>
      </c>
      <c r="B77" s="47" t="s">
        <v>574</v>
      </c>
    </row>
    <row r="78" spans="1:2" ht="14.25" x14ac:dyDescent="0.15">
      <c r="A78" s="46" t="s">
        <v>575</v>
      </c>
      <c r="B78" s="47" t="s">
        <v>576</v>
      </c>
    </row>
    <row r="79" spans="1:2" ht="14.25" x14ac:dyDescent="0.15">
      <c r="A79" s="46" t="s">
        <v>577</v>
      </c>
      <c r="B79" s="47" t="s">
        <v>578</v>
      </c>
    </row>
    <row r="80" spans="1:2" ht="14.25" x14ac:dyDescent="0.15">
      <c r="A80" s="46" t="s">
        <v>579</v>
      </c>
      <c r="B80" s="47" t="s">
        <v>580</v>
      </c>
    </row>
    <row r="81" spans="1:2" ht="14.25" x14ac:dyDescent="0.15">
      <c r="A81" s="46" t="s">
        <v>581</v>
      </c>
      <c r="B81" s="47" t="s">
        <v>582</v>
      </c>
    </row>
    <row r="82" spans="1:2" ht="14.25" x14ac:dyDescent="0.15">
      <c r="A82" s="46" t="s">
        <v>583</v>
      </c>
      <c r="B82" s="47" t="s">
        <v>584</v>
      </c>
    </row>
    <row r="83" spans="1:2" ht="14.25" x14ac:dyDescent="0.15">
      <c r="A83" s="46" t="s">
        <v>585</v>
      </c>
      <c r="B83" s="47" t="s">
        <v>586</v>
      </c>
    </row>
    <row r="84" spans="1:2" ht="14.25" x14ac:dyDescent="0.15">
      <c r="A84" s="46" t="s">
        <v>587</v>
      </c>
      <c r="B84" s="47" t="s">
        <v>588</v>
      </c>
    </row>
    <row r="85" spans="1:2" ht="14.25" x14ac:dyDescent="0.15">
      <c r="A85" s="46" t="s">
        <v>589</v>
      </c>
      <c r="B85" s="47" t="s">
        <v>590</v>
      </c>
    </row>
    <row r="86" spans="1:2" ht="14.25" x14ac:dyDescent="0.15">
      <c r="A86" s="46" t="s">
        <v>591</v>
      </c>
      <c r="B86" s="47" t="s">
        <v>592</v>
      </c>
    </row>
    <row r="87" spans="1:2" ht="14.25" x14ac:dyDescent="0.15">
      <c r="A87" s="46" t="s">
        <v>593</v>
      </c>
      <c r="B87" s="47" t="s">
        <v>594</v>
      </c>
    </row>
    <row r="89" spans="1:2" ht="14.25" x14ac:dyDescent="0.25">
      <c r="A89" s="45" t="s">
        <v>595</v>
      </c>
      <c r="B89" s="45" t="s">
        <v>596</v>
      </c>
    </row>
    <row r="90" spans="1:2" ht="14.25" x14ac:dyDescent="0.15">
      <c r="A90" s="46" t="s">
        <v>597</v>
      </c>
      <c r="B90" s="47" t="s">
        <v>598</v>
      </c>
    </row>
    <row r="91" spans="1:2" ht="14.25" x14ac:dyDescent="0.15">
      <c r="A91" s="46" t="s">
        <v>599</v>
      </c>
      <c r="B91" s="47" t="s">
        <v>600</v>
      </c>
    </row>
    <row r="92" spans="1:2" ht="14.25" x14ac:dyDescent="0.15">
      <c r="A92" s="46" t="s">
        <v>601</v>
      </c>
      <c r="B92" s="47" t="s">
        <v>602</v>
      </c>
    </row>
    <row r="94" spans="1:2" x14ac:dyDescent="0.15">
      <c r="A94" s="46" t="s">
        <v>1106</v>
      </c>
      <c r="B94" s="87" t="s">
        <v>1167</v>
      </c>
    </row>
    <row r="95" spans="1:2" x14ac:dyDescent="0.15">
      <c r="A95" s="46" t="s">
        <v>1107</v>
      </c>
      <c r="B95" s="47" t="s">
        <v>1108</v>
      </c>
    </row>
    <row r="96" spans="1:2" ht="14.25" x14ac:dyDescent="0.15">
      <c r="A96" s="46" t="s">
        <v>1109</v>
      </c>
      <c r="B96" s="47" t="s">
        <v>1112</v>
      </c>
    </row>
    <row r="97" spans="1:2" ht="14.25" x14ac:dyDescent="0.15">
      <c r="A97" s="46" t="s">
        <v>1110</v>
      </c>
      <c r="B97" s="47" t="s">
        <v>1113</v>
      </c>
    </row>
    <row r="98" spans="1:2" ht="14.25" x14ac:dyDescent="0.15">
      <c r="A98" s="46" t="s">
        <v>1111</v>
      </c>
      <c r="B98" s="47" t="s">
        <v>1114</v>
      </c>
    </row>
    <row r="99" spans="1:2" ht="14.25" x14ac:dyDescent="0.15">
      <c r="A99" s="46" t="s">
        <v>1117</v>
      </c>
      <c r="B99" s="47" t="s">
        <v>1119</v>
      </c>
    </row>
    <row r="100" spans="1:2" ht="14.25" x14ac:dyDescent="0.15">
      <c r="A100" s="46" t="s">
        <v>1118</v>
      </c>
      <c r="B100" s="47" t="s">
        <v>1136</v>
      </c>
    </row>
    <row r="101" spans="1:2" ht="14.25" x14ac:dyDescent="0.15">
      <c r="A101" s="46" t="s">
        <v>1115</v>
      </c>
      <c r="B101" s="47" t="s">
        <v>1116</v>
      </c>
    </row>
    <row r="102" spans="1:2" ht="14.25" x14ac:dyDescent="0.15">
      <c r="A102" s="46" t="s">
        <v>1120</v>
      </c>
      <c r="B102" s="47" t="s">
        <v>1121</v>
      </c>
    </row>
    <row r="103" spans="1:2" ht="14.25" x14ac:dyDescent="0.15">
      <c r="A103" s="46" t="s">
        <v>1122</v>
      </c>
      <c r="B103" s="47" t="s">
        <v>1123</v>
      </c>
    </row>
    <row r="104" spans="1:2" ht="14.25" x14ac:dyDescent="0.15">
      <c r="A104" s="46" t="s">
        <v>1124</v>
      </c>
      <c r="B104" s="47" t="s">
        <v>1125</v>
      </c>
    </row>
    <row r="105" spans="1:2" ht="14.25" x14ac:dyDescent="0.15">
      <c r="A105" s="46" t="s">
        <v>1126</v>
      </c>
      <c r="B105" s="47" t="s">
        <v>1127</v>
      </c>
    </row>
    <row r="106" spans="1:2" ht="14.25" x14ac:dyDescent="0.15">
      <c r="A106" s="46" t="s">
        <v>1128</v>
      </c>
      <c r="B106" s="47" t="s">
        <v>1129</v>
      </c>
    </row>
    <row r="107" spans="1:2" ht="14.25" x14ac:dyDescent="0.15">
      <c r="A107" s="46" t="s">
        <v>1150</v>
      </c>
      <c r="B107" s="47" t="s">
        <v>1151</v>
      </c>
    </row>
    <row r="108" spans="1:2" ht="14.25" x14ac:dyDescent="0.15">
      <c r="A108" s="46" t="s">
        <v>1152</v>
      </c>
      <c r="B108" s="47" t="s">
        <v>1153</v>
      </c>
    </row>
    <row r="109" spans="1:2" ht="14.25" x14ac:dyDescent="0.15">
      <c r="A109" s="46" t="s">
        <v>1132</v>
      </c>
      <c r="B109" s="47" t="s">
        <v>1133</v>
      </c>
    </row>
    <row r="110" spans="1:2" ht="14.25" x14ac:dyDescent="0.15">
      <c r="A110" s="46" t="s">
        <v>1137</v>
      </c>
      <c r="B110" s="47" t="s">
        <v>1138</v>
      </c>
    </row>
    <row r="111" spans="1:2" ht="14.25" x14ac:dyDescent="0.15">
      <c r="A111" s="46" t="s">
        <v>1139</v>
      </c>
      <c r="B111" s="47" t="s">
        <v>1140</v>
      </c>
    </row>
    <row r="112" spans="1:2" ht="14.25" x14ac:dyDescent="0.15">
      <c r="A112" s="46" t="s">
        <v>1141</v>
      </c>
      <c r="B112" s="47" t="s">
        <v>1142</v>
      </c>
    </row>
    <row r="113" spans="1:2" ht="14.25" x14ac:dyDescent="0.15">
      <c r="A113" s="46" t="s">
        <v>1143</v>
      </c>
      <c r="B113" s="47" t="s">
        <v>1144</v>
      </c>
    </row>
    <row r="114" spans="1:2" ht="14.25" x14ac:dyDescent="0.15">
      <c r="A114" s="46" t="s">
        <v>1145</v>
      </c>
      <c r="B114" s="47" t="s">
        <v>1146</v>
      </c>
    </row>
    <row r="115" spans="1:2" ht="14.25" x14ac:dyDescent="0.15">
      <c r="A115" s="46" t="s">
        <v>1169</v>
      </c>
      <c r="B115" s="47" t="s">
        <v>1170</v>
      </c>
    </row>
    <row r="116" spans="1:2" ht="14.25" x14ac:dyDescent="0.15">
      <c r="A116" s="46"/>
      <c r="B116" s="47"/>
    </row>
    <row r="117" spans="1:2" x14ac:dyDescent="0.15">
      <c r="A117" s="65" t="s">
        <v>1147</v>
      </c>
      <c r="B117" s="47"/>
    </row>
    <row r="118" spans="1:2" ht="14.25" x14ac:dyDescent="0.15">
      <c r="A118" s="46" t="s">
        <v>1134</v>
      </c>
      <c r="B118" s="47" t="s">
        <v>1135</v>
      </c>
    </row>
    <row r="119" spans="1:2" ht="14.25" x14ac:dyDescent="0.15">
      <c r="A119" s="46" t="s">
        <v>1148</v>
      </c>
      <c r="B119" s="47" t="s">
        <v>1149</v>
      </c>
    </row>
    <row r="120" spans="1:2" ht="14.25" x14ac:dyDescent="0.15">
      <c r="A120" s="46" t="s">
        <v>1154</v>
      </c>
      <c r="B120" s="47" t="s">
        <v>1155</v>
      </c>
    </row>
  </sheetData>
  <mergeCells count="1">
    <mergeCell ref="A10:A15"/>
  </mergeCells>
  <phoneticPr fontId="1" type="noConversion"/>
  <hyperlinks>
    <hyperlink ref="A45" r:id="rId1" display="VBA高亮显示活动单元格所在行和列" xr:uid="{00000000-0004-0000-0500-000000000000}"/>
    <hyperlink ref="A42" r:id="rId2" xr:uid="{00000000-0004-0000-0500-000001000000}"/>
    <hyperlink ref="A49" r:id="rId3" xr:uid="{00000000-0004-0000-0500-000002000000}"/>
    <hyperlink ref="A57" r:id="rId4" xr:uid="{04B56118-AB10-41B5-9FC1-CD847216A880}"/>
  </hyperlinks>
  <pageMargins left="0.7" right="0.7" top="0.75" bottom="0.75" header="0.3" footer="0.3"/>
  <pageSetup paperSize="9" orientation="portrait"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D7A84-076E-47B2-8A62-5E7ECF880447}">
  <sheetPr codeName="Sheet12"/>
  <dimension ref="A1:F45"/>
  <sheetViews>
    <sheetView topLeftCell="A10" zoomScaleNormal="100" workbookViewId="0"/>
  </sheetViews>
  <sheetFormatPr defaultRowHeight="13.5" x14ac:dyDescent="0.15"/>
  <cols>
    <col min="1" max="1" width="33.125" bestFit="1" customWidth="1"/>
    <col min="2" max="2" width="19.875" customWidth="1"/>
    <col min="3" max="3" width="21.375" customWidth="1"/>
    <col min="4" max="4" width="72.375" bestFit="1" customWidth="1"/>
    <col min="5" max="5" width="21.625" bestFit="1" customWidth="1"/>
  </cols>
  <sheetData>
    <row r="1" spans="1:6" x14ac:dyDescent="0.15">
      <c r="A1" s="4" t="s">
        <v>964</v>
      </c>
      <c r="B1" s="4" t="s">
        <v>986</v>
      </c>
      <c r="C1" t="s">
        <v>927</v>
      </c>
      <c r="D1" t="s">
        <v>928</v>
      </c>
      <c r="E1" s="4" t="s">
        <v>1016</v>
      </c>
      <c r="F1" t="s">
        <v>929</v>
      </c>
    </row>
    <row r="2" spans="1:6" x14ac:dyDescent="0.15">
      <c r="A2" t="s">
        <v>930</v>
      </c>
      <c r="B2" s="4" t="s">
        <v>985</v>
      </c>
      <c r="C2" t="s">
        <v>931</v>
      </c>
      <c r="D2" t="s">
        <v>932</v>
      </c>
      <c r="F2" t="s">
        <v>933</v>
      </c>
    </row>
    <row r="3" spans="1:6" x14ac:dyDescent="0.15">
      <c r="A3" t="s">
        <v>934</v>
      </c>
      <c r="B3" t="s">
        <v>935</v>
      </c>
      <c r="C3" t="s">
        <v>936</v>
      </c>
      <c r="D3" t="s">
        <v>937</v>
      </c>
      <c r="F3" t="s">
        <v>938</v>
      </c>
    </row>
    <row r="4" spans="1:6" x14ac:dyDescent="0.15">
      <c r="A4" t="s">
        <v>939</v>
      </c>
      <c r="B4" t="s">
        <v>940</v>
      </c>
      <c r="C4" t="s">
        <v>941</v>
      </c>
      <c r="D4" t="s">
        <v>942</v>
      </c>
      <c r="F4" t="s">
        <v>938</v>
      </c>
    </row>
    <row r="5" spans="1:6" x14ac:dyDescent="0.15">
      <c r="A5" t="s">
        <v>943</v>
      </c>
      <c r="B5" t="s">
        <v>944</v>
      </c>
      <c r="C5" t="s">
        <v>945</v>
      </c>
      <c r="D5" t="s">
        <v>946</v>
      </c>
      <c r="F5" t="s">
        <v>938</v>
      </c>
    </row>
    <row r="6" spans="1:6" x14ac:dyDescent="0.15">
      <c r="A6" t="s">
        <v>947</v>
      </c>
      <c r="B6" t="s">
        <v>948</v>
      </c>
      <c r="C6" t="s">
        <v>949</v>
      </c>
      <c r="D6" t="s">
        <v>950</v>
      </c>
      <c r="F6" t="s">
        <v>951</v>
      </c>
    </row>
    <row r="7" spans="1:6" x14ac:dyDescent="0.15">
      <c r="A7" t="s">
        <v>952</v>
      </c>
      <c r="B7" t="s">
        <v>944</v>
      </c>
      <c r="C7" t="s">
        <v>953</v>
      </c>
      <c r="D7" t="s">
        <v>954</v>
      </c>
      <c r="F7" s="4" t="s">
        <v>962</v>
      </c>
    </row>
    <row r="8" spans="1:6" x14ac:dyDescent="0.15">
      <c r="A8" t="s">
        <v>955</v>
      </c>
      <c r="B8" t="s">
        <v>948</v>
      </c>
      <c r="C8" t="s">
        <v>956</v>
      </c>
      <c r="D8" t="s">
        <v>957</v>
      </c>
      <c r="F8" s="4" t="s">
        <v>963</v>
      </c>
    </row>
    <row r="9" spans="1:6" x14ac:dyDescent="0.15">
      <c r="A9" t="s">
        <v>958</v>
      </c>
      <c r="B9" t="s">
        <v>959</v>
      </c>
      <c r="C9" t="s">
        <v>960</v>
      </c>
      <c r="D9" t="s">
        <v>960</v>
      </c>
      <c r="F9" t="s">
        <v>961</v>
      </c>
    </row>
    <row r="10" spans="1:6" x14ac:dyDescent="0.15">
      <c r="A10" t="s">
        <v>965</v>
      </c>
      <c r="B10" s="4" t="s">
        <v>987</v>
      </c>
      <c r="D10" t="s">
        <v>966</v>
      </c>
      <c r="E10" t="s">
        <v>967</v>
      </c>
      <c r="F10" t="s">
        <v>968</v>
      </c>
    </row>
    <row r="11" spans="1:6" x14ac:dyDescent="0.15">
      <c r="A11" t="s">
        <v>969</v>
      </c>
      <c r="B11" s="4" t="s">
        <v>987</v>
      </c>
      <c r="D11" t="s">
        <v>970</v>
      </c>
      <c r="E11" t="s">
        <v>971</v>
      </c>
      <c r="F11" t="s">
        <v>972</v>
      </c>
    </row>
    <row r="12" spans="1:6" x14ac:dyDescent="0.15">
      <c r="A12" t="s">
        <v>973</v>
      </c>
      <c r="B12" s="4" t="s">
        <v>988</v>
      </c>
      <c r="D12" t="s">
        <v>974</v>
      </c>
      <c r="E12" t="s">
        <v>975</v>
      </c>
      <c r="F12" t="s">
        <v>976</v>
      </c>
    </row>
    <row r="13" spans="1:6" x14ac:dyDescent="0.15">
      <c r="A13" t="s">
        <v>977</v>
      </c>
      <c r="B13" s="4" t="s">
        <v>989</v>
      </c>
      <c r="D13" t="s">
        <v>978</v>
      </c>
      <c r="E13" t="s">
        <v>979</v>
      </c>
      <c r="F13" t="s">
        <v>980</v>
      </c>
    </row>
    <row r="14" spans="1:6" x14ac:dyDescent="0.15">
      <c r="A14" t="s">
        <v>981</v>
      </c>
      <c r="B14" s="4" t="s">
        <v>990</v>
      </c>
      <c r="D14" t="s">
        <v>984</v>
      </c>
      <c r="E14" t="s">
        <v>982</v>
      </c>
      <c r="F14" t="s">
        <v>983</v>
      </c>
    </row>
    <row r="15" spans="1:6" x14ac:dyDescent="0.15">
      <c r="A15" t="s">
        <v>991</v>
      </c>
      <c r="B15" t="s">
        <v>992</v>
      </c>
      <c r="F15" t="s">
        <v>993</v>
      </c>
    </row>
    <row r="16" spans="1:6" x14ac:dyDescent="0.15">
      <c r="A16" t="s">
        <v>994</v>
      </c>
      <c r="B16" t="s">
        <v>995</v>
      </c>
      <c r="F16" t="s">
        <v>996</v>
      </c>
    </row>
    <row r="17" spans="1:6" x14ac:dyDescent="0.15">
      <c r="A17" t="s">
        <v>997</v>
      </c>
      <c r="B17" t="s">
        <v>992</v>
      </c>
      <c r="F17" t="s">
        <v>998</v>
      </c>
    </row>
    <row r="18" spans="1:6" x14ac:dyDescent="0.15">
      <c r="A18" t="s">
        <v>999</v>
      </c>
      <c r="B18" t="s">
        <v>992</v>
      </c>
      <c r="F18" t="s">
        <v>1000</v>
      </c>
    </row>
    <row r="19" spans="1:6" x14ac:dyDescent="0.15">
      <c r="A19" t="s">
        <v>1001</v>
      </c>
      <c r="B19" t="s">
        <v>1002</v>
      </c>
      <c r="F19" t="s">
        <v>1003</v>
      </c>
    </row>
    <row r="20" spans="1:6" x14ac:dyDescent="0.15">
      <c r="A20" t="s">
        <v>1004</v>
      </c>
      <c r="B20" t="s">
        <v>1002</v>
      </c>
      <c r="F20" t="s">
        <v>1005</v>
      </c>
    </row>
    <row r="21" spans="1:6" x14ac:dyDescent="0.15">
      <c r="A21" t="s">
        <v>1006</v>
      </c>
      <c r="B21" t="s">
        <v>1007</v>
      </c>
      <c r="F21" t="s">
        <v>1008</v>
      </c>
    </row>
    <row r="22" spans="1:6" x14ac:dyDescent="0.15">
      <c r="A22" t="s">
        <v>1009</v>
      </c>
      <c r="B22" t="s">
        <v>1007</v>
      </c>
      <c r="F22" t="s">
        <v>1010</v>
      </c>
    </row>
    <row r="23" spans="1:6" x14ac:dyDescent="0.15">
      <c r="A23" t="s">
        <v>1011</v>
      </c>
      <c r="B23" t="s">
        <v>1012</v>
      </c>
      <c r="F23" t="s">
        <v>1013</v>
      </c>
    </row>
    <row r="24" spans="1:6" x14ac:dyDescent="0.15">
      <c r="A24" t="s">
        <v>1014</v>
      </c>
      <c r="B24" t="s">
        <v>1012</v>
      </c>
      <c r="F24" t="s">
        <v>1015</v>
      </c>
    </row>
    <row r="26" spans="1:6" x14ac:dyDescent="0.15">
      <c r="A26" t="s">
        <v>1027</v>
      </c>
      <c r="B26" t="s">
        <v>1028</v>
      </c>
      <c r="C26" t="s">
        <v>1029</v>
      </c>
    </row>
    <row r="27" spans="1:6" x14ac:dyDescent="0.15">
      <c r="A27" t="s">
        <v>1030</v>
      </c>
      <c r="B27" t="s">
        <v>1031</v>
      </c>
      <c r="C27" t="s">
        <v>1032</v>
      </c>
    </row>
    <row r="28" spans="1:6" x14ac:dyDescent="0.15">
      <c r="A28" t="s">
        <v>1033</v>
      </c>
      <c r="B28" t="s">
        <v>1034</v>
      </c>
      <c r="C28" t="s">
        <v>1035</v>
      </c>
    </row>
    <row r="29" spans="1:6" x14ac:dyDescent="0.15">
      <c r="A29" t="s">
        <v>1036</v>
      </c>
      <c r="B29" t="s">
        <v>1037</v>
      </c>
      <c r="C29" t="s">
        <v>1038</v>
      </c>
    </row>
    <row r="30" spans="1:6" x14ac:dyDescent="0.15">
      <c r="A30" t="s">
        <v>1039</v>
      </c>
      <c r="B30" t="s">
        <v>1040</v>
      </c>
      <c r="C30" t="s">
        <v>1041</v>
      </c>
    </row>
    <row r="31" spans="1:6" x14ac:dyDescent="0.15">
      <c r="A31" t="s">
        <v>1042</v>
      </c>
      <c r="B31" t="s">
        <v>1043</v>
      </c>
      <c r="C31" t="s">
        <v>1044</v>
      </c>
    </row>
    <row r="32" spans="1:6" x14ac:dyDescent="0.15">
      <c r="A32" t="s">
        <v>1045</v>
      </c>
      <c r="B32" t="s">
        <v>1046</v>
      </c>
      <c r="C32" t="s">
        <v>1047</v>
      </c>
    </row>
    <row r="34" spans="1:2" x14ac:dyDescent="0.15">
      <c r="A34" s="4" t="s">
        <v>1505</v>
      </c>
    </row>
    <row r="35" spans="1:2" x14ac:dyDescent="0.15">
      <c r="A35" t="s">
        <v>1293</v>
      </c>
      <c r="B35" t="s">
        <v>1028</v>
      </c>
    </row>
    <row r="36" spans="1:2" x14ac:dyDescent="0.15">
      <c r="A36" t="s">
        <v>1294</v>
      </c>
      <c r="B36" t="s">
        <v>1295</v>
      </c>
    </row>
    <row r="37" spans="1:2" x14ac:dyDescent="0.15">
      <c r="A37" t="s">
        <v>1296</v>
      </c>
      <c r="B37" t="s">
        <v>1297</v>
      </c>
    </row>
    <row r="38" spans="1:2" x14ac:dyDescent="0.15">
      <c r="A38" t="s">
        <v>1298</v>
      </c>
      <c r="B38" t="s">
        <v>1299</v>
      </c>
    </row>
    <row r="39" spans="1:2" x14ac:dyDescent="0.15">
      <c r="A39" t="s">
        <v>1300</v>
      </c>
      <c r="B39" t="s">
        <v>1301</v>
      </c>
    </row>
    <row r="40" spans="1:2" x14ac:dyDescent="0.15">
      <c r="A40" t="s">
        <v>1302</v>
      </c>
      <c r="B40" t="s">
        <v>1303</v>
      </c>
    </row>
    <row r="41" spans="1:2" x14ac:dyDescent="0.15">
      <c r="A41" t="s">
        <v>1304</v>
      </c>
      <c r="B41" t="s">
        <v>1305</v>
      </c>
    </row>
    <row r="42" spans="1:2" x14ac:dyDescent="0.15">
      <c r="A42" t="s">
        <v>1306</v>
      </c>
      <c r="B42" t="s">
        <v>1307</v>
      </c>
    </row>
    <row r="43" spans="1:2" x14ac:dyDescent="0.15">
      <c r="A43" t="s">
        <v>1308</v>
      </c>
      <c r="B43" t="s">
        <v>1309</v>
      </c>
    </row>
    <row r="44" spans="1:2" x14ac:dyDescent="0.15">
      <c r="A44" t="s">
        <v>1310</v>
      </c>
      <c r="B44" t="s">
        <v>1311</v>
      </c>
    </row>
    <row r="45" spans="1:2" x14ac:dyDescent="0.15">
      <c r="A45" t="s">
        <v>1312</v>
      </c>
      <c r="B45" t="s">
        <v>1313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0094C-0375-4E68-9760-BD88E1C9517A}">
  <sheetPr codeName="Sheet13"/>
  <dimension ref="A1:I4"/>
  <sheetViews>
    <sheetView workbookViewId="0">
      <selection sqref="A1:I4"/>
    </sheetView>
  </sheetViews>
  <sheetFormatPr defaultRowHeight="13.5" x14ac:dyDescent="0.15"/>
  <cols>
    <col min="1" max="1" width="6" bestFit="1" customWidth="1"/>
    <col min="2" max="2" width="11.75" bestFit="1" customWidth="1"/>
    <col min="3" max="4" width="7.75" bestFit="1" customWidth="1"/>
    <col min="5" max="5" width="15" bestFit="1" customWidth="1"/>
    <col min="6" max="6" width="11.75" bestFit="1" customWidth="1"/>
    <col min="7" max="7" width="46" bestFit="1" customWidth="1"/>
    <col min="8" max="8" width="11.75" bestFit="1" customWidth="1"/>
    <col min="9" max="9" width="16.125" bestFit="1" customWidth="1"/>
  </cols>
  <sheetData>
    <row r="1" spans="1:9" x14ac:dyDescent="0.15">
      <c r="A1" t="s">
        <v>1185</v>
      </c>
      <c r="B1" t="s">
        <v>1186</v>
      </c>
      <c r="C1" t="s">
        <v>1187</v>
      </c>
      <c r="D1" t="s">
        <v>1188</v>
      </c>
      <c r="E1" t="s">
        <v>1189</v>
      </c>
      <c r="F1" t="s">
        <v>1190</v>
      </c>
      <c r="G1" t="s">
        <v>1191</v>
      </c>
      <c r="H1" t="s">
        <v>1192</v>
      </c>
      <c r="I1" t="s">
        <v>1193</v>
      </c>
    </row>
    <row r="2" spans="1:9" x14ac:dyDescent="0.15">
      <c r="A2">
        <v>1</v>
      </c>
      <c r="B2" s="20" t="s">
        <v>1194</v>
      </c>
      <c r="C2" s="20" t="s">
        <v>1195</v>
      </c>
      <c r="D2" s="20" t="s">
        <v>1196</v>
      </c>
      <c r="E2" s="19">
        <v>41336</v>
      </c>
      <c r="F2" s="20" t="s">
        <v>1197</v>
      </c>
      <c r="G2" s="20"/>
      <c r="H2" s="20"/>
      <c r="I2" s="19"/>
    </row>
    <row r="3" spans="1:9" x14ac:dyDescent="0.15">
      <c r="A3">
        <v>2</v>
      </c>
      <c r="B3" s="20" t="s">
        <v>1198</v>
      </c>
      <c r="C3" s="20" t="s">
        <v>1199</v>
      </c>
      <c r="D3" s="20" t="s">
        <v>1196</v>
      </c>
      <c r="E3" s="19">
        <v>41337</v>
      </c>
      <c r="F3" s="20" t="s">
        <v>1200</v>
      </c>
      <c r="G3" s="20"/>
      <c r="H3" s="20"/>
      <c r="I3" s="19"/>
    </row>
    <row r="4" spans="1:9" x14ac:dyDescent="0.15">
      <c r="A4">
        <v>3</v>
      </c>
      <c r="B4" s="20" t="s">
        <v>1201</v>
      </c>
      <c r="C4" s="20" t="s">
        <v>1202</v>
      </c>
      <c r="D4" s="20" t="s">
        <v>1203</v>
      </c>
      <c r="E4" s="19">
        <v>42248</v>
      </c>
      <c r="F4" s="20" t="s">
        <v>1204</v>
      </c>
      <c r="G4" s="20" t="s">
        <v>1205</v>
      </c>
      <c r="H4" s="20"/>
      <c r="I4" s="19">
        <v>34050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7DF90-6E2B-4A17-9171-C7A792754276}">
  <sheetPr codeName="Sheet11"/>
  <dimension ref="A1:G9"/>
  <sheetViews>
    <sheetView workbookViewId="0">
      <selection activeCell="A2" sqref="A2:G2"/>
    </sheetView>
  </sheetViews>
  <sheetFormatPr defaultRowHeight="13.5" x14ac:dyDescent="0.15"/>
  <cols>
    <col min="1" max="1" width="6" bestFit="1" customWidth="1"/>
    <col min="2" max="2" width="10.25" bestFit="1" customWidth="1"/>
    <col min="3" max="3" width="10.5" bestFit="1" customWidth="1"/>
    <col min="4" max="4" width="21.5" bestFit="1" customWidth="1"/>
    <col min="5" max="5" width="6" bestFit="1" customWidth="1"/>
    <col min="6" max="6" width="10.25" bestFit="1" customWidth="1"/>
    <col min="7" max="7" width="10.5" bestFit="1" customWidth="1"/>
    <col min="8" max="8" width="21.5" bestFit="1" customWidth="1"/>
  </cols>
  <sheetData>
    <row r="1" spans="1:7" ht="27" customHeight="1" x14ac:dyDescent="0.15">
      <c r="A1" s="217" t="s">
        <v>1206</v>
      </c>
      <c r="B1" s="217"/>
      <c r="C1" s="217"/>
      <c r="D1" s="217"/>
      <c r="E1" s="217"/>
      <c r="F1" s="217"/>
      <c r="G1" s="217"/>
    </row>
    <row r="2" spans="1:7" x14ac:dyDescent="0.15">
      <c r="A2" s="217" t="s">
        <v>1289</v>
      </c>
      <c r="B2" s="217"/>
      <c r="C2" s="217"/>
      <c r="D2" s="217"/>
      <c r="E2" s="217"/>
      <c r="F2" s="217"/>
      <c r="G2" s="217"/>
    </row>
    <row r="3" spans="1:7" x14ac:dyDescent="0.15">
      <c r="A3" t="s">
        <v>1184</v>
      </c>
      <c r="B3" t="s">
        <v>1183</v>
      </c>
      <c r="C3" t="s">
        <v>1182</v>
      </c>
      <c r="D3" t="s">
        <v>1181</v>
      </c>
    </row>
    <row r="4" spans="1:7" x14ac:dyDescent="0.15">
      <c r="A4">
        <v>1</v>
      </c>
      <c r="B4" s="29" t="s">
        <v>1049</v>
      </c>
      <c r="C4" s="29" t="s">
        <v>1050</v>
      </c>
      <c r="D4" s="59">
        <v>43601</v>
      </c>
    </row>
    <row r="5" spans="1:7" x14ac:dyDescent="0.15">
      <c r="A5">
        <v>2</v>
      </c>
      <c r="B5" s="29" t="s">
        <v>1051</v>
      </c>
      <c r="C5" s="29" t="s">
        <v>1050</v>
      </c>
      <c r="D5" s="59">
        <v>43601</v>
      </c>
    </row>
    <row r="6" spans="1:7" x14ac:dyDescent="0.15">
      <c r="A6">
        <v>3</v>
      </c>
      <c r="B6" s="29" t="s">
        <v>1156</v>
      </c>
      <c r="C6" s="29" t="s">
        <v>1052</v>
      </c>
      <c r="D6" s="59">
        <v>43603</v>
      </c>
    </row>
    <row r="7" spans="1:7" x14ac:dyDescent="0.15">
      <c r="A7">
        <v>4</v>
      </c>
      <c r="B7" s="29" t="s">
        <v>1053</v>
      </c>
      <c r="C7" s="29" t="s">
        <v>1054</v>
      </c>
      <c r="D7" s="59">
        <v>43601</v>
      </c>
    </row>
    <row r="8" spans="1:7" x14ac:dyDescent="0.15">
      <c r="A8">
        <v>5</v>
      </c>
      <c r="B8" s="29" t="s">
        <v>1157</v>
      </c>
      <c r="C8" s="29" t="s">
        <v>1052</v>
      </c>
      <c r="D8" s="59">
        <v>43603</v>
      </c>
    </row>
    <row r="9" spans="1:7" x14ac:dyDescent="0.15">
      <c r="A9">
        <v>6</v>
      </c>
      <c r="B9" s="29" t="s">
        <v>805</v>
      </c>
      <c r="C9" s="29" t="s">
        <v>833</v>
      </c>
      <c r="D9" s="59"/>
    </row>
  </sheetData>
  <mergeCells count="2">
    <mergeCell ref="A1:G1"/>
    <mergeCell ref="A2:G2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I502"/>
  <sheetViews>
    <sheetView topLeftCell="A474" zoomScaleNormal="100" workbookViewId="0">
      <selection activeCell="L121" sqref="L121"/>
    </sheetView>
  </sheetViews>
  <sheetFormatPr defaultRowHeight="18" x14ac:dyDescent="0.35"/>
  <cols>
    <col min="1" max="1" width="6.625" style="39" customWidth="1"/>
    <col min="2" max="3" width="10.375" style="40" customWidth="1"/>
    <col min="4" max="4" width="5.75" style="39" bestFit="1" customWidth="1"/>
    <col min="5" max="5" width="5.75" style="40" bestFit="1" customWidth="1"/>
    <col min="6" max="6" width="8.75" style="40" customWidth="1"/>
    <col min="7" max="7" width="9" style="40"/>
    <col min="8" max="8" width="9.375" style="40" bestFit="1" customWidth="1"/>
    <col min="9" max="16384" width="9" style="38"/>
  </cols>
  <sheetData>
    <row r="1" spans="1:9" x14ac:dyDescent="0.35">
      <c r="A1" s="37" t="s">
        <v>680</v>
      </c>
      <c r="B1" s="37" t="s">
        <v>1614</v>
      </c>
      <c r="C1" s="37" t="s">
        <v>1615</v>
      </c>
      <c r="D1" s="37" t="s">
        <v>681</v>
      </c>
      <c r="E1" s="37" t="s">
        <v>682</v>
      </c>
      <c r="F1" s="37" t="s">
        <v>523</v>
      </c>
      <c r="G1" s="37" t="s">
        <v>524</v>
      </c>
      <c r="H1" s="37" t="s">
        <v>525</v>
      </c>
    </row>
    <row r="2" spans="1:9" x14ac:dyDescent="0.35">
      <c r="A2" s="55">
        <v>1</v>
      </c>
      <c r="B2" s="55" t="s">
        <v>1616</v>
      </c>
      <c r="C2" s="55" t="s">
        <v>1617</v>
      </c>
      <c r="D2" s="55" t="s">
        <v>683</v>
      </c>
      <c r="E2" s="55">
        <v>1</v>
      </c>
      <c r="F2" s="55">
        <v>91</v>
      </c>
      <c r="G2" s="55">
        <v>93</v>
      </c>
      <c r="H2" s="55">
        <v>93</v>
      </c>
      <c r="I2" s="120"/>
    </row>
    <row r="3" spans="1:9" x14ac:dyDescent="0.35">
      <c r="A3" s="55">
        <v>2</v>
      </c>
      <c r="B3" s="55" t="s">
        <v>1618</v>
      </c>
      <c r="C3" s="55" t="s">
        <v>1619</v>
      </c>
      <c r="D3" s="55" t="s">
        <v>683</v>
      </c>
      <c r="E3" s="55">
        <v>2</v>
      </c>
      <c r="F3" s="55">
        <v>100</v>
      </c>
      <c r="G3" s="55">
        <v>93</v>
      </c>
      <c r="H3" s="55">
        <v>96</v>
      </c>
      <c r="I3" s="120"/>
    </row>
    <row r="4" spans="1:9" x14ac:dyDescent="0.35">
      <c r="A4" s="55">
        <v>3</v>
      </c>
      <c r="B4" s="55" t="s">
        <v>1620</v>
      </c>
      <c r="C4" s="55" t="s">
        <v>1621</v>
      </c>
      <c r="D4" s="55" t="s">
        <v>683</v>
      </c>
      <c r="E4" s="55">
        <v>2</v>
      </c>
      <c r="F4" s="55">
        <v>98</v>
      </c>
      <c r="G4" s="55">
        <v>96</v>
      </c>
      <c r="H4" s="55">
        <v>96</v>
      </c>
      <c r="I4" s="120"/>
    </row>
    <row r="5" spans="1:9" x14ac:dyDescent="0.35">
      <c r="A5" s="55">
        <v>4</v>
      </c>
      <c r="B5" s="55" t="s">
        <v>1622</v>
      </c>
      <c r="C5" s="55" t="s">
        <v>1623</v>
      </c>
      <c r="D5" s="55" t="s">
        <v>683</v>
      </c>
      <c r="E5" s="55">
        <v>2</v>
      </c>
      <c r="F5" s="55">
        <v>89</v>
      </c>
      <c r="G5" s="55">
        <v>93</v>
      </c>
      <c r="H5" s="55">
        <v>86</v>
      </c>
      <c r="I5" s="120"/>
    </row>
    <row r="6" spans="1:9" x14ac:dyDescent="0.35">
      <c r="A6" s="55">
        <v>5</v>
      </c>
      <c r="B6" s="55" t="s">
        <v>1624</v>
      </c>
      <c r="C6" s="55" t="s">
        <v>1625</v>
      </c>
      <c r="D6" s="55" t="s">
        <v>683</v>
      </c>
      <c r="E6" s="55">
        <v>4</v>
      </c>
      <c r="F6" s="55">
        <v>94</v>
      </c>
      <c r="G6" s="55">
        <v>93</v>
      </c>
      <c r="H6" s="55">
        <v>93</v>
      </c>
      <c r="I6" s="120"/>
    </row>
    <row r="7" spans="1:9" x14ac:dyDescent="0.35">
      <c r="A7" s="55">
        <v>6</v>
      </c>
      <c r="B7" s="55" t="s">
        <v>1626</v>
      </c>
      <c r="C7" s="55" t="s">
        <v>1627</v>
      </c>
      <c r="D7" s="55" t="s">
        <v>683</v>
      </c>
      <c r="E7" s="55">
        <v>7</v>
      </c>
      <c r="F7" s="55">
        <v>96</v>
      </c>
      <c r="G7" s="55">
        <v>99</v>
      </c>
      <c r="H7" s="55">
        <v>98</v>
      </c>
      <c r="I7" s="120"/>
    </row>
    <row r="8" spans="1:9" x14ac:dyDescent="0.35">
      <c r="A8" s="55">
        <v>7</v>
      </c>
      <c r="B8" s="55" t="s">
        <v>1628</v>
      </c>
      <c r="C8" s="55" t="s">
        <v>1629</v>
      </c>
      <c r="D8" s="55" t="s">
        <v>683</v>
      </c>
      <c r="E8" s="55">
        <v>8</v>
      </c>
      <c r="F8" s="55">
        <v>89</v>
      </c>
      <c r="G8" s="55">
        <v>93</v>
      </c>
      <c r="H8" s="55">
        <v>93</v>
      </c>
      <c r="I8" s="120"/>
    </row>
    <row r="9" spans="1:9" x14ac:dyDescent="0.35">
      <c r="A9" s="55">
        <v>8</v>
      </c>
      <c r="B9" s="55" t="s">
        <v>1630</v>
      </c>
      <c r="C9" s="55" t="s">
        <v>1631</v>
      </c>
      <c r="D9" s="55" t="s">
        <v>683</v>
      </c>
      <c r="E9" s="55">
        <v>1</v>
      </c>
      <c r="F9" s="55">
        <v>100</v>
      </c>
      <c r="G9" s="55">
        <v>87</v>
      </c>
      <c r="H9" s="55">
        <v>91</v>
      </c>
      <c r="I9" s="120"/>
    </row>
    <row r="10" spans="1:9" x14ac:dyDescent="0.35">
      <c r="A10" s="55">
        <v>9</v>
      </c>
      <c r="B10" s="55" t="s">
        <v>1632</v>
      </c>
      <c r="C10" s="55" t="s">
        <v>1633</v>
      </c>
      <c r="D10" s="55" t="s">
        <v>683</v>
      </c>
      <c r="E10" s="55">
        <v>5</v>
      </c>
      <c r="F10" s="55">
        <v>87</v>
      </c>
      <c r="G10" s="55">
        <v>100</v>
      </c>
      <c r="H10" s="55">
        <v>100</v>
      </c>
      <c r="I10" s="120"/>
    </row>
    <row r="11" spans="1:9" x14ac:dyDescent="0.35">
      <c r="A11" s="55">
        <v>10</v>
      </c>
      <c r="B11" s="55" t="s">
        <v>1634</v>
      </c>
      <c r="C11" s="55" t="s">
        <v>1635</v>
      </c>
      <c r="D11" s="55" t="s">
        <v>683</v>
      </c>
      <c r="E11" s="55">
        <v>1</v>
      </c>
      <c r="F11" s="55">
        <v>86</v>
      </c>
      <c r="G11" s="55">
        <v>93</v>
      </c>
      <c r="H11" s="55">
        <v>98</v>
      </c>
      <c r="I11" s="120"/>
    </row>
    <row r="12" spans="1:9" x14ac:dyDescent="0.35">
      <c r="A12" s="55">
        <v>11</v>
      </c>
      <c r="B12" s="55" t="s">
        <v>1618</v>
      </c>
      <c r="C12" s="55" t="s">
        <v>1636</v>
      </c>
      <c r="D12" s="55" t="s">
        <v>683</v>
      </c>
      <c r="E12" s="55">
        <v>7</v>
      </c>
      <c r="F12" s="55">
        <v>87</v>
      </c>
      <c r="G12" s="55">
        <v>95</v>
      </c>
      <c r="H12" s="55">
        <v>96</v>
      </c>
      <c r="I12" s="120"/>
    </row>
    <row r="13" spans="1:9" x14ac:dyDescent="0.35">
      <c r="A13" s="55">
        <v>12</v>
      </c>
      <c r="B13" s="55" t="s">
        <v>1620</v>
      </c>
      <c r="C13" s="55" t="s">
        <v>1637</v>
      </c>
      <c r="D13" s="55" t="s">
        <v>683</v>
      </c>
      <c r="E13" s="55">
        <v>2</v>
      </c>
      <c r="F13" s="55">
        <v>100</v>
      </c>
      <c r="G13" s="55">
        <v>91</v>
      </c>
      <c r="H13" s="55">
        <v>98</v>
      </c>
      <c r="I13" s="120"/>
    </row>
    <row r="14" spans="1:9" x14ac:dyDescent="0.35">
      <c r="A14" s="55">
        <v>13</v>
      </c>
      <c r="B14" s="55" t="s">
        <v>1638</v>
      </c>
      <c r="C14" s="55" t="s">
        <v>1639</v>
      </c>
      <c r="D14" s="55" t="s">
        <v>683</v>
      </c>
      <c r="E14" s="55">
        <v>3</v>
      </c>
      <c r="F14" s="55">
        <v>87</v>
      </c>
      <c r="G14" s="55">
        <v>91</v>
      </c>
      <c r="H14" s="55">
        <v>95</v>
      </c>
      <c r="I14" s="120"/>
    </row>
    <row r="15" spans="1:9" x14ac:dyDescent="0.35">
      <c r="A15" s="55">
        <v>14</v>
      </c>
      <c r="B15" s="55" t="s">
        <v>1640</v>
      </c>
      <c r="C15" s="55" t="s">
        <v>1641</v>
      </c>
      <c r="D15" s="55" t="s">
        <v>683</v>
      </c>
      <c r="E15" s="55">
        <v>2</v>
      </c>
      <c r="F15" s="55">
        <v>98</v>
      </c>
      <c r="G15" s="55">
        <v>97</v>
      </c>
      <c r="H15" s="55">
        <v>95</v>
      </c>
      <c r="I15" s="120"/>
    </row>
    <row r="16" spans="1:9" x14ac:dyDescent="0.35">
      <c r="A16" s="55">
        <v>15</v>
      </c>
      <c r="B16" s="55" t="s">
        <v>1626</v>
      </c>
      <c r="C16" s="55" t="s">
        <v>1642</v>
      </c>
      <c r="D16" s="55" t="s">
        <v>683</v>
      </c>
      <c r="E16" s="55">
        <v>1</v>
      </c>
      <c r="F16" s="55">
        <v>91</v>
      </c>
      <c r="G16" s="55">
        <v>96</v>
      </c>
      <c r="H16" s="55">
        <v>94</v>
      </c>
      <c r="I16" s="120"/>
    </row>
    <row r="17" spans="1:9" x14ac:dyDescent="0.35">
      <c r="A17" s="55">
        <v>16</v>
      </c>
      <c r="B17" s="55" t="s">
        <v>1643</v>
      </c>
      <c r="C17" s="55" t="s">
        <v>1644</v>
      </c>
      <c r="D17" s="55" t="s">
        <v>683</v>
      </c>
      <c r="E17" s="55">
        <v>1</v>
      </c>
      <c r="F17" s="55">
        <v>87</v>
      </c>
      <c r="G17" s="55">
        <v>100</v>
      </c>
      <c r="H17" s="55">
        <v>87</v>
      </c>
      <c r="I17" s="120"/>
    </row>
    <row r="18" spans="1:9" x14ac:dyDescent="0.35">
      <c r="A18" s="55">
        <v>17</v>
      </c>
      <c r="B18" s="55" t="s">
        <v>1645</v>
      </c>
      <c r="C18" s="55" t="s">
        <v>1619</v>
      </c>
      <c r="D18" s="55" t="s">
        <v>683</v>
      </c>
      <c r="E18" s="55">
        <v>3</v>
      </c>
      <c r="F18" s="55">
        <v>90</v>
      </c>
      <c r="G18" s="55">
        <v>95</v>
      </c>
      <c r="H18" s="55">
        <v>93</v>
      </c>
      <c r="I18" s="120"/>
    </row>
    <row r="19" spans="1:9" x14ac:dyDescent="0.35">
      <c r="A19" s="55">
        <v>18</v>
      </c>
      <c r="B19" s="55" t="s">
        <v>1646</v>
      </c>
      <c r="C19" s="55" t="s">
        <v>1647</v>
      </c>
      <c r="D19" s="55" t="s">
        <v>683</v>
      </c>
      <c r="E19" s="55">
        <v>4</v>
      </c>
      <c r="F19" s="55">
        <v>92</v>
      </c>
      <c r="G19" s="55">
        <v>94</v>
      </c>
      <c r="H19" s="55">
        <v>88</v>
      </c>
      <c r="I19" s="120"/>
    </row>
    <row r="20" spans="1:9" x14ac:dyDescent="0.35">
      <c r="A20" s="55">
        <v>19</v>
      </c>
      <c r="B20" s="55" t="s">
        <v>1648</v>
      </c>
      <c r="C20" s="55" t="s">
        <v>1649</v>
      </c>
      <c r="D20" s="55" t="s">
        <v>683</v>
      </c>
      <c r="E20" s="55">
        <v>7</v>
      </c>
      <c r="F20" s="55">
        <v>92</v>
      </c>
      <c r="G20" s="55">
        <v>93</v>
      </c>
      <c r="H20" s="55">
        <v>92</v>
      </c>
      <c r="I20" s="120"/>
    </row>
    <row r="21" spans="1:9" x14ac:dyDescent="0.35">
      <c r="A21" s="55">
        <v>20</v>
      </c>
      <c r="B21" s="55" t="s">
        <v>1620</v>
      </c>
      <c r="C21" s="55" t="s">
        <v>1650</v>
      </c>
      <c r="D21" s="55" t="s">
        <v>683</v>
      </c>
      <c r="E21" s="55">
        <v>9</v>
      </c>
      <c r="F21" s="55">
        <v>92</v>
      </c>
      <c r="G21" s="55">
        <v>93</v>
      </c>
      <c r="H21" s="55">
        <v>88</v>
      </c>
      <c r="I21" s="120"/>
    </row>
    <row r="22" spans="1:9" x14ac:dyDescent="0.35">
      <c r="A22" s="55">
        <v>21</v>
      </c>
      <c r="B22" s="55" t="s">
        <v>1620</v>
      </c>
      <c r="C22" s="55" t="s">
        <v>1651</v>
      </c>
      <c r="D22" s="55" t="s">
        <v>683</v>
      </c>
      <c r="E22" s="55">
        <v>9</v>
      </c>
      <c r="F22" s="55">
        <v>91</v>
      </c>
      <c r="G22" s="55">
        <v>89</v>
      </c>
      <c r="H22" s="55">
        <v>96</v>
      </c>
      <c r="I22" s="120"/>
    </row>
    <row r="23" spans="1:9" x14ac:dyDescent="0.35">
      <c r="A23" s="55">
        <v>22</v>
      </c>
      <c r="B23" s="55" t="s">
        <v>1652</v>
      </c>
      <c r="C23" s="55" t="s">
        <v>1653</v>
      </c>
      <c r="D23" s="55" t="s">
        <v>683</v>
      </c>
      <c r="E23" s="55">
        <v>3</v>
      </c>
      <c r="F23" s="55">
        <v>95</v>
      </c>
      <c r="G23" s="55">
        <v>99</v>
      </c>
      <c r="H23" s="55">
        <v>93</v>
      </c>
      <c r="I23" s="120"/>
    </row>
    <row r="24" spans="1:9" x14ac:dyDescent="0.35">
      <c r="A24" s="55">
        <v>23</v>
      </c>
      <c r="B24" s="55" t="s">
        <v>1654</v>
      </c>
      <c r="C24" s="55" t="s">
        <v>1641</v>
      </c>
      <c r="D24" s="55" t="s">
        <v>683</v>
      </c>
      <c r="E24" s="55">
        <v>4</v>
      </c>
      <c r="F24" s="55">
        <v>92</v>
      </c>
      <c r="G24" s="55">
        <v>92</v>
      </c>
      <c r="H24" s="55">
        <v>86</v>
      </c>
      <c r="I24" s="120"/>
    </row>
    <row r="25" spans="1:9" x14ac:dyDescent="0.35">
      <c r="A25" s="55">
        <v>24</v>
      </c>
      <c r="B25" s="55" t="s">
        <v>1655</v>
      </c>
      <c r="C25" s="55" t="s">
        <v>1656</v>
      </c>
      <c r="D25" s="55" t="s">
        <v>683</v>
      </c>
      <c r="E25" s="55">
        <v>7</v>
      </c>
      <c r="F25" s="55">
        <v>94</v>
      </c>
      <c r="G25" s="55">
        <v>90</v>
      </c>
      <c r="H25" s="55">
        <v>92</v>
      </c>
      <c r="I25" s="120"/>
    </row>
    <row r="26" spans="1:9" x14ac:dyDescent="0.35">
      <c r="A26" s="55">
        <v>25</v>
      </c>
      <c r="B26" s="55" t="s">
        <v>1657</v>
      </c>
      <c r="C26" s="55" t="s">
        <v>1658</v>
      </c>
      <c r="D26" s="55" t="s">
        <v>683</v>
      </c>
      <c r="E26" s="55">
        <v>8</v>
      </c>
      <c r="F26" s="55">
        <v>89</v>
      </c>
      <c r="G26" s="55">
        <v>100</v>
      </c>
      <c r="H26" s="55">
        <v>93</v>
      </c>
      <c r="I26" s="120"/>
    </row>
    <row r="27" spans="1:9" x14ac:dyDescent="0.35">
      <c r="A27" s="55">
        <v>26</v>
      </c>
      <c r="B27" s="55" t="s">
        <v>1659</v>
      </c>
      <c r="C27" s="55" t="s">
        <v>1660</v>
      </c>
      <c r="D27" s="55" t="s">
        <v>683</v>
      </c>
      <c r="E27" s="55">
        <v>4</v>
      </c>
      <c r="F27" s="55">
        <v>86</v>
      </c>
      <c r="G27" s="55">
        <v>94</v>
      </c>
      <c r="H27" s="55">
        <v>87</v>
      </c>
      <c r="I27" s="120"/>
    </row>
    <row r="28" spans="1:9" x14ac:dyDescent="0.35">
      <c r="A28" s="55">
        <v>27</v>
      </c>
      <c r="B28" s="55" t="s">
        <v>1618</v>
      </c>
      <c r="C28" s="55" t="s">
        <v>1661</v>
      </c>
      <c r="D28" s="55" t="s">
        <v>683</v>
      </c>
      <c r="E28" s="55">
        <v>4</v>
      </c>
      <c r="F28" s="55">
        <v>93</v>
      </c>
      <c r="G28" s="55">
        <v>91</v>
      </c>
      <c r="H28" s="55">
        <v>88</v>
      </c>
      <c r="I28" s="120"/>
    </row>
    <row r="29" spans="1:9" x14ac:dyDescent="0.35">
      <c r="A29" s="55">
        <v>28</v>
      </c>
      <c r="B29" s="55" t="s">
        <v>1662</v>
      </c>
      <c r="C29" s="55" t="s">
        <v>1663</v>
      </c>
      <c r="D29" s="55" t="s">
        <v>683</v>
      </c>
      <c r="E29" s="55">
        <v>5</v>
      </c>
      <c r="F29" s="55">
        <v>94</v>
      </c>
      <c r="G29" s="55">
        <v>89</v>
      </c>
      <c r="H29" s="55">
        <v>92</v>
      </c>
      <c r="I29" s="120"/>
    </row>
    <row r="30" spans="1:9" x14ac:dyDescent="0.35">
      <c r="A30" s="55">
        <v>29</v>
      </c>
      <c r="B30" s="55" t="s">
        <v>1657</v>
      </c>
      <c r="C30" s="55" t="s">
        <v>1664</v>
      </c>
      <c r="D30" s="55" t="s">
        <v>683</v>
      </c>
      <c r="E30" s="55">
        <v>3</v>
      </c>
      <c r="F30" s="55">
        <v>100</v>
      </c>
      <c r="G30" s="55">
        <v>100</v>
      </c>
      <c r="H30" s="55">
        <v>89</v>
      </c>
      <c r="I30" s="120"/>
    </row>
    <row r="31" spans="1:9" x14ac:dyDescent="0.35">
      <c r="A31" s="55">
        <v>30</v>
      </c>
      <c r="B31" s="55" t="s">
        <v>1620</v>
      </c>
      <c r="C31" s="55" t="s">
        <v>1665</v>
      </c>
      <c r="D31" s="55" t="s">
        <v>683</v>
      </c>
      <c r="E31" s="55">
        <v>5</v>
      </c>
      <c r="F31" s="55">
        <v>88</v>
      </c>
      <c r="G31" s="55">
        <v>91</v>
      </c>
      <c r="H31" s="55">
        <v>86</v>
      </c>
      <c r="I31" s="120"/>
    </row>
    <row r="32" spans="1:9" x14ac:dyDescent="0.35">
      <c r="A32" s="55">
        <v>31</v>
      </c>
      <c r="B32" s="55" t="s">
        <v>1618</v>
      </c>
      <c r="C32" s="55" t="s">
        <v>1666</v>
      </c>
      <c r="D32" s="55" t="s">
        <v>683</v>
      </c>
      <c r="E32" s="55">
        <v>7</v>
      </c>
      <c r="F32" s="55">
        <v>86</v>
      </c>
      <c r="G32" s="55">
        <v>97</v>
      </c>
      <c r="H32" s="55">
        <v>99</v>
      </c>
      <c r="I32" s="120"/>
    </row>
    <row r="33" spans="1:9" x14ac:dyDescent="0.35">
      <c r="A33" s="55">
        <v>32</v>
      </c>
      <c r="B33" s="55" t="s">
        <v>1626</v>
      </c>
      <c r="C33" s="55" t="s">
        <v>1667</v>
      </c>
      <c r="D33" s="55" t="s">
        <v>683</v>
      </c>
      <c r="E33" s="55">
        <v>5</v>
      </c>
      <c r="F33" s="55">
        <v>90</v>
      </c>
      <c r="G33" s="55">
        <v>90</v>
      </c>
      <c r="H33" s="55">
        <v>96</v>
      </c>
      <c r="I33" s="120"/>
    </row>
    <row r="34" spans="1:9" x14ac:dyDescent="0.35">
      <c r="A34" s="55">
        <v>33</v>
      </c>
      <c r="B34" s="55" t="s">
        <v>1626</v>
      </c>
      <c r="C34" s="55" t="s">
        <v>1668</v>
      </c>
      <c r="D34" s="55" t="s">
        <v>683</v>
      </c>
      <c r="E34" s="55">
        <v>3</v>
      </c>
      <c r="F34" s="55">
        <v>99</v>
      </c>
      <c r="G34" s="55">
        <v>92</v>
      </c>
      <c r="H34" s="55">
        <v>94</v>
      </c>
      <c r="I34" s="120"/>
    </row>
    <row r="35" spans="1:9" x14ac:dyDescent="0.35">
      <c r="A35" s="55">
        <v>34</v>
      </c>
      <c r="B35" s="55" t="s">
        <v>1669</v>
      </c>
      <c r="C35" s="55" t="s">
        <v>1670</v>
      </c>
      <c r="D35" s="55" t="s">
        <v>683</v>
      </c>
      <c r="E35" s="55">
        <v>6</v>
      </c>
      <c r="F35" s="55">
        <v>100</v>
      </c>
      <c r="G35" s="55">
        <v>96</v>
      </c>
      <c r="H35" s="55">
        <v>89</v>
      </c>
      <c r="I35" s="120"/>
    </row>
    <row r="36" spans="1:9" x14ac:dyDescent="0.35">
      <c r="A36" s="55">
        <v>35</v>
      </c>
      <c r="B36" s="55" t="s">
        <v>1618</v>
      </c>
      <c r="C36" s="55" t="s">
        <v>1671</v>
      </c>
      <c r="D36" s="55" t="s">
        <v>683</v>
      </c>
      <c r="E36" s="55">
        <v>7</v>
      </c>
      <c r="F36" s="55">
        <v>88</v>
      </c>
      <c r="G36" s="55">
        <v>99</v>
      </c>
      <c r="H36" s="55">
        <v>96</v>
      </c>
      <c r="I36" s="120"/>
    </row>
    <row r="37" spans="1:9" x14ac:dyDescent="0.35">
      <c r="A37" s="55">
        <v>36</v>
      </c>
      <c r="B37" s="55" t="s">
        <v>1672</v>
      </c>
      <c r="C37" s="55" t="s">
        <v>1673</v>
      </c>
      <c r="D37" s="55" t="s">
        <v>683</v>
      </c>
      <c r="E37" s="55">
        <v>9</v>
      </c>
      <c r="F37" s="55">
        <v>88</v>
      </c>
      <c r="G37" s="55">
        <v>92</v>
      </c>
      <c r="H37" s="55">
        <v>90</v>
      </c>
      <c r="I37" s="120"/>
    </row>
    <row r="38" spans="1:9" x14ac:dyDescent="0.35">
      <c r="A38" s="55">
        <v>37</v>
      </c>
      <c r="B38" s="55" t="s">
        <v>1674</v>
      </c>
      <c r="C38" s="55" t="s">
        <v>1675</v>
      </c>
      <c r="D38" s="55" t="s">
        <v>683</v>
      </c>
      <c r="E38" s="55">
        <v>8</v>
      </c>
      <c r="F38" s="55">
        <v>87</v>
      </c>
      <c r="G38" s="55">
        <v>97</v>
      </c>
      <c r="H38" s="55">
        <v>96</v>
      </c>
      <c r="I38" s="120"/>
    </row>
    <row r="39" spans="1:9" x14ac:dyDescent="0.35">
      <c r="A39" s="55">
        <v>38</v>
      </c>
      <c r="B39" s="55" t="s">
        <v>1630</v>
      </c>
      <c r="C39" s="55" t="s">
        <v>1676</v>
      </c>
      <c r="D39" s="55" t="s">
        <v>683</v>
      </c>
      <c r="E39" s="55">
        <v>9</v>
      </c>
      <c r="F39" s="55">
        <v>87</v>
      </c>
      <c r="G39" s="55">
        <v>91</v>
      </c>
      <c r="H39" s="55">
        <v>89</v>
      </c>
      <c r="I39" s="120"/>
    </row>
    <row r="40" spans="1:9" x14ac:dyDescent="0.35">
      <c r="A40" s="55">
        <v>39</v>
      </c>
      <c r="B40" s="55" t="s">
        <v>1654</v>
      </c>
      <c r="C40" s="55" t="s">
        <v>1677</v>
      </c>
      <c r="D40" s="55" t="s">
        <v>683</v>
      </c>
      <c r="E40" s="55">
        <v>4</v>
      </c>
      <c r="F40" s="55">
        <v>93</v>
      </c>
      <c r="G40" s="55">
        <v>91</v>
      </c>
      <c r="H40" s="55">
        <v>95</v>
      </c>
      <c r="I40" s="120"/>
    </row>
    <row r="41" spans="1:9" x14ac:dyDescent="0.35">
      <c r="A41" s="55">
        <v>40</v>
      </c>
      <c r="B41" s="55" t="s">
        <v>1678</v>
      </c>
      <c r="C41" s="55" t="s">
        <v>1679</v>
      </c>
      <c r="D41" s="55" t="s">
        <v>683</v>
      </c>
      <c r="E41" s="55">
        <v>4</v>
      </c>
      <c r="F41" s="55">
        <v>88</v>
      </c>
      <c r="G41" s="55">
        <v>87</v>
      </c>
      <c r="H41" s="55">
        <v>96</v>
      </c>
      <c r="I41" s="120"/>
    </row>
    <row r="42" spans="1:9" x14ac:dyDescent="0.35">
      <c r="A42" s="55">
        <v>41</v>
      </c>
      <c r="B42" s="55" t="s">
        <v>1680</v>
      </c>
      <c r="C42" s="55" t="s">
        <v>1681</v>
      </c>
      <c r="D42" s="55" t="s">
        <v>683</v>
      </c>
      <c r="E42" s="55">
        <v>3</v>
      </c>
      <c r="F42" s="55">
        <v>90</v>
      </c>
      <c r="G42" s="55">
        <v>97</v>
      </c>
      <c r="H42" s="55">
        <v>96</v>
      </c>
      <c r="I42" s="120"/>
    </row>
    <row r="43" spans="1:9" x14ac:dyDescent="0.35">
      <c r="A43" s="55">
        <v>42</v>
      </c>
      <c r="B43" s="55" t="s">
        <v>1620</v>
      </c>
      <c r="C43" s="55" t="s">
        <v>1682</v>
      </c>
      <c r="D43" s="55" t="s">
        <v>683</v>
      </c>
      <c r="E43" s="55">
        <v>5</v>
      </c>
      <c r="F43" s="55">
        <v>100</v>
      </c>
      <c r="G43" s="55">
        <v>97</v>
      </c>
      <c r="H43" s="55">
        <v>97</v>
      </c>
      <c r="I43" s="120"/>
    </row>
    <row r="44" spans="1:9" x14ac:dyDescent="0.35">
      <c r="A44" s="55">
        <v>43</v>
      </c>
      <c r="B44" s="55" t="s">
        <v>1683</v>
      </c>
      <c r="C44" s="55" t="s">
        <v>1684</v>
      </c>
      <c r="D44" s="55" t="s">
        <v>683</v>
      </c>
      <c r="E44" s="55">
        <v>4</v>
      </c>
      <c r="F44" s="55">
        <v>96</v>
      </c>
      <c r="G44" s="55">
        <v>97</v>
      </c>
      <c r="H44" s="55">
        <v>99</v>
      </c>
      <c r="I44" s="120"/>
    </row>
    <row r="45" spans="1:9" x14ac:dyDescent="0.35">
      <c r="A45" s="55">
        <v>44</v>
      </c>
      <c r="B45" s="55" t="s">
        <v>1620</v>
      </c>
      <c r="C45" s="55" t="s">
        <v>1685</v>
      </c>
      <c r="D45" s="55" t="s">
        <v>683</v>
      </c>
      <c r="E45" s="55">
        <v>4</v>
      </c>
      <c r="F45" s="55">
        <v>86</v>
      </c>
      <c r="G45" s="55">
        <v>95</v>
      </c>
      <c r="H45" s="55">
        <v>87</v>
      </c>
      <c r="I45" s="120"/>
    </row>
    <row r="46" spans="1:9" x14ac:dyDescent="0.35">
      <c r="A46" s="55">
        <v>45</v>
      </c>
      <c r="B46" s="55" t="s">
        <v>1674</v>
      </c>
      <c r="C46" s="55" t="s">
        <v>1686</v>
      </c>
      <c r="D46" s="55" t="s">
        <v>683</v>
      </c>
      <c r="E46" s="55">
        <v>4</v>
      </c>
      <c r="F46" s="55">
        <v>99</v>
      </c>
      <c r="G46" s="55">
        <v>98</v>
      </c>
      <c r="H46" s="55">
        <v>97</v>
      </c>
      <c r="I46" s="120"/>
    </row>
    <row r="47" spans="1:9" x14ac:dyDescent="0.35">
      <c r="A47" s="55">
        <v>46</v>
      </c>
      <c r="B47" s="55" t="s">
        <v>1687</v>
      </c>
      <c r="C47" s="55" t="s">
        <v>1688</v>
      </c>
      <c r="D47" s="55" t="s">
        <v>683</v>
      </c>
      <c r="E47" s="55">
        <v>4</v>
      </c>
      <c r="F47" s="55">
        <v>97</v>
      </c>
      <c r="G47" s="55">
        <v>95</v>
      </c>
      <c r="H47" s="55">
        <v>95</v>
      </c>
      <c r="I47" s="120"/>
    </row>
    <row r="48" spans="1:9" x14ac:dyDescent="0.35">
      <c r="A48" s="55">
        <v>47</v>
      </c>
      <c r="B48" s="55" t="s">
        <v>1689</v>
      </c>
      <c r="C48" s="55" t="s">
        <v>1690</v>
      </c>
      <c r="D48" s="55" t="s">
        <v>683</v>
      </c>
      <c r="E48" s="55">
        <v>2</v>
      </c>
      <c r="F48" s="55">
        <v>97</v>
      </c>
      <c r="G48" s="55">
        <v>96</v>
      </c>
      <c r="H48" s="55">
        <v>94</v>
      </c>
      <c r="I48" s="120"/>
    </row>
    <row r="49" spans="1:9" x14ac:dyDescent="0.35">
      <c r="A49" s="55">
        <v>48</v>
      </c>
      <c r="B49" s="55" t="s">
        <v>1689</v>
      </c>
      <c r="C49" s="55" t="s">
        <v>1691</v>
      </c>
      <c r="D49" s="55" t="s">
        <v>683</v>
      </c>
      <c r="E49" s="55">
        <v>9</v>
      </c>
      <c r="F49" s="55">
        <v>98</v>
      </c>
      <c r="G49" s="55">
        <v>91</v>
      </c>
      <c r="H49" s="55">
        <v>91</v>
      </c>
      <c r="I49" s="120"/>
    </row>
    <row r="50" spans="1:9" x14ac:dyDescent="0.35">
      <c r="A50" s="55">
        <v>49</v>
      </c>
      <c r="B50" s="55" t="s">
        <v>1692</v>
      </c>
      <c r="C50" s="55" t="s">
        <v>1684</v>
      </c>
      <c r="D50" s="55" t="s">
        <v>683</v>
      </c>
      <c r="E50" s="55">
        <v>1</v>
      </c>
      <c r="F50" s="55">
        <v>100</v>
      </c>
      <c r="G50" s="55">
        <v>89</v>
      </c>
      <c r="H50" s="55">
        <v>95</v>
      </c>
      <c r="I50" s="120"/>
    </row>
    <row r="51" spans="1:9" x14ac:dyDescent="0.35">
      <c r="A51" s="55">
        <v>50</v>
      </c>
      <c r="B51" s="55" t="s">
        <v>1626</v>
      </c>
      <c r="C51" s="55" t="s">
        <v>1693</v>
      </c>
      <c r="D51" s="55" t="s">
        <v>683</v>
      </c>
      <c r="E51" s="55">
        <v>1</v>
      </c>
      <c r="F51" s="55">
        <v>89</v>
      </c>
      <c r="G51" s="55">
        <v>98</v>
      </c>
      <c r="H51" s="55">
        <v>84</v>
      </c>
      <c r="I51" s="120"/>
    </row>
    <row r="52" spans="1:9" x14ac:dyDescent="0.35">
      <c r="A52" s="55">
        <v>51</v>
      </c>
      <c r="B52" s="55" t="s">
        <v>1694</v>
      </c>
      <c r="C52" s="55" t="s">
        <v>1695</v>
      </c>
      <c r="D52" s="55" t="s">
        <v>683</v>
      </c>
      <c r="E52" s="55">
        <v>6</v>
      </c>
      <c r="F52" s="55">
        <v>88</v>
      </c>
      <c r="G52" s="55">
        <v>93</v>
      </c>
      <c r="H52" s="55">
        <v>82</v>
      </c>
      <c r="I52" s="120"/>
    </row>
    <row r="53" spans="1:9" x14ac:dyDescent="0.35">
      <c r="A53" s="55">
        <v>52</v>
      </c>
      <c r="B53" s="55" t="s">
        <v>1696</v>
      </c>
      <c r="C53" s="55" t="s">
        <v>1697</v>
      </c>
      <c r="D53" s="55" t="s">
        <v>683</v>
      </c>
      <c r="E53" s="55">
        <v>2</v>
      </c>
      <c r="F53" s="55">
        <v>95</v>
      </c>
      <c r="G53" s="55">
        <v>90</v>
      </c>
      <c r="H53" s="55">
        <v>95</v>
      </c>
      <c r="I53" s="120"/>
    </row>
    <row r="54" spans="1:9" x14ac:dyDescent="0.35">
      <c r="A54" s="55">
        <v>53</v>
      </c>
      <c r="B54" s="55" t="s">
        <v>1620</v>
      </c>
      <c r="C54" s="55" t="s">
        <v>1621</v>
      </c>
      <c r="D54" s="55" t="s">
        <v>683</v>
      </c>
      <c r="E54" s="55">
        <v>4</v>
      </c>
      <c r="F54" s="55">
        <v>98</v>
      </c>
      <c r="G54" s="55">
        <v>89</v>
      </c>
      <c r="H54" s="55">
        <v>91</v>
      </c>
      <c r="I54" s="120"/>
    </row>
    <row r="55" spans="1:9" x14ac:dyDescent="0.35">
      <c r="A55" s="55">
        <v>54</v>
      </c>
      <c r="B55" s="55" t="s">
        <v>1698</v>
      </c>
      <c r="C55" s="55" t="s">
        <v>1699</v>
      </c>
      <c r="D55" s="55" t="s">
        <v>683</v>
      </c>
      <c r="E55" s="55">
        <v>5</v>
      </c>
      <c r="F55" s="55">
        <v>91</v>
      </c>
      <c r="G55" s="55">
        <v>97</v>
      </c>
      <c r="H55" s="55">
        <v>86</v>
      </c>
      <c r="I55" s="120"/>
    </row>
    <row r="56" spans="1:9" x14ac:dyDescent="0.35">
      <c r="A56" s="55">
        <v>55</v>
      </c>
      <c r="B56" s="55" t="s">
        <v>1689</v>
      </c>
      <c r="C56" s="55" t="s">
        <v>1700</v>
      </c>
      <c r="D56" s="55" t="s">
        <v>683</v>
      </c>
      <c r="E56" s="55">
        <v>1</v>
      </c>
      <c r="F56" s="55">
        <v>89</v>
      </c>
      <c r="G56" s="55">
        <v>93</v>
      </c>
      <c r="H56" s="55">
        <v>80</v>
      </c>
      <c r="I56" s="120"/>
    </row>
    <row r="57" spans="1:9" x14ac:dyDescent="0.35">
      <c r="A57" s="55">
        <v>56</v>
      </c>
      <c r="B57" s="55" t="s">
        <v>1701</v>
      </c>
      <c r="C57" s="55" t="s">
        <v>1702</v>
      </c>
      <c r="D57" s="55" t="s">
        <v>683</v>
      </c>
      <c r="E57" s="55">
        <v>8</v>
      </c>
      <c r="F57" s="55">
        <v>91</v>
      </c>
      <c r="G57" s="55">
        <v>97</v>
      </c>
      <c r="H57" s="55">
        <v>95</v>
      </c>
      <c r="I57" s="120"/>
    </row>
    <row r="58" spans="1:9" x14ac:dyDescent="0.35">
      <c r="A58" s="55">
        <v>57</v>
      </c>
      <c r="B58" s="55" t="s">
        <v>1640</v>
      </c>
      <c r="C58" s="55" t="s">
        <v>1703</v>
      </c>
      <c r="D58" s="55" t="s">
        <v>683</v>
      </c>
      <c r="E58" s="55">
        <v>4</v>
      </c>
      <c r="F58" s="55">
        <v>86</v>
      </c>
      <c r="G58" s="55">
        <v>88</v>
      </c>
      <c r="H58" s="55">
        <v>100</v>
      </c>
      <c r="I58" s="120"/>
    </row>
    <row r="59" spans="1:9" x14ac:dyDescent="0.35">
      <c r="A59" s="55">
        <v>58</v>
      </c>
      <c r="B59" s="55" t="s">
        <v>1683</v>
      </c>
      <c r="C59" s="55" t="s">
        <v>1704</v>
      </c>
      <c r="D59" s="55" t="s">
        <v>683</v>
      </c>
      <c r="E59" s="55">
        <v>1</v>
      </c>
      <c r="F59" s="55">
        <v>98</v>
      </c>
      <c r="G59" s="55">
        <v>91</v>
      </c>
      <c r="H59" s="55">
        <v>94</v>
      </c>
      <c r="I59" s="120"/>
    </row>
    <row r="60" spans="1:9" x14ac:dyDescent="0.35">
      <c r="A60" s="55">
        <v>59</v>
      </c>
      <c r="B60" s="55" t="s">
        <v>1705</v>
      </c>
      <c r="C60" s="55" t="s">
        <v>1697</v>
      </c>
      <c r="D60" s="55" t="s">
        <v>683</v>
      </c>
      <c r="E60" s="55">
        <v>2</v>
      </c>
      <c r="F60" s="55">
        <v>100</v>
      </c>
      <c r="G60" s="55">
        <v>93</v>
      </c>
      <c r="H60" s="55">
        <v>88</v>
      </c>
      <c r="I60" s="120"/>
    </row>
    <row r="61" spans="1:9" x14ac:dyDescent="0.35">
      <c r="A61" s="55">
        <v>60</v>
      </c>
      <c r="B61" s="55" t="s">
        <v>1678</v>
      </c>
      <c r="C61" s="55" t="s">
        <v>1706</v>
      </c>
      <c r="D61" s="55" t="s">
        <v>683</v>
      </c>
      <c r="E61" s="55">
        <v>5</v>
      </c>
      <c r="F61" s="55">
        <v>97</v>
      </c>
      <c r="G61" s="55">
        <v>89</v>
      </c>
      <c r="H61" s="55">
        <v>97</v>
      </c>
      <c r="I61" s="120"/>
    </row>
    <row r="62" spans="1:9" x14ac:dyDescent="0.35">
      <c r="A62" s="55">
        <v>61</v>
      </c>
      <c r="B62" s="55" t="s">
        <v>1672</v>
      </c>
      <c r="C62" s="55" t="s">
        <v>1707</v>
      </c>
      <c r="D62" s="55" t="s">
        <v>683</v>
      </c>
      <c r="E62" s="55">
        <v>2</v>
      </c>
      <c r="F62" s="55">
        <v>90</v>
      </c>
      <c r="G62" s="55">
        <v>88</v>
      </c>
      <c r="H62" s="55">
        <v>95</v>
      </c>
      <c r="I62" s="120"/>
    </row>
    <row r="63" spans="1:9" x14ac:dyDescent="0.35">
      <c r="A63" s="55">
        <v>62</v>
      </c>
      <c r="B63" s="55" t="s">
        <v>1678</v>
      </c>
      <c r="C63" s="55" t="s">
        <v>1708</v>
      </c>
      <c r="D63" s="55" t="s">
        <v>683</v>
      </c>
      <c r="E63" s="55">
        <v>5</v>
      </c>
      <c r="F63" s="55">
        <v>98</v>
      </c>
      <c r="G63" s="55">
        <v>98</v>
      </c>
      <c r="H63" s="55">
        <v>83</v>
      </c>
      <c r="I63" s="120"/>
    </row>
    <row r="64" spans="1:9" x14ac:dyDescent="0.35">
      <c r="A64" s="55">
        <v>63</v>
      </c>
      <c r="B64" s="55" t="s">
        <v>1709</v>
      </c>
      <c r="C64" s="55" t="s">
        <v>1710</v>
      </c>
      <c r="D64" s="55" t="s">
        <v>683</v>
      </c>
      <c r="E64" s="55">
        <v>9</v>
      </c>
      <c r="F64" s="55">
        <v>94</v>
      </c>
      <c r="G64" s="55">
        <v>99</v>
      </c>
      <c r="H64" s="55">
        <v>100</v>
      </c>
      <c r="I64" s="120"/>
    </row>
    <row r="65" spans="1:9" x14ac:dyDescent="0.35">
      <c r="A65" s="55">
        <v>64</v>
      </c>
      <c r="B65" s="55" t="s">
        <v>1620</v>
      </c>
      <c r="C65" s="55" t="s">
        <v>1711</v>
      </c>
      <c r="D65" s="55" t="s">
        <v>683</v>
      </c>
      <c r="E65" s="55">
        <v>1</v>
      </c>
      <c r="F65" s="55">
        <v>87</v>
      </c>
      <c r="G65" s="55">
        <v>87</v>
      </c>
      <c r="H65" s="55">
        <v>95</v>
      </c>
      <c r="I65" s="120"/>
    </row>
    <row r="66" spans="1:9" x14ac:dyDescent="0.35">
      <c r="A66" s="55">
        <v>65</v>
      </c>
      <c r="B66" s="55" t="s">
        <v>1640</v>
      </c>
      <c r="C66" s="55" t="s">
        <v>1712</v>
      </c>
      <c r="D66" s="55" t="s">
        <v>683</v>
      </c>
      <c r="E66" s="55">
        <v>5</v>
      </c>
      <c r="F66" s="55">
        <v>94</v>
      </c>
      <c r="G66" s="55">
        <v>86</v>
      </c>
      <c r="H66" s="55">
        <v>88</v>
      </c>
      <c r="I66" s="120"/>
    </row>
    <row r="67" spans="1:9" x14ac:dyDescent="0.35">
      <c r="A67" s="55">
        <v>66</v>
      </c>
      <c r="B67" s="55" t="s">
        <v>1634</v>
      </c>
      <c r="C67" s="55" t="s">
        <v>1713</v>
      </c>
      <c r="D67" s="55" t="s">
        <v>683</v>
      </c>
      <c r="E67" s="55">
        <v>8</v>
      </c>
      <c r="F67" s="55">
        <v>98</v>
      </c>
      <c r="G67" s="55">
        <v>100</v>
      </c>
      <c r="H67" s="55">
        <v>86</v>
      </c>
      <c r="I67" s="120"/>
    </row>
    <row r="68" spans="1:9" x14ac:dyDescent="0.35">
      <c r="A68" s="55">
        <v>67</v>
      </c>
      <c r="B68" s="55" t="s">
        <v>1714</v>
      </c>
      <c r="C68" s="55" t="s">
        <v>1715</v>
      </c>
      <c r="D68" s="55" t="s">
        <v>683</v>
      </c>
      <c r="E68" s="55">
        <v>5</v>
      </c>
      <c r="F68" s="55">
        <v>89</v>
      </c>
      <c r="G68" s="55">
        <v>96</v>
      </c>
      <c r="H68" s="55">
        <v>98</v>
      </c>
      <c r="I68" s="120"/>
    </row>
    <row r="69" spans="1:9" x14ac:dyDescent="0.35">
      <c r="A69" s="55">
        <v>68</v>
      </c>
      <c r="B69" s="55" t="s">
        <v>1716</v>
      </c>
      <c r="C69" s="55" t="s">
        <v>1717</v>
      </c>
      <c r="D69" s="55" t="s">
        <v>683</v>
      </c>
      <c r="E69" s="55">
        <v>3</v>
      </c>
      <c r="F69" s="55">
        <v>97</v>
      </c>
      <c r="G69" s="55">
        <v>93</v>
      </c>
      <c r="H69" s="55">
        <v>96</v>
      </c>
      <c r="I69" s="120"/>
    </row>
    <row r="70" spans="1:9" x14ac:dyDescent="0.35">
      <c r="A70" s="55">
        <v>69</v>
      </c>
      <c r="B70" s="55" t="s">
        <v>1718</v>
      </c>
      <c r="C70" s="55" t="s">
        <v>1719</v>
      </c>
      <c r="D70" s="55" t="s">
        <v>683</v>
      </c>
      <c r="E70" s="55">
        <v>8</v>
      </c>
      <c r="F70" s="55">
        <v>97</v>
      </c>
      <c r="G70" s="55">
        <v>91</v>
      </c>
      <c r="H70" s="55">
        <v>86</v>
      </c>
      <c r="I70" s="120"/>
    </row>
    <row r="71" spans="1:9" x14ac:dyDescent="0.35">
      <c r="A71" s="55">
        <v>70</v>
      </c>
      <c r="B71" s="55" t="s">
        <v>1720</v>
      </c>
      <c r="C71" s="55" t="s">
        <v>1721</v>
      </c>
      <c r="D71" s="55" t="s">
        <v>683</v>
      </c>
      <c r="E71" s="55">
        <v>5</v>
      </c>
      <c r="F71" s="55">
        <v>99</v>
      </c>
      <c r="G71" s="55">
        <v>89</v>
      </c>
      <c r="H71" s="55">
        <v>91</v>
      </c>
      <c r="I71" s="120"/>
    </row>
    <row r="72" spans="1:9" x14ac:dyDescent="0.35">
      <c r="A72" s="55">
        <v>71</v>
      </c>
      <c r="B72" s="55" t="s">
        <v>1620</v>
      </c>
      <c r="C72" s="55" t="s">
        <v>1722</v>
      </c>
      <c r="D72" s="55" t="s">
        <v>683</v>
      </c>
      <c r="E72" s="55">
        <v>4</v>
      </c>
      <c r="F72" s="55">
        <v>87</v>
      </c>
      <c r="G72" s="55">
        <v>100</v>
      </c>
      <c r="H72" s="55">
        <v>100</v>
      </c>
      <c r="I72" s="120"/>
    </row>
    <row r="73" spans="1:9" x14ac:dyDescent="0.35">
      <c r="A73" s="55">
        <v>72</v>
      </c>
      <c r="B73" s="55" t="s">
        <v>1723</v>
      </c>
      <c r="C73" s="55" t="s">
        <v>1724</v>
      </c>
      <c r="D73" s="55" t="s">
        <v>683</v>
      </c>
      <c r="E73" s="55">
        <v>9</v>
      </c>
      <c r="F73" s="55">
        <v>92</v>
      </c>
      <c r="G73" s="55">
        <v>99</v>
      </c>
      <c r="H73" s="55">
        <v>86</v>
      </c>
      <c r="I73" s="120"/>
    </row>
    <row r="74" spans="1:9" x14ac:dyDescent="0.35">
      <c r="A74" s="55">
        <v>73</v>
      </c>
      <c r="B74" s="55" t="s">
        <v>1725</v>
      </c>
      <c r="C74" s="55" t="s">
        <v>1726</v>
      </c>
      <c r="D74" s="55" t="s">
        <v>683</v>
      </c>
      <c r="E74" s="55">
        <v>6</v>
      </c>
      <c r="F74" s="55">
        <v>86</v>
      </c>
      <c r="G74" s="55">
        <v>99</v>
      </c>
      <c r="H74" s="55">
        <v>96</v>
      </c>
      <c r="I74" s="120"/>
    </row>
    <row r="75" spans="1:9" x14ac:dyDescent="0.35">
      <c r="A75" s="55">
        <v>74</v>
      </c>
      <c r="B75" s="55" t="s">
        <v>1620</v>
      </c>
      <c r="C75" s="55" t="s">
        <v>1727</v>
      </c>
      <c r="D75" s="55" t="s">
        <v>683</v>
      </c>
      <c r="E75" s="55">
        <v>4</v>
      </c>
      <c r="F75" s="55">
        <v>99</v>
      </c>
      <c r="G75" s="55">
        <v>91</v>
      </c>
      <c r="H75" s="55">
        <v>92</v>
      </c>
      <c r="I75" s="120"/>
    </row>
    <row r="76" spans="1:9" x14ac:dyDescent="0.35">
      <c r="A76" s="55">
        <v>75</v>
      </c>
      <c r="B76" s="55" t="s">
        <v>1728</v>
      </c>
      <c r="C76" s="55" t="s">
        <v>1729</v>
      </c>
      <c r="D76" s="55" t="s">
        <v>683</v>
      </c>
      <c r="E76" s="55">
        <v>4</v>
      </c>
      <c r="F76" s="55">
        <v>98</v>
      </c>
      <c r="G76" s="55">
        <v>94</v>
      </c>
      <c r="H76" s="55">
        <v>89</v>
      </c>
      <c r="I76" s="120"/>
    </row>
    <row r="77" spans="1:9" x14ac:dyDescent="0.35">
      <c r="A77" s="55">
        <v>76</v>
      </c>
      <c r="B77" s="55" t="s">
        <v>1694</v>
      </c>
      <c r="C77" s="55" t="s">
        <v>1730</v>
      </c>
      <c r="D77" s="55" t="s">
        <v>683</v>
      </c>
      <c r="E77" s="55">
        <v>6</v>
      </c>
      <c r="F77" s="55">
        <v>99</v>
      </c>
      <c r="G77" s="55">
        <v>90</v>
      </c>
      <c r="H77" s="55">
        <v>90</v>
      </c>
      <c r="I77" s="120"/>
    </row>
    <row r="78" spans="1:9" x14ac:dyDescent="0.35">
      <c r="A78" s="55">
        <v>77</v>
      </c>
      <c r="B78" s="55" t="s">
        <v>1618</v>
      </c>
      <c r="C78" s="55" t="s">
        <v>1731</v>
      </c>
      <c r="D78" s="55" t="s">
        <v>683</v>
      </c>
      <c r="E78" s="55">
        <v>2</v>
      </c>
      <c r="F78" s="55">
        <v>100</v>
      </c>
      <c r="G78" s="55">
        <v>93</v>
      </c>
      <c r="H78" s="55">
        <v>92</v>
      </c>
      <c r="I78" s="120"/>
    </row>
    <row r="79" spans="1:9" x14ac:dyDescent="0.35">
      <c r="A79" s="55">
        <v>78</v>
      </c>
      <c r="B79" s="55" t="s">
        <v>1732</v>
      </c>
      <c r="C79" s="55" t="s">
        <v>1733</v>
      </c>
      <c r="D79" s="55" t="s">
        <v>683</v>
      </c>
      <c r="E79" s="55">
        <v>8</v>
      </c>
      <c r="F79" s="55">
        <v>90</v>
      </c>
      <c r="G79" s="55">
        <v>100</v>
      </c>
      <c r="H79" s="55">
        <v>85</v>
      </c>
      <c r="I79" s="120"/>
    </row>
    <row r="80" spans="1:9" x14ac:dyDescent="0.35">
      <c r="A80" s="55">
        <v>79</v>
      </c>
      <c r="B80" s="55" t="s">
        <v>1696</v>
      </c>
      <c r="C80" s="55" t="s">
        <v>1734</v>
      </c>
      <c r="D80" s="55" t="s">
        <v>683</v>
      </c>
      <c r="E80" s="55">
        <v>8</v>
      </c>
      <c r="F80" s="55">
        <v>96</v>
      </c>
      <c r="G80" s="55">
        <v>94</v>
      </c>
      <c r="H80" s="55">
        <v>84</v>
      </c>
      <c r="I80" s="120"/>
    </row>
    <row r="81" spans="1:9" x14ac:dyDescent="0.35">
      <c r="A81" s="55">
        <v>80</v>
      </c>
      <c r="B81" s="55" t="s">
        <v>1626</v>
      </c>
      <c r="C81" s="55" t="s">
        <v>1697</v>
      </c>
      <c r="D81" s="55" t="s">
        <v>683</v>
      </c>
      <c r="E81" s="55">
        <v>1</v>
      </c>
      <c r="F81" s="55">
        <v>88</v>
      </c>
      <c r="G81" s="55">
        <v>87</v>
      </c>
      <c r="H81" s="55">
        <v>94</v>
      </c>
      <c r="I81" s="120"/>
    </row>
    <row r="82" spans="1:9" x14ac:dyDescent="0.35">
      <c r="A82" s="55">
        <v>81</v>
      </c>
      <c r="B82" s="55" t="s">
        <v>1643</v>
      </c>
      <c r="C82" s="55" t="s">
        <v>1735</v>
      </c>
      <c r="D82" s="55" t="s">
        <v>683</v>
      </c>
      <c r="E82" s="55">
        <v>5</v>
      </c>
      <c r="F82" s="55">
        <v>88</v>
      </c>
      <c r="G82" s="55">
        <v>98</v>
      </c>
      <c r="H82" s="55">
        <v>88</v>
      </c>
      <c r="I82" s="120"/>
    </row>
    <row r="83" spans="1:9" x14ac:dyDescent="0.35">
      <c r="A83" s="55">
        <v>82</v>
      </c>
      <c r="B83" s="55" t="s">
        <v>1736</v>
      </c>
      <c r="C83" s="55" t="s">
        <v>1737</v>
      </c>
      <c r="D83" s="55" t="s">
        <v>683</v>
      </c>
      <c r="E83" s="55">
        <v>9</v>
      </c>
      <c r="F83" s="55">
        <v>90</v>
      </c>
      <c r="G83" s="55">
        <v>79</v>
      </c>
      <c r="H83" s="55">
        <v>92</v>
      </c>
      <c r="I83" s="120"/>
    </row>
    <row r="84" spans="1:9" x14ac:dyDescent="0.35">
      <c r="A84" s="55">
        <v>83</v>
      </c>
      <c r="B84" s="55" t="s">
        <v>1626</v>
      </c>
      <c r="C84" s="55" t="s">
        <v>1738</v>
      </c>
      <c r="D84" s="55" t="s">
        <v>683</v>
      </c>
      <c r="E84" s="55">
        <v>5</v>
      </c>
      <c r="F84" s="55">
        <v>90</v>
      </c>
      <c r="G84" s="55">
        <v>99</v>
      </c>
      <c r="H84" s="55">
        <v>89</v>
      </c>
      <c r="I84" s="120"/>
    </row>
    <row r="85" spans="1:9" x14ac:dyDescent="0.35">
      <c r="A85" s="55">
        <v>84</v>
      </c>
      <c r="B85" s="55" t="s">
        <v>1723</v>
      </c>
      <c r="C85" s="55" t="s">
        <v>1739</v>
      </c>
      <c r="D85" s="55" t="s">
        <v>683</v>
      </c>
      <c r="E85" s="55">
        <v>7</v>
      </c>
      <c r="F85" s="55">
        <v>86</v>
      </c>
      <c r="G85" s="55">
        <v>100</v>
      </c>
      <c r="H85" s="55">
        <v>87</v>
      </c>
      <c r="I85" s="120"/>
    </row>
    <row r="86" spans="1:9" x14ac:dyDescent="0.35">
      <c r="A86" s="55">
        <v>85</v>
      </c>
      <c r="B86" s="55" t="s">
        <v>1618</v>
      </c>
      <c r="C86" s="55" t="s">
        <v>1740</v>
      </c>
      <c r="D86" s="55" t="s">
        <v>683</v>
      </c>
      <c r="E86" s="55">
        <v>3</v>
      </c>
      <c r="F86" s="55">
        <v>98</v>
      </c>
      <c r="G86" s="55">
        <v>86</v>
      </c>
      <c r="H86" s="55">
        <v>65</v>
      </c>
      <c r="I86" s="120"/>
    </row>
    <row r="87" spans="1:9" x14ac:dyDescent="0.35">
      <c r="A87" s="55">
        <v>86</v>
      </c>
      <c r="B87" s="55" t="s">
        <v>1741</v>
      </c>
      <c r="C87" s="55" t="s">
        <v>1742</v>
      </c>
      <c r="D87" s="55" t="s">
        <v>683</v>
      </c>
      <c r="E87" s="55">
        <v>2</v>
      </c>
      <c r="F87" s="55">
        <v>100</v>
      </c>
      <c r="G87" s="55">
        <v>99</v>
      </c>
      <c r="H87" s="55">
        <v>71</v>
      </c>
      <c r="I87" s="120"/>
    </row>
    <row r="88" spans="1:9" x14ac:dyDescent="0.35">
      <c r="A88" s="55">
        <v>87</v>
      </c>
      <c r="B88" s="55" t="s">
        <v>1743</v>
      </c>
      <c r="C88" s="55" t="s">
        <v>1744</v>
      </c>
      <c r="D88" s="55" t="s">
        <v>683</v>
      </c>
      <c r="E88" s="55">
        <v>5</v>
      </c>
      <c r="F88" s="55">
        <v>88</v>
      </c>
      <c r="G88" s="55">
        <v>97</v>
      </c>
      <c r="H88" s="55">
        <v>99</v>
      </c>
      <c r="I88" s="120"/>
    </row>
    <row r="89" spans="1:9" x14ac:dyDescent="0.35">
      <c r="A89" s="55">
        <v>88</v>
      </c>
      <c r="B89" s="55" t="s">
        <v>1618</v>
      </c>
      <c r="C89" s="55" t="s">
        <v>1673</v>
      </c>
      <c r="D89" s="55" t="s">
        <v>683</v>
      </c>
      <c r="E89" s="55">
        <v>2</v>
      </c>
      <c r="F89" s="55">
        <v>88</v>
      </c>
      <c r="G89" s="55">
        <v>95</v>
      </c>
      <c r="H89" s="55">
        <v>92</v>
      </c>
      <c r="I89" s="120"/>
    </row>
    <row r="90" spans="1:9" x14ac:dyDescent="0.35">
      <c r="A90" s="55">
        <v>89</v>
      </c>
      <c r="B90" s="55" t="s">
        <v>1745</v>
      </c>
      <c r="C90" s="55" t="s">
        <v>1746</v>
      </c>
      <c r="D90" s="55" t="s">
        <v>683</v>
      </c>
      <c r="E90" s="55">
        <v>6</v>
      </c>
      <c r="F90" s="55">
        <v>98</v>
      </c>
      <c r="G90" s="55">
        <v>87</v>
      </c>
      <c r="H90" s="55">
        <v>90</v>
      </c>
      <c r="I90" s="120"/>
    </row>
    <row r="91" spans="1:9" x14ac:dyDescent="0.35">
      <c r="A91" s="55">
        <v>90</v>
      </c>
      <c r="B91" s="55" t="s">
        <v>1654</v>
      </c>
      <c r="C91" s="55" t="s">
        <v>1747</v>
      </c>
      <c r="D91" s="55" t="s">
        <v>683</v>
      </c>
      <c r="E91" s="55">
        <v>3</v>
      </c>
      <c r="F91" s="55">
        <v>95</v>
      </c>
      <c r="G91" s="55">
        <v>100</v>
      </c>
      <c r="H91" s="55">
        <v>94</v>
      </c>
      <c r="I91" s="120"/>
    </row>
    <row r="92" spans="1:9" x14ac:dyDescent="0.35">
      <c r="A92" s="55">
        <v>91</v>
      </c>
      <c r="B92" s="55" t="s">
        <v>1678</v>
      </c>
      <c r="C92" s="55" t="s">
        <v>1748</v>
      </c>
      <c r="D92" s="55" t="s">
        <v>683</v>
      </c>
      <c r="E92" s="55">
        <v>4</v>
      </c>
      <c r="F92" s="55">
        <v>95</v>
      </c>
      <c r="G92" s="55">
        <v>88</v>
      </c>
      <c r="H92" s="55">
        <v>88</v>
      </c>
      <c r="I92" s="120"/>
    </row>
    <row r="93" spans="1:9" x14ac:dyDescent="0.35">
      <c r="A93" s="55">
        <v>92</v>
      </c>
      <c r="B93" s="55" t="s">
        <v>1634</v>
      </c>
      <c r="C93" s="55" t="s">
        <v>1749</v>
      </c>
      <c r="D93" s="55" t="s">
        <v>683</v>
      </c>
      <c r="E93" s="55">
        <v>3</v>
      </c>
      <c r="F93" s="55">
        <v>91</v>
      </c>
      <c r="G93" s="55">
        <v>97</v>
      </c>
      <c r="H93" s="55">
        <v>91</v>
      </c>
      <c r="I93" s="120"/>
    </row>
    <row r="94" spans="1:9" x14ac:dyDescent="0.35">
      <c r="A94" s="55">
        <v>93</v>
      </c>
      <c r="B94" s="55" t="s">
        <v>1750</v>
      </c>
      <c r="C94" s="55" t="s">
        <v>1751</v>
      </c>
      <c r="D94" s="55" t="s">
        <v>683</v>
      </c>
      <c r="E94" s="55">
        <v>3</v>
      </c>
      <c r="F94" s="55">
        <v>92</v>
      </c>
      <c r="G94" s="55">
        <v>83</v>
      </c>
      <c r="H94" s="55">
        <v>90</v>
      </c>
      <c r="I94" s="120"/>
    </row>
    <row r="95" spans="1:9" x14ac:dyDescent="0.35">
      <c r="A95" s="55">
        <v>94</v>
      </c>
      <c r="B95" s="55" t="s">
        <v>1694</v>
      </c>
      <c r="C95" s="55" t="s">
        <v>1752</v>
      </c>
      <c r="D95" s="55" t="s">
        <v>683</v>
      </c>
      <c r="E95" s="55">
        <v>8</v>
      </c>
      <c r="F95" s="55">
        <v>95</v>
      </c>
      <c r="G95" s="55">
        <v>95</v>
      </c>
      <c r="H95" s="55">
        <v>92</v>
      </c>
      <c r="I95" s="120"/>
    </row>
    <row r="96" spans="1:9" x14ac:dyDescent="0.35">
      <c r="A96" s="55">
        <v>95</v>
      </c>
      <c r="B96" s="55" t="s">
        <v>1753</v>
      </c>
      <c r="C96" s="55" t="s">
        <v>1754</v>
      </c>
      <c r="D96" s="55" t="s">
        <v>683</v>
      </c>
      <c r="E96" s="55">
        <v>5</v>
      </c>
      <c r="F96" s="55">
        <v>98</v>
      </c>
      <c r="G96" s="55">
        <v>90</v>
      </c>
      <c r="H96" s="55">
        <v>99</v>
      </c>
      <c r="I96" s="120"/>
    </row>
    <row r="97" spans="1:9" x14ac:dyDescent="0.35">
      <c r="A97" s="55">
        <v>96</v>
      </c>
      <c r="B97" s="55" t="s">
        <v>1683</v>
      </c>
      <c r="C97" s="55" t="s">
        <v>1755</v>
      </c>
      <c r="D97" s="55" t="s">
        <v>683</v>
      </c>
      <c r="E97" s="55">
        <v>1</v>
      </c>
      <c r="F97" s="55">
        <v>100</v>
      </c>
      <c r="G97" s="55">
        <v>89</v>
      </c>
      <c r="H97" s="55">
        <v>90</v>
      </c>
      <c r="I97" s="120"/>
    </row>
    <row r="98" spans="1:9" x14ac:dyDescent="0.35">
      <c r="A98" s="55">
        <v>97</v>
      </c>
      <c r="B98" s="55" t="s">
        <v>1741</v>
      </c>
      <c r="C98" s="55" t="s">
        <v>1756</v>
      </c>
      <c r="D98" s="55" t="s">
        <v>683</v>
      </c>
      <c r="E98" s="55">
        <v>1</v>
      </c>
      <c r="F98" s="55">
        <v>100</v>
      </c>
      <c r="G98" s="55">
        <v>91</v>
      </c>
      <c r="H98" s="55">
        <v>92</v>
      </c>
      <c r="I98" s="120"/>
    </row>
    <row r="99" spans="1:9" x14ac:dyDescent="0.35">
      <c r="A99" s="55">
        <v>98</v>
      </c>
      <c r="B99" s="55" t="s">
        <v>1620</v>
      </c>
      <c r="C99" s="55" t="s">
        <v>1757</v>
      </c>
      <c r="D99" s="55" t="s">
        <v>683</v>
      </c>
      <c r="E99" s="55">
        <v>5</v>
      </c>
      <c r="F99" s="55">
        <v>94</v>
      </c>
      <c r="G99" s="55">
        <v>91</v>
      </c>
      <c r="H99" s="55">
        <v>84</v>
      </c>
      <c r="I99" s="120"/>
    </row>
    <row r="100" spans="1:9" x14ac:dyDescent="0.35">
      <c r="A100" s="55">
        <v>99</v>
      </c>
      <c r="B100" s="55" t="s">
        <v>1626</v>
      </c>
      <c r="C100" s="55" t="s">
        <v>1758</v>
      </c>
      <c r="D100" s="55" t="s">
        <v>683</v>
      </c>
      <c r="E100" s="55">
        <v>3</v>
      </c>
      <c r="F100" s="55">
        <v>86</v>
      </c>
      <c r="G100" s="55">
        <v>96</v>
      </c>
      <c r="H100" s="55">
        <v>90</v>
      </c>
      <c r="I100" s="120"/>
    </row>
    <row r="101" spans="1:9" x14ac:dyDescent="0.35">
      <c r="A101" s="55">
        <v>100</v>
      </c>
      <c r="B101" s="55" t="s">
        <v>1640</v>
      </c>
      <c r="C101" s="55" t="s">
        <v>1759</v>
      </c>
      <c r="D101" s="55" t="s">
        <v>683</v>
      </c>
      <c r="E101" s="55">
        <v>8</v>
      </c>
      <c r="F101" s="55">
        <v>87</v>
      </c>
      <c r="G101" s="55">
        <v>87</v>
      </c>
      <c r="H101" s="55">
        <v>67</v>
      </c>
      <c r="I101" s="120"/>
    </row>
    <row r="102" spans="1:9" x14ac:dyDescent="0.35">
      <c r="A102" s="55">
        <v>101</v>
      </c>
      <c r="B102" s="55" t="s">
        <v>1760</v>
      </c>
      <c r="C102" s="55" t="s">
        <v>1761</v>
      </c>
      <c r="D102" s="55" t="s">
        <v>683</v>
      </c>
      <c r="E102" s="55">
        <v>8</v>
      </c>
      <c r="F102" s="55">
        <v>97</v>
      </c>
      <c r="G102" s="55">
        <v>89</v>
      </c>
      <c r="H102" s="55">
        <v>88</v>
      </c>
      <c r="I102" s="120"/>
    </row>
    <row r="103" spans="1:9" x14ac:dyDescent="0.35">
      <c r="A103" s="55">
        <v>102</v>
      </c>
      <c r="B103" s="55" t="s">
        <v>1687</v>
      </c>
      <c r="C103" s="55" t="s">
        <v>1762</v>
      </c>
      <c r="D103" s="55" t="s">
        <v>683</v>
      </c>
      <c r="E103" s="55">
        <v>8</v>
      </c>
      <c r="F103" s="55">
        <v>90</v>
      </c>
      <c r="G103" s="55">
        <v>99</v>
      </c>
      <c r="H103" s="55">
        <v>84</v>
      </c>
      <c r="I103" s="120"/>
    </row>
    <row r="104" spans="1:9" x14ac:dyDescent="0.35">
      <c r="A104" s="55">
        <v>103</v>
      </c>
      <c r="B104" s="55" t="s">
        <v>1618</v>
      </c>
      <c r="C104" s="55" t="s">
        <v>1763</v>
      </c>
      <c r="D104" s="55" t="s">
        <v>683</v>
      </c>
      <c r="E104" s="55">
        <v>2</v>
      </c>
      <c r="F104" s="55">
        <v>88</v>
      </c>
      <c r="G104" s="55">
        <v>93</v>
      </c>
      <c r="H104" s="55">
        <v>90</v>
      </c>
      <c r="I104" s="120"/>
    </row>
    <row r="105" spans="1:9" x14ac:dyDescent="0.35">
      <c r="A105" s="55">
        <v>104</v>
      </c>
      <c r="B105" s="55" t="s">
        <v>1634</v>
      </c>
      <c r="C105" s="55" t="s">
        <v>1764</v>
      </c>
      <c r="D105" s="55" t="s">
        <v>683</v>
      </c>
      <c r="E105" s="55">
        <v>2</v>
      </c>
      <c r="F105" s="55">
        <v>98</v>
      </c>
      <c r="G105" s="55">
        <v>88</v>
      </c>
      <c r="H105" s="55">
        <v>96</v>
      </c>
      <c r="I105" s="120"/>
    </row>
    <row r="106" spans="1:9" x14ac:dyDescent="0.35">
      <c r="A106" s="55">
        <v>105</v>
      </c>
      <c r="B106" s="55" t="s">
        <v>1634</v>
      </c>
      <c r="C106" s="55" t="s">
        <v>1765</v>
      </c>
      <c r="D106" s="55" t="s">
        <v>683</v>
      </c>
      <c r="E106" s="55">
        <v>2</v>
      </c>
      <c r="F106" s="55">
        <v>83</v>
      </c>
      <c r="G106" s="55">
        <v>96</v>
      </c>
      <c r="H106" s="55">
        <v>78</v>
      </c>
      <c r="I106" s="120"/>
    </row>
    <row r="107" spans="1:9" x14ac:dyDescent="0.35">
      <c r="A107" s="55">
        <v>106</v>
      </c>
      <c r="B107" s="55" t="s">
        <v>1698</v>
      </c>
      <c r="C107" s="55" t="s">
        <v>1766</v>
      </c>
      <c r="D107" s="55" t="s">
        <v>683</v>
      </c>
      <c r="E107" s="55">
        <v>7</v>
      </c>
      <c r="F107" s="55">
        <v>87</v>
      </c>
      <c r="G107" s="55">
        <v>90</v>
      </c>
      <c r="H107" s="55">
        <v>93</v>
      </c>
      <c r="I107" s="120"/>
    </row>
    <row r="108" spans="1:9" x14ac:dyDescent="0.35">
      <c r="A108" s="55">
        <v>107</v>
      </c>
      <c r="B108" s="55" t="s">
        <v>1652</v>
      </c>
      <c r="C108" s="55" t="s">
        <v>1767</v>
      </c>
      <c r="D108" s="55" t="s">
        <v>683</v>
      </c>
      <c r="E108" s="55">
        <v>1</v>
      </c>
      <c r="F108" s="55">
        <v>96</v>
      </c>
      <c r="G108" s="55">
        <v>99</v>
      </c>
      <c r="H108" s="55">
        <v>88</v>
      </c>
      <c r="I108" s="120"/>
    </row>
    <row r="109" spans="1:9" x14ac:dyDescent="0.35">
      <c r="A109" s="55">
        <v>108</v>
      </c>
      <c r="B109" s="55" t="s">
        <v>1657</v>
      </c>
      <c r="C109" s="55" t="s">
        <v>1768</v>
      </c>
      <c r="D109" s="55" t="s">
        <v>683</v>
      </c>
      <c r="E109" s="55">
        <v>9</v>
      </c>
      <c r="F109" s="55">
        <v>88</v>
      </c>
      <c r="G109" s="55">
        <v>87</v>
      </c>
      <c r="H109" s="55">
        <v>95</v>
      </c>
      <c r="I109" s="120"/>
    </row>
    <row r="110" spans="1:9" x14ac:dyDescent="0.35">
      <c r="A110" s="55">
        <v>109</v>
      </c>
      <c r="B110" s="55" t="s">
        <v>1620</v>
      </c>
      <c r="C110" s="55" t="s">
        <v>1769</v>
      </c>
      <c r="D110" s="55" t="s">
        <v>683</v>
      </c>
      <c r="E110" s="55">
        <v>1</v>
      </c>
      <c r="F110" s="55">
        <v>92</v>
      </c>
      <c r="G110" s="55">
        <v>94</v>
      </c>
      <c r="H110" s="55">
        <v>93</v>
      </c>
      <c r="I110" s="120"/>
    </row>
    <row r="111" spans="1:9" x14ac:dyDescent="0.35">
      <c r="A111" s="55">
        <v>110</v>
      </c>
      <c r="B111" s="55" t="s">
        <v>1620</v>
      </c>
      <c r="C111" s="55" t="s">
        <v>1770</v>
      </c>
      <c r="D111" s="55" t="s">
        <v>683</v>
      </c>
      <c r="E111" s="55">
        <v>5</v>
      </c>
      <c r="F111" s="55">
        <v>83</v>
      </c>
      <c r="G111" s="55">
        <v>100</v>
      </c>
      <c r="H111" s="55">
        <v>59</v>
      </c>
      <c r="I111" s="120"/>
    </row>
    <row r="112" spans="1:9" x14ac:dyDescent="0.35">
      <c r="A112" s="55">
        <v>111</v>
      </c>
      <c r="B112" s="55" t="s">
        <v>1687</v>
      </c>
      <c r="C112" s="55" t="s">
        <v>1771</v>
      </c>
      <c r="D112" s="55" t="s">
        <v>683</v>
      </c>
      <c r="E112" s="55">
        <v>9</v>
      </c>
      <c r="F112" s="55">
        <v>88</v>
      </c>
      <c r="G112" s="55">
        <v>92</v>
      </c>
      <c r="H112" s="55">
        <v>83</v>
      </c>
      <c r="I112" s="120"/>
    </row>
    <row r="113" spans="1:9" x14ac:dyDescent="0.35">
      <c r="A113" s="55">
        <v>112</v>
      </c>
      <c r="B113" s="55" t="s">
        <v>1661</v>
      </c>
      <c r="C113" s="55" t="s">
        <v>1772</v>
      </c>
      <c r="D113" s="55" t="s">
        <v>683</v>
      </c>
      <c r="E113" s="55">
        <v>8</v>
      </c>
      <c r="F113" s="55">
        <v>91</v>
      </c>
      <c r="G113" s="55">
        <v>93</v>
      </c>
      <c r="H113" s="55">
        <v>81</v>
      </c>
      <c r="I113" s="120"/>
    </row>
    <row r="114" spans="1:9" x14ac:dyDescent="0.35">
      <c r="A114" s="55">
        <v>113</v>
      </c>
      <c r="B114" s="55" t="s">
        <v>1773</v>
      </c>
      <c r="C114" s="55" t="s">
        <v>1774</v>
      </c>
      <c r="D114" s="55" t="s">
        <v>683</v>
      </c>
      <c r="E114" s="55">
        <v>9</v>
      </c>
      <c r="F114" s="55">
        <v>91</v>
      </c>
      <c r="G114" s="55">
        <v>97</v>
      </c>
      <c r="H114" s="55">
        <v>88</v>
      </c>
      <c r="I114" s="120"/>
    </row>
    <row r="115" spans="1:9" x14ac:dyDescent="0.35">
      <c r="A115" s="55">
        <v>114</v>
      </c>
      <c r="B115" s="55" t="s">
        <v>1626</v>
      </c>
      <c r="C115" s="55" t="s">
        <v>1775</v>
      </c>
      <c r="D115" s="55" t="s">
        <v>683</v>
      </c>
      <c r="E115" s="55">
        <v>1</v>
      </c>
      <c r="F115" s="55">
        <v>99</v>
      </c>
      <c r="G115" s="55">
        <v>92</v>
      </c>
      <c r="H115" s="55">
        <v>76</v>
      </c>
      <c r="I115" s="120"/>
    </row>
    <row r="116" spans="1:9" x14ac:dyDescent="0.35">
      <c r="A116" s="55">
        <v>115</v>
      </c>
      <c r="B116" s="55" t="s">
        <v>1634</v>
      </c>
      <c r="C116" s="55" t="s">
        <v>1776</v>
      </c>
      <c r="D116" s="55" t="s">
        <v>683</v>
      </c>
      <c r="E116" s="55">
        <v>3</v>
      </c>
      <c r="F116" s="55">
        <v>86</v>
      </c>
      <c r="G116" s="55">
        <v>95</v>
      </c>
      <c r="H116" s="55">
        <v>87</v>
      </c>
      <c r="I116" s="120"/>
    </row>
    <row r="117" spans="1:9" x14ac:dyDescent="0.35">
      <c r="A117" s="55">
        <v>116</v>
      </c>
      <c r="B117" s="55" t="s">
        <v>1634</v>
      </c>
      <c r="C117" s="55" t="s">
        <v>1777</v>
      </c>
      <c r="D117" s="55" t="s">
        <v>683</v>
      </c>
      <c r="E117" s="55">
        <v>6</v>
      </c>
      <c r="F117" s="55">
        <v>89</v>
      </c>
      <c r="G117" s="55">
        <v>86</v>
      </c>
      <c r="H117" s="55">
        <v>88</v>
      </c>
      <c r="I117" s="120"/>
    </row>
    <row r="118" spans="1:9" x14ac:dyDescent="0.35">
      <c r="A118" s="55">
        <v>117</v>
      </c>
      <c r="B118" s="55" t="s">
        <v>1630</v>
      </c>
      <c r="C118" s="55" t="s">
        <v>1778</v>
      </c>
      <c r="D118" s="55" t="s">
        <v>683</v>
      </c>
      <c r="E118" s="55">
        <v>9</v>
      </c>
      <c r="F118" s="55">
        <v>91</v>
      </c>
      <c r="G118" s="55">
        <v>100</v>
      </c>
      <c r="H118" s="55">
        <v>88</v>
      </c>
      <c r="I118" s="120"/>
    </row>
    <row r="119" spans="1:9" x14ac:dyDescent="0.35">
      <c r="A119" s="55">
        <v>118</v>
      </c>
      <c r="B119" s="55" t="s">
        <v>1687</v>
      </c>
      <c r="C119" s="55" t="s">
        <v>1779</v>
      </c>
      <c r="D119" s="55" t="s">
        <v>683</v>
      </c>
      <c r="E119" s="55">
        <v>8</v>
      </c>
      <c r="F119" s="55">
        <v>90</v>
      </c>
      <c r="G119" s="55">
        <v>100</v>
      </c>
      <c r="H119" s="55">
        <v>89</v>
      </c>
      <c r="I119" s="120"/>
    </row>
    <row r="120" spans="1:9" x14ac:dyDescent="0.35">
      <c r="A120" s="55">
        <v>119</v>
      </c>
      <c r="B120" s="55" t="s">
        <v>1678</v>
      </c>
      <c r="C120" s="55" t="s">
        <v>1780</v>
      </c>
      <c r="D120" s="55" t="s">
        <v>683</v>
      </c>
      <c r="E120" s="55">
        <v>7</v>
      </c>
      <c r="F120" s="55">
        <v>92</v>
      </c>
      <c r="G120" s="55">
        <v>100</v>
      </c>
      <c r="H120" s="55">
        <v>96</v>
      </c>
      <c r="I120" s="120"/>
    </row>
    <row r="121" spans="1:9" x14ac:dyDescent="0.35">
      <c r="A121" s="55">
        <v>120</v>
      </c>
      <c r="B121" s="55" t="s">
        <v>1781</v>
      </c>
      <c r="C121" s="55" t="s">
        <v>1782</v>
      </c>
      <c r="D121" s="55" t="s">
        <v>683</v>
      </c>
      <c r="E121" s="55">
        <v>2</v>
      </c>
      <c r="F121" s="55">
        <v>95</v>
      </c>
      <c r="G121" s="55">
        <v>100</v>
      </c>
      <c r="H121" s="55">
        <v>100</v>
      </c>
      <c r="I121" s="120"/>
    </row>
    <row r="122" spans="1:9" x14ac:dyDescent="0.35">
      <c r="A122" s="55">
        <v>121</v>
      </c>
      <c r="B122" s="55" t="s">
        <v>1622</v>
      </c>
      <c r="C122" s="55" t="s">
        <v>1783</v>
      </c>
      <c r="D122" s="55" t="s">
        <v>683</v>
      </c>
      <c r="E122" s="55">
        <v>2</v>
      </c>
      <c r="F122" s="55">
        <v>98</v>
      </c>
      <c r="G122" s="55">
        <v>88</v>
      </c>
      <c r="H122" s="55">
        <v>87</v>
      </c>
      <c r="I122" s="120"/>
    </row>
    <row r="123" spans="1:9" x14ac:dyDescent="0.35">
      <c r="A123" s="55">
        <v>122</v>
      </c>
      <c r="B123" s="55" t="s">
        <v>1634</v>
      </c>
      <c r="C123" s="55" t="s">
        <v>1784</v>
      </c>
      <c r="D123" s="55" t="s">
        <v>683</v>
      </c>
      <c r="E123" s="55">
        <v>3</v>
      </c>
      <c r="F123" s="55">
        <v>88</v>
      </c>
      <c r="G123" s="55">
        <v>95</v>
      </c>
      <c r="H123" s="55">
        <v>84</v>
      </c>
      <c r="I123" s="120"/>
    </row>
    <row r="124" spans="1:9" x14ac:dyDescent="0.35">
      <c r="A124" s="55">
        <v>123</v>
      </c>
      <c r="B124" s="55" t="s">
        <v>1694</v>
      </c>
      <c r="C124" s="55" t="s">
        <v>1785</v>
      </c>
      <c r="D124" s="55" t="s">
        <v>683</v>
      </c>
      <c r="E124" s="55">
        <v>3</v>
      </c>
      <c r="F124" s="55">
        <v>96</v>
      </c>
      <c r="G124" s="55">
        <v>94</v>
      </c>
      <c r="H124" s="55">
        <v>97</v>
      </c>
      <c r="I124" s="120"/>
    </row>
    <row r="125" spans="1:9" x14ac:dyDescent="0.35">
      <c r="A125" s="55">
        <v>124</v>
      </c>
      <c r="B125" s="55" t="s">
        <v>1786</v>
      </c>
      <c r="C125" s="55" t="s">
        <v>1783</v>
      </c>
      <c r="D125" s="55" t="s">
        <v>683</v>
      </c>
      <c r="E125" s="55">
        <v>6</v>
      </c>
      <c r="F125" s="55">
        <v>90</v>
      </c>
      <c r="G125" s="55">
        <v>97</v>
      </c>
      <c r="H125" s="55">
        <v>86</v>
      </c>
      <c r="I125" s="120"/>
    </row>
    <row r="126" spans="1:9" x14ac:dyDescent="0.35">
      <c r="A126" s="55">
        <v>125</v>
      </c>
      <c r="B126" s="55" t="s">
        <v>1787</v>
      </c>
      <c r="C126" s="55" t="s">
        <v>1788</v>
      </c>
      <c r="D126" s="55" t="s">
        <v>683</v>
      </c>
      <c r="E126" s="55">
        <v>9</v>
      </c>
      <c r="F126" s="55">
        <v>86</v>
      </c>
      <c r="G126" s="55">
        <v>98</v>
      </c>
      <c r="H126" s="55">
        <v>74</v>
      </c>
      <c r="I126" s="120"/>
    </row>
    <row r="127" spans="1:9" x14ac:dyDescent="0.35">
      <c r="A127" s="55">
        <v>126</v>
      </c>
      <c r="B127" s="55" t="s">
        <v>1640</v>
      </c>
      <c r="C127" s="55" t="s">
        <v>1789</v>
      </c>
      <c r="D127" s="55" t="s">
        <v>683</v>
      </c>
      <c r="E127" s="55">
        <v>9</v>
      </c>
      <c r="F127" s="55">
        <v>93</v>
      </c>
      <c r="G127" s="55">
        <v>90</v>
      </c>
      <c r="H127" s="55">
        <v>89</v>
      </c>
      <c r="I127" s="120"/>
    </row>
    <row r="128" spans="1:9" x14ac:dyDescent="0.35">
      <c r="A128" s="55">
        <v>127</v>
      </c>
      <c r="B128" s="55" t="s">
        <v>1654</v>
      </c>
      <c r="C128" s="55" t="s">
        <v>1772</v>
      </c>
      <c r="D128" s="55" t="s">
        <v>683</v>
      </c>
      <c r="E128" s="55">
        <v>6</v>
      </c>
      <c r="F128" s="55">
        <v>92</v>
      </c>
      <c r="G128" s="55">
        <v>99</v>
      </c>
      <c r="H128" s="55">
        <v>100</v>
      </c>
      <c r="I128" s="120"/>
    </row>
    <row r="129" spans="1:9" x14ac:dyDescent="0.35">
      <c r="A129" s="55">
        <v>128</v>
      </c>
      <c r="B129" s="55" t="s">
        <v>1659</v>
      </c>
      <c r="C129" s="55" t="s">
        <v>1790</v>
      </c>
      <c r="D129" s="55" t="s">
        <v>683</v>
      </c>
      <c r="E129" s="55">
        <v>8</v>
      </c>
      <c r="F129" s="55">
        <v>91</v>
      </c>
      <c r="G129" s="55">
        <v>89</v>
      </c>
      <c r="H129" s="55">
        <v>73</v>
      </c>
      <c r="I129" s="120"/>
    </row>
    <row r="130" spans="1:9" x14ac:dyDescent="0.35">
      <c r="A130" s="55">
        <v>129</v>
      </c>
      <c r="B130" s="55" t="s">
        <v>1626</v>
      </c>
      <c r="C130" s="55" t="s">
        <v>1791</v>
      </c>
      <c r="D130" s="55" t="s">
        <v>683</v>
      </c>
      <c r="E130" s="55">
        <v>4</v>
      </c>
      <c r="F130" s="55">
        <v>97</v>
      </c>
      <c r="G130" s="55">
        <v>83</v>
      </c>
      <c r="H130" s="55">
        <v>96</v>
      </c>
      <c r="I130" s="120"/>
    </row>
    <row r="131" spans="1:9" x14ac:dyDescent="0.35">
      <c r="A131" s="55">
        <v>130</v>
      </c>
      <c r="B131" s="55" t="s">
        <v>1620</v>
      </c>
      <c r="C131" s="55" t="s">
        <v>1792</v>
      </c>
      <c r="D131" s="55" t="s">
        <v>683</v>
      </c>
      <c r="E131" s="55">
        <v>5</v>
      </c>
      <c r="F131" s="55">
        <v>87</v>
      </c>
      <c r="G131" s="55">
        <v>90</v>
      </c>
      <c r="H131" s="55">
        <v>79</v>
      </c>
      <c r="I131" s="120"/>
    </row>
    <row r="132" spans="1:9" x14ac:dyDescent="0.35">
      <c r="A132" s="55">
        <v>131</v>
      </c>
      <c r="B132" s="55" t="s">
        <v>1728</v>
      </c>
      <c r="C132" s="55" t="s">
        <v>1649</v>
      </c>
      <c r="D132" s="55" t="s">
        <v>683</v>
      </c>
      <c r="E132" s="55">
        <v>6</v>
      </c>
      <c r="F132" s="55">
        <v>91</v>
      </c>
      <c r="G132" s="55">
        <v>85</v>
      </c>
      <c r="H132" s="55">
        <v>77</v>
      </c>
      <c r="I132" s="120"/>
    </row>
    <row r="133" spans="1:9" x14ac:dyDescent="0.35">
      <c r="A133" s="55">
        <v>132</v>
      </c>
      <c r="B133" s="55" t="s">
        <v>1630</v>
      </c>
      <c r="C133" s="55" t="s">
        <v>1793</v>
      </c>
      <c r="D133" s="55" t="s">
        <v>683</v>
      </c>
      <c r="E133" s="55">
        <v>4</v>
      </c>
      <c r="F133" s="55">
        <v>86</v>
      </c>
      <c r="G133" s="55">
        <v>98</v>
      </c>
      <c r="H133" s="55">
        <v>97</v>
      </c>
      <c r="I133" s="120"/>
    </row>
    <row r="134" spans="1:9" x14ac:dyDescent="0.35">
      <c r="A134" s="55">
        <v>133</v>
      </c>
      <c r="B134" s="55" t="s">
        <v>1694</v>
      </c>
      <c r="C134" s="55" t="s">
        <v>1794</v>
      </c>
      <c r="D134" s="55" t="s">
        <v>683</v>
      </c>
      <c r="E134" s="55">
        <v>9</v>
      </c>
      <c r="F134" s="55">
        <v>99</v>
      </c>
      <c r="G134" s="55">
        <v>88</v>
      </c>
      <c r="H134" s="55">
        <v>82</v>
      </c>
      <c r="I134" s="120"/>
    </row>
    <row r="135" spans="1:9" x14ac:dyDescent="0.35">
      <c r="A135" s="55">
        <v>134</v>
      </c>
      <c r="B135" s="55" t="s">
        <v>1620</v>
      </c>
      <c r="C135" s="55" t="s">
        <v>1795</v>
      </c>
      <c r="D135" s="55" t="s">
        <v>683</v>
      </c>
      <c r="E135" s="55">
        <v>7</v>
      </c>
      <c r="F135" s="55">
        <v>92</v>
      </c>
      <c r="G135" s="55">
        <v>86</v>
      </c>
      <c r="H135" s="55">
        <v>67</v>
      </c>
      <c r="I135" s="120"/>
    </row>
    <row r="136" spans="1:9" x14ac:dyDescent="0.35">
      <c r="A136" s="55">
        <v>135</v>
      </c>
      <c r="B136" s="55" t="s">
        <v>1787</v>
      </c>
      <c r="C136" s="55" t="s">
        <v>1796</v>
      </c>
      <c r="D136" s="55" t="s">
        <v>683</v>
      </c>
      <c r="E136" s="55">
        <v>2</v>
      </c>
      <c r="F136" s="55">
        <v>92</v>
      </c>
      <c r="G136" s="55">
        <v>99</v>
      </c>
      <c r="H136" s="55">
        <v>70</v>
      </c>
      <c r="I136" s="120"/>
    </row>
    <row r="137" spans="1:9" x14ac:dyDescent="0.35">
      <c r="A137" s="55">
        <v>136</v>
      </c>
      <c r="B137" s="55" t="s">
        <v>1797</v>
      </c>
      <c r="C137" s="55" t="s">
        <v>1798</v>
      </c>
      <c r="D137" s="55" t="s">
        <v>683</v>
      </c>
      <c r="E137" s="55">
        <v>2</v>
      </c>
      <c r="F137" s="55">
        <v>93</v>
      </c>
      <c r="G137" s="55">
        <v>98</v>
      </c>
      <c r="H137" s="55">
        <v>78</v>
      </c>
      <c r="I137" s="120"/>
    </row>
    <row r="138" spans="1:9" x14ac:dyDescent="0.35">
      <c r="A138" s="55">
        <v>137</v>
      </c>
      <c r="B138" s="55" t="s">
        <v>1646</v>
      </c>
      <c r="C138" s="55" t="s">
        <v>1710</v>
      </c>
      <c r="D138" s="55" t="s">
        <v>683</v>
      </c>
      <c r="E138" s="55">
        <v>9</v>
      </c>
      <c r="F138" s="55">
        <v>93</v>
      </c>
      <c r="G138" s="55">
        <v>76</v>
      </c>
      <c r="H138" s="55">
        <v>80</v>
      </c>
      <c r="I138" s="120"/>
    </row>
    <row r="139" spans="1:9" x14ac:dyDescent="0.35">
      <c r="A139" s="55">
        <v>138</v>
      </c>
      <c r="B139" s="55" t="s">
        <v>1696</v>
      </c>
      <c r="C139" s="55" t="s">
        <v>1619</v>
      </c>
      <c r="D139" s="55" t="s">
        <v>683</v>
      </c>
      <c r="E139" s="55">
        <v>2</v>
      </c>
      <c r="F139" s="55">
        <v>89</v>
      </c>
      <c r="G139" s="55">
        <v>88</v>
      </c>
      <c r="H139" s="55">
        <v>75</v>
      </c>
      <c r="I139" s="120"/>
    </row>
    <row r="140" spans="1:9" x14ac:dyDescent="0.35">
      <c r="A140" s="55">
        <v>139</v>
      </c>
      <c r="B140" s="55" t="s">
        <v>1620</v>
      </c>
      <c r="C140" s="55" t="s">
        <v>1799</v>
      </c>
      <c r="D140" s="55" t="s">
        <v>683</v>
      </c>
      <c r="E140" s="55">
        <v>8</v>
      </c>
      <c r="F140" s="55">
        <v>90</v>
      </c>
      <c r="G140" s="55">
        <v>98</v>
      </c>
      <c r="H140" s="55">
        <v>70</v>
      </c>
      <c r="I140" s="120"/>
    </row>
    <row r="141" spans="1:9" x14ac:dyDescent="0.35">
      <c r="A141" s="55">
        <v>140</v>
      </c>
      <c r="B141" s="55" t="s">
        <v>1696</v>
      </c>
      <c r="C141" s="55" t="s">
        <v>1769</v>
      </c>
      <c r="D141" s="55" t="s">
        <v>683</v>
      </c>
      <c r="E141" s="55">
        <v>3</v>
      </c>
      <c r="F141" s="55">
        <v>82</v>
      </c>
      <c r="G141" s="55">
        <v>99</v>
      </c>
      <c r="H141" s="55">
        <v>69</v>
      </c>
      <c r="I141" s="120"/>
    </row>
    <row r="142" spans="1:9" x14ac:dyDescent="0.35">
      <c r="A142" s="55">
        <v>141</v>
      </c>
      <c r="B142" s="55" t="s">
        <v>1661</v>
      </c>
      <c r="C142" s="55" t="s">
        <v>1800</v>
      </c>
      <c r="D142" s="55" t="s">
        <v>683</v>
      </c>
      <c r="E142" s="55">
        <v>5</v>
      </c>
      <c r="F142" s="55">
        <v>96</v>
      </c>
      <c r="G142" s="55">
        <v>100</v>
      </c>
      <c r="H142" s="55">
        <v>80</v>
      </c>
      <c r="I142" s="120"/>
    </row>
    <row r="143" spans="1:9" x14ac:dyDescent="0.35">
      <c r="A143" s="55">
        <v>142</v>
      </c>
      <c r="B143" s="55" t="s">
        <v>1620</v>
      </c>
      <c r="C143" s="55" t="s">
        <v>1801</v>
      </c>
      <c r="D143" s="55" t="s">
        <v>683</v>
      </c>
      <c r="E143" s="55">
        <v>4</v>
      </c>
      <c r="F143" s="55">
        <v>90</v>
      </c>
      <c r="G143" s="55">
        <v>93</v>
      </c>
      <c r="H143" s="55">
        <v>95</v>
      </c>
      <c r="I143" s="120"/>
    </row>
    <row r="144" spans="1:9" x14ac:dyDescent="0.35">
      <c r="A144" s="55">
        <v>143</v>
      </c>
      <c r="B144" s="55" t="s">
        <v>1802</v>
      </c>
      <c r="C144" s="55" t="s">
        <v>1803</v>
      </c>
      <c r="D144" s="55" t="s">
        <v>683</v>
      </c>
      <c r="E144" s="55">
        <v>1</v>
      </c>
      <c r="F144" s="55">
        <v>98</v>
      </c>
      <c r="G144" s="55">
        <v>87</v>
      </c>
      <c r="H144" s="55">
        <v>89</v>
      </c>
      <c r="I144" s="120"/>
    </row>
    <row r="145" spans="1:9" x14ac:dyDescent="0.35">
      <c r="A145" s="55">
        <v>144</v>
      </c>
      <c r="B145" s="55" t="s">
        <v>1662</v>
      </c>
      <c r="C145" s="55" t="s">
        <v>1804</v>
      </c>
      <c r="D145" s="55" t="s">
        <v>683</v>
      </c>
      <c r="E145" s="55">
        <v>5</v>
      </c>
      <c r="F145" s="55">
        <v>84</v>
      </c>
      <c r="G145" s="55">
        <v>94</v>
      </c>
      <c r="H145" s="55">
        <v>81</v>
      </c>
      <c r="I145" s="120"/>
    </row>
    <row r="146" spans="1:9" x14ac:dyDescent="0.35">
      <c r="A146" s="55">
        <v>145</v>
      </c>
      <c r="B146" s="55" t="s">
        <v>1624</v>
      </c>
      <c r="C146" s="55" t="s">
        <v>1805</v>
      </c>
      <c r="D146" s="55" t="s">
        <v>683</v>
      </c>
      <c r="E146" s="55">
        <v>5</v>
      </c>
      <c r="F146" s="55">
        <v>90</v>
      </c>
      <c r="G146" s="55">
        <v>94</v>
      </c>
      <c r="H146" s="55">
        <v>77</v>
      </c>
      <c r="I146" s="120"/>
    </row>
    <row r="147" spans="1:9" x14ac:dyDescent="0.35">
      <c r="A147" s="55">
        <v>146</v>
      </c>
      <c r="B147" s="55" t="s">
        <v>1678</v>
      </c>
      <c r="C147" s="55" t="s">
        <v>1806</v>
      </c>
      <c r="D147" s="55" t="s">
        <v>683</v>
      </c>
      <c r="E147" s="55">
        <v>1</v>
      </c>
      <c r="F147" s="55">
        <v>87</v>
      </c>
      <c r="G147" s="55">
        <v>97</v>
      </c>
      <c r="H147" s="55">
        <v>76</v>
      </c>
      <c r="I147" s="120"/>
    </row>
    <row r="148" spans="1:9" x14ac:dyDescent="0.35">
      <c r="A148" s="55">
        <v>147</v>
      </c>
      <c r="B148" s="55" t="s">
        <v>1807</v>
      </c>
      <c r="C148" s="55" t="s">
        <v>1808</v>
      </c>
      <c r="D148" s="55" t="s">
        <v>683</v>
      </c>
      <c r="E148" s="55">
        <v>1</v>
      </c>
      <c r="F148" s="55">
        <v>87</v>
      </c>
      <c r="G148" s="55">
        <v>85</v>
      </c>
      <c r="H148" s="55">
        <v>88</v>
      </c>
      <c r="I148" s="120"/>
    </row>
    <row r="149" spans="1:9" x14ac:dyDescent="0.35">
      <c r="A149" s="55">
        <v>148</v>
      </c>
      <c r="B149" s="55" t="s">
        <v>1646</v>
      </c>
      <c r="C149" s="55" t="s">
        <v>1809</v>
      </c>
      <c r="D149" s="55" t="s">
        <v>683</v>
      </c>
      <c r="E149" s="55">
        <v>4</v>
      </c>
      <c r="F149" s="55">
        <v>88</v>
      </c>
      <c r="G149" s="55">
        <v>89</v>
      </c>
      <c r="H149" s="55">
        <v>80</v>
      </c>
      <c r="I149" s="120"/>
    </row>
    <row r="150" spans="1:9" x14ac:dyDescent="0.35">
      <c r="A150" s="55">
        <v>149</v>
      </c>
      <c r="B150" s="55" t="s">
        <v>1648</v>
      </c>
      <c r="C150" s="55" t="s">
        <v>1810</v>
      </c>
      <c r="D150" s="55" t="s">
        <v>683</v>
      </c>
      <c r="E150" s="55">
        <v>7</v>
      </c>
      <c r="F150" s="55">
        <v>94</v>
      </c>
      <c r="G150" s="55">
        <v>91</v>
      </c>
      <c r="H150" s="55">
        <v>98</v>
      </c>
      <c r="I150" s="120"/>
    </row>
    <row r="151" spans="1:9" x14ac:dyDescent="0.35">
      <c r="A151" s="55">
        <v>150</v>
      </c>
      <c r="B151" s="55" t="s">
        <v>1640</v>
      </c>
      <c r="C151" s="55" t="s">
        <v>1811</v>
      </c>
      <c r="D151" s="55" t="s">
        <v>683</v>
      </c>
      <c r="E151" s="55">
        <v>1</v>
      </c>
      <c r="F151" s="55">
        <v>97</v>
      </c>
      <c r="G151" s="55">
        <v>88</v>
      </c>
      <c r="H151" s="55">
        <v>85</v>
      </c>
      <c r="I151" s="120"/>
    </row>
    <row r="152" spans="1:9" x14ac:dyDescent="0.35">
      <c r="A152" s="55">
        <v>151</v>
      </c>
      <c r="B152" s="55" t="s">
        <v>1618</v>
      </c>
      <c r="C152" s="55" t="s">
        <v>1812</v>
      </c>
      <c r="D152" s="55" t="s">
        <v>683</v>
      </c>
      <c r="E152" s="55">
        <v>1</v>
      </c>
      <c r="F152" s="55">
        <v>91</v>
      </c>
      <c r="G152" s="55">
        <v>99</v>
      </c>
      <c r="H152" s="55">
        <v>86</v>
      </c>
      <c r="I152" s="120"/>
    </row>
    <row r="153" spans="1:9" x14ac:dyDescent="0.35">
      <c r="A153" s="55">
        <v>152</v>
      </c>
      <c r="B153" s="55" t="s">
        <v>1728</v>
      </c>
      <c r="C153" s="55" t="s">
        <v>1813</v>
      </c>
      <c r="D153" s="55" t="s">
        <v>683</v>
      </c>
      <c r="E153" s="55">
        <v>1</v>
      </c>
      <c r="F153" s="55">
        <v>89</v>
      </c>
      <c r="G153" s="55">
        <v>95</v>
      </c>
      <c r="H153" s="55">
        <v>84</v>
      </c>
      <c r="I153" s="120"/>
    </row>
    <row r="154" spans="1:9" x14ac:dyDescent="0.35">
      <c r="A154" s="55">
        <v>153</v>
      </c>
      <c r="B154" s="55" t="s">
        <v>1634</v>
      </c>
      <c r="C154" s="55" t="s">
        <v>1814</v>
      </c>
      <c r="D154" s="55" t="s">
        <v>683</v>
      </c>
      <c r="E154" s="55">
        <v>8</v>
      </c>
      <c r="F154" s="55">
        <v>83</v>
      </c>
      <c r="G154" s="55">
        <v>94</v>
      </c>
      <c r="H154" s="55">
        <v>74</v>
      </c>
      <c r="I154" s="120"/>
    </row>
    <row r="155" spans="1:9" x14ac:dyDescent="0.35">
      <c r="A155" s="55">
        <v>154</v>
      </c>
      <c r="B155" s="55" t="s">
        <v>1661</v>
      </c>
      <c r="C155" s="55" t="s">
        <v>1815</v>
      </c>
      <c r="D155" s="55" t="s">
        <v>683</v>
      </c>
      <c r="E155" s="55">
        <v>2</v>
      </c>
      <c r="F155" s="55">
        <v>96</v>
      </c>
      <c r="G155" s="55">
        <v>97</v>
      </c>
      <c r="H155" s="55">
        <v>83</v>
      </c>
      <c r="I155" s="120"/>
    </row>
    <row r="156" spans="1:9" x14ac:dyDescent="0.35">
      <c r="A156" s="55">
        <v>155</v>
      </c>
      <c r="B156" s="55" t="s">
        <v>1714</v>
      </c>
      <c r="C156" s="55" t="s">
        <v>1816</v>
      </c>
      <c r="D156" s="55" t="s">
        <v>683</v>
      </c>
      <c r="E156" s="55">
        <v>4</v>
      </c>
      <c r="F156" s="55">
        <v>90</v>
      </c>
      <c r="G156" s="55">
        <v>94</v>
      </c>
      <c r="H156" s="55">
        <v>87</v>
      </c>
      <c r="I156" s="120"/>
    </row>
    <row r="157" spans="1:9" x14ac:dyDescent="0.35">
      <c r="A157" s="55">
        <v>156</v>
      </c>
      <c r="B157" s="55" t="s">
        <v>1817</v>
      </c>
      <c r="C157" s="55" t="s">
        <v>1818</v>
      </c>
      <c r="D157" s="55" t="s">
        <v>683</v>
      </c>
      <c r="E157" s="55">
        <v>5</v>
      </c>
      <c r="F157" s="55">
        <v>92</v>
      </c>
      <c r="G157" s="55">
        <v>96</v>
      </c>
      <c r="H157" s="55">
        <v>96</v>
      </c>
      <c r="I157" s="120"/>
    </row>
    <row r="158" spans="1:9" x14ac:dyDescent="0.35">
      <c r="A158" s="55">
        <v>157</v>
      </c>
      <c r="B158" s="55" t="s">
        <v>1626</v>
      </c>
      <c r="C158" s="55" t="s">
        <v>1819</v>
      </c>
      <c r="D158" s="55" t="s">
        <v>683</v>
      </c>
      <c r="E158" s="55">
        <v>9</v>
      </c>
      <c r="F158" s="55">
        <v>90</v>
      </c>
      <c r="G158" s="55">
        <v>96</v>
      </c>
      <c r="H158" s="55">
        <v>81</v>
      </c>
      <c r="I158" s="120"/>
    </row>
    <row r="159" spans="1:9" x14ac:dyDescent="0.35">
      <c r="A159" s="55">
        <v>158</v>
      </c>
      <c r="B159" s="55" t="s">
        <v>1820</v>
      </c>
      <c r="C159" s="55" t="s">
        <v>1636</v>
      </c>
      <c r="D159" s="55" t="s">
        <v>683</v>
      </c>
      <c r="E159" s="55">
        <v>3</v>
      </c>
      <c r="F159" s="55">
        <v>87</v>
      </c>
      <c r="G159" s="55">
        <v>85</v>
      </c>
      <c r="H159" s="55">
        <v>81</v>
      </c>
      <c r="I159" s="120"/>
    </row>
    <row r="160" spans="1:9" x14ac:dyDescent="0.35">
      <c r="A160" s="55">
        <v>159</v>
      </c>
      <c r="B160" s="55" t="s">
        <v>1714</v>
      </c>
      <c r="C160" s="55" t="s">
        <v>1713</v>
      </c>
      <c r="D160" s="55" t="s">
        <v>683</v>
      </c>
      <c r="E160" s="55">
        <v>9</v>
      </c>
      <c r="F160" s="55">
        <v>92</v>
      </c>
      <c r="G160" s="55">
        <v>96</v>
      </c>
      <c r="H160" s="55">
        <v>84</v>
      </c>
      <c r="I160" s="120"/>
    </row>
    <row r="161" spans="1:9" x14ac:dyDescent="0.35">
      <c r="A161" s="55">
        <v>160</v>
      </c>
      <c r="B161" s="55" t="s">
        <v>1640</v>
      </c>
      <c r="C161" s="55" t="s">
        <v>1821</v>
      </c>
      <c r="D161" s="55" t="s">
        <v>683</v>
      </c>
      <c r="E161" s="55">
        <v>8</v>
      </c>
      <c r="F161" s="55">
        <v>95</v>
      </c>
      <c r="G161" s="55">
        <v>65</v>
      </c>
      <c r="H161" s="55">
        <v>74</v>
      </c>
      <c r="I161" s="120"/>
    </row>
    <row r="162" spans="1:9" x14ac:dyDescent="0.35">
      <c r="A162" s="55">
        <v>161</v>
      </c>
      <c r="B162" s="55" t="s">
        <v>1678</v>
      </c>
      <c r="C162" s="55" t="s">
        <v>1822</v>
      </c>
      <c r="D162" s="55" t="s">
        <v>683</v>
      </c>
      <c r="E162" s="55">
        <v>6</v>
      </c>
      <c r="F162" s="55">
        <v>96</v>
      </c>
      <c r="G162" s="55">
        <v>95</v>
      </c>
      <c r="H162" s="55">
        <v>84</v>
      </c>
      <c r="I162" s="120"/>
    </row>
    <row r="163" spans="1:9" x14ac:dyDescent="0.35">
      <c r="A163" s="55">
        <v>162</v>
      </c>
      <c r="B163" s="55" t="s">
        <v>1626</v>
      </c>
      <c r="C163" s="55" t="s">
        <v>1823</v>
      </c>
      <c r="D163" s="55" t="s">
        <v>683</v>
      </c>
      <c r="E163" s="55">
        <v>2</v>
      </c>
      <c r="F163" s="55">
        <v>91</v>
      </c>
      <c r="G163" s="55">
        <v>89</v>
      </c>
      <c r="H163" s="55">
        <v>89</v>
      </c>
      <c r="I163" s="120"/>
    </row>
    <row r="164" spans="1:9" x14ac:dyDescent="0.35">
      <c r="A164" s="55">
        <v>163</v>
      </c>
      <c r="B164" s="55" t="s">
        <v>1824</v>
      </c>
      <c r="C164" s="55" t="s">
        <v>1759</v>
      </c>
      <c r="D164" s="55" t="s">
        <v>683</v>
      </c>
      <c r="E164" s="55">
        <v>8</v>
      </c>
      <c r="F164" s="55">
        <v>100</v>
      </c>
      <c r="G164" s="55">
        <v>90</v>
      </c>
      <c r="H164" s="55">
        <v>79</v>
      </c>
      <c r="I164" s="120"/>
    </row>
    <row r="165" spans="1:9" x14ac:dyDescent="0.35">
      <c r="A165" s="55">
        <v>164</v>
      </c>
      <c r="B165" s="55" t="s">
        <v>1661</v>
      </c>
      <c r="C165" s="55" t="s">
        <v>1825</v>
      </c>
      <c r="D165" s="55" t="s">
        <v>683</v>
      </c>
      <c r="E165" s="55">
        <v>5</v>
      </c>
      <c r="F165" s="55">
        <v>95</v>
      </c>
      <c r="G165" s="55">
        <v>86</v>
      </c>
      <c r="H165" s="55">
        <v>97</v>
      </c>
      <c r="I165" s="120"/>
    </row>
    <row r="166" spans="1:9" x14ac:dyDescent="0.35">
      <c r="A166" s="55">
        <v>165</v>
      </c>
      <c r="B166" s="55" t="s">
        <v>1634</v>
      </c>
      <c r="C166" s="55" t="s">
        <v>1826</v>
      </c>
      <c r="D166" s="55" t="s">
        <v>683</v>
      </c>
      <c r="E166" s="55">
        <v>2</v>
      </c>
      <c r="F166" s="55">
        <v>91</v>
      </c>
      <c r="G166" s="55">
        <v>89</v>
      </c>
      <c r="H166" s="55">
        <v>91</v>
      </c>
      <c r="I166" s="120"/>
    </row>
    <row r="167" spans="1:9" x14ac:dyDescent="0.35">
      <c r="A167" s="55">
        <v>166</v>
      </c>
      <c r="B167" s="55" t="s">
        <v>1620</v>
      </c>
      <c r="C167" s="55" t="s">
        <v>1827</v>
      </c>
      <c r="D167" s="55" t="s">
        <v>683</v>
      </c>
      <c r="E167" s="55">
        <v>5</v>
      </c>
      <c r="F167" s="55">
        <v>88</v>
      </c>
      <c r="G167" s="55">
        <v>88</v>
      </c>
      <c r="H167" s="55">
        <v>86</v>
      </c>
      <c r="I167" s="120"/>
    </row>
    <row r="168" spans="1:9" x14ac:dyDescent="0.35">
      <c r="A168" s="55">
        <v>167</v>
      </c>
      <c r="B168" s="55" t="s">
        <v>1618</v>
      </c>
      <c r="C168" s="55" t="s">
        <v>1828</v>
      </c>
      <c r="D168" s="55" t="s">
        <v>683</v>
      </c>
      <c r="E168" s="55">
        <v>8</v>
      </c>
      <c r="F168" s="55">
        <v>93</v>
      </c>
      <c r="G168" s="55">
        <v>97</v>
      </c>
      <c r="H168" s="55">
        <v>82</v>
      </c>
      <c r="I168" s="120"/>
    </row>
    <row r="169" spans="1:9" x14ac:dyDescent="0.35">
      <c r="A169" s="55">
        <v>168</v>
      </c>
      <c r="B169" s="55" t="s">
        <v>1687</v>
      </c>
      <c r="C169" s="55" t="s">
        <v>1829</v>
      </c>
      <c r="D169" s="55" t="s">
        <v>683</v>
      </c>
      <c r="E169" s="55">
        <v>4</v>
      </c>
      <c r="F169" s="55">
        <v>98</v>
      </c>
      <c r="G169" s="55">
        <v>95</v>
      </c>
      <c r="H169" s="55">
        <v>88</v>
      </c>
      <c r="I169" s="120"/>
    </row>
    <row r="170" spans="1:9" x14ac:dyDescent="0.35">
      <c r="A170" s="55">
        <v>169</v>
      </c>
      <c r="B170" s="55" t="s">
        <v>1694</v>
      </c>
      <c r="C170" s="55" t="s">
        <v>1830</v>
      </c>
      <c r="D170" s="55" t="s">
        <v>683</v>
      </c>
      <c r="E170" s="55">
        <v>8</v>
      </c>
      <c r="F170" s="55">
        <v>95</v>
      </c>
      <c r="G170" s="55">
        <v>91</v>
      </c>
      <c r="H170" s="55">
        <v>81</v>
      </c>
      <c r="I170" s="120"/>
    </row>
    <row r="171" spans="1:9" x14ac:dyDescent="0.35">
      <c r="A171" s="55">
        <v>170</v>
      </c>
      <c r="B171" s="55" t="s">
        <v>1626</v>
      </c>
      <c r="C171" s="55" t="s">
        <v>1831</v>
      </c>
      <c r="D171" s="55" t="s">
        <v>683</v>
      </c>
      <c r="E171" s="55">
        <v>8</v>
      </c>
      <c r="F171" s="55">
        <v>96</v>
      </c>
      <c r="G171" s="55">
        <v>98</v>
      </c>
      <c r="H171" s="55">
        <v>69</v>
      </c>
      <c r="I171" s="120"/>
    </row>
    <row r="172" spans="1:9" x14ac:dyDescent="0.35">
      <c r="A172" s="55">
        <v>171</v>
      </c>
      <c r="B172" s="55" t="s">
        <v>1634</v>
      </c>
      <c r="C172" s="55" t="s">
        <v>1832</v>
      </c>
      <c r="D172" s="55" t="s">
        <v>683</v>
      </c>
      <c r="E172" s="55">
        <v>7</v>
      </c>
      <c r="F172" s="55">
        <v>90</v>
      </c>
      <c r="G172" s="55">
        <v>100</v>
      </c>
      <c r="H172" s="55">
        <v>85</v>
      </c>
      <c r="I172" s="120"/>
    </row>
    <row r="173" spans="1:9" x14ac:dyDescent="0.35">
      <c r="A173" s="55">
        <v>172</v>
      </c>
      <c r="B173" s="55" t="s">
        <v>1833</v>
      </c>
      <c r="C173" s="55" t="s">
        <v>1834</v>
      </c>
      <c r="D173" s="55" t="s">
        <v>683</v>
      </c>
      <c r="E173" s="55">
        <v>2</v>
      </c>
      <c r="F173" s="55">
        <v>90</v>
      </c>
      <c r="G173" s="55">
        <v>87</v>
      </c>
      <c r="H173" s="55">
        <v>78</v>
      </c>
      <c r="I173" s="120"/>
    </row>
    <row r="174" spans="1:9" x14ac:dyDescent="0.35">
      <c r="A174" s="55">
        <v>173</v>
      </c>
      <c r="B174" s="55" t="s">
        <v>1835</v>
      </c>
      <c r="C174" s="55" t="s">
        <v>1836</v>
      </c>
      <c r="D174" s="55" t="s">
        <v>683</v>
      </c>
      <c r="E174" s="55">
        <v>2</v>
      </c>
      <c r="F174" s="55">
        <v>90</v>
      </c>
      <c r="G174" s="55">
        <v>80</v>
      </c>
      <c r="H174" s="55">
        <v>85</v>
      </c>
      <c r="I174" s="120"/>
    </row>
    <row r="175" spans="1:9" x14ac:dyDescent="0.35">
      <c r="A175" s="55">
        <v>174</v>
      </c>
      <c r="B175" s="55" t="s">
        <v>1833</v>
      </c>
      <c r="C175" s="55" t="s">
        <v>1710</v>
      </c>
      <c r="D175" s="55" t="s">
        <v>683</v>
      </c>
      <c r="E175" s="55">
        <v>5</v>
      </c>
      <c r="F175" s="55">
        <v>93</v>
      </c>
      <c r="G175" s="55">
        <v>81</v>
      </c>
      <c r="H175" s="55">
        <v>95</v>
      </c>
      <c r="I175" s="120"/>
    </row>
    <row r="176" spans="1:9" x14ac:dyDescent="0.35">
      <c r="A176" s="55">
        <v>175</v>
      </c>
      <c r="B176" s="55" t="s">
        <v>1837</v>
      </c>
      <c r="C176" s="55" t="s">
        <v>1799</v>
      </c>
      <c r="D176" s="55" t="s">
        <v>683</v>
      </c>
      <c r="E176" s="55">
        <v>6</v>
      </c>
      <c r="F176" s="55">
        <v>94</v>
      </c>
      <c r="G176" s="55">
        <v>97</v>
      </c>
      <c r="H176" s="55">
        <v>72</v>
      </c>
      <c r="I176" s="120"/>
    </row>
    <row r="177" spans="1:9" x14ac:dyDescent="0.35">
      <c r="A177" s="55">
        <v>176</v>
      </c>
      <c r="B177" s="55" t="s">
        <v>1714</v>
      </c>
      <c r="C177" s="55" t="s">
        <v>1838</v>
      </c>
      <c r="D177" s="55" t="s">
        <v>683</v>
      </c>
      <c r="E177" s="55">
        <v>3</v>
      </c>
      <c r="F177" s="55">
        <v>84</v>
      </c>
      <c r="G177" s="55">
        <v>96</v>
      </c>
      <c r="H177" s="55">
        <v>87</v>
      </c>
      <c r="I177" s="120"/>
    </row>
    <row r="178" spans="1:9" x14ac:dyDescent="0.35">
      <c r="A178" s="55">
        <v>177</v>
      </c>
      <c r="B178" s="55" t="s">
        <v>1674</v>
      </c>
      <c r="C178" s="55" t="s">
        <v>1673</v>
      </c>
      <c r="D178" s="55" t="s">
        <v>683</v>
      </c>
      <c r="E178" s="55">
        <v>3</v>
      </c>
      <c r="F178" s="55">
        <v>81</v>
      </c>
      <c r="G178" s="55">
        <v>86</v>
      </c>
      <c r="H178" s="55">
        <v>64</v>
      </c>
      <c r="I178" s="120"/>
    </row>
    <row r="179" spans="1:9" x14ac:dyDescent="0.35">
      <c r="A179" s="55">
        <v>178</v>
      </c>
      <c r="B179" s="55" t="s">
        <v>1659</v>
      </c>
      <c r="C179" s="55" t="s">
        <v>1839</v>
      </c>
      <c r="D179" s="55" t="s">
        <v>683</v>
      </c>
      <c r="E179" s="55">
        <v>1</v>
      </c>
      <c r="F179" s="55">
        <v>96</v>
      </c>
      <c r="G179" s="55">
        <v>87</v>
      </c>
      <c r="H179" s="55">
        <v>68</v>
      </c>
      <c r="I179" s="120"/>
    </row>
    <row r="180" spans="1:9" x14ac:dyDescent="0.35">
      <c r="A180" s="55">
        <v>179</v>
      </c>
      <c r="B180" s="55" t="s">
        <v>1626</v>
      </c>
      <c r="C180" s="55" t="s">
        <v>1840</v>
      </c>
      <c r="D180" s="55" t="s">
        <v>683</v>
      </c>
      <c r="E180" s="55">
        <v>8</v>
      </c>
      <c r="F180" s="55">
        <v>96</v>
      </c>
      <c r="G180" s="55">
        <v>95</v>
      </c>
      <c r="H180" s="55">
        <v>83</v>
      </c>
      <c r="I180" s="120"/>
    </row>
    <row r="181" spans="1:9" x14ac:dyDescent="0.35">
      <c r="A181" s="55">
        <v>180</v>
      </c>
      <c r="B181" s="55" t="s">
        <v>1618</v>
      </c>
      <c r="C181" s="55" t="s">
        <v>1841</v>
      </c>
      <c r="D181" s="55" t="s">
        <v>683</v>
      </c>
      <c r="E181" s="55">
        <v>6</v>
      </c>
      <c r="F181" s="55">
        <v>98</v>
      </c>
      <c r="G181" s="55">
        <v>100</v>
      </c>
      <c r="H181" s="55">
        <v>82</v>
      </c>
      <c r="I181" s="120"/>
    </row>
    <row r="182" spans="1:9" x14ac:dyDescent="0.35">
      <c r="A182" s="55">
        <v>181</v>
      </c>
      <c r="B182" s="55" t="s">
        <v>1626</v>
      </c>
      <c r="C182" s="55" t="s">
        <v>1842</v>
      </c>
      <c r="D182" s="55" t="s">
        <v>683</v>
      </c>
      <c r="E182" s="55">
        <v>8</v>
      </c>
      <c r="F182" s="55">
        <v>95</v>
      </c>
      <c r="G182" s="55">
        <v>87</v>
      </c>
      <c r="H182" s="55">
        <v>74</v>
      </c>
      <c r="I182" s="120"/>
    </row>
    <row r="183" spans="1:9" x14ac:dyDescent="0.35">
      <c r="A183" s="55">
        <v>182</v>
      </c>
      <c r="B183" s="55" t="s">
        <v>1843</v>
      </c>
      <c r="C183" s="55" t="s">
        <v>1844</v>
      </c>
      <c r="D183" s="55" t="s">
        <v>683</v>
      </c>
      <c r="E183" s="55">
        <v>9</v>
      </c>
      <c r="F183" s="55">
        <v>87</v>
      </c>
      <c r="G183" s="55">
        <v>95</v>
      </c>
      <c r="H183" s="55">
        <v>70</v>
      </c>
      <c r="I183" s="120"/>
    </row>
    <row r="184" spans="1:9" x14ac:dyDescent="0.35">
      <c r="A184" s="55">
        <v>183</v>
      </c>
      <c r="B184" s="55" t="s">
        <v>1845</v>
      </c>
      <c r="C184" s="55" t="s">
        <v>1846</v>
      </c>
      <c r="D184" s="55" t="s">
        <v>683</v>
      </c>
      <c r="E184" s="55">
        <v>2</v>
      </c>
      <c r="F184" s="55">
        <v>84</v>
      </c>
      <c r="G184" s="55">
        <v>83</v>
      </c>
      <c r="H184" s="55">
        <v>67</v>
      </c>
      <c r="I184" s="120"/>
    </row>
    <row r="185" spans="1:9" x14ac:dyDescent="0.35">
      <c r="A185" s="55">
        <v>184</v>
      </c>
      <c r="B185" s="55" t="s">
        <v>1634</v>
      </c>
      <c r="C185" s="55" t="s">
        <v>1847</v>
      </c>
      <c r="D185" s="55" t="s">
        <v>683</v>
      </c>
      <c r="E185" s="55">
        <v>4</v>
      </c>
      <c r="F185" s="55">
        <v>84</v>
      </c>
      <c r="G185" s="55">
        <v>91</v>
      </c>
      <c r="H185" s="55">
        <v>98</v>
      </c>
      <c r="I185" s="120"/>
    </row>
    <row r="186" spans="1:9" x14ac:dyDescent="0.35">
      <c r="A186" s="55">
        <v>185</v>
      </c>
      <c r="B186" s="55" t="s">
        <v>1626</v>
      </c>
      <c r="C186" s="55" t="s">
        <v>1848</v>
      </c>
      <c r="D186" s="55" t="s">
        <v>683</v>
      </c>
      <c r="E186" s="55">
        <v>3</v>
      </c>
      <c r="F186" s="55">
        <v>88</v>
      </c>
      <c r="G186" s="55">
        <v>91</v>
      </c>
      <c r="H186" s="55">
        <v>75</v>
      </c>
      <c r="I186" s="120"/>
    </row>
    <row r="187" spans="1:9" x14ac:dyDescent="0.35">
      <c r="A187" s="55">
        <v>186</v>
      </c>
      <c r="B187" s="55" t="s">
        <v>1674</v>
      </c>
      <c r="C187" s="55" t="s">
        <v>1849</v>
      </c>
      <c r="D187" s="55" t="s">
        <v>683</v>
      </c>
      <c r="E187" s="55">
        <v>1</v>
      </c>
      <c r="F187" s="55">
        <v>96</v>
      </c>
      <c r="G187" s="55">
        <v>99</v>
      </c>
      <c r="H187" s="55">
        <v>81</v>
      </c>
      <c r="I187" s="120"/>
    </row>
    <row r="188" spans="1:9" x14ac:dyDescent="0.35">
      <c r="A188" s="55">
        <v>187</v>
      </c>
      <c r="B188" s="55" t="s">
        <v>1659</v>
      </c>
      <c r="C188" s="55" t="s">
        <v>1850</v>
      </c>
      <c r="D188" s="55" t="s">
        <v>683</v>
      </c>
      <c r="E188" s="55">
        <v>4</v>
      </c>
      <c r="F188" s="55">
        <v>90</v>
      </c>
      <c r="G188" s="55">
        <v>94</v>
      </c>
      <c r="H188" s="55">
        <v>82</v>
      </c>
      <c r="I188" s="120"/>
    </row>
    <row r="189" spans="1:9" x14ac:dyDescent="0.35">
      <c r="A189" s="55">
        <v>188</v>
      </c>
      <c r="B189" s="55" t="s">
        <v>1689</v>
      </c>
      <c r="C189" s="55" t="s">
        <v>1851</v>
      </c>
      <c r="D189" s="55" t="s">
        <v>683</v>
      </c>
      <c r="E189" s="55">
        <v>4</v>
      </c>
      <c r="F189" s="55">
        <v>99</v>
      </c>
      <c r="G189" s="55">
        <v>93</v>
      </c>
      <c r="H189" s="55">
        <v>98</v>
      </c>
      <c r="I189" s="120"/>
    </row>
    <row r="190" spans="1:9" x14ac:dyDescent="0.35">
      <c r="A190" s="55">
        <v>189</v>
      </c>
      <c r="B190" s="55" t="s">
        <v>1852</v>
      </c>
      <c r="C190" s="55" t="s">
        <v>1853</v>
      </c>
      <c r="D190" s="55" t="s">
        <v>683</v>
      </c>
      <c r="E190" s="55">
        <v>1</v>
      </c>
      <c r="F190" s="55">
        <v>98</v>
      </c>
      <c r="G190" s="55">
        <v>86</v>
      </c>
      <c r="H190" s="55">
        <v>81</v>
      </c>
      <c r="I190" s="120"/>
    </row>
    <row r="191" spans="1:9" x14ac:dyDescent="0.35">
      <c r="A191" s="55">
        <v>190</v>
      </c>
      <c r="B191" s="55" t="s">
        <v>1696</v>
      </c>
      <c r="C191" s="55" t="s">
        <v>1854</v>
      </c>
      <c r="D191" s="55" t="s">
        <v>683</v>
      </c>
      <c r="E191" s="55">
        <v>7</v>
      </c>
      <c r="F191" s="55">
        <v>83</v>
      </c>
      <c r="G191" s="55">
        <v>93</v>
      </c>
      <c r="H191" s="55">
        <v>94</v>
      </c>
      <c r="I191" s="120"/>
    </row>
    <row r="192" spans="1:9" x14ac:dyDescent="0.35">
      <c r="A192" s="55">
        <v>191</v>
      </c>
      <c r="B192" s="55" t="s">
        <v>1674</v>
      </c>
      <c r="C192" s="55" t="s">
        <v>1855</v>
      </c>
      <c r="D192" s="55" t="s">
        <v>683</v>
      </c>
      <c r="E192" s="55">
        <v>6</v>
      </c>
      <c r="F192" s="55">
        <v>97</v>
      </c>
      <c r="G192" s="55">
        <v>89</v>
      </c>
      <c r="H192" s="55">
        <v>91</v>
      </c>
      <c r="I192" s="120"/>
    </row>
    <row r="193" spans="1:9" x14ac:dyDescent="0.35">
      <c r="A193" s="55">
        <v>192</v>
      </c>
      <c r="B193" s="55" t="s">
        <v>1648</v>
      </c>
      <c r="C193" s="55" t="s">
        <v>1856</v>
      </c>
      <c r="D193" s="55" t="s">
        <v>683</v>
      </c>
      <c r="E193" s="55">
        <v>3</v>
      </c>
      <c r="F193" s="55">
        <v>85</v>
      </c>
      <c r="G193" s="55">
        <v>88</v>
      </c>
      <c r="H193" s="55">
        <v>65</v>
      </c>
      <c r="I193" s="120"/>
    </row>
    <row r="194" spans="1:9" x14ac:dyDescent="0.35">
      <c r="A194" s="55">
        <v>193</v>
      </c>
      <c r="B194" s="55" t="s">
        <v>1626</v>
      </c>
      <c r="C194" s="55" t="s">
        <v>1857</v>
      </c>
      <c r="D194" s="55" t="s">
        <v>683</v>
      </c>
      <c r="E194" s="55">
        <v>5</v>
      </c>
      <c r="F194" s="55">
        <v>87</v>
      </c>
      <c r="G194" s="55">
        <v>88</v>
      </c>
      <c r="H194" s="55">
        <v>83</v>
      </c>
      <c r="I194" s="120"/>
    </row>
    <row r="195" spans="1:9" x14ac:dyDescent="0.35">
      <c r="A195" s="55">
        <v>194</v>
      </c>
      <c r="B195" s="55" t="s">
        <v>1620</v>
      </c>
      <c r="C195" s="55" t="s">
        <v>1858</v>
      </c>
      <c r="D195" s="55" t="s">
        <v>683</v>
      </c>
      <c r="E195" s="55">
        <v>3</v>
      </c>
      <c r="F195" s="55">
        <v>82</v>
      </c>
      <c r="G195" s="55">
        <v>98</v>
      </c>
      <c r="H195" s="55">
        <v>74</v>
      </c>
      <c r="I195" s="120"/>
    </row>
    <row r="196" spans="1:9" x14ac:dyDescent="0.35">
      <c r="A196" s="55">
        <v>195</v>
      </c>
      <c r="B196" s="55" t="s">
        <v>1620</v>
      </c>
      <c r="C196" s="55" t="s">
        <v>1859</v>
      </c>
      <c r="D196" s="55" t="s">
        <v>683</v>
      </c>
      <c r="E196" s="55">
        <v>8</v>
      </c>
      <c r="F196" s="55">
        <v>80</v>
      </c>
      <c r="G196" s="55">
        <v>83</v>
      </c>
      <c r="H196" s="55">
        <v>83</v>
      </c>
      <c r="I196" s="120"/>
    </row>
    <row r="197" spans="1:9" x14ac:dyDescent="0.35">
      <c r="A197" s="55">
        <v>196</v>
      </c>
      <c r="B197" s="55" t="s">
        <v>1634</v>
      </c>
      <c r="C197" s="55" t="s">
        <v>1860</v>
      </c>
      <c r="D197" s="55" t="s">
        <v>683</v>
      </c>
      <c r="E197" s="55">
        <v>5</v>
      </c>
      <c r="F197" s="55">
        <v>95</v>
      </c>
      <c r="G197" s="55">
        <v>92</v>
      </c>
      <c r="H197" s="55">
        <v>61</v>
      </c>
      <c r="I197" s="120"/>
    </row>
    <row r="198" spans="1:9" x14ac:dyDescent="0.35">
      <c r="A198" s="55">
        <v>197</v>
      </c>
      <c r="B198" s="55" t="s">
        <v>1672</v>
      </c>
      <c r="C198" s="55" t="s">
        <v>1861</v>
      </c>
      <c r="D198" s="55" t="s">
        <v>683</v>
      </c>
      <c r="E198" s="55">
        <v>4</v>
      </c>
      <c r="F198" s="55">
        <v>100</v>
      </c>
      <c r="G198" s="55">
        <v>68</v>
      </c>
      <c r="H198" s="55">
        <v>81</v>
      </c>
      <c r="I198" s="120"/>
    </row>
    <row r="199" spans="1:9" x14ac:dyDescent="0.35">
      <c r="A199" s="55">
        <v>198</v>
      </c>
      <c r="B199" s="55" t="s">
        <v>1786</v>
      </c>
      <c r="C199" s="55" t="s">
        <v>1862</v>
      </c>
      <c r="D199" s="55" t="s">
        <v>683</v>
      </c>
      <c r="E199" s="55">
        <v>5</v>
      </c>
      <c r="F199" s="55">
        <v>76</v>
      </c>
      <c r="G199" s="55">
        <v>98</v>
      </c>
      <c r="H199" s="55">
        <v>84</v>
      </c>
      <c r="I199" s="120"/>
    </row>
    <row r="200" spans="1:9" x14ac:dyDescent="0.35">
      <c r="A200" s="55">
        <v>199</v>
      </c>
      <c r="B200" s="55" t="s">
        <v>1620</v>
      </c>
      <c r="C200" s="55" t="s">
        <v>1863</v>
      </c>
      <c r="D200" s="55" t="s">
        <v>683</v>
      </c>
      <c r="E200" s="55">
        <v>2</v>
      </c>
      <c r="F200" s="55">
        <v>88</v>
      </c>
      <c r="G200" s="55">
        <v>96</v>
      </c>
      <c r="H200" s="55">
        <v>80</v>
      </c>
      <c r="I200" s="120"/>
    </row>
    <row r="201" spans="1:9" x14ac:dyDescent="0.35">
      <c r="A201" s="55">
        <v>200</v>
      </c>
      <c r="B201" s="55" t="s">
        <v>1864</v>
      </c>
      <c r="C201" s="55" t="s">
        <v>1865</v>
      </c>
      <c r="D201" s="55" t="s">
        <v>683</v>
      </c>
      <c r="E201" s="55">
        <v>7</v>
      </c>
      <c r="F201" s="55">
        <v>94</v>
      </c>
      <c r="G201" s="55">
        <v>93</v>
      </c>
      <c r="H201" s="55">
        <v>88</v>
      </c>
      <c r="I201" s="120"/>
    </row>
    <row r="202" spans="1:9" x14ac:dyDescent="0.35">
      <c r="A202" s="55">
        <v>201</v>
      </c>
      <c r="B202" s="55" t="s">
        <v>1626</v>
      </c>
      <c r="C202" s="55" t="s">
        <v>1866</v>
      </c>
      <c r="D202" s="55" t="s">
        <v>683</v>
      </c>
      <c r="E202" s="55">
        <v>9</v>
      </c>
      <c r="F202" s="55">
        <v>93</v>
      </c>
      <c r="G202" s="55">
        <v>83</v>
      </c>
      <c r="H202" s="55">
        <v>61</v>
      </c>
      <c r="I202" s="120"/>
    </row>
    <row r="203" spans="1:9" x14ac:dyDescent="0.35">
      <c r="A203" s="55">
        <v>202</v>
      </c>
      <c r="B203" s="55" t="s">
        <v>1622</v>
      </c>
      <c r="C203" s="55" t="s">
        <v>1771</v>
      </c>
      <c r="D203" s="55" t="s">
        <v>683</v>
      </c>
      <c r="E203" s="55">
        <v>2</v>
      </c>
      <c r="F203" s="55">
        <v>95</v>
      </c>
      <c r="G203" s="55">
        <v>86</v>
      </c>
      <c r="H203" s="55">
        <v>75</v>
      </c>
      <c r="I203" s="120"/>
    </row>
    <row r="204" spans="1:9" x14ac:dyDescent="0.35">
      <c r="A204" s="55">
        <v>203</v>
      </c>
      <c r="B204" s="55" t="s">
        <v>1716</v>
      </c>
      <c r="C204" s="55" t="s">
        <v>1867</v>
      </c>
      <c r="D204" s="55" t="s">
        <v>683</v>
      </c>
      <c r="E204" s="55">
        <v>5</v>
      </c>
      <c r="F204" s="55">
        <v>88</v>
      </c>
      <c r="G204" s="55">
        <v>86</v>
      </c>
      <c r="H204" s="55">
        <v>71</v>
      </c>
      <c r="I204" s="120"/>
    </row>
    <row r="205" spans="1:9" x14ac:dyDescent="0.35">
      <c r="A205" s="55">
        <v>204</v>
      </c>
      <c r="B205" s="55" t="s">
        <v>1648</v>
      </c>
      <c r="C205" s="55" t="s">
        <v>1868</v>
      </c>
      <c r="D205" s="55" t="s">
        <v>683</v>
      </c>
      <c r="E205" s="55">
        <v>3</v>
      </c>
      <c r="F205" s="55">
        <v>88</v>
      </c>
      <c r="G205" s="55">
        <v>97</v>
      </c>
      <c r="H205" s="55">
        <v>71</v>
      </c>
      <c r="I205" s="120"/>
    </row>
    <row r="206" spans="1:9" x14ac:dyDescent="0.35">
      <c r="A206" s="55">
        <v>205</v>
      </c>
      <c r="B206" s="55" t="s">
        <v>1678</v>
      </c>
      <c r="C206" s="55" t="s">
        <v>1869</v>
      </c>
      <c r="D206" s="55" t="s">
        <v>683</v>
      </c>
      <c r="E206" s="55">
        <v>2</v>
      </c>
      <c r="F206" s="55">
        <v>81</v>
      </c>
      <c r="G206" s="55">
        <v>95</v>
      </c>
      <c r="H206" s="55">
        <v>70</v>
      </c>
      <c r="I206" s="120"/>
    </row>
    <row r="207" spans="1:9" x14ac:dyDescent="0.35">
      <c r="A207" s="55">
        <v>206</v>
      </c>
      <c r="B207" s="55" t="s">
        <v>1620</v>
      </c>
      <c r="C207" s="55" t="s">
        <v>1870</v>
      </c>
      <c r="D207" s="55" t="s">
        <v>683</v>
      </c>
      <c r="E207" s="55">
        <v>7</v>
      </c>
      <c r="F207" s="55">
        <v>90</v>
      </c>
      <c r="G207" s="55">
        <v>99</v>
      </c>
      <c r="H207" s="55">
        <v>89</v>
      </c>
      <c r="I207" s="120"/>
    </row>
    <row r="208" spans="1:9" x14ac:dyDescent="0.35">
      <c r="A208" s="55">
        <v>207</v>
      </c>
      <c r="B208" s="55" t="s">
        <v>1871</v>
      </c>
      <c r="C208" s="55" t="s">
        <v>1821</v>
      </c>
      <c r="D208" s="55" t="s">
        <v>683</v>
      </c>
      <c r="E208" s="55">
        <v>5</v>
      </c>
      <c r="F208" s="55">
        <v>86</v>
      </c>
      <c r="G208" s="55">
        <v>91</v>
      </c>
      <c r="H208" s="55">
        <v>78</v>
      </c>
      <c r="I208" s="120"/>
    </row>
    <row r="209" spans="1:9" x14ac:dyDescent="0.35">
      <c r="A209" s="55">
        <v>208</v>
      </c>
      <c r="B209" s="55" t="s">
        <v>1714</v>
      </c>
      <c r="C209" s="55" t="s">
        <v>1872</v>
      </c>
      <c r="D209" s="55" t="s">
        <v>683</v>
      </c>
      <c r="E209" s="55">
        <v>9</v>
      </c>
      <c r="F209" s="55">
        <v>94</v>
      </c>
      <c r="G209" s="55">
        <v>77</v>
      </c>
      <c r="H209" s="55">
        <v>70</v>
      </c>
      <c r="I209" s="120"/>
    </row>
    <row r="210" spans="1:9" x14ac:dyDescent="0.35">
      <c r="A210" s="55">
        <v>209</v>
      </c>
      <c r="B210" s="55" t="s">
        <v>1698</v>
      </c>
      <c r="C210" s="55" t="s">
        <v>1713</v>
      </c>
      <c r="D210" s="55" t="s">
        <v>683</v>
      </c>
      <c r="E210" s="55">
        <v>8</v>
      </c>
      <c r="F210" s="55">
        <v>91</v>
      </c>
      <c r="G210" s="55">
        <v>83</v>
      </c>
      <c r="H210" s="55">
        <v>74</v>
      </c>
      <c r="I210" s="120"/>
    </row>
    <row r="211" spans="1:9" x14ac:dyDescent="0.35">
      <c r="A211" s="55">
        <v>210</v>
      </c>
      <c r="B211" s="55" t="s">
        <v>1661</v>
      </c>
      <c r="C211" s="55" t="s">
        <v>1656</v>
      </c>
      <c r="D211" s="55" t="s">
        <v>683</v>
      </c>
      <c r="E211" s="55">
        <v>8</v>
      </c>
      <c r="F211" s="55">
        <v>90</v>
      </c>
      <c r="G211" s="55">
        <v>97</v>
      </c>
      <c r="H211" s="55">
        <v>98</v>
      </c>
      <c r="I211" s="120"/>
    </row>
    <row r="212" spans="1:9" x14ac:dyDescent="0.35">
      <c r="A212" s="55">
        <v>211</v>
      </c>
      <c r="B212" s="55" t="s">
        <v>1873</v>
      </c>
      <c r="C212" s="55" t="s">
        <v>1713</v>
      </c>
      <c r="D212" s="55" t="s">
        <v>683</v>
      </c>
      <c r="E212" s="55">
        <v>5</v>
      </c>
      <c r="F212" s="55">
        <v>82</v>
      </c>
      <c r="G212" s="55">
        <v>86</v>
      </c>
      <c r="H212" s="55">
        <v>87</v>
      </c>
      <c r="I212" s="120"/>
    </row>
    <row r="213" spans="1:9" x14ac:dyDescent="0.35">
      <c r="A213" s="55">
        <v>212</v>
      </c>
      <c r="B213" s="55" t="s">
        <v>1626</v>
      </c>
      <c r="C213" s="55" t="s">
        <v>1874</v>
      </c>
      <c r="D213" s="55" t="s">
        <v>683</v>
      </c>
      <c r="E213" s="55">
        <v>9</v>
      </c>
      <c r="F213" s="55">
        <v>92</v>
      </c>
      <c r="G213" s="55">
        <v>88</v>
      </c>
      <c r="H213" s="55">
        <v>59</v>
      </c>
      <c r="I213" s="120"/>
    </row>
    <row r="214" spans="1:9" x14ac:dyDescent="0.35">
      <c r="A214" s="55">
        <v>213</v>
      </c>
      <c r="B214" s="55" t="s">
        <v>1875</v>
      </c>
      <c r="C214" s="55" t="s">
        <v>1876</v>
      </c>
      <c r="D214" s="55" t="s">
        <v>683</v>
      </c>
      <c r="E214" s="55">
        <v>9</v>
      </c>
      <c r="F214" s="55">
        <v>93</v>
      </c>
      <c r="G214" s="55">
        <v>81</v>
      </c>
      <c r="H214" s="55">
        <v>61</v>
      </c>
      <c r="I214" s="120"/>
    </row>
    <row r="215" spans="1:9" x14ac:dyDescent="0.35">
      <c r="A215" s="55">
        <v>214</v>
      </c>
      <c r="B215" s="55" t="s">
        <v>1877</v>
      </c>
      <c r="C215" s="55" t="s">
        <v>1878</v>
      </c>
      <c r="D215" s="55" t="s">
        <v>683</v>
      </c>
      <c r="E215" s="55">
        <v>7</v>
      </c>
      <c r="F215" s="55">
        <v>90</v>
      </c>
      <c r="G215" s="55">
        <v>92</v>
      </c>
      <c r="H215" s="55">
        <v>83</v>
      </c>
      <c r="I215" s="120"/>
    </row>
    <row r="216" spans="1:9" x14ac:dyDescent="0.35">
      <c r="A216" s="55">
        <v>215</v>
      </c>
      <c r="B216" s="55" t="s">
        <v>1645</v>
      </c>
      <c r="C216" s="55" t="s">
        <v>1879</v>
      </c>
      <c r="D216" s="55" t="s">
        <v>683</v>
      </c>
      <c r="E216" s="55">
        <v>8</v>
      </c>
      <c r="F216" s="55">
        <v>89</v>
      </c>
      <c r="G216" s="55">
        <v>99</v>
      </c>
      <c r="H216" s="55">
        <v>74</v>
      </c>
      <c r="I216" s="120"/>
    </row>
    <row r="217" spans="1:9" x14ac:dyDescent="0.35">
      <c r="A217" s="55">
        <v>216</v>
      </c>
      <c r="B217" s="55" t="s">
        <v>1626</v>
      </c>
      <c r="C217" s="55" t="s">
        <v>1880</v>
      </c>
      <c r="D217" s="55" t="s">
        <v>683</v>
      </c>
      <c r="E217" s="55">
        <v>1</v>
      </c>
      <c r="F217" s="55">
        <v>97</v>
      </c>
      <c r="G217" s="55">
        <v>86</v>
      </c>
      <c r="H217" s="55">
        <v>74</v>
      </c>
      <c r="I217" s="120"/>
    </row>
    <row r="218" spans="1:9" x14ac:dyDescent="0.35">
      <c r="A218" s="55">
        <v>217</v>
      </c>
      <c r="B218" s="55" t="s">
        <v>1881</v>
      </c>
      <c r="C218" s="55" t="s">
        <v>1882</v>
      </c>
      <c r="D218" s="55" t="s">
        <v>683</v>
      </c>
      <c r="E218" s="55">
        <v>6</v>
      </c>
      <c r="F218" s="55">
        <v>93</v>
      </c>
      <c r="G218" s="55">
        <v>96</v>
      </c>
      <c r="H218" s="55">
        <v>85</v>
      </c>
      <c r="I218" s="120"/>
    </row>
    <row r="219" spans="1:9" x14ac:dyDescent="0.35">
      <c r="A219" s="55">
        <v>218</v>
      </c>
      <c r="B219" s="55" t="s">
        <v>1640</v>
      </c>
      <c r="C219" s="55" t="s">
        <v>1883</v>
      </c>
      <c r="D219" s="55" t="s">
        <v>683</v>
      </c>
      <c r="E219" s="55">
        <v>9</v>
      </c>
      <c r="F219" s="55">
        <v>82</v>
      </c>
      <c r="G219" s="55">
        <v>93</v>
      </c>
      <c r="H219" s="55">
        <v>72</v>
      </c>
      <c r="I219" s="120"/>
    </row>
    <row r="220" spans="1:9" x14ac:dyDescent="0.35">
      <c r="A220" s="55">
        <v>219</v>
      </c>
      <c r="B220" s="55" t="s">
        <v>1618</v>
      </c>
      <c r="C220" s="55" t="s">
        <v>1884</v>
      </c>
      <c r="D220" s="55" t="s">
        <v>683</v>
      </c>
      <c r="E220" s="55">
        <v>7</v>
      </c>
      <c r="F220" s="55">
        <v>87</v>
      </c>
      <c r="G220" s="55">
        <v>99</v>
      </c>
      <c r="H220" s="55">
        <v>67</v>
      </c>
      <c r="I220" s="120"/>
    </row>
    <row r="221" spans="1:9" x14ac:dyDescent="0.35">
      <c r="A221" s="55">
        <v>220</v>
      </c>
      <c r="B221" s="55" t="s">
        <v>1833</v>
      </c>
      <c r="C221" s="55" t="s">
        <v>1885</v>
      </c>
      <c r="D221" s="55" t="s">
        <v>683</v>
      </c>
      <c r="E221" s="55">
        <v>6</v>
      </c>
      <c r="F221" s="55">
        <v>100</v>
      </c>
      <c r="G221" s="55">
        <v>92</v>
      </c>
      <c r="H221" s="55">
        <v>89</v>
      </c>
      <c r="I221" s="120"/>
    </row>
    <row r="222" spans="1:9" x14ac:dyDescent="0.35">
      <c r="A222" s="55">
        <v>221</v>
      </c>
      <c r="B222" s="55" t="s">
        <v>1886</v>
      </c>
      <c r="C222" s="55" t="s">
        <v>1887</v>
      </c>
      <c r="D222" s="55" t="s">
        <v>683</v>
      </c>
      <c r="E222" s="55">
        <v>8</v>
      </c>
      <c r="F222" s="55">
        <v>96</v>
      </c>
      <c r="G222" s="55">
        <v>81</v>
      </c>
      <c r="H222" s="55">
        <v>76</v>
      </c>
      <c r="I222" s="120"/>
    </row>
    <row r="223" spans="1:9" x14ac:dyDescent="0.35">
      <c r="A223" s="55">
        <v>222</v>
      </c>
      <c r="B223" s="55" t="s">
        <v>1620</v>
      </c>
      <c r="C223" s="55" t="s">
        <v>1888</v>
      </c>
      <c r="D223" s="55" t="s">
        <v>683</v>
      </c>
      <c r="E223" s="55">
        <v>4</v>
      </c>
      <c r="F223" s="55">
        <v>89</v>
      </c>
      <c r="G223" s="55">
        <v>67</v>
      </c>
      <c r="H223" s="55">
        <v>69</v>
      </c>
      <c r="I223" s="120"/>
    </row>
    <row r="224" spans="1:9" x14ac:dyDescent="0.35">
      <c r="A224" s="55">
        <v>223</v>
      </c>
      <c r="B224" s="55" t="s">
        <v>1626</v>
      </c>
      <c r="C224" s="55" t="s">
        <v>1889</v>
      </c>
      <c r="D224" s="55" t="s">
        <v>683</v>
      </c>
      <c r="E224" s="55">
        <v>7</v>
      </c>
      <c r="F224" s="55">
        <v>85</v>
      </c>
      <c r="G224" s="55">
        <v>100</v>
      </c>
      <c r="H224" s="55">
        <v>83</v>
      </c>
      <c r="I224" s="120"/>
    </row>
    <row r="225" spans="1:9" x14ac:dyDescent="0.35">
      <c r="A225" s="55">
        <v>224</v>
      </c>
      <c r="B225" s="55" t="s">
        <v>1694</v>
      </c>
      <c r="C225" s="55" t="s">
        <v>1890</v>
      </c>
      <c r="D225" s="55" t="s">
        <v>683</v>
      </c>
      <c r="E225" s="55">
        <v>7</v>
      </c>
      <c r="F225" s="55">
        <v>89</v>
      </c>
      <c r="G225" s="55">
        <v>96</v>
      </c>
      <c r="H225" s="55">
        <v>99</v>
      </c>
      <c r="I225" s="120"/>
    </row>
    <row r="226" spans="1:9" x14ac:dyDescent="0.35">
      <c r="A226" s="55">
        <v>225</v>
      </c>
      <c r="B226" s="55" t="s">
        <v>1634</v>
      </c>
      <c r="C226" s="55" t="s">
        <v>1891</v>
      </c>
      <c r="D226" s="55" t="s">
        <v>683</v>
      </c>
      <c r="E226" s="55">
        <v>2</v>
      </c>
      <c r="F226" s="55">
        <v>75</v>
      </c>
      <c r="G226" s="55">
        <v>93</v>
      </c>
      <c r="H226" s="55">
        <v>75</v>
      </c>
      <c r="I226" s="120"/>
    </row>
    <row r="227" spans="1:9" x14ac:dyDescent="0.35">
      <c r="A227" s="55">
        <v>226</v>
      </c>
      <c r="B227" s="55" t="s">
        <v>1618</v>
      </c>
      <c r="C227" s="55" t="s">
        <v>1892</v>
      </c>
      <c r="D227" s="55" t="s">
        <v>683</v>
      </c>
      <c r="E227" s="55">
        <v>5</v>
      </c>
      <c r="F227" s="55">
        <v>92</v>
      </c>
      <c r="G227" s="55">
        <v>90</v>
      </c>
      <c r="H227" s="55">
        <v>71</v>
      </c>
      <c r="I227" s="120"/>
    </row>
    <row r="228" spans="1:9" x14ac:dyDescent="0.35">
      <c r="A228" s="55">
        <v>227</v>
      </c>
      <c r="B228" s="55" t="s">
        <v>1640</v>
      </c>
      <c r="C228" s="55" t="s">
        <v>1673</v>
      </c>
      <c r="D228" s="55" t="s">
        <v>683</v>
      </c>
      <c r="E228" s="55">
        <v>8</v>
      </c>
      <c r="F228" s="55">
        <v>94</v>
      </c>
      <c r="G228" s="55">
        <v>75</v>
      </c>
      <c r="H228" s="55">
        <v>71</v>
      </c>
      <c r="I228" s="120"/>
    </row>
    <row r="229" spans="1:9" x14ac:dyDescent="0.35">
      <c r="A229" s="55">
        <v>228</v>
      </c>
      <c r="B229" s="55" t="s">
        <v>1714</v>
      </c>
      <c r="C229" s="55" t="s">
        <v>1893</v>
      </c>
      <c r="D229" s="55" t="s">
        <v>683</v>
      </c>
      <c r="E229" s="55">
        <v>7</v>
      </c>
      <c r="F229" s="55">
        <v>89</v>
      </c>
      <c r="G229" s="55">
        <v>93</v>
      </c>
      <c r="H229" s="55">
        <v>80</v>
      </c>
      <c r="I229" s="120"/>
    </row>
    <row r="230" spans="1:9" x14ac:dyDescent="0.35">
      <c r="A230" s="55">
        <v>229</v>
      </c>
      <c r="B230" s="55" t="s">
        <v>1894</v>
      </c>
      <c r="C230" s="55" t="s">
        <v>1895</v>
      </c>
      <c r="D230" s="55" t="s">
        <v>683</v>
      </c>
      <c r="E230" s="55">
        <v>6</v>
      </c>
      <c r="F230" s="55">
        <v>94</v>
      </c>
      <c r="G230" s="55">
        <v>93</v>
      </c>
      <c r="H230" s="55">
        <v>86</v>
      </c>
      <c r="I230" s="120"/>
    </row>
    <row r="231" spans="1:9" x14ac:dyDescent="0.35">
      <c r="A231" s="55">
        <v>230</v>
      </c>
      <c r="B231" s="55" t="s">
        <v>1683</v>
      </c>
      <c r="C231" s="55" t="s">
        <v>1896</v>
      </c>
      <c r="D231" s="55" t="s">
        <v>683</v>
      </c>
      <c r="E231" s="55">
        <v>7</v>
      </c>
      <c r="F231" s="55">
        <v>92</v>
      </c>
      <c r="G231" s="55">
        <v>92</v>
      </c>
      <c r="H231" s="55">
        <v>99</v>
      </c>
      <c r="I231" s="120"/>
    </row>
    <row r="232" spans="1:9" x14ac:dyDescent="0.35">
      <c r="A232" s="55">
        <v>231</v>
      </c>
      <c r="B232" s="55" t="s">
        <v>1716</v>
      </c>
      <c r="C232" s="55" t="s">
        <v>1897</v>
      </c>
      <c r="D232" s="55" t="s">
        <v>683</v>
      </c>
      <c r="E232" s="55">
        <v>8</v>
      </c>
      <c r="F232" s="55">
        <v>86</v>
      </c>
      <c r="G232" s="55">
        <v>94</v>
      </c>
      <c r="H232" s="55">
        <v>69</v>
      </c>
      <c r="I232" s="120"/>
    </row>
    <row r="233" spans="1:9" x14ac:dyDescent="0.35">
      <c r="A233" s="55">
        <v>232</v>
      </c>
      <c r="B233" s="55" t="s">
        <v>1745</v>
      </c>
      <c r="C233" s="55" t="s">
        <v>1898</v>
      </c>
      <c r="D233" s="55" t="s">
        <v>683</v>
      </c>
      <c r="E233" s="55">
        <v>8</v>
      </c>
      <c r="F233" s="55">
        <v>87</v>
      </c>
      <c r="G233" s="55">
        <v>99</v>
      </c>
      <c r="H233" s="55">
        <v>80</v>
      </c>
      <c r="I233" s="120"/>
    </row>
    <row r="234" spans="1:9" x14ac:dyDescent="0.35">
      <c r="A234" s="55">
        <v>233</v>
      </c>
      <c r="B234" s="55" t="s">
        <v>1618</v>
      </c>
      <c r="C234" s="55" t="s">
        <v>1899</v>
      </c>
      <c r="D234" s="55" t="s">
        <v>683</v>
      </c>
      <c r="E234" s="55">
        <v>3</v>
      </c>
      <c r="F234" s="55">
        <v>80</v>
      </c>
      <c r="G234" s="55">
        <v>89</v>
      </c>
      <c r="H234" s="55">
        <v>70</v>
      </c>
      <c r="I234" s="120"/>
    </row>
    <row r="235" spans="1:9" x14ac:dyDescent="0.35">
      <c r="A235" s="55">
        <v>234</v>
      </c>
      <c r="B235" s="55" t="s">
        <v>1626</v>
      </c>
      <c r="C235" s="55" t="s">
        <v>1900</v>
      </c>
      <c r="D235" s="55" t="s">
        <v>683</v>
      </c>
      <c r="E235" s="55">
        <v>6</v>
      </c>
      <c r="F235" s="55">
        <v>86</v>
      </c>
      <c r="G235" s="55">
        <v>80</v>
      </c>
      <c r="H235" s="55">
        <v>89</v>
      </c>
      <c r="I235" s="120"/>
    </row>
    <row r="236" spans="1:9" x14ac:dyDescent="0.35">
      <c r="A236" s="55">
        <v>235</v>
      </c>
      <c r="B236" s="55" t="s">
        <v>1714</v>
      </c>
      <c r="C236" s="55" t="s">
        <v>1901</v>
      </c>
      <c r="D236" s="55" t="s">
        <v>683</v>
      </c>
      <c r="E236" s="55">
        <v>8</v>
      </c>
      <c r="F236" s="55">
        <v>87</v>
      </c>
      <c r="G236" s="55">
        <v>97</v>
      </c>
      <c r="H236" s="55">
        <v>81</v>
      </c>
      <c r="I236" s="120"/>
    </row>
    <row r="237" spans="1:9" x14ac:dyDescent="0.35">
      <c r="A237" s="55">
        <v>236</v>
      </c>
      <c r="B237" s="55" t="s">
        <v>1678</v>
      </c>
      <c r="C237" s="55" t="s">
        <v>1902</v>
      </c>
      <c r="D237" s="55" t="s">
        <v>683</v>
      </c>
      <c r="E237" s="55">
        <v>9</v>
      </c>
      <c r="F237" s="55">
        <v>91</v>
      </c>
      <c r="G237" s="55">
        <v>74</v>
      </c>
      <c r="H237" s="55">
        <v>78</v>
      </c>
      <c r="I237" s="120"/>
    </row>
    <row r="238" spans="1:9" x14ac:dyDescent="0.35">
      <c r="A238" s="55">
        <v>237</v>
      </c>
      <c r="B238" s="55" t="s">
        <v>1903</v>
      </c>
      <c r="C238" s="55" t="s">
        <v>1904</v>
      </c>
      <c r="D238" s="55" t="s">
        <v>683</v>
      </c>
      <c r="E238" s="55">
        <v>1</v>
      </c>
      <c r="F238" s="55">
        <v>90</v>
      </c>
      <c r="G238" s="55">
        <v>89</v>
      </c>
      <c r="H238" s="55">
        <v>76</v>
      </c>
      <c r="I238" s="120"/>
    </row>
    <row r="239" spans="1:9" x14ac:dyDescent="0.35">
      <c r="A239" s="55">
        <v>238</v>
      </c>
      <c r="B239" s="55" t="s">
        <v>1624</v>
      </c>
      <c r="C239" s="55" t="s">
        <v>1905</v>
      </c>
      <c r="D239" s="55" t="s">
        <v>683</v>
      </c>
      <c r="E239" s="55">
        <v>1</v>
      </c>
      <c r="F239" s="55">
        <v>100</v>
      </c>
      <c r="G239" s="55">
        <v>60</v>
      </c>
      <c r="H239" s="55">
        <v>75</v>
      </c>
      <c r="I239" s="120"/>
    </row>
    <row r="240" spans="1:9" x14ac:dyDescent="0.35">
      <c r="A240" s="55">
        <v>239</v>
      </c>
      <c r="B240" s="55" t="s">
        <v>1683</v>
      </c>
      <c r="C240" s="55" t="s">
        <v>1906</v>
      </c>
      <c r="D240" s="55" t="s">
        <v>683</v>
      </c>
      <c r="E240" s="55">
        <v>9</v>
      </c>
      <c r="F240" s="55">
        <v>96</v>
      </c>
      <c r="G240" s="55">
        <v>92</v>
      </c>
      <c r="H240" s="55">
        <v>90</v>
      </c>
      <c r="I240" s="120"/>
    </row>
    <row r="241" spans="1:9" x14ac:dyDescent="0.35">
      <c r="A241" s="55">
        <v>240</v>
      </c>
      <c r="B241" s="55" t="s">
        <v>1802</v>
      </c>
      <c r="C241" s="55" t="s">
        <v>1907</v>
      </c>
      <c r="D241" s="55" t="s">
        <v>683</v>
      </c>
      <c r="E241" s="55">
        <v>4</v>
      </c>
      <c r="F241" s="55">
        <v>85</v>
      </c>
      <c r="G241" s="55">
        <v>91</v>
      </c>
      <c r="H241" s="55">
        <v>91</v>
      </c>
      <c r="I241" s="120"/>
    </row>
    <row r="242" spans="1:9" x14ac:dyDescent="0.35">
      <c r="A242" s="55">
        <v>241</v>
      </c>
      <c r="B242" s="55" t="s">
        <v>1634</v>
      </c>
      <c r="C242" s="55" t="s">
        <v>1908</v>
      </c>
      <c r="D242" s="55" t="s">
        <v>683</v>
      </c>
      <c r="E242" s="55">
        <v>4</v>
      </c>
      <c r="F242" s="55">
        <v>92</v>
      </c>
      <c r="G242" s="55">
        <v>90</v>
      </c>
      <c r="H242" s="55">
        <v>81</v>
      </c>
      <c r="I242" s="120"/>
    </row>
    <row r="243" spans="1:9" x14ac:dyDescent="0.35">
      <c r="A243" s="55">
        <v>242</v>
      </c>
      <c r="B243" s="55" t="s">
        <v>1622</v>
      </c>
      <c r="C243" s="55" t="s">
        <v>1783</v>
      </c>
      <c r="D243" s="55" t="s">
        <v>683</v>
      </c>
      <c r="E243" s="55">
        <v>7</v>
      </c>
      <c r="F243" s="55">
        <v>86</v>
      </c>
      <c r="G243" s="55">
        <v>73</v>
      </c>
      <c r="H243" s="55">
        <v>75</v>
      </c>
      <c r="I243" s="120"/>
    </row>
    <row r="244" spans="1:9" x14ac:dyDescent="0.35">
      <c r="A244" s="55">
        <v>243</v>
      </c>
      <c r="B244" s="55" t="s">
        <v>1618</v>
      </c>
      <c r="C244" s="55" t="s">
        <v>1909</v>
      </c>
      <c r="D244" s="55" t="s">
        <v>683</v>
      </c>
      <c r="E244" s="55">
        <v>5</v>
      </c>
      <c r="F244" s="55">
        <v>88</v>
      </c>
      <c r="G244" s="55">
        <v>89</v>
      </c>
      <c r="H244" s="55">
        <v>86</v>
      </c>
      <c r="I244" s="120"/>
    </row>
    <row r="245" spans="1:9" x14ac:dyDescent="0.35">
      <c r="A245" s="55">
        <v>244</v>
      </c>
      <c r="B245" s="55" t="s">
        <v>1910</v>
      </c>
      <c r="C245" s="55" t="s">
        <v>1911</v>
      </c>
      <c r="D245" s="55" t="s">
        <v>683</v>
      </c>
      <c r="E245" s="55">
        <v>2</v>
      </c>
      <c r="F245" s="55">
        <v>98</v>
      </c>
      <c r="G245" s="55">
        <v>71</v>
      </c>
      <c r="H245" s="55">
        <v>76</v>
      </c>
      <c r="I245" s="120"/>
    </row>
    <row r="246" spans="1:9" x14ac:dyDescent="0.35">
      <c r="A246" s="55">
        <v>245</v>
      </c>
      <c r="B246" s="55" t="s">
        <v>1714</v>
      </c>
      <c r="C246" s="55" t="s">
        <v>1912</v>
      </c>
      <c r="D246" s="55" t="s">
        <v>683</v>
      </c>
      <c r="E246" s="55">
        <v>9</v>
      </c>
      <c r="F246" s="55">
        <v>91</v>
      </c>
      <c r="G246" s="55">
        <v>84</v>
      </c>
      <c r="H246" s="55">
        <v>64</v>
      </c>
      <c r="I246" s="120"/>
    </row>
    <row r="247" spans="1:9" x14ac:dyDescent="0.35">
      <c r="A247" s="55">
        <v>246</v>
      </c>
      <c r="B247" s="55" t="s">
        <v>1620</v>
      </c>
      <c r="C247" s="55" t="s">
        <v>1913</v>
      </c>
      <c r="D247" s="55" t="s">
        <v>683</v>
      </c>
      <c r="E247" s="55">
        <v>7</v>
      </c>
      <c r="F247" s="55">
        <v>88</v>
      </c>
      <c r="G247" s="55">
        <v>86</v>
      </c>
      <c r="H247" s="55">
        <v>93</v>
      </c>
      <c r="I247" s="120"/>
    </row>
    <row r="248" spans="1:9" x14ac:dyDescent="0.35">
      <c r="A248" s="55">
        <v>247</v>
      </c>
      <c r="B248" s="55" t="s">
        <v>1620</v>
      </c>
      <c r="C248" s="55" t="s">
        <v>1624</v>
      </c>
      <c r="D248" s="55" t="s">
        <v>683</v>
      </c>
      <c r="E248" s="55">
        <v>6</v>
      </c>
      <c r="F248" s="55">
        <v>92</v>
      </c>
      <c r="G248" s="55">
        <v>93</v>
      </c>
      <c r="H248" s="55">
        <v>87</v>
      </c>
      <c r="I248" s="120"/>
    </row>
    <row r="249" spans="1:9" x14ac:dyDescent="0.35">
      <c r="A249" s="55">
        <v>248</v>
      </c>
      <c r="B249" s="55" t="s">
        <v>1646</v>
      </c>
      <c r="C249" s="55" t="s">
        <v>1914</v>
      </c>
      <c r="D249" s="55" t="s">
        <v>683</v>
      </c>
      <c r="E249" s="55">
        <v>8</v>
      </c>
      <c r="F249" s="55">
        <v>98</v>
      </c>
      <c r="G249" s="55">
        <v>88</v>
      </c>
      <c r="H249" s="55">
        <v>71</v>
      </c>
      <c r="I249" s="120"/>
    </row>
    <row r="250" spans="1:9" x14ac:dyDescent="0.35">
      <c r="A250" s="55">
        <v>249</v>
      </c>
      <c r="B250" s="55" t="s">
        <v>1634</v>
      </c>
      <c r="C250" s="55" t="s">
        <v>1915</v>
      </c>
      <c r="D250" s="55" t="s">
        <v>683</v>
      </c>
      <c r="E250" s="55">
        <v>2</v>
      </c>
      <c r="F250" s="55">
        <v>90</v>
      </c>
      <c r="G250" s="55">
        <v>73</v>
      </c>
      <c r="H250" s="55">
        <v>72</v>
      </c>
      <c r="I250" s="120"/>
    </row>
    <row r="251" spans="1:9" x14ac:dyDescent="0.35">
      <c r="A251" s="55">
        <v>250</v>
      </c>
      <c r="B251" s="55" t="s">
        <v>1852</v>
      </c>
      <c r="C251" s="55" t="s">
        <v>1916</v>
      </c>
      <c r="D251" s="55" t="s">
        <v>683</v>
      </c>
      <c r="E251" s="55">
        <v>7</v>
      </c>
      <c r="F251" s="55">
        <v>100</v>
      </c>
      <c r="G251" s="55">
        <v>80</v>
      </c>
      <c r="H251" s="55">
        <v>76</v>
      </c>
      <c r="I251" s="120"/>
    </row>
    <row r="252" spans="1:9" x14ac:dyDescent="0.35">
      <c r="A252" s="55">
        <v>251</v>
      </c>
      <c r="B252" s="55" t="s">
        <v>1701</v>
      </c>
      <c r="C252" s="55" t="s">
        <v>1917</v>
      </c>
      <c r="D252" s="55" t="s">
        <v>683</v>
      </c>
      <c r="E252" s="55">
        <v>3</v>
      </c>
      <c r="F252" s="55">
        <v>79</v>
      </c>
      <c r="G252" s="55">
        <v>87</v>
      </c>
      <c r="H252" s="55">
        <v>59</v>
      </c>
      <c r="I252" s="120"/>
    </row>
    <row r="253" spans="1:9" x14ac:dyDescent="0.35">
      <c r="A253" s="55">
        <v>252</v>
      </c>
      <c r="B253" s="55" t="s">
        <v>1689</v>
      </c>
      <c r="C253" s="55" t="s">
        <v>1918</v>
      </c>
      <c r="D253" s="55" t="s">
        <v>683</v>
      </c>
      <c r="E253" s="55">
        <v>6</v>
      </c>
      <c r="F253" s="55">
        <v>93</v>
      </c>
      <c r="G253" s="55">
        <v>92</v>
      </c>
      <c r="H253" s="55">
        <v>77</v>
      </c>
      <c r="I253" s="120"/>
    </row>
    <row r="254" spans="1:9" x14ac:dyDescent="0.35">
      <c r="A254" s="55">
        <v>253</v>
      </c>
      <c r="B254" s="55" t="s">
        <v>1919</v>
      </c>
      <c r="C254" s="55" t="s">
        <v>1920</v>
      </c>
      <c r="D254" s="55" t="s">
        <v>683</v>
      </c>
      <c r="E254" s="55">
        <v>7</v>
      </c>
      <c r="F254" s="55">
        <v>92</v>
      </c>
      <c r="G254" s="55">
        <v>89</v>
      </c>
      <c r="H254" s="55">
        <v>100</v>
      </c>
      <c r="I254" s="120"/>
    </row>
    <row r="255" spans="1:9" x14ac:dyDescent="0.35">
      <c r="A255" s="55">
        <v>254</v>
      </c>
      <c r="B255" s="55" t="s">
        <v>1634</v>
      </c>
      <c r="C255" s="55" t="s">
        <v>1921</v>
      </c>
      <c r="D255" s="55" t="s">
        <v>683</v>
      </c>
      <c r="E255" s="55">
        <v>2</v>
      </c>
      <c r="F255" s="55">
        <v>92</v>
      </c>
      <c r="G255" s="55">
        <v>75</v>
      </c>
      <c r="H255" s="55">
        <v>84</v>
      </c>
      <c r="I255" s="120"/>
    </row>
    <row r="256" spans="1:9" x14ac:dyDescent="0.35">
      <c r="A256" s="55">
        <v>255</v>
      </c>
      <c r="B256" s="55" t="s">
        <v>1678</v>
      </c>
      <c r="C256" s="55" t="s">
        <v>1922</v>
      </c>
      <c r="D256" s="55" t="s">
        <v>683</v>
      </c>
      <c r="E256" s="55">
        <v>4</v>
      </c>
      <c r="F256" s="55">
        <v>87</v>
      </c>
      <c r="G256" s="55">
        <v>66</v>
      </c>
      <c r="H256" s="55">
        <v>80</v>
      </c>
      <c r="I256" s="120"/>
    </row>
    <row r="257" spans="1:9" x14ac:dyDescent="0.35">
      <c r="A257" s="55">
        <v>256</v>
      </c>
      <c r="B257" s="55" t="s">
        <v>1618</v>
      </c>
      <c r="C257" s="55" t="s">
        <v>1923</v>
      </c>
      <c r="D257" s="55" t="s">
        <v>683</v>
      </c>
      <c r="E257" s="55">
        <v>8</v>
      </c>
      <c r="F257" s="55">
        <v>100</v>
      </c>
      <c r="G257" s="55">
        <v>74</v>
      </c>
      <c r="H257" s="55">
        <v>78</v>
      </c>
      <c r="I257" s="120"/>
    </row>
    <row r="258" spans="1:9" x14ac:dyDescent="0.35">
      <c r="A258" s="55">
        <v>257</v>
      </c>
      <c r="B258" s="55" t="s">
        <v>1787</v>
      </c>
      <c r="C258" s="55" t="s">
        <v>1924</v>
      </c>
      <c r="D258" s="55" t="s">
        <v>683</v>
      </c>
      <c r="E258" s="55">
        <v>3</v>
      </c>
      <c r="F258" s="55">
        <v>71</v>
      </c>
      <c r="G258" s="55">
        <v>67</v>
      </c>
      <c r="H258" s="55">
        <v>60</v>
      </c>
      <c r="I258" s="120"/>
    </row>
    <row r="259" spans="1:9" x14ac:dyDescent="0.35">
      <c r="A259" s="55">
        <v>258</v>
      </c>
      <c r="B259" s="55" t="s">
        <v>1634</v>
      </c>
      <c r="C259" s="55" t="s">
        <v>1925</v>
      </c>
      <c r="D259" s="55" t="s">
        <v>683</v>
      </c>
      <c r="E259" s="55">
        <v>5</v>
      </c>
      <c r="F259" s="55">
        <v>82</v>
      </c>
      <c r="G259" s="55">
        <v>91</v>
      </c>
      <c r="H259" s="55">
        <v>70</v>
      </c>
      <c r="I259" s="120"/>
    </row>
    <row r="260" spans="1:9" x14ac:dyDescent="0.35">
      <c r="A260" s="55">
        <v>259</v>
      </c>
      <c r="B260" s="55" t="s">
        <v>1926</v>
      </c>
      <c r="C260" s="55" t="s">
        <v>1656</v>
      </c>
      <c r="D260" s="55" t="s">
        <v>683</v>
      </c>
      <c r="E260" s="55">
        <v>3</v>
      </c>
      <c r="F260" s="55">
        <v>88</v>
      </c>
      <c r="G260" s="55">
        <v>84</v>
      </c>
      <c r="H260" s="55">
        <v>63</v>
      </c>
      <c r="I260" s="120"/>
    </row>
    <row r="261" spans="1:9" x14ac:dyDescent="0.35">
      <c r="A261" s="55">
        <v>260</v>
      </c>
      <c r="B261" s="55" t="s">
        <v>1694</v>
      </c>
      <c r="C261" s="55" t="s">
        <v>1927</v>
      </c>
      <c r="D261" s="55" t="s">
        <v>683</v>
      </c>
      <c r="E261" s="55">
        <v>2</v>
      </c>
      <c r="F261" s="55">
        <v>90</v>
      </c>
      <c r="G261" s="55">
        <v>74</v>
      </c>
      <c r="H261" s="55">
        <v>68</v>
      </c>
      <c r="I261" s="120"/>
    </row>
    <row r="262" spans="1:9" x14ac:dyDescent="0.35">
      <c r="A262" s="55">
        <v>261</v>
      </c>
      <c r="B262" s="55" t="s">
        <v>1618</v>
      </c>
      <c r="C262" s="55" t="s">
        <v>1649</v>
      </c>
      <c r="D262" s="55" t="s">
        <v>683</v>
      </c>
      <c r="E262" s="55">
        <v>3</v>
      </c>
      <c r="F262" s="55">
        <v>92</v>
      </c>
      <c r="G262" s="55">
        <v>69</v>
      </c>
      <c r="H262" s="55">
        <v>56</v>
      </c>
      <c r="I262" s="120"/>
    </row>
    <row r="263" spans="1:9" x14ac:dyDescent="0.35">
      <c r="A263" s="55">
        <v>262</v>
      </c>
      <c r="B263" s="55" t="s">
        <v>1618</v>
      </c>
      <c r="C263" s="55" t="s">
        <v>1928</v>
      </c>
      <c r="D263" s="55" t="s">
        <v>683</v>
      </c>
      <c r="E263" s="55">
        <v>8</v>
      </c>
      <c r="F263" s="55">
        <v>86</v>
      </c>
      <c r="G263" s="55">
        <v>85</v>
      </c>
      <c r="H263" s="55">
        <v>71</v>
      </c>
      <c r="I263" s="120"/>
    </row>
    <row r="264" spans="1:9" x14ac:dyDescent="0.35">
      <c r="A264" s="55">
        <v>263</v>
      </c>
      <c r="B264" s="55" t="s">
        <v>1674</v>
      </c>
      <c r="C264" s="55" t="s">
        <v>1929</v>
      </c>
      <c r="D264" s="55" t="s">
        <v>683</v>
      </c>
      <c r="E264" s="55">
        <v>1</v>
      </c>
      <c r="F264" s="55">
        <v>95</v>
      </c>
      <c r="G264" s="55">
        <v>79</v>
      </c>
      <c r="H264" s="55">
        <v>81</v>
      </c>
      <c r="I264" s="120"/>
    </row>
    <row r="265" spans="1:9" x14ac:dyDescent="0.35">
      <c r="A265" s="55">
        <v>264</v>
      </c>
      <c r="B265" s="55" t="s">
        <v>1634</v>
      </c>
      <c r="C265" s="55" t="s">
        <v>1913</v>
      </c>
      <c r="D265" s="55" t="s">
        <v>683</v>
      </c>
      <c r="E265" s="55">
        <v>5</v>
      </c>
      <c r="F265" s="55">
        <v>94</v>
      </c>
      <c r="G265" s="55">
        <v>57</v>
      </c>
      <c r="H265" s="55">
        <v>79</v>
      </c>
      <c r="I265" s="120"/>
    </row>
    <row r="266" spans="1:9" x14ac:dyDescent="0.35">
      <c r="A266" s="55">
        <v>265</v>
      </c>
      <c r="B266" s="55" t="s">
        <v>1620</v>
      </c>
      <c r="C266" s="55" t="s">
        <v>1930</v>
      </c>
      <c r="D266" s="55" t="s">
        <v>683</v>
      </c>
      <c r="E266" s="55">
        <v>3</v>
      </c>
      <c r="F266" s="55">
        <v>79</v>
      </c>
      <c r="G266" s="55">
        <v>84</v>
      </c>
      <c r="H266" s="55">
        <v>85</v>
      </c>
      <c r="I266" s="120"/>
    </row>
    <row r="267" spans="1:9" x14ac:dyDescent="0.35">
      <c r="A267" s="55">
        <v>266</v>
      </c>
      <c r="B267" s="55" t="s">
        <v>1931</v>
      </c>
      <c r="C267" s="55" t="s">
        <v>1659</v>
      </c>
      <c r="D267" s="55" t="s">
        <v>683</v>
      </c>
      <c r="E267" s="55">
        <v>9</v>
      </c>
      <c r="F267" s="55">
        <v>82</v>
      </c>
      <c r="G267" s="55">
        <v>83</v>
      </c>
      <c r="H267" s="55">
        <v>88</v>
      </c>
      <c r="I267" s="120"/>
    </row>
    <row r="268" spans="1:9" x14ac:dyDescent="0.35">
      <c r="A268" s="55">
        <v>267</v>
      </c>
      <c r="B268" s="55" t="s">
        <v>1618</v>
      </c>
      <c r="C268" s="55" t="s">
        <v>1932</v>
      </c>
      <c r="D268" s="55" t="s">
        <v>683</v>
      </c>
      <c r="E268" s="55">
        <v>4</v>
      </c>
      <c r="F268" s="55">
        <v>87</v>
      </c>
      <c r="G268" s="55">
        <v>82</v>
      </c>
      <c r="H268" s="55">
        <v>77</v>
      </c>
      <c r="I268" s="120"/>
    </row>
    <row r="269" spans="1:9" x14ac:dyDescent="0.35">
      <c r="A269" s="55">
        <v>268</v>
      </c>
      <c r="B269" s="55" t="s">
        <v>1620</v>
      </c>
      <c r="C269" s="55" t="s">
        <v>1933</v>
      </c>
      <c r="D269" s="55" t="s">
        <v>683</v>
      </c>
      <c r="E269" s="55">
        <v>2</v>
      </c>
      <c r="F269" s="55">
        <v>88</v>
      </c>
      <c r="G269" s="55">
        <v>92</v>
      </c>
      <c r="H269" s="55">
        <v>80</v>
      </c>
      <c r="I269" s="120"/>
    </row>
    <row r="270" spans="1:9" x14ac:dyDescent="0.35">
      <c r="A270" s="55">
        <v>269</v>
      </c>
      <c r="B270" s="55" t="s">
        <v>1618</v>
      </c>
      <c r="C270" s="55" t="s">
        <v>1934</v>
      </c>
      <c r="D270" s="55" t="s">
        <v>683</v>
      </c>
      <c r="E270" s="55">
        <v>8</v>
      </c>
      <c r="F270" s="55">
        <v>93</v>
      </c>
      <c r="G270" s="55">
        <v>89</v>
      </c>
      <c r="H270" s="55">
        <v>72</v>
      </c>
      <c r="I270" s="120"/>
    </row>
    <row r="271" spans="1:9" x14ac:dyDescent="0.35">
      <c r="A271" s="55">
        <v>270</v>
      </c>
      <c r="B271" s="55" t="s">
        <v>1698</v>
      </c>
      <c r="C271" s="55" t="s">
        <v>1935</v>
      </c>
      <c r="D271" s="55" t="s">
        <v>683</v>
      </c>
      <c r="E271" s="55">
        <v>9</v>
      </c>
      <c r="F271" s="55">
        <v>95</v>
      </c>
      <c r="G271" s="55">
        <v>74</v>
      </c>
      <c r="H271" s="55">
        <v>66</v>
      </c>
      <c r="I271" s="120"/>
    </row>
    <row r="272" spans="1:9" x14ac:dyDescent="0.35">
      <c r="A272" s="55">
        <v>271</v>
      </c>
      <c r="B272" s="55" t="s">
        <v>1634</v>
      </c>
      <c r="C272" s="55" t="s">
        <v>1770</v>
      </c>
      <c r="D272" s="55" t="s">
        <v>683</v>
      </c>
      <c r="E272" s="55">
        <v>8</v>
      </c>
      <c r="F272" s="55">
        <v>90</v>
      </c>
      <c r="G272" s="55">
        <v>98</v>
      </c>
      <c r="H272" s="55">
        <v>73</v>
      </c>
      <c r="I272" s="120"/>
    </row>
    <row r="273" spans="1:9" x14ac:dyDescent="0.35">
      <c r="A273" s="55">
        <v>272</v>
      </c>
      <c r="B273" s="55" t="s">
        <v>1624</v>
      </c>
      <c r="C273" s="55" t="s">
        <v>1936</v>
      </c>
      <c r="D273" s="55" t="s">
        <v>683</v>
      </c>
      <c r="E273" s="55">
        <v>3</v>
      </c>
      <c r="F273" s="55">
        <v>86</v>
      </c>
      <c r="G273" s="55">
        <v>86</v>
      </c>
      <c r="H273" s="55">
        <v>74</v>
      </c>
      <c r="I273" s="120"/>
    </row>
    <row r="274" spans="1:9" x14ac:dyDescent="0.35">
      <c r="A274" s="55">
        <v>273</v>
      </c>
      <c r="B274" s="55" t="s">
        <v>1937</v>
      </c>
      <c r="C274" s="55" t="s">
        <v>1697</v>
      </c>
      <c r="D274" s="55" t="s">
        <v>683</v>
      </c>
      <c r="E274" s="55">
        <v>6</v>
      </c>
      <c r="F274" s="55">
        <v>84</v>
      </c>
      <c r="G274" s="55">
        <v>99</v>
      </c>
      <c r="H274" s="55">
        <v>59</v>
      </c>
      <c r="I274" s="120"/>
    </row>
    <row r="275" spans="1:9" x14ac:dyDescent="0.35">
      <c r="A275" s="55">
        <v>274</v>
      </c>
      <c r="B275" s="55" t="s">
        <v>1626</v>
      </c>
      <c r="C275" s="55" t="s">
        <v>1938</v>
      </c>
      <c r="D275" s="55" t="s">
        <v>683</v>
      </c>
      <c r="E275" s="55">
        <v>1</v>
      </c>
      <c r="F275" s="55">
        <v>97</v>
      </c>
      <c r="G275" s="55">
        <v>74</v>
      </c>
      <c r="H275" s="55">
        <v>73</v>
      </c>
      <c r="I275" s="120"/>
    </row>
    <row r="276" spans="1:9" x14ac:dyDescent="0.35">
      <c r="A276" s="55">
        <v>275</v>
      </c>
      <c r="B276" s="55" t="s">
        <v>1696</v>
      </c>
      <c r="C276" s="55" t="s">
        <v>1939</v>
      </c>
      <c r="D276" s="55" t="s">
        <v>683</v>
      </c>
      <c r="E276" s="55">
        <v>3</v>
      </c>
      <c r="F276" s="55">
        <v>91</v>
      </c>
      <c r="G276" s="55">
        <v>78</v>
      </c>
      <c r="H276" s="55">
        <v>64</v>
      </c>
      <c r="I276" s="120"/>
    </row>
    <row r="277" spans="1:9" x14ac:dyDescent="0.35">
      <c r="A277" s="55">
        <v>276</v>
      </c>
      <c r="B277" s="55" t="s">
        <v>1620</v>
      </c>
      <c r="C277" s="55" t="s">
        <v>1940</v>
      </c>
      <c r="D277" s="55" t="s">
        <v>683</v>
      </c>
      <c r="E277" s="55">
        <v>7</v>
      </c>
      <c r="F277" s="55">
        <v>84</v>
      </c>
      <c r="G277" s="55">
        <v>87</v>
      </c>
      <c r="H277" s="55">
        <v>64</v>
      </c>
      <c r="I277" s="120"/>
    </row>
    <row r="278" spans="1:9" x14ac:dyDescent="0.35">
      <c r="A278" s="55">
        <v>277</v>
      </c>
      <c r="B278" s="55" t="s">
        <v>1941</v>
      </c>
      <c r="C278" s="55" t="s">
        <v>1942</v>
      </c>
      <c r="D278" s="55" t="s">
        <v>683</v>
      </c>
      <c r="E278" s="55">
        <v>3</v>
      </c>
      <c r="F278" s="55">
        <v>77</v>
      </c>
      <c r="G278" s="55">
        <v>87</v>
      </c>
      <c r="H278" s="55">
        <v>54</v>
      </c>
      <c r="I278" s="120"/>
    </row>
    <row r="279" spans="1:9" x14ac:dyDescent="0.35">
      <c r="A279" s="55">
        <v>278</v>
      </c>
      <c r="B279" s="55" t="s">
        <v>1807</v>
      </c>
      <c r="C279" s="55" t="s">
        <v>1943</v>
      </c>
      <c r="D279" s="55" t="s">
        <v>683</v>
      </c>
      <c r="E279" s="55">
        <v>8</v>
      </c>
      <c r="F279" s="55">
        <v>84</v>
      </c>
      <c r="G279" s="55">
        <v>85</v>
      </c>
      <c r="H279" s="55">
        <v>86</v>
      </c>
      <c r="I279" s="120"/>
    </row>
    <row r="280" spans="1:9" x14ac:dyDescent="0.35">
      <c r="A280" s="55">
        <v>279</v>
      </c>
      <c r="B280" s="55" t="s">
        <v>1745</v>
      </c>
      <c r="C280" s="55" t="s">
        <v>1755</v>
      </c>
      <c r="D280" s="55" t="s">
        <v>683</v>
      </c>
      <c r="E280" s="55">
        <v>3</v>
      </c>
      <c r="F280" s="55">
        <v>84</v>
      </c>
      <c r="G280" s="55">
        <v>85</v>
      </c>
      <c r="H280" s="55">
        <v>68</v>
      </c>
      <c r="I280" s="120"/>
    </row>
    <row r="281" spans="1:9" x14ac:dyDescent="0.35">
      <c r="A281" s="55">
        <v>280</v>
      </c>
      <c r="B281" s="55" t="s">
        <v>1680</v>
      </c>
      <c r="C281" s="55" t="s">
        <v>1944</v>
      </c>
      <c r="D281" s="55" t="s">
        <v>683</v>
      </c>
      <c r="E281" s="55">
        <v>1</v>
      </c>
      <c r="F281" s="55">
        <v>88</v>
      </c>
      <c r="G281" s="55">
        <v>74</v>
      </c>
      <c r="H281" s="55">
        <v>58</v>
      </c>
      <c r="I281" s="120"/>
    </row>
    <row r="282" spans="1:9" x14ac:dyDescent="0.35">
      <c r="A282" s="55">
        <v>281</v>
      </c>
      <c r="B282" s="55" t="s">
        <v>1662</v>
      </c>
      <c r="C282" s="55" t="s">
        <v>1945</v>
      </c>
      <c r="D282" s="55" t="s">
        <v>683</v>
      </c>
      <c r="E282" s="55">
        <v>4</v>
      </c>
      <c r="F282" s="55">
        <v>82</v>
      </c>
      <c r="G282" s="55">
        <v>77</v>
      </c>
      <c r="H282" s="55">
        <v>73</v>
      </c>
      <c r="I282" s="120"/>
    </row>
    <row r="283" spans="1:9" x14ac:dyDescent="0.35">
      <c r="A283" s="55">
        <v>282</v>
      </c>
      <c r="B283" s="55" t="s">
        <v>1643</v>
      </c>
      <c r="C283" s="55" t="s">
        <v>1946</v>
      </c>
      <c r="D283" s="55" t="s">
        <v>683</v>
      </c>
      <c r="E283" s="55">
        <v>3</v>
      </c>
      <c r="F283" s="55">
        <v>87</v>
      </c>
      <c r="G283" s="55">
        <v>68</v>
      </c>
      <c r="H283" s="55">
        <v>64</v>
      </c>
      <c r="I283" s="120"/>
    </row>
    <row r="284" spans="1:9" x14ac:dyDescent="0.35">
      <c r="A284" s="55">
        <v>283</v>
      </c>
      <c r="B284" s="55" t="s">
        <v>1634</v>
      </c>
      <c r="C284" s="55" t="s">
        <v>1947</v>
      </c>
      <c r="D284" s="55" t="s">
        <v>683</v>
      </c>
      <c r="E284" s="55">
        <v>6</v>
      </c>
      <c r="F284" s="55">
        <v>83</v>
      </c>
      <c r="G284" s="55">
        <v>77</v>
      </c>
      <c r="H284" s="55">
        <v>70</v>
      </c>
      <c r="I284" s="120"/>
    </row>
    <row r="285" spans="1:9" x14ac:dyDescent="0.35">
      <c r="A285" s="55">
        <v>284</v>
      </c>
      <c r="B285" s="55" t="s">
        <v>1634</v>
      </c>
      <c r="C285" s="55" t="s">
        <v>1948</v>
      </c>
      <c r="D285" s="55" t="s">
        <v>683</v>
      </c>
      <c r="E285" s="55">
        <v>8</v>
      </c>
      <c r="F285" s="55">
        <v>83</v>
      </c>
      <c r="G285" s="55">
        <v>100</v>
      </c>
      <c r="H285" s="55">
        <v>60</v>
      </c>
      <c r="I285" s="120"/>
    </row>
    <row r="286" spans="1:9" x14ac:dyDescent="0.35">
      <c r="A286" s="55">
        <v>285</v>
      </c>
      <c r="B286" s="55" t="s">
        <v>1683</v>
      </c>
      <c r="C286" s="55" t="s">
        <v>1759</v>
      </c>
      <c r="D286" s="55" t="s">
        <v>683</v>
      </c>
      <c r="E286" s="55">
        <v>9</v>
      </c>
      <c r="F286" s="55">
        <v>99</v>
      </c>
      <c r="G286" s="55">
        <v>86</v>
      </c>
      <c r="H286" s="55">
        <v>66</v>
      </c>
      <c r="I286" s="120"/>
    </row>
    <row r="287" spans="1:9" x14ac:dyDescent="0.35">
      <c r="A287" s="55">
        <v>286</v>
      </c>
      <c r="B287" s="55" t="s">
        <v>1646</v>
      </c>
      <c r="C287" s="55" t="s">
        <v>1949</v>
      </c>
      <c r="D287" s="55" t="s">
        <v>683</v>
      </c>
      <c r="E287" s="55">
        <v>6</v>
      </c>
      <c r="F287" s="55">
        <v>90</v>
      </c>
      <c r="G287" s="55">
        <v>97</v>
      </c>
      <c r="H287" s="55">
        <v>88</v>
      </c>
      <c r="I287" s="120"/>
    </row>
    <row r="288" spans="1:9" x14ac:dyDescent="0.35">
      <c r="A288" s="55">
        <v>287</v>
      </c>
      <c r="B288" s="55" t="s">
        <v>1634</v>
      </c>
      <c r="C288" s="55" t="s">
        <v>1950</v>
      </c>
      <c r="D288" s="55" t="s">
        <v>683</v>
      </c>
      <c r="E288" s="55">
        <v>1</v>
      </c>
      <c r="F288" s="55">
        <v>91</v>
      </c>
      <c r="G288" s="55">
        <v>81</v>
      </c>
      <c r="H288" s="55">
        <v>63</v>
      </c>
      <c r="I288" s="120"/>
    </row>
    <row r="289" spans="1:9" x14ac:dyDescent="0.35">
      <c r="A289" s="55">
        <v>288</v>
      </c>
      <c r="B289" s="55" t="s">
        <v>1760</v>
      </c>
      <c r="C289" s="55" t="s">
        <v>1656</v>
      </c>
      <c r="D289" s="55" t="s">
        <v>683</v>
      </c>
      <c r="E289" s="55">
        <v>5</v>
      </c>
      <c r="F289" s="55">
        <v>81</v>
      </c>
      <c r="G289" s="55">
        <v>96</v>
      </c>
      <c r="H289" s="55">
        <v>92</v>
      </c>
      <c r="I289" s="120"/>
    </row>
    <row r="290" spans="1:9" x14ac:dyDescent="0.35">
      <c r="A290" s="55">
        <v>289</v>
      </c>
      <c r="B290" s="55" t="s">
        <v>1659</v>
      </c>
      <c r="C290" s="55" t="s">
        <v>1697</v>
      </c>
      <c r="D290" s="55" t="s">
        <v>683</v>
      </c>
      <c r="E290" s="55">
        <v>4</v>
      </c>
      <c r="F290" s="55">
        <v>78</v>
      </c>
      <c r="G290" s="55">
        <v>63</v>
      </c>
      <c r="H290" s="55">
        <v>77</v>
      </c>
      <c r="I290" s="120"/>
    </row>
    <row r="291" spans="1:9" x14ac:dyDescent="0.35">
      <c r="A291" s="55">
        <v>290</v>
      </c>
      <c r="B291" s="55" t="s">
        <v>1620</v>
      </c>
      <c r="C291" s="55" t="s">
        <v>1951</v>
      </c>
      <c r="D291" s="55" t="s">
        <v>683</v>
      </c>
      <c r="E291" s="55">
        <v>9</v>
      </c>
      <c r="F291" s="55">
        <v>92</v>
      </c>
      <c r="G291" s="55">
        <v>82</v>
      </c>
      <c r="H291" s="55">
        <v>61</v>
      </c>
      <c r="I291" s="120"/>
    </row>
    <row r="292" spans="1:9" x14ac:dyDescent="0.35">
      <c r="A292" s="55">
        <v>291</v>
      </c>
      <c r="B292" s="55" t="s">
        <v>1672</v>
      </c>
      <c r="C292" s="55" t="s">
        <v>1952</v>
      </c>
      <c r="D292" s="55" t="s">
        <v>683</v>
      </c>
      <c r="E292" s="55">
        <v>3</v>
      </c>
      <c r="F292" s="55">
        <v>86</v>
      </c>
      <c r="G292" s="55">
        <v>86</v>
      </c>
      <c r="H292" s="55">
        <v>56</v>
      </c>
      <c r="I292" s="120"/>
    </row>
    <row r="293" spans="1:9" x14ac:dyDescent="0.35">
      <c r="A293" s="55">
        <v>292</v>
      </c>
      <c r="B293" s="55" t="s">
        <v>1953</v>
      </c>
      <c r="C293" s="55" t="s">
        <v>1673</v>
      </c>
      <c r="D293" s="55" t="s">
        <v>683</v>
      </c>
      <c r="E293" s="55">
        <v>2</v>
      </c>
      <c r="F293" s="55">
        <v>83</v>
      </c>
      <c r="G293" s="55">
        <v>66</v>
      </c>
      <c r="H293" s="55">
        <v>63</v>
      </c>
      <c r="I293" s="120"/>
    </row>
    <row r="294" spans="1:9" x14ac:dyDescent="0.35">
      <c r="A294" s="55">
        <v>293</v>
      </c>
      <c r="B294" s="55" t="s">
        <v>1674</v>
      </c>
      <c r="C294" s="55" t="s">
        <v>1954</v>
      </c>
      <c r="D294" s="55" t="s">
        <v>683</v>
      </c>
      <c r="E294" s="55">
        <v>3</v>
      </c>
      <c r="F294" s="55">
        <v>93</v>
      </c>
      <c r="G294" s="55">
        <v>49</v>
      </c>
      <c r="H294" s="55">
        <v>67</v>
      </c>
      <c r="I294" s="120"/>
    </row>
    <row r="295" spans="1:9" x14ac:dyDescent="0.35">
      <c r="A295" s="55">
        <v>294</v>
      </c>
      <c r="B295" s="55" t="s">
        <v>1634</v>
      </c>
      <c r="C295" s="55" t="s">
        <v>1955</v>
      </c>
      <c r="D295" s="55" t="s">
        <v>683</v>
      </c>
      <c r="E295" s="55">
        <v>8</v>
      </c>
      <c r="F295" s="55">
        <v>82</v>
      </c>
      <c r="G295" s="55">
        <v>82</v>
      </c>
      <c r="H295" s="55">
        <v>80</v>
      </c>
      <c r="I295" s="120"/>
    </row>
    <row r="296" spans="1:9" x14ac:dyDescent="0.35">
      <c r="A296" s="55">
        <v>295</v>
      </c>
      <c r="B296" s="55" t="s">
        <v>1694</v>
      </c>
      <c r="C296" s="55" t="s">
        <v>1956</v>
      </c>
      <c r="D296" s="55" t="s">
        <v>683</v>
      </c>
      <c r="E296" s="55">
        <v>3</v>
      </c>
      <c r="F296" s="55">
        <v>80</v>
      </c>
      <c r="G296" s="55">
        <v>73</v>
      </c>
      <c r="H296" s="55">
        <v>69</v>
      </c>
      <c r="I296" s="120"/>
    </row>
    <row r="297" spans="1:9" x14ac:dyDescent="0.35">
      <c r="A297" s="55">
        <v>296</v>
      </c>
      <c r="B297" s="55" t="s">
        <v>1720</v>
      </c>
      <c r="C297" s="55" t="s">
        <v>1957</v>
      </c>
      <c r="D297" s="55" t="s">
        <v>683</v>
      </c>
      <c r="E297" s="55">
        <v>6</v>
      </c>
      <c r="F297" s="55">
        <v>92</v>
      </c>
      <c r="G297" s="55">
        <v>98</v>
      </c>
      <c r="H297" s="55">
        <v>62</v>
      </c>
      <c r="I297" s="120"/>
    </row>
    <row r="298" spans="1:9" x14ac:dyDescent="0.35">
      <c r="A298" s="55">
        <v>297</v>
      </c>
      <c r="B298" s="55" t="s">
        <v>1958</v>
      </c>
      <c r="C298" s="55" t="s">
        <v>1959</v>
      </c>
      <c r="D298" s="55" t="s">
        <v>683</v>
      </c>
      <c r="E298" s="55">
        <v>7</v>
      </c>
      <c r="F298" s="55">
        <v>77</v>
      </c>
      <c r="G298" s="55">
        <v>79</v>
      </c>
      <c r="H298" s="55">
        <v>72</v>
      </c>
      <c r="I298" s="120"/>
    </row>
    <row r="299" spans="1:9" x14ac:dyDescent="0.35">
      <c r="A299" s="55">
        <v>298</v>
      </c>
      <c r="B299" s="55" t="s">
        <v>1618</v>
      </c>
      <c r="C299" s="55" t="s">
        <v>1746</v>
      </c>
      <c r="D299" s="55" t="s">
        <v>683</v>
      </c>
      <c r="E299" s="55">
        <v>2</v>
      </c>
      <c r="F299" s="55">
        <v>91</v>
      </c>
      <c r="G299" s="55">
        <v>82</v>
      </c>
      <c r="H299" s="55">
        <v>77</v>
      </c>
      <c r="I299" s="120"/>
    </row>
    <row r="300" spans="1:9" x14ac:dyDescent="0.35">
      <c r="A300" s="55">
        <v>299</v>
      </c>
      <c r="B300" s="55" t="s">
        <v>1687</v>
      </c>
      <c r="C300" s="55" t="s">
        <v>1960</v>
      </c>
      <c r="D300" s="55" t="s">
        <v>683</v>
      </c>
      <c r="E300" s="55">
        <v>7</v>
      </c>
      <c r="F300" s="55">
        <v>99</v>
      </c>
      <c r="G300" s="55">
        <v>72</v>
      </c>
      <c r="H300" s="55">
        <v>60</v>
      </c>
      <c r="I300" s="120"/>
    </row>
    <row r="301" spans="1:9" x14ac:dyDescent="0.35">
      <c r="A301" s="55">
        <v>300</v>
      </c>
      <c r="B301" s="55" t="s">
        <v>1634</v>
      </c>
      <c r="C301" s="55" t="s">
        <v>1961</v>
      </c>
      <c r="D301" s="55" t="s">
        <v>683</v>
      </c>
      <c r="E301" s="55">
        <v>7</v>
      </c>
      <c r="F301" s="55">
        <v>94</v>
      </c>
      <c r="G301" s="55">
        <v>82</v>
      </c>
      <c r="H301" s="55">
        <v>98</v>
      </c>
      <c r="I301" s="120"/>
    </row>
    <row r="302" spans="1:9" x14ac:dyDescent="0.35">
      <c r="A302" s="55">
        <v>301</v>
      </c>
      <c r="B302" s="55" t="s">
        <v>1678</v>
      </c>
      <c r="C302" s="55" t="s">
        <v>1962</v>
      </c>
      <c r="D302" s="55" t="s">
        <v>683</v>
      </c>
      <c r="E302" s="55">
        <v>8</v>
      </c>
      <c r="F302" s="55">
        <v>93</v>
      </c>
      <c r="G302" s="55">
        <v>75</v>
      </c>
      <c r="H302" s="55">
        <v>81</v>
      </c>
      <c r="I302" s="120"/>
    </row>
    <row r="303" spans="1:9" x14ac:dyDescent="0.35">
      <c r="A303" s="55">
        <v>302</v>
      </c>
      <c r="B303" s="55" t="s">
        <v>1689</v>
      </c>
      <c r="C303" s="55" t="s">
        <v>1878</v>
      </c>
      <c r="D303" s="55" t="s">
        <v>683</v>
      </c>
      <c r="E303" s="55">
        <v>9</v>
      </c>
      <c r="F303" s="55">
        <v>97</v>
      </c>
      <c r="G303" s="55">
        <v>78</v>
      </c>
      <c r="H303" s="55">
        <v>52</v>
      </c>
      <c r="I303" s="120"/>
    </row>
    <row r="304" spans="1:9" x14ac:dyDescent="0.35">
      <c r="A304" s="55">
        <v>303</v>
      </c>
      <c r="B304" s="55" t="s">
        <v>1683</v>
      </c>
      <c r="C304" s="55" t="s">
        <v>1940</v>
      </c>
      <c r="D304" s="55" t="s">
        <v>683</v>
      </c>
      <c r="E304" s="55">
        <v>8</v>
      </c>
      <c r="F304" s="55">
        <v>97</v>
      </c>
      <c r="G304" s="55">
        <v>89</v>
      </c>
      <c r="H304" s="55">
        <v>61</v>
      </c>
      <c r="I304" s="120"/>
    </row>
    <row r="305" spans="1:9" x14ac:dyDescent="0.35">
      <c r="A305" s="55">
        <v>304</v>
      </c>
      <c r="B305" s="55" t="s">
        <v>1687</v>
      </c>
      <c r="C305" s="55" t="s">
        <v>1913</v>
      </c>
      <c r="D305" s="55" t="s">
        <v>683</v>
      </c>
      <c r="E305" s="55">
        <v>5</v>
      </c>
      <c r="F305" s="55">
        <v>86</v>
      </c>
      <c r="G305" s="55">
        <v>90</v>
      </c>
      <c r="H305" s="55">
        <v>63</v>
      </c>
      <c r="I305" s="120"/>
    </row>
    <row r="306" spans="1:9" x14ac:dyDescent="0.35">
      <c r="A306" s="55">
        <v>305</v>
      </c>
      <c r="B306" s="55" t="s">
        <v>1678</v>
      </c>
      <c r="C306" s="55" t="s">
        <v>1846</v>
      </c>
      <c r="D306" s="55" t="s">
        <v>683</v>
      </c>
      <c r="E306" s="55">
        <v>9</v>
      </c>
      <c r="F306" s="55">
        <v>85</v>
      </c>
      <c r="G306" s="55">
        <v>94</v>
      </c>
      <c r="H306" s="55">
        <v>75</v>
      </c>
      <c r="I306" s="120"/>
    </row>
    <row r="307" spans="1:9" x14ac:dyDescent="0.35">
      <c r="A307" s="55">
        <v>306</v>
      </c>
      <c r="B307" s="55" t="s">
        <v>1678</v>
      </c>
      <c r="C307" s="55" t="s">
        <v>1963</v>
      </c>
      <c r="D307" s="55" t="s">
        <v>683</v>
      </c>
      <c r="E307" s="55">
        <v>3</v>
      </c>
      <c r="F307" s="55">
        <v>79</v>
      </c>
      <c r="G307" s="55">
        <v>71</v>
      </c>
      <c r="H307" s="55">
        <v>63</v>
      </c>
      <c r="I307" s="120"/>
    </row>
    <row r="308" spans="1:9" x14ac:dyDescent="0.35">
      <c r="A308" s="55">
        <v>307</v>
      </c>
      <c r="B308" s="55" t="s">
        <v>1648</v>
      </c>
      <c r="C308" s="55" t="s">
        <v>1846</v>
      </c>
      <c r="D308" s="55" t="s">
        <v>683</v>
      </c>
      <c r="E308" s="55">
        <v>8</v>
      </c>
      <c r="F308" s="55">
        <v>91</v>
      </c>
      <c r="G308" s="55">
        <v>95</v>
      </c>
      <c r="H308" s="55">
        <v>60</v>
      </c>
      <c r="I308" s="120"/>
    </row>
    <row r="309" spans="1:9" x14ac:dyDescent="0.35">
      <c r="A309" s="55">
        <v>308</v>
      </c>
      <c r="B309" s="55" t="s">
        <v>1701</v>
      </c>
      <c r="C309" s="55" t="s">
        <v>1964</v>
      </c>
      <c r="D309" s="55" t="s">
        <v>683</v>
      </c>
      <c r="E309" s="55">
        <v>4</v>
      </c>
      <c r="F309" s="55">
        <v>71</v>
      </c>
      <c r="G309" s="55">
        <v>93</v>
      </c>
      <c r="H309" s="55">
        <v>80</v>
      </c>
      <c r="I309" s="120"/>
    </row>
    <row r="310" spans="1:9" x14ac:dyDescent="0.35">
      <c r="A310" s="55">
        <v>309</v>
      </c>
      <c r="B310" s="55" t="s">
        <v>1683</v>
      </c>
      <c r="C310" s="55" t="s">
        <v>1965</v>
      </c>
      <c r="D310" s="55" t="s">
        <v>683</v>
      </c>
      <c r="E310" s="55">
        <v>1</v>
      </c>
      <c r="F310" s="55">
        <v>87</v>
      </c>
      <c r="G310" s="55">
        <v>76</v>
      </c>
      <c r="H310" s="55">
        <v>67</v>
      </c>
      <c r="I310" s="120"/>
    </row>
    <row r="311" spans="1:9" x14ac:dyDescent="0.35">
      <c r="A311" s="55">
        <v>310</v>
      </c>
      <c r="B311" s="55" t="s">
        <v>1714</v>
      </c>
      <c r="C311" s="55" t="s">
        <v>1759</v>
      </c>
      <c r="D311" s="55" t="s">
        <v>683</v>
      </c>
      <c r="E311" s="55">
        <v>3</v>
      </c>
      <c r="F311" s="55">
        <v>91</v>
      </c>
      <c r="G311" s="55">
        <v>81</v>
      </c>
      <c r="H311" s="55">
        <v>74</v>
      </c>
      <c r="I311" s="120"/>
    </row>
    <row r="312" spans="1:9" x14ac:dyDescent="0.35">
      <c r="A312" s="55">
        <v>311</v>
      </c>
      <c r="B312" s="55" t="s">
        <v>1626</v>
      </c>
      <c r="C312" s="55" t="s">
        <v>1966</v>
      </c>
      <c r="D312" s="55" t="s">
        <v>683</v>
      </c>
      <c r="E312" s="55">
        <v>6</v>
      </c>
      <c r="F312" s="55">
        <v>85</v>
      </c>
      <c r="G312" s="55">
        <v>100</v>
      </c>
      <c r="H312" s="55">
        <v>56</v>
      </c>
      <c r="I312" s="120"/>
    </row>
    <row r="313" spans="1:9" x14ac:dyDescent="0.35">
      <c r="A313" s="55">
        <v>312</v>
      </c>
      <c r="B313" s="55" t="s">
        <v>1661</v>
      </c>
      <c r="C313" s="55" t="s">
        <v>1967</v>
      </c>
      <c r="D313" s="55" t="s">
        <v>683</v>
      </c>
      <c r="E313" s="55">
        <v>2</v>
      </c>
      <c r="F313" s="55">
        <v>78</v>
      </c>
      <c r="G313" s="55">
        <v>87</v>
      </c>
      <c r="H313" s="55">
        <v>72</v>
      </c>
      <c r="I313" s="120"/>
    </row>
    <row r="314" spans="1:9" x14ac:dyDescent="0.35">
      <c r="A314" s="55">
        <v>313</v>
      </c>
      <c r="B314" s="55" t="s">
        <v>1968</v>
      </c>
      <c r="C314" s="55" t="s">
        <v>1969</v>
      </c>
      <c r="D314" s="55" t="s">
        <v>683</v>
      </c>
      <c r="E314" s="55">
        <v>3</v>
      </c>
      <c r="F314" s="55">
        <v>85</v>
      </c>
      <c r="G314" s="55">
        <v>92</v>
      </c>
      <c r="H314" s="55">
        <v>69</v>
      </c>
      <c r="I314" s="120"/>
    </row>
    <row r="315" spans="1:9" x14ac:dyDescent="0.35">
      <c r="A315" s="55">
        <v>314</v>
      </c>
      <c r="B315" s="55" t="s">
        <v>1626</v>
      </c>
      <c r="C315" s="55" t="s">
        <v>1970</v>
      </c>
      <c r="D315" s="55" t="s">
        <v>683</v>
      </c>
      <c r="E315" s="55">
        <v>4</v>
      </c>
      <c r="F315" s="55">
        <v>90</v>
      </c>
      <c r="G315" s="55">
        <v>73</v>
      </c>
      <c r="H315" s="55">
        <v>72</v>
      </c>
      <c r="I315" s="120"/>
    </row>
    <row r="316" spans="1:9" x14ac:dyDescent="0.35">
      <c r="A316" s="55">
        <v>315</v>
      </c>
      <c r="B316" s="55" t="s">
        <v>1716</v>
      </c>
      <c r="C316" s="55" t="s">
        <v>1971</v>
      </c>
      <c r="D316" s="55" t="s">
        <v>683</v>
      </c>
      <c r="E316" s="55">
        <v>5</v>
      </c>
      <c r="F316" s="55">
        <v>81</v>
      </c>
      <c r="G316" s="55">
        <v>88</v>
      </c>
      <c r="H316" s="55">
        <v>65</v>
      </c>
      <c r="I316" s="120"/>
    </row>
    <row r="317" spans="1:9" x14ac:dyDescent="0.35">
      <c r="A317" s="55">
        <v>316</v>
      </c>
      <c r="B317" s="55" t="s">
        <v>1640</v>
      </c>
      <c r="C317" s="55" t="s">
        <v>1972</v>
      </c>
      <c r="D317" s="55" t="s">
        <v>683</v>
      </c>
      <c r="E317" s="55">
        <v>6</v>
      </c>
      <c r="F317" s="55">
        <v>84</v>
      </c>
      <c r="G317" s="55">
        <v>93</v>
      </c>
      <c r="H317" s="55">
        <v>76</v>
      </c>
      <c r="I317" s="120"/>
    </row>
    <row r="318" spans="1:9" x14ac:dyDescent="0.35">
      <c r="A318" s="55">
        <v>317</v>
      </c>
      <c r="B318" s="55" t="s">
        <v>1640</v>
      </c>
      <c r="C318" s="55" t="s">
        <v>1973</v>
      </c>
      <c r="D318" s="55" t="s">
        <v>683</v>
      </c>
      <c r="E318" s="55">
        <v>8</v>
      </c>
      <c r="F318" s="55">
        <v>91</v>
      </c>
      <c r="G318" s="55">
        <v>82</v>
      </c>
      <c r="H318" s="55">
        <v>72</v>
      </c>
      <c r="I318" s="120"/>
    </row>
    <row r="319" spans="1:9" x14ac:dyDescent="0.35">
      <c r="A319" s="55">
        <v>318</v>
      </c>
      <c r="B319" s="55" t="s">
        <v>1626</v>
      </c>
      <c r="C319" s="55" t="s">
        <v>1974</v>
      </c>
      <c r="D319" s="55" t="s">
        <v>683</v>
      </c>
      <c r="E319" s="55">
        <v>4</v>
      </c>
      <c r="F319" s="55">
        <v>88</v>
      </c>
      <c r="G319" s="55">
        <v>94</v>
      </c>
      <c r="H319" s="55">
        <v>79</v>
      </c>
      <c r="I319" s="120"/>
    </row>
    <row r="320" spans="1:9" x14ac:dyDescent="0.35">
      <c r="A320" s="55">
        <v>319</v>
      </c>
      <c r="B320" s="55" t="s">
        <v>1687</v>
      </c>
      <c r="C320" s="55" t="s">
        <v>1975</v>
      </c>
      <c r="D320" s="55" t="s">
        <v>683</v>
      </c>
      <c r="E320" s="55">
        <v>5</v>
      </c>
      <c r="F320" s="55">
        <v>83</v>
      </c>
      <c r="G320" s="55">
        <v>95</v>
      </c>
      <c r="H320" s="55">
        <v>76</v>
      </c>
      <c r="I320" s="120"/>
    </row>
    <row r="321" spans="1:9" x14ac:dyDescent="0.35">
      <c r="A321" s="55">
        <v>320</v>
      </c>
      <c r="B321" s="55" t="s">
        <v>1648</v>
      </c>
      <c r="C321" s="55" t="s">
        <v>1976</v>
      </c>
      <c r="D321" s="55" t="s">
        <v>683</v>
      </c>
      <c r="E321" s="55">
        <v>2</v>
      </c>
      <c r="F321" s="55">
        <v>90</v>
      </c>
      <c r="G321" s="55">
        <v>70</v>
      </c>
      <c r="H321" s="55">
        <v>74</v>
      </c>
      <c r="I321" s="120"/>
    </row>
    <row r="322" spans="1:9" x14ac:dyDescent="0.35">
      <c r="A322" s="55">
        <v>321</v>
      </c>
      <c r="B322" s="55" t="s">
        <v>1648</v>
      </c>
      <c r="C322" s="55" t="s">
        <v>1755</v>
      </c>
      <c r="D322" s="55" t="s">
        <v>683</v>
      </c>
      <c r="E322" s="55">
        <v>2</v>
      </c>
      <c r="F322" s="55">
        <v>78</v>
      </c>
      <c r="G322" s="55">
        <v>81</v>
      </c>
      <c r="H322" s="55">
        <v>70</v>
      </c>
      <c r="I322" s="120"/>
    </row>
    <row r="323" spans="1:9" x14ac:dyDescent="0.35">
      <c r="A323" s="55">
        <v>322</v>
      </c>
      <c r="B323" s="55" t="s">
        <v>1626</v>
      </c>
      <c r="C323" s="55" t="s">
        <v>1977</v>
      </c>
      <c r="D323" s="55" t="s">
        <v>683</v>
      </c>
      <c r="E323" s="55">
        <v>3</v>
      </c>
      <c r="F323" s="55">
        <v>91</v>
      </c>
      <c r="G323" s="55">
        <v>58</v>
      </c>
      <c r="H323" s="55">
        <v>71</v>
      </c>
      <c r="I323" s="120"/>
    </row>
    <row r="324" spans="1:9" x14ac:dyDescent="0.35">
      <c r="A324" s="55">
        <v>323</v>
      </c>
      <c r="B324" s="55" t="s">
        <v>1714</v>
      </c>
      <c r="C324" s="55" t="s">
        <v>1762</v>
      </c>
      <c r="D324" s="55" t="s">
        <v>683</v>
      </c>
      <c r="E324" s="55">
        <v>4</v>
      </c>
      <c r="F324" s="55">
        <v>91</v>
      </c>
      <c r="G324" s="55">
        <v>80</v>
      </c>
      <c r="H324" s="55">
        <v>67</v>
      </c>
      <c r="I324" s="120"/>
    </row>
    <row r="325" spans="1:9" x14ac:dyDescent="0.35">
      <c r="A325" s="55">
        <v>324</v>
      </c>
      <c r="B325" s="55" t="s">
        <v>1716</v>
      </c>
      <c r="C325" s="55" t="s">
        <v>1978</v>
      </c>
      <c r="D325" s="55" t="s">
        <v>683</v>
      </c>
      <c r="E325" s="55">
        <v>7</v>
      </c>
      <c r="F325" s="55">
        <v>91</v>
      </c>
      <c r="G325" s="55">
        <v>78</v>
      </c>
      <c r="H325" s="55">
        <v>87</v>
      </c>
      <c r="I325" s="120"/>
    </row>
    <row r="326" spans="1:9" x14ac:dyDescent="0.35">
      <c r="A326" s="55">
        <v>325</v>
      </c>
      <c r="B326" s="55" t="s">
        <v>1824</v>
      </c>
      <c r="C326" s="55" t="s">
        <v>1979</v>
      </c>
      <c r="D326" s="55" t="s">
        <v>683</v>
      </c>
      <c r="E326" s="55">
        <v>9</v>
      </c>
      <c r="F326" s="55">
        <v>89</v>
      </c>
      <c r="G326" s="55">
        <v>78</v>
      </c>
      <c r="H326" s="55">
        <v>62</v>
      </c>
      <c r="I326" s="120"/>
    </row>
    <row r="327" spans="1:9" x14ac:dyDescent="0.35">
      <c r="A327" s="55">
        <v>326</v>
      </c>
      <c r="B327" s="55" t="s">
        <v>1618</v>
      </c>
      <c r="C327" s="55" t="s">
        <v>1659</v>
      </c>
      <c r="D327" s="55" t="s">
        <v>683</v>
      </c>
      <c r="E327" s="55">
        <v>3</v>
      </c>
      <c r="F327" s="55">
        <v>83</v>
      </c>
      <c r="G327" s="55">
        <v>78</v>
      </c>
      <c r="H327" s="55">
        <v>66</v>
      </c>
      <c r="I327" s="120"/>
    </row>
    <row r="328" spans="1:9" x14ac:dyDescent="0.35">
      <c r="A328" s="55">
        <v>327</v>
      </c>
      <c r="B328" s="55" t="s">
        <v>1618</v>
      </c>
      <c r="C328" s="55" t="s">
        <v>1980</v>
      </c>
      <c r="D328" s="55" t="s">
        <v>683</v>
      </c>
      <c r="E328" s="55">
        <v>4</v>
      </c>
      <c r="F328" s="55">
        <v>81</v>
      </c>
      <c r="G328" s="55">
        <v>67</v>
      </c>
      <c r="H328" s="55">
        <v>71</v>
      </c>
      <c r="I328" s="120"/>
    </row>
    <row r="329" spans="1:9" x14ac:dyDescent="0.35">
      <c r="A329" s="55">
        <v>328</v>
      </c>
      <c r="B329" s="55" t="s">
        <v>1672</v>
      </c>
      <c r="C329" s="55" t="s">
        <v>1981</v>
      </c>
      <c r="D329" s="55" t="s">
        <v>683</v>
      </c>
      <c r="E329" s="55">
        <v>7</v>
      </c>
      <c r="F329" s="55">
        <v>89</v>
      </c>
      <c r="G329" s="55">
        <v>99</v>
      </c>
      <c r="H329" s="55">
        <v>90</v>
      </c>
      <c r="I329" s="120"/>
    </row>
    <row r="330" spans="1:9" x14ac:dyDescent="0.35">
      <c r="A330" s="55">
        <v>329</v>
      </c>
      <c r="B330" s="55" t="s">
        <v>1982</v>
      </c>
      <c r="C330" s="55" t="s">
        <v>1983</v>
      </c>
      <c r="D330" s="55" t="s">
        <v>683</v>
      </c>
      <c r="E330" s="55">
        <v>4</v>
      </c>
      <c r="F330" s="55">
        <v>88</v>
      </c>
      <c r="G330" s="55">
        <v>63</v>
      </c>
      <c r="H330" s="55">
        <v>68</v>
      </c>
      <c r="I330" s="120"/>
    </row>
    <row r="331" spans="1:9" x14ac:dyDescent="0.35">
      <c r="A331" s="55">
        <v>330</v>
      </c>
      <c r="B331" s="55" t="s">
        <v>1648</v>
      </c>
      <c r="C331" s="55" t="s">
        <v>1763</v>
      </c>
      <c r="D331" s="55" t="s">
        <v>683</v>
      </c>
      <c r="E331" s="55">
        <v>1</v>
      </c>
      <c r="F331" s="55">
        <v>92</v>
      </c>
      <c r="G331" s="55">
        <v>68</v>
      </c>
      <c r="H331" s="55">
        <v>67</v>
      </c>
      <c r="I331" s="120"/>
    </row>
    <row r="332" spans="1:9" x14ac:dyDescent="0.35">
      <c r="A332" s="55">
        <v>331</v>
      </c>
      <c r="B332" s="55" t="s">
        <v>1674</v>
      </c>
      <c r="C332" s="55" t="s">
        <v>1866</v>
      </c>
      <c r="D332" s="55" t="s">
        <v>683</v>
      </c>
      <c r="E332" s="55">
        <v>7</v>
      </c>
      <c r="F332" s="55">
        <v>90</v>
      </c>
      <c r="G332" s="55">
        <v>84</v>
      </c>
      <c r="H332" s="55">
        <v>93</v>
      </c>
      <c r="I332" s="120"/>
    </row>
    <row r="333" spans="1:9" x14ac:dyDescent="0.35">
      <c r="A333" s="55">
        <v>332</v>
      </c>
      <c r="B333" s="55" t="s">
        <v>1701</v>
      </c>
      <c r="C333" s="55" t="s">
        <v>1984</v>
      </c>
      <c r="D333" s="55" t="s">
        <v>683</v>
      </c>
      <c r="E333" s="55">
        <v>5</v>
      </c>
      <c r="F333" s="55">
        <v>87</v>
      </c>
      <c r="G333" s="55">
        <v>66</v>
      </c>
      <c r="H333" s="55">
        <v>65</v>
      </c>
      <c r="I333" s="120"/>
    </row>
    <row r="334" spans="1:9" x14ac:dyDescent="0.35">
      <c r="A334" s="55">
        <v>333</v>
      </c>
      <c r="B334" s="55" t="s">
        <v>1626</v>
      </c>
      <c r="C334" s="55" t="s">
        <v>1985</v>
      </c>
      <c r="D334" s="55" t="s">
        <v>683</v>
      </c>
      <c r="E334" s="55">
        <v>3</v>
      </c>
      <c r="F334" s="55">
        <v>88</v>
      </c>
      <c r="G334" s="55">
        <v>80</v>
      </c>
      <c r="H334" s="55">
        <v>78</v>
      </c>
      <c r="I334" s="120"/>
    </row>
    <row r="335" spans="1:9" x14ac:dyDescent="0.35">
      <c r="A335" s="55">
        <v>334</v>
      </c>
      <c r="B335" s="55" t="s">
        <v>1723</v>
      </c>
      <c r="C335" s="55" t="s">
        <v>1986</v>
      </c>
      <c r="D335" s="55" t="s">
        <v>683</v>
      </c>
      <c r="E335" s="55">
        <v>9</v>
      </c>
      <c r="F335" s="55">
        <v>93</v>
      </c>
      <c r="G335" s="55">
        <v>67</v>
      </c>
      <c r="H335" s="55">
        <v>78</v>
      </c>
      <c r="I335" s="120"/>
    </row>
    <row r="336" spans="1:9" x14ac:dyDescent="0.35">
      <c r="A336" s="55">
        <v>335</v>
      </c>
      <c r="B336" s="55" t="s">
        <v>1648</v>
      </c>
      <c r="C336" s="55" t="s">
        <v>1987</v>
      </c>
      <c r="D336" s="55" t="s">
        <v>683</v>
      </c>
      <c r="E336" s="55">
        <v>4</v>
      </c>
      <c r="F336" s="55">
        <v>87</v>
      </c>
      <c r="G336" s="55">
        <v>67</v>
      </c>
      <c r="H336" s="55">
        <v>62</v>
      </c>
      <c r="I336" s="120"/>
    </row>
    <row r="337" spans="1:9" x14ac:dyDescent="0.35">
      <c r="A337" s="55">
        <v>336</v>
      </c>
      <c r="B337" s="55" t="s">
        <v>1988</v>
      </c>
      <c r="C337" s="55" t="s">
        <v>1989</v>
      </c>
      <c r="D337" s="55" t="s">
        <v>683</v>
      </c>
      <c r="E337" s="55">
        <v>1</v>
      </c>
      <c r="F337" s="55">
        <v>80</v>
      </c>
      <c r="G337" s="55">
        <v>71</v>
      </c>
      <c r="H337" s="55">
        <v>73</v>
      </c>
      <c r="I337" s="120"/>
    </row>
    <row r="338" spans="1:9" x14ac:dyDescent="0.35">
      <c r="A338" s="55">
        <v>337</v>
      </c>
      <c r="B338" s="55" t="s">
        <v>1725</v>
      </c>
      <c r="C338" s="55" t="s">
        <v>1990</v>
      </c>
      <c r="D338" s="55" t="s">
        <v>683</v>
      </c>
      <c r="E338" s="55">
        <v>5</v>
      </c>
      <c r="F338" s="55">
        <v>89</v>
      </c>
      <c r="G338" s="55">
        <v>62</v>
      </c>
      <c r="H338" s="55">
        <v>69</v>
      </c>
      <c r="I338" s="120"/>
    </row>
    <row r="339" spans="1:9" x14ac:dyDescent="0.35">
      <c r="A339" s="55">
        <v>338</v>
      </c>
      <c r="B339" s="55" t="s">
        <v>1618</v>
      </c>
      <c r="C339" s="55" t="s">
        <v>1991</v>
      </c>
      <c r="D339" s="55" t="s">
        <v>683</v>
      </c>
      <c r="E339" s="55">
        <v>6</v>
      </c>
      <c r="F339" s="55">
        <v>80</v>
      </c>
      <c r="G339" s="55">
        <v>86</v>
      </c>
      <c r="H339" s="55">
        <v>63</v>
      </c>
      <c r="I339" s="120"/>
    </row>
    <row r="340" spans="1:9" x14ac:dyDescent="0.35">
      <c r="A340" s="55">
        <v>339</v>
      </c>
      <c r="B340" s="55" t="s">
        <v>1714</v>
      </c>
      <c r="C340" s="55" t="s">
        <v>1992</v>
      </c>
      <c r="D340" s="55" t="s">
        <v>683</v>
      </c>
      <c r="E340" s="55">
        <v>2</v>
      </c>
      <c r="F340" s="55">
        <v>80</v>
      </c>
      <c r="G340" s="55">
        <v>89</v>
      </c>
      <c r="H340" s="55">
        <v>63</v>
      </c>
      <c r="I340" s="120"/>
    </row>
    <row r="341" spans="1:9" x14ac:dyDescent="0.35">
      <c r="A341" s="55">
        <v>340</v>
      </c>
      <c r="B341" s="55" t="s">
        <v>1714</v>
      </c>
      <c r="C341" s="55" t="s">
        <v>1993</v>
      </c>
      <c r="D341" s="55" t="s">
        <v>683</v>
      </c>
      <c r="E341" s="55">
        <v>5</v>
      </c>
      <c r="F341" s="55">
        <v>89</v>
      </c>
      <c r="G341" s="55">
        <v>93</v>
      </c>
      <c r="H341" s="55">
        <v>70</v>
      </c>
      <c r="I341" s="120"/>
    </row>
    <row r="342" spans="1:9" x14ac:dyDescent="0.35">
      <c r="A342" s="55">
        <v>341</v>
      </c>
      <c r="B342" s="55" t="s">
        <v>1716</v>
      </c>
      <c r="C342" s="55" t="s">
        <v>1994</v>
      </c>
      <c r="D342" s="55" t="s">
        <v>683</v>
      </c>
      <c r="E342" s="55">
        <v>2</v>
      </c>
      <c r="F342" s="55">
        <v>72</v>
      </c>
      <c r="G342" s="55">
        <v>75</v>
      </c>
      <c r="H342" s="55">
        <v>71</v>
      </c>
      <c r="I342" s="120"/>
    </row>
    <row r="343" spans="1:9" x14ac:dyDescent="0.35">
      <c r="A343" s="55">
        <v>342</v>
      </c>
      <c r="B343" s="55" t="s">
        <v>1843</v>
      </c>
      <c r="C343" s="55" t="s">
        <v>1995</v>
      </c>
      <c r="D343" s="55" t="s">
        <v>683</v>
      </c>
      <c r="E343" s="55">
        <v>2</v>
      </c>
      <c r="F343" s="55">
        <v>89</v>
      </c>
      <c r="G343" s="55">
        <v>81</v>
      </c>
      <c r="H343" s="55">
        <v>67</v>
      </c>
      <c r="I343" s="120"/>
    </row>
    <row r="344" spans="1:9" x14ac:dyDescent="0.35">
      <c r="A344" s="55">
        <v>343</v>
      </c>
      <c r="B344" s="55" t="s">
        <v>1620</v>
      </c>
      <c r="C344" s="55" t="s">
        <v>1783</v>
      </c>
      <c r="D344" s="55" t="s">
        <v>683</v>
      </c>
      <c r="E344" s="55">
        <v>7</v>
      </c>
      <c r="F344" s="55">
        <v>93</v>
      </c>
      <c r="G344" s="55">
        <v>69</v>
      </c>
      <c r="H344" s="55">
        <v>96</v>
      </c>
      <c r="I344" s="120"/>
    </row>
    <row r="345" spans="1:9" x14ac:dyDescent="0.35">
      <c r="A345" s="55">
        <v>344</v>
      </c>
      <c r="B345" s="55" t="s">
        <v>1618</v>
      </c>
      <c r="C345" s="55" t="s">
        <v>1952</v>
      </c>
      <c r="D345" s="55" t="s">
        <v>683</v>
      </c>
      <c r="E345" s="55">
        <v>9</v>
      </c>
      <c r="F345" s="55">
        <v>86</v>
      </c>
      <c r="G345" s="55">
        <v>87</v>
      </c>
      <c r="H345" s="55">
        <v>64</v>
      </c>
      <c r="I345" s="120"/>
    </row>
    <row r="346" spans="1:9" x14ac:dyDescent="0.35">
      <c r="A346" s="55">
        <v>345</v>
      </c>
      <c r="B346" s="55" t="s">
        <v>1620</v>
      </c>
      <c r="C346" s="55" t="s">
        <v>1996</v>
      </c>
      <c r="D346" s="55" t="s">
        <v>683</v>
      </c>
      <c r="E346" s="55">
        <v>3</v>
      </c>
      <c r="F346" s="55">
        <v>85</v>
      </c>
      <c r="G346" s="55">
        <v>67</v>
      </c>
      <c r="H346" s="55">
        <v>55</v>
      </c>
      <c r="I346" s="120"/>
    </row>
    <row r="347" spans="1:9" x14ac:dyDescent="0.35">
      <c r="A347" s="55">
        <v>346</v>
      </c>
      <c r="B347" s="55" t="s">
        <v>1997</v>
      </c>
      <c r="C347" s="55" t="s">
        <v>1998</v>
      </c>
      <c r="D347" s="55" t="s">
        <v>683</v>
      </c>
      <c r="E347" s="55">
        <v>5</v>
      </c>
      <c r="F347" s="55">
        <v>83</v>
      </c>
      <c r="G347" s="55">
        <v>93</v>
      </c>
      <c r="H347" s="55">
        <v>49</v>
      </c>
      <c r="I347" s="120"/>
    </row>
    <row r="348" spans="1:9" x14ac:dyDescent="0.35">
      <c r="A348" s="55">
        <v>347</v>
      </c>
      <c r="B348" s="55" t="s">
        <v>1620</v>
      </c>
      <c r="C348" s="55" t="s">
        <v>1999</v>
      </c>
      <c r="D348" s="55" t="s">
        <v>683</v>
      </c>
      <c r="E348" s="55">
        <v>3</v>
      </c>
      <c r="F348" s="55">
        <v>93</v>
      </c>
      <c r="G348" s="55">
        <v>78</v>
      </c>
      <c r="H348" s="55">
        <v>72</v>
      </c>
      <c r="I348" s="120"/>
    </row>
    <row r="349" spans="1:9" x14ac:dyDescent="0.35">
      <c r="A349" s="55">
        <v>348</v>
      </c>
      <c r="B349" s="55" t="s">
        <v>1833</v>
      </c>
      <c r="C349" s="55" t="s">
        <v>2000</v>
      </c>
      <c r="D349" s="55" t="s">
        <v>683</v>
      </c>
      <c r="E349" s="55">
        <v>7</v>
      </c>
      <c r="F349" s="55">
        <v>88</v>
      </c>
      <c r="G349" s="55">
        <v>74</v>
      </c>
      <c r="H349" s="55">
        <v>78</v>
      </c>
      <c r="I349" s="120"/>
    </row>
    <row r="350" spans="1:9" x14ac:dyDescent="0.35">
      <c r="A350" s="55">
        <v>349</v>
      </c>
      <c r="B350" s="55" t="s">
        <v>1687</v>
      </c>
      <c r="C350" s="55" t="s">
        <v>1940</v>
      </c>
      <c r="D350" s="55" t="s">
        <v>683</v>
      </c>
      <c r="E350" s="55">
        <v>6</v>
      </c>
      <c r="F350" s="55">
        <v>84</v>
      </c>
      <c r="G350" s="55">
        <v>93</v>
      </c>
      <c r="H350" s="55">
        <v>77</v>
      </c>
      <c r="I350" s="120"/>
    </row>
    <row r="351" spans="1:9" x14ac:dyDescent="0.35">
      <c r="A351" s="55">
        <v>350</v>
      </c>
      <c r="B351" s="55" t="s">
        <v>1618</v>
      </c>
      <c r="C351" s="55" t="s">
        <v>2001</v>
      </c>
      <c r="D351" s="55" t="s">
        <v>683</v>
      </c>
      <c r="E351" s="55">
        <v>4</v>
      </c>
      <c r="F351" s="55">
        <v>80</v>
      </c>
      <c r="G351" s="55">
        <v>90</v>
      </c>
      <c r="H351" s="55">
        <v>70</v>
      </c>
      <c r="I351" s="120"/>
    </row>
    <row r="352" spans="1:9" x14ac:dyDescent="0.35">
      <c r="A352" s="55">
        <v>351</v>
      </c>
      <c r="B352" s="55" t="s">
        <v>1640</v>
      </c>
      <c r="C352" s="55" t="s">
        <v>2002</v>
      </c>
      <c r="D352" s="55" t="s">
        <v>683</v>
      </c>
      <c r="E352" s="55">
        <v>5</v>
      </c>
      <c r="F352" s="55">
        <v>87</v>
      </c>
      <c r="G352" s="55">
        <v>88</v>
      </c>
      <c r="H352" s="55">
        <v>58</v>
      </c>
      <c r="I352" s="120"/>
    </row>
    <row r="353" spans="1:9" x14ac:dyDescent="0.35">
      <c r="A353" s="55">
        <v>352</v>
      </c>
      <c r="B353" s="55" t="s">
        <v>1659</v>
      </c>
      <c r="C353" s="55" t="s">
        <v>2003</v>
      </c>
      <c r="D353" s="55" t="s">
        <v>683</v>
      </c>
      <c r="E353" s="55">
        <v>1</v>
      </c>
      <c r="F353" s="55">
        <v>82</v>
      </c>
      <c r="G353" s="55">
        <v>66</v>
      </c>
      <c r="H353" s="55">
        <v>64</v>
      </c>
      <c r="I353" s="120"/>
    </row>
    <row r="354" spans="1:9" x14ac:dyDescent="0.35">
      <c r="A354" s="55">
        <v>353</v>
      </c>
      <c r="B354" s="55" t="s">
        <v>1643</v>
      </c>
      <c r="C354" s="55" t="s">
        <v>1889</v>
      </c>
      <c r="D354" s="55" t="s">
        <v>683</v>
      </c>
      <c r="E354" s="55">
        <v>1</v>
      </c>
      <c r="F354" s="55">
        <v>91</v>
      </c>
      <c r="G354" s="55">
        <v>65</v>
      </c>
      <c r="H354" s="55">
        <v>67</v>
      </c>
      <c r="I354" s="120"/>
    </row>
    <row r="355" spans="1:9" x14ac:dyDescent="0.35">
      <c r="A355" s="55">
        <v>354</v>
      </c>
      <c r="B355" s="55" t="s">
        <v>1787</v>
      </c>
      <c r="C355" s="55" t="s">
        <v>2004</v>
      </c>
      <c r="D355" s="55" t="s">
        <v>683</v>
      </c>
      <c r="E355" s="55">
        <v>5</v>
      </c>
      <c r="F355" s="55">
        <v>84</v>
      </c>
      <c r="G355" s="55">
        <v>92</v>
      </c>
      <c r="H355" s="55">
        <v>66</v>
      </c>
      <c r="I355" s="120"/>
    </row>
    <row r="356" spans="1:9" x14ac:dyDescent="0.35">
      <c r="A356" s="55">
        <v>355</v>
      </c>
      <c r="B356" s="55" t="s">
        <v>1662</v>
      </c>
      <c r="C356" s="55" t="s">
        <v>2005</v>
      </c>
      <c r="D356" s="55" t="s">
        <v>683</v>
      </c>
      <c r="E356" s="55">
        <v>9</v>
      </c>
      <c r="F356" s="55">
        <v>84</v>
      </c>
      <c r="G356" s="55">
        <v>91</v>
      </c>
      <c r="H356" s="55">
        <v>69</v>
      </c>
      <c r="I356" s="120"/>
    </row>
    <row r="357" spans="1:9" x14ac:dyDescent="0.35">
      <c r="A357" s="55">
        <v>356</v>
      </c>
      <c r="B357" s="55" t="s">
        <v>1659</v>
      </c>
      <c r="C357" s="55" t="s">
        <v>2006</v>
      </c>
      <c r="D357" s="55" t="s">
        <v>683</v>
      </c>
      <c r="E357" s="55">
        <v>9</v>
      </c>
      <c r="F357" s="55">
        <v>79</v>
      </c>
      <c r="G357" s="55">
        <v>70</v>
      </c>
      <c r="H357" s="55">
        <v>74</v>
      </c>
      <c r="I357" s="120"/>
    </row>
    <row r="358" spans="1:9" x14ac:dyDescent="0.35">
      <c r="A358" s="55">
        <v>357</v>
      </c>
      <c r="B358" s="55" t="s">
        <v>2007</v>
      </c>
      <c r="C358" s="55" t="s">
        <v>2008</v>
      </c>
      <c r="D358" s="55" t="s">
        <v>683</v>
      </c>
      <c r="E358" s="55">
        <v>8</v>
      </c>
      <c r="F358" s="55">
        <v>85</v>
      </c>
      <c r="G358" s="55">
        <v>72</v>
      </c>
      <c r="H358" s="55">
        <v>69</v>
      </c>
      <c r="I358" s="120"/>
    </row>
    <row r="359" spans="1:9" x14ac:dyDescent="0.35">
      <c r="A359" s="55">
        <v>358</v>
      </c>
      <c r="B359" s="55" t="s">
        <v>1622</v>
      </c>
      <c r="C359" s="55" t="s">
        <v>2009</v>
      </c>
      <c r="D359" s="55" t="s">
        <v>683</v>
      </c>
      <c r="E359" s="55">
        <v>2</v>
      </c>
      <c r="F359" s="55">
        <v>87</v>
      </c>
      <c r="G359" s="55">
        <v>69</v>
      </c>
      <c r="H359" s="55">
        <v>76</v>
      </c>
      <c r="I359" s="120"/>
    </row>
    <row r="360" spans="1:9" x14ac:dyDescent="0.35">
      <c r="A360" s="55">
        <v>359</v>
      </c>
      <c r="B360" s="55" t="s">
        <v>1786</v>
      </c>
      <c r="C360" s="55" t="s">
        <v>2010</v>
      </c>
      <c r="D360" s="55" t="s">
        <v>683</v>
      </c>
      <c r="E360" s="55">
        <v>5</v>
      </c>
      <c r="F360" s="55">
        <v>87</v>
      </c>
      <c r="G360" s="55">
        <v>68</v>
      </c>
      <c r="H360" s="55">
        <v>66</v>
      </c>
      <c r="I360" s="120"/>
    </row>
    <row r="361" spans="1:9" x14ac:dyDescent="0.35">
      <c r="A361" s="55">
        <v>360</v>
      </c>
      <c r="B361" s="55" t="s">
        <v>1745</v>
      </c>
      <c r="C361" s="55" t="s">
        <v>2011</v>
      </c>
      <c r="D361" s="55" t="s">
        <v>683</v>
      </c>
      <c r="E361" s="55">
        <v>3</v>
      </c>
      <c r="F361" s="55">
        <v>85</v>
      </c>
      <c r="G361" s="55">
        <v>86</v>
      </c>
      <c r="H361" s="55">
        <v>64</v>
      </c>
      <c r="I361" s="120"/>
    </row>
    <row r="362" spans="1:9" x14ac:dyDescent="0.35">
      <c r="A362" s="55">
        <v>361</v>
      </c>
      <c r="B362" s="55" t="s">
        <v>1620</v>
      </c>
      <c r="C362" s="55" t="s">
        <v>2012</v>
      </c>
      <c r="D362" s="55" t="s">
        <v>683</v>
      </c>
      <c r="E362" s="55">
        <v>1</v>
      </c>
      <c r="F362" s="55">
        <v>95</v>
      </c>
      <c r="G362" s="55">
        <v>82</v>
      </c>
      <c r="H362" s="55">
        <v>84</v>
      </c>
      <c r="I362" s="120"/>
    </row>
    <row r="363" spans="1:9" x14ac:dyDescent="0.35">
      <c r="A363" s="55">
        <v>362</v>
      </c>
      <c r="B363" s="55" t="s">
        <v>1919</v>
      </c>
      <c r="C363" s="55" t="s">
        <v>1631</v>
      </c>
      <c r="D363" s="55" t="s">
        <v>683</v>
      </c>
      <c r="E363" s="55">
        <v>6</v>
      </c>
      <c r="F363" s="55">
        <v>88</v>
      </c>
      <c r="G363" s="55">
        <v>85</v>
      </c>
      <c r="H363" s="55">
        <v>73</v>
      </c>
      <c r="I363" s="120"/>
    </row>
    <row r="364" spans="1:9" x14ac:dyDescent="0.35">
      <c r="A364" s="55">
        <v>363</v>
      </c>
      <c r="B364" s="55" t="s">
        <v>1626</v>
      </c>
      <c r="C364" s="55" t="s">
        <v>2013</v>
      </c>
      <c r="D364" s="55" t="s">
        <v>683</v>
      </c>
      <c r="E364" s="55">
        <v>6</v>
      </c>
      <c r="F364" s="55">
        <v>86</v>
      </c>
      <c r="G364" s="55">
        <v>82</v>
      </c>
      <c r="H364" s="55">
        <v>63</v>
      </c>
      <c r="I364" s="120"/>
    </row>
    <row r="365" spans="1:9" x14ac:dyDescent="0.35">
      <c r="A365" s="55">
        <v>364</v>
      </c>
      <c r="B365" s="55" t="s">
        <v>2014</v>
      </c>
      <c r="C365" s="55" t="s">
        <v>2015</v>
      </c>
      <c r="D365" s="55" t="s">
        <v>683</v>
      </c>
      <c r="E365" s="55">
        <v>9</v>
      </c>
      <c r="F365" s="55">
        <v>91</v>
      </c>
      <c r="G365" s="55">
        <v>67</v>
      </c>
      <c r="H365" s="55">
        <v>67</v>
      </c>
      <c r="I365" s="120"/>
    </row>
    <row r="366" spans="1:9" x14ac:dyDescent="0.35">
      <c r="A366" s="55">
        <v>365</v>
      </c>
      <c r="B366" s="55" t="s">
        <v>1620</v>
      </c>
      <c r="C366" s="55" t="s">
        <v>2015</v>
      </c>
      <c r="D366" s="55" t="s">
        <v>683</v>
      </c>
      <c r="E366" s="55">
        <v>1</v>
      </c>
      <c r="F366" s="55">
        <v>98</v>
      </c>
      <c r="G366" s="55">
        <v>61</v>
      </c>
      <c r="H366" s="55">
        <v>64</v>
      </c>
      <c r="I366" s="120"/>
    </row>
    <row r="367" spans="1:9" x14ac:dyDescent="0.35">
      <c r="A367" s="55">
        <v>366</v>
      </c>
      <c r="B367" s="55" t="s">
        <v>1620</v>
      </c>
      <c r="C367" s="55" t="s">
        <v>1761</v>
      </c>
      <c r="D367" s="55" t="s">
        <v>683</v>
      </c>
      <c r="E367" s="55">
        <v>1</v>
      </c>
      <c r="F367" s="55">
        <v>95</v>
      </c>
      <c r="G367" s="55">
        <v>68</v>
      </c>
      <c r="H367" s="55">
        <v>65</v>
      </c>
      <c r="I367" s="120"/>
    </row>
    <row r="368" spans="1:9" x14ac:dyDescent="0.35">
      <c r="A368" s="55">
        <v>367</v>
      </c>
      <c r="B368" s="55" t="s">
        <v>1787</v>
      </c>
      <c r="C368" s="55" t="s">
        <v>1656</v>
      </c>
      <c r="D368" s="55" t="s">
        <v>683</v>
      </c>
      <c r="E368" s="55">
        <v>5</v>
      </c>
      <c r="F368" s="55">
        <v>63</v>
      </c>
      <c r="G368" s="55">
        <v>71</v>
      </c>
      <c r="H368" s="55">
        <v>60</v>
      </c>
      <c r="I368" s="120"/>
    </row>
    <row r="369" spans="1:9" x14ac:dyDescent="0.35">
      <c r="A369" s="55">
        <v>368</v>
      </c>
      <c r="B369" s="55" t="s">
        <v>2016</v>
      </c>
      <c r="C369" s="55" t="s">
        <v>2017</v>
      </c>
      <c r="D369" s="55" t="s">
        <v>683</v>
      </c>
      <c r="E369" s="55">
        <v>9</v>
      </c>
      <c r="F369" s="55">
        <v>75</v>
      </c>
      <c r="G369" s="55">
        <v>74</v>
      </c>
      <c r="H369" s="55">
        <v>67</v>
      </c>
      <c r="I369" s="120"/>
    </row>
    <row r="370" spans="1:9" x14ac:dyDescent="0.35">
      <c r="A370" s="55">
        <v>369</v>
      </c>
      <c r="B370" s="55" t="s">
        <v>1626</v>
      </c>
      <c r="C370" s="55" t="s">
        <v>2018</v>
      </c>
      <c r="D370" s="55" t="s">
        <v>683</v>
      </c>
      <c r="E370" s="55">
        <v>1</v>
      </c>
      <c r="F370" s="55">
        <v>76</v>
      </c>
      <c r="G370" s="55">
        <v>78</v>
      </c>
      <c r="H370" s="55">
        <v>62</v>
      </c>
      <c r="I370" s="120"/>
    </row>
    <row r="371" spans="1:9" x14ac:dyDescent="0.35">
      <c r="A371" s="55">
        <v>370</v>
      </c>
      <c r="B371" s="55" t="s">
        <v>2019</v>
      </c>
      <c r="C371" s="55" t="s">
        <v>1960</v>
      </c>
      <c r="D371" s="55" t="s">
        <v>683</v>
      </c>
      <c r="E371" s="55">
        <v>4</v>
      </c>
      <c r="F371" s="55">
        <v>81</v>
      </c>
      <c r="G371" s="55">
        <v>69</v>
      </c>
      <c r="H371" s="55">
        <v>76</v>
      </c>
      <c r="I371" s="120"/>
    </row>
    <row r="372" spans="1:9" x14ac:dyDescent="0.35">
      <c r="A372" s="55">
        <v>371</v>
      </c>
      <c r="B372" s="55" t="s">
        <v>1620</v>
      </c>
      <c r="C372" s="55" t="s">
        <v>2020</v>
      </c>
      <c r="D372" s="55" t="s">
        <v>683</v>
      </c>
      <c r="E372" s="55">
        <v>6</v>
      </c>
      <c r="F372" s="55">
        <v>85</v>
      </c>
      <c r="G372" s="55">
        <v>74</v>
      </c>
      <c r="H372" s="55">
        <v>72</v>
      </c>
      <c r="I372" s="120"/>
    </row>
    <row r="373" spans="1:9" x14ac:dyDescent="0.35">
      <c r="A373" s="55">
        <v>372</v>
      </c>
      <c r="B373" s="55" t="s">
        <v>1645</v>
      </c>
      <c r="C373" s="55" t="s">
        <v>2021</v>
      </c>
      <c r="D373" s="55" t="s">
        <v>683</v>
      </c>
      <c r="E373" s="55">
        <v>9</v>
      </c>
      <c r="F373" s="55">
        <v>91</v>
      </c>
      <c r="G373" s="55">
        <v>72</v>
      </c>
      <c r="H373" s="55">
        <v>67</v>
      </c>
      <c r="I373" s="120"/>
    </row>
    <row r="374" spans="1:9" x14ac:dyDescent="0.35">
      <c r="A374" s="55">
        <v>373</v>
      </c>
      <c r="B374" s="55" t="s">
        <v>1877</v>
      </c>
      <c r="C374" s="55" t="s">
        <v>1759</v>
      </c>
      <c r="D374" s="55" t="s">
        <v>683</v>
      </c>
      <c r="E374" s="55">
        <v>1</v>
      </c>
      <c r="F374" s="55">
        <v>90</v>
      </c>
      <c r="G374" s="55">
        <v>81</v>
      </c>
      <c r="H374" s="55">
        <v>66</v>
      </c>
      <c r="I374" s="120"/>
    </row>
    <row r="375" spans="1:9" x14ac:dyDescent="0.35">
      <c r="A375" s="55">
        <v>374</v>
      </c>
      <c r="B375" s="55" t="s">
        <v>1845</v>
      </c>
      <c r="C375" s="55" t="s">
        <v>2022</v>
      </c>
      <c r="D375" s="55" t="s">
        <v>683</v>
      </c>
      <c r="E375" s="55">
        <v>1</v>
      </c>
      <c r="F375" s="55">
        <v>76</v>
      </c>
      <c r="G375" s="55">
        <v>91</v>
      </c>
      <c r="H375" s="55">
        <v>60</v>
      </c>
      <c r="I375" s="120"/>
    </row>
    <row r="376" spans="1:9" x14ac:dyDescent="0.35">
      <c r="A376" s="55">
        <v>375</v>
      </c>
      <c r="B376" s="55" t="s">
        <v>1620</v>
      </c>
      <c r="C376" s="55" t="s">
        <v>1821</v>
      </c>
      <c r="D376" s="55" t="s">
        <v>683</v>
      </c>
      <c r="E376" s="55">
        <v>5</v>
      </c>
      <c r="F376" s="55">
        <v>75</v>
      </c>
      <c r="G376" s="55">
        <v>94</v>
      </c>
      <c r="H376" s="55">
        <v>61</v>
      </c>
      <c r="I376" s="120"/>
    </row>
    <row r="377" spans="1:9" x14ac:dyDescent="0.35">
      <c r="A377" s="55">
        <v>376</v>
      </c>
      <c r="B377" s="55" t="s">
        <v>1683</v>
      </c>
      <c r="C377" s="55" t="s">
        <v>2023</v>
      </c>
      <c r="D377" s="55" t="s">
        <v>683</v>
      </c>
      <c r="E377" s="55">
        <v>5</v>
      </c>
      <c r="F377" s="55">
        <v>90</v>
      </c>
      <c r="G377" s="55">
        <v>84</v>
      </c>
      <c r="H377" s="55">
        <v>64</v>
      </c>
      <c r="I377" s="120"/>
    </row>
    <row r="378" spans="1:9" x14ac:dyDescent="0.35">
      <c r="A378" s="55">
        <v>377</v>
      </c>
      <c r="B378" s="55" t="s">
        <v>1634</v>
      </c>
      <c r="C378" s="55" t="s">
        <v>2024</v>
      </c>
      <c r="D378" s="55" t="s">
        <v>683</v>
      </c>
      <c r="E378" s="55">
        <v>3</v>
      </c>
      <c r="F378" s="55">
        <v>74</v>
      </c>
      <c r="G378" s="55">
        <v>92</v>
      </c>
      <c r="H378" s="55">
        <v>54</v>
      </c>
      <c r="I378" s="120"/>
    </row>
    <row r="379" spans="1:9" x14ac:dyDescent="0.35">
      <c r="A379" s="55">
        <v>378</v>
      </c>
      <c r="B379" s="55" t="s">
        <v>2025</v>
      </c>
      <c r="C379" s="55" t="s">
        <v>2026</v>
      </c>
      <c r="D379" s="55" t="s">
        <v>683</v>
      </c>
      <c r="E379" s="55">
        <v>4</v>
      </c>
      <c r="F379" s="55">
        <v>94</v>
      </c>
      <c r="G379" s="55">
        <v>65</v>
      </c>
      <c r="H379" s="55">
        <v>68</v>
      </c>
      <c r="I379" s="120"/>
    </row>
    <row r="380" spans="1:9" x14ac:dyDescent="0.35">
      <c r="A380" s="55">
        <v>379</v>
      </c>
      <c r="B380" s="55" t="s">
        <v>1640</v>
      </c>
      <c r="C380" s="55" t="s">
        <v>2027</v>
      </c>
      <c r="D380" s="55" t="s">
        <v>683</v>
      </c>
      <c r="E380" s="55">
        <v>1</v>
      </c>
      <c r="F380" s="55">
        <v>80</v>
      </c>
      <c r="G380" s="55">
        <v>91</v>
      </c>
      <c r="H380" s="55">
        <v>56</v>
      </c>
      <c r="I380" s="120"/>
    </row>
    <row r="381" spans="1:9" x14ac:dyDescent="0.35">
      <c r="A381" s="55">
        <v>380</v>
      </c>
      <c r="B381" s="55" t="s">
        <v>1678</v>
      </c>
      <c r="C381" s="55" t="s">
        <v>2028</v>
      </c>
      <c r="D381" s="55" t="s">
        <v>683</v>
      </c>
      <c r="E381" s="55">
        <v>2</v>
      </c>
      <c r="F381" s="55">
        <v>80</v>
      </c>
      <c r="G381" s="55">
        <v>92</v>
      </c>
      <c r="H381" s="55">
        <v>65</v>
      </c>
      <c r="I381" s="120"/>
    </row>
    <row r="382" spans="1:9" x14ac:dyDescent="0.35">
      <c r="A382" s="55">
        <v>381</v>
      </c>
      <c r="B382" s="55" t="s">
        <v>1919</v>
      </c>
      <c r="C382" s="55" t="s">
        <v>1769</v>
      </c>
      <c r="D382" s="55" t="s">
        <v>683</v>
      </c>
      <c r="E382" s="55">
        <v>6</v>
      </c>
      <c r="F382" s="55">
        <v>81</v>
      </c>
      <c r="G382" s="55">
        <v>93</v>
      </c>
      <c r="H382" s="55">
        <v>48</v>
      </c>
      <c r="I382" s="120"/>
    </row>
    <row r="383" spans="1:9" x14ac:dyDescent="0.35">
      <c r="A383" s="55">
        <v>382</v>
      </c>
      <c r="B383" s="55" t="s">
        <v>1716</v>
      </c>
      <c r="C383" s="55" t="s">
        <v>2029</v>
      </c>
      <c r="D383" s="55" t="s">
        <v>683</v>
      </c>
      <c r="E383" s="55">
        <v>7</v>
      </c>
      <c r="F383" s="55">
        <v>98</v>
      </c>
      <c r="G383" s="55">
        <v>61</v>
      </c>
      <c r="H383" s="55">
        <v>71</v>
      </c>
      <c r="I383" s="120"/>
    </row>
    <row r="384" spans="1:9" x14ac:dyDescent="0.35">
      <c r="A384" s="55">
        <v>383</v>
      </c>
      <c r="B384" s="55" t="s">
        <v>1648</v>
      </c>
      <c r="C384" s="55" t="s">
        <v>2030</v>
      </c>
      <c r="D384" s="55" t="s">
        <v>683</v>
      </c>
      <c r="E384" s="55">
        <v>8</v>
      </c>
      <c r="F384" s="55">
        <v>79</v>
      </c>
      <c r="G384" s="55">
        <v>81</v>
      </c>
      <c r="H384" s="55">
        <v>59</v>
      </c>
      <c r="I384" s="120"/>
    </row>
    <row r="385" spans="1:9" x14ac:dyDescent="0.35">
      <c r="A385" s="55">
        <v>384</v>
      </c>
      <c r="B385" s="55" t="s">
        <v>1716</v>
      </c>
      <c r="C385" s="55" t="s">
        <v>2031</v>
      </c>
      <c r="D385" s="55" t="s">
        <v>683</v>
      </c>
      <c r="E385" s="55">
        <v>5</v>
      </c>
      <c r="F385" s="55">
        <v>89</v>
      </c>
      <c r="G385" s="55">
        <v>80</v>
      </c>
      <c r="H385" s="55">
        <v>65</v>
      </c>
      <c r="I385" s="120"/>
    </row>
    <row r="386" spans="1:9" x14ac:dyDescent="0.35">
      <c r="A386" s="55">
        <v>385</v>
      </c>
      <c r="B386" s="55" t="s">
        <v>2032</v>
      </c>
      <c r="C386" s="55" t="s">
        <v>1764</v>
      </c>
      <c r="D386" s="55" t="s">
        <v>683</v>
      </c>
      <c r="E386" s="55">
        <v>8</v>
      </c>
      <c r="F386" s="55">
        <v>94</v>
      </c>
      <c r="G386" s="55">
        <v>63</v>
      </c>
      <c r="H386" s="55">
        <v>59</v>
      </c>
      <c r="I386" s="120"/>
    </row>
    <row r="387" spans="1:9" x14ac:dyDescent="0.35">
      <c r="A387" s="55">
        <v>386</v>
      </c>
      <c r="B387" s="55" t="s">
        <v>1674</v>
      </c>
      <c r="C387" s="55" t="s">
        <v>2033</v>
      </c>
      <c r="D387" s="55" t="s">
        <v>683</v>
      </c>
      <c r="E387" s="55">
        <v>6</v>
      </c>
      <c r="F387" s="55">
        <v>72</v>
      </c>
      <c r="G387" s="55">
        <v>85</v>
      </c>
      <c r="H387" s="55">
        <v>69</v>
      </c>
      <c r="I387" s="120"/>
    </row>
    <row r="388" spans="1:9" x14ac:dyDescent="0.35">
      <c r="A388" s="55">
        <v>387</v>
      </c>
      <c r="B388" s="55" t="s">
        <v>1683</v>
      </c>
      <c r="C388" s="55" t="s">
        <v>2034</v>
      </c>
      <c r="D388" s="55" t="s">
        <v>683</v>
      </c>
      <c r="E388" s="55">
        <v>9</v>
      </c>
      <c r="F388" s="55">
        <v>68</v>
      </c>
      <c r="G388" s="55">
        <v>78</v>
      </c>
      <c r="H388" s="55">
        <v>64</v>
      </c>
      <c r="I388" s="120"/>
    </row>
    <row r="389" spans="1:9" x14ac:dyDescent="0.35">
      <c r="A389" s="55">
        <v>388</v>
      </c>
      <c r="B389" s="55" t="s">
        <v>1618</v>
      </c>
      <c r="C389" s="55" t="s">
        <v>1818</v>
      </c>
      <c r="D389" s="55" t="s">
        <v>683</v>
      </c>
      <c r="E389" s="55">
        <v>9</v>
      </c>
      <c r="F389" s="55">
        <v>76</v>
      </c>
      <c r="G389" s="55">
        <v>91</v>
      </c>
      <c r="H389" s="55">
        <v>63</v>
      </c>
      <c r="I389" s="120"/>
    </row>
    <row r="390" spans="1:9" x14ac:dyDescent="0.35">
      <c r="A390" s="55">
        <v>389</v>
      </c>
      <c r="B390" s="55" t="s">
        <v>1634</v>
      </c>
      <c r="C390" s="55" t="s">
        <v>2035</v>
      </c>
      <c r="D390" s="55" t="s">
        <v>683</v>
      </c>
      <c r="E390" s="55">
        <v>7</v>
      </c>
      <c r="F390" s="55">
        <v>92</v>
      </c>
      <c r="G390" s="55">
        <v>84</v>
      </c>
      <c r="H390" s="55">
        <v>65</v>
      </c>
      <c r="I390" s="120"/>
    </row>
    <row r="391" spans="1:9" x14ac:dyDescent="0.35">
      <c r="A391" s="55">
        <v>390</v>
      </c>
      <c r="B391" s="55" t="s">
        <v>1630</v>
      </c>
      <c r="C391" s="55" t="s">
        <v>2036</v>
      </c>
      <c r="D391" s="55" t="s">
        <v>683</v>
      </c>
      <c r="E391" s="55">
        <v>6</v>
      </c>
      <c r="F391" s="55">
        <v>76</v>
      </c>
      <c r="G391" s="55">
        <v>84</v>
      </c>
      <c r="H391" s="55">
        <v>75</v>
      </c>
      <c r="I391" s="120"/>
    </row>
    <row r="392" spans="1:9" x14ac:dyDescent="0.35">
      <c r="A392" s="55">
        <v>391</v>
      </c>
      <c r="B392" s="55" t="s">
        <v>1787</v>
      </c>
      <c r="C392" s="55" t="s">
        <v>2037</v>
      </c>
      <c r="D392" s="55" t="s">
        <v>683</v>
      </c>
      <c r="E392" s="55">
        <v>6</v>
      </c>
      <c r="F392" s="55">
        <v>99</v>
      </c>
      <c r="G392" s="55">
        <v>54</v>
      </c>
      <c r="H392" s="55">
        <v>65</v>
      </c>
      <c r="I392" s="120"/>
    </row>
    <row r="393" spans="1:9" x14ac:dyDescent="0.35">
      <c r="A393" s="55">
        <v>392</v>
      </c>
      <c r="B393" s="55" t="s">
        <v>1634</v>
      </c>
      <c r="C393" s="55" t="s">
        <v>2038</v>
      </c>
      <c r="D393" s="55" t="s">
        <v>683</v>
      </c>
      <c r="E393" s="55">
        <v>9</v>
      </c>
      <c r="F393" s="55">
        <v>85</v>
      </c>
      <c r="G393" s="55">
        <v>78</v>
      </c>
      <c r="H393" s="55">
        <v>68</v>
      </c>
      <c r="I393" s="120"/>
    </row>
    <row r="394" spans="1:9" x14ac:dyDescent="0.35">
      <c r="A394" s="55">
        <v>393</v>
      </c>
      <c r="B394" s="55" t="s">
        <v>2014</v>
      </c>
      <c r="C394" s="55" t="s">
        <v>1811</v>
      </c>
      <c r="D394" s="55" t="s">
        <v>683</v>
      </c>
      <c r="E394" s="55">
        <v>5</v>
      </c>
      <c r="F394" s="55">
        <v>79</v>
      </c>
      <c r="G394" s="55">
        <v>71</v>
      </c>
      <c r="H394" s="55">
        <v>79</v>
      </c>
      <c r="I394" s="120"/>
    </row>
    <row r="395" spans="1:9" x14ac:dyDescent="0.35">
      <c r="A395" s="55">
        <v>394</v>
      </c>
      <c r="B395" s="55" t="s">
        <v>1687</v>
      </c>
      <c r="C395" s="55" t="s">
        <v>2039</v>
      </c>
      <c r="D395" s="55" t="s">
        <v>683</v>
      </c>
      <c r="E395" s="55">
        <v>5</v>
      </c>
      <c r="F395" s="55">
        <v>84</v>
      </c>
      <c r="G395" s="55">
        <v>73</v>
      </c>
      <c r="H395" s="55">
        <v>64</v>
      </c>
      <c r="I395" s="120"/>
    </row>
    <row r="396" spans="1:9" x14ac:dyDescent="0.35">
      <c r="A396" s="55">
        <v>395</v>
      </c>
      <c r="B396" s="55" t="s">
        <v>1626</v>
      </c>
      <c r="C396" s="55" t="s">
        <v>2040</v>
      </c>
      <c r="D396" s="55" t="s">
        <v>683</v>
      </c>
      <c r="E396" s="55">
        <v>6</v>
      </c>
      <c r="F396" s="55">
        <v>66</v>
      </c>
      <c r="G396" s="55">
        <v>76</v>
      </c>
      <c r="H396" s="55">
        <v>63</v>
      </c>
      <c r="I396" s="120"/>
    </row>
    <row r="397" spans="1:9" x14ac:dyDescent="0.35">
      <c r="A397" s="55">
        <v>396</v>
      </c>
      <c r="B397" s="55" t="s">
        <v>1709</v>
      </c>
      <c r="C397" s="55" t="s">
        <v>2041</v>
      </c>
      <c r="D397" s="55" t="s">
        <v>683</v>
      </c>
      <c r="E397" s="55">
        <v>7</v>
      </c>
      <c r="F397" s="55">
        <v>82</v>
      </c>
      <c r="G397" s="55">
        <v>64</v>
      </c>
      <c r="H397" s="55">
        <v>76</v>
      </c>
      <c r="I397" s="120"/>
    </row>
    <row r="398" spans="1:9" x14ac:dyDescent="0.35">
      <c r="A398" s="55">
        <v>397</v>
      </c>
      <c r="B398" s="55" t="s">
        <v>2042</v>
      </c>
      <c r="C398" s="55" t="s">
        <v>2043</v>
      </c>
      <c r="D398" s="55" t="s">
        <v>683</v>
      </c>
      <c r="E398" s="55">
        <v>4</v>
      </c>
      <c r="F398" s="55">
        <v>75</v>
      </c>
      <c r="G398" s="55">
        <v>73</v>
      </c>
      <c r="H398" s="55">
        <v>67</v>
      </c>
      <c r="I398" s="120"/>
    </row>
    <row r="399" spans="1:9" x14ac:dyDescent="0.35">
      <c r="A399" s="55">
        <v>398</v>
      </c>
      <c r="B399" s="55" t="s">
        <v>1626</v>
      </c>
      <c r="C399" s="55" t="s">
        <v>1783</v>
      </c>
      <c r="D399" s="55" t="s">
        <v>683</v>
      </c>
      <c r="E399" s="55">
        <v>1</v>
      </c>
      <c r="F399" s="55">
        <v>89</v>
      </c>
      <c r="G399" s="55">
        <v>81</v>
      </c>
      <c r="H399" s="55">
        <v>81</v>
      </c>
      <c r="I399" s="120"/>
    </row>
    <row r="400" spans="1:9" x14ac:dyDescent="0.35">
      <c r="A400" s="55">
        <v>399</v>
      </c>
      <c r="B400" s="55" t="s">
        <v>1674</v>
      </c>
      <c r="C400" s="55" t="s">
        <v>1665</v>
      </c>
      <c r="D400" s="55" t="s">
        <v>683</v>
      </c>
      <c r="E400" s="55">
        <v>2</v>
      </c>
      <c r="F400" s="55">
        <v>81</v>
      </c>
      <c r="G400" s="55">
        <v>91</v>
      </c>
      <c r="H400" s="55">
        <v>64</v>
      </c>
      <c r="I400" s="120"/>
    </row>
    <row r="401" spans="1:9" x14ac:dyDescent="0.35">
      <c r="A401" s="55">
        <v>400</v>
      </c>
      <c r="B401" s="55" t="s">
        <v>1634</v>
      </c>
      <c r="C401" s="55" t="s">
        <v>2044</v>
      </c>
      <c r="D401" s="55" t="s">
        <v>683</v>
      </c>
      <c r="E401" s="55">
        <v>7</v>
      </c>
      <c r="F401" s="55">
        <v>73</v>
      </c>
      <c r="G401" s="55">
        <v>87</v>
      </c>
      <c r="H401" s="55">
        <v>54</v>
      </c>
      <c r="I401" s="120"/>
    </row>
    <row r="402" spans="1:9" x14ac:dyDescent="0.35">
      <c r="A402" s="55">
        <v>401</v>
      </c>
      <c r="B402" s="55" t="s">
        <v>1678</v>
      </c>
      <c r="C402" s="55" t="s">
        <v>2045</v>
      </c>
      <c r="D402" s="55" t="s">
        <v>683</v>
      </c>
      <c r="E402" s="55">
        <v>2</v>
      </c>
      <c r="F402" s="55">
        <v>81</v>
      </c>
      <c r="G402" s="55">
        <v>67</v>
      </c>
      <c r="H402" s="55">
        <v>75</v>
      </c>
      <c r="I402" s="120"/>
    </row>
    <row r="403" spans="1:9" x14ac:dyDescent="0.35">
      <c r="A403" s="55">
        <v>402</v>
      </c>
      <c r="B403" s="55" t="s">
        <v>1787</v>
      </c>
      <c r="C403" s="55" t="s">
        <v>2046</v>
      </c>
      <c r="D403" s="55" t="s">
        <v>683</v>
      </c>
      <c r="E403" s="55">
        <v>2</v>
      </c>
      <c r="F403" s="55">
        <v>77</v>
      </c>
      <c r="G403" s="55">
        <v>72</v>
      </c>
      <c r="H403" s="55">
        <v>67</v>
      </c>
      <c r="I403" s="120"/>
    </row>
    <row r="404" spans="1:9" x14ac:dyDescent="0.35">
      <c r="A404" s="55">
        <v>403</v>
      </c>
      <c r="B404" s="55" t="s">
        <v>1714</v>
      </c>
      <c r="C404" s="55" t="s">
        <v>1631</v>
      </c>
      <c r="D404" s="55" t="s">
        <v>683</v>
      </c>
      <c r="E404" s="55">
        <v>4</v>
      </c>
      <c r="F404" s="55">
        <v>72</v>
      </c>
      <c r="G404" s="55">
        <v>93</v>
      </c>
      <c r="H404" s="55">
        <v>63</v>
      </c>
      <c r="I404" s="120"/>
    </row>
    <row r="405" spans="1:9" x14ac:dyDescent="0.35">
      <c r="A405" s="55">
        <v>404</v>
      </c>
      <c r="B405" s="55" t="s">
        <v>1646</v>
      </c>
      <c r="C405" s="55" t="s">
        <v>1913</v>
      </c>
      <c r="D405" s="55" t="s">
        <v>683</v>
      </c>
      <c r="E405" s="55">
        <v>7</v>
      </c>
      <c r="F405" s="55">
        <v>95</v>
      </c>
      <c r="G405" s="55">
        <v>80</v>
      </c>
      <c r="H405" s="55">
        <v>86</v>
      </c>
      <c r="I405" s="120"/>
    </row>
    <row r="406" spans="1:9" x14ac:dyDescent="0.35">
      <c r="A406" s="55">
        <v>405</v>
      </c>
      <c r="B406" s="55" t="s">
        <v>1622</v>
      </c>
      <c r="C406" s="55" t="s">
        <v>1649</v>
      </c>
      <c r="D406" s="55" t="s">
        <v>683</v>
      </c>
      <c r="E406" s="55">
        <v>1</v>
      </c>
      <c r="F406" s="55">
        <v>94</v>
      </c>
      <c r="G406" s="55">
        <v>81</v>
      </c>
      <c r="H406" s="55">
        <v>57</v>
      </c>
      <c r="I406" s="120"/>
    </row>
    <row r="407" spans="1:9" x14ac:dyDescent="0.35">
      <c r="A407" s="55">
        <v>406</v>
      </c>
      <c r="B407" s="55" t="s">
        <v>1716</v>
      </c>
      <c r="C407" s="55" t="s">
        <v>2047</v>
      </c>
      <c r="D407" s="55" t="s">
        <v>683</v>
      </c>
      <c r="E407" s="55">
        <v>8</v>
      </c>
      <c r="F407" s="55">
        <v>87</v>
      </c>
      <c r="G407" s="55">
        <v>88</v>
      </c>
      <c r="H407" s="55">
        <v>63</v>
      </c>
      <c r="I407" s="120"/>
    </row>
    <row r="408" spans="1:9" x14ac:dyDescent="0.35">
      <c r="A408" s="55">
        <v>407</v>
      </c>
      <c r="B408" s="55" t="s">
        <v>1787</v>
      </c>
      <c r="C408" s="55" t="s">
        <v>2048</v>
      </c>
      <c r="D408" s="55" t="s">
        <v>683</v>
      </c>
      <c r="E408" s="55">
        <v>7</v>
      </c>
      <c r="F408" s="55">
        <v>84</v>
      </c>
      <c r="G408" s="55">
        <v>85</v>
      </c>
      <c r="H408" s="55">
        <v>79</v>
      </c>
      <c r="I408" s="120"/>
    </row>
    <row r="409" spans="1:9" x14ac:dyDescent="0.35">
      <c r="A409" s="55">
        <v>408</v>
      </c>
      <c r="B409" s="55" t="s">
        <v>1750</v>
      </c>
      <c r="C409" s="55" t="s">
        <v>2037</v>
      </c>
      <c r="D409" s="55" t="s">
        <v>683</v>
      </c>
      <c r="E409" s="55">
        <v>3</v>
      </c>
      <c r="F409" s="55">
        <v>77</v>
      </c>
      <c r="G409" s="55">
        <v>57</v>
      </c>
      <c r="H409" s="55">
        <v>55</v>
      </c>
      <c r="I409" s="120"/>
    </row>
    <row r="410" spans="1:9" x14ac:dyDescent="0.35">
      <c r="A410" s="55">
        <v>409</v>
      </c>
      <c r="B410" s="55" t="s">
        <v>2049</v>
      </c>
      <c r="C410" s="55" t="s">
        <v>1771</v>
      </c>
      <c r="D410" s="55" t="s">
        <v>683</v>
      </c>
      <c r="E410" s="55">
        <v>3</v>
      </c>
      <c r="F410" s="55">
        <v>78</v>
      </c>
      <c r="G410" s="55">
        <v>61</v>
      </c>
      <c r="H410" s="55">
        <v>65</v>
      </c>
      <c r="I410" s="120"/>
    </row>
    <row r="411" spans="1:9" x14ac:dyDescent="0.35">
      <c r="A411" s="55">
        <v>410</v>
      </c>
      <c r="B411" s="55" t="s">
        <v>1716</v>
      </c>
      <c r="C411" s="55" t="s">
        <v>2050</v>
      </c>
      <c r="D411" s="55" t="s">
        <v>683</v>
      </c>
      <c r="E411" s="55">
        <v>6</v>
      </c>
      <c r="F411" s="55">
        <v>80</v>
      </c>
      <c r="G411" s="55">
        <v>91</v>
      </c>
      <c r="H411" s="55">
        <v>57</v>
      </c>
      <c r="I411" s="120"/>
    </row>
    <row r="412" spans="1:9" x14ac:dyDescent="0.35">
      <c r="A412" s="55">
        <v>411</v>
      </c>
      <c r="B412" s="55" t="s">
        <v>1687</v>
      </c>
      <c r="C412" s="55" t="s">
        <v>2051</v>
      </c>
      <c r="D412" s="55" t="s">
        <v>683</v>
      </c>
      <c r="E412" s="55">
        <v>9</v>
      </c>
      <c r="F412" s="55">
        <v>85</v>
      </c>
      <c r="G412" s="55">
        <v>68</v>
      </c>
      <c r="H412" s="55">
        <v>73</v>
      </c>
      <c r="I412" s="120"/>
    </row>
    <row r="413" spans="1:9" x14ac:dyDescent="0.35">
      <c r="A413" s="55">
        <v>412</v>
      </c>
      <c r="B413" s="55" t="s">
        <v>1618</v>
      </c>
      <c r="C413" s="55" t="s">
        <v>2052</v>
      </c>
      <c r="D413" s="55" t="s">
        <v>683</v>
      </c>
      <c r="E413" s="55">
        <v>3</v>
      </c>
      <c r="F413" s="55">
        <v>89</v>
      </c>
      <c r="G413" s="55">
        <v>55</v>
      </c>
      <c r="H413" s="55">
        <v>61</v>
      </c>
      <c r="I413" s="120"/>
    </row>
    <row r="414" spans="1:9" x14ac:dyDescent="0.35">
      <c r="A414" s="55">
        <v>413</v>
      </c>
      <c r="B414" s="55" t="s">
        <v>1634</v>
      </c>
      <c r="C414" s="55" t="s">
        <v>2053</v>
      </c>
      <c r="D414" s="55" t="s">
        <v>683</v>
      </c>
      <c r="E414" s="55">
        <v>7</v>
      </c>
      <c r="F414" s="55">
        <v>77</v>
      </c>
      <c r="G414" s="55">
        <v>72</v>
      </c>
      <c r="H414" s="55">
        <v>50</v>
      </c>
      <c r="I414" s="120"/>
    </row>
    <row r="415" spans="1:9" x14ac:dyDescent="0.35">
      <c r="A415" s="55">
        <v>414</v>
      </c>
      <c r="B415" s="55" t="s">
        <v>1696</v>
      </c>
      <c r="C415" s="55" t="s">
        <v>2054</v>
      </c>
      <c r="D415" s="55" t="s">
        <v>683</v>
      </c>
      <c r="E415" s="55">
        <v>6</v>
      </c>
      <c r="F415" s="55">
        <v>87</v>
      </c>
      <c r="G415" s="55">
        <v>63</v>
      </c>
      <c r="H415" s="55">
        <v>67</v>
      </c>
      <c r="I415" s="120"/>
    </row>
    <row r="416" spans="1:9" x14ac:dyDescent="0.35">
      <c r="A416" s="55">
        <v>415</v>
      </c>
      <c r="B416" s="55" t="s">
        <v>1723</v>
      </c>
      <c r="C416" s="55" t="s">
        <v>2055</v>
      </c>
      <c r="D416" s="55" t="s">
        <v>683</v>
      </c>
      <c r="E416" s="55">
        <v>1</v>
      </c>
      <c r="F416" s="55">
        <v>85</v>
      </c>
      <c r="G416" s="55">
        <v>67</v>
      </c>
      <c r="H416" s="55">
        <v>66</v>
      </c>
      <c r="I416" s="120"/>
    </row>
    <row r="417" spans="1:9" x14ac:dyDescent="0.35">
      <c r="A417" s="55">
        <v>416</v>
      </c>
      <c r="B417" s="55" t="s">
        <v>1640</v>
      </c>
      <c r="C417" s="55" t="s">
        <v>1644</v>
      </c>
      <c r="D417" s="55" t="s">
        <v>683</v>
      </c>
      <c r="E417" s="55">
        <v>5</v>
      </c>
      <c r="F417" s="55">
        <v>81</v>
      </c>
      <c r="G417" s="55">
        <v>86</v>
      </c>
      <c r="H417" s="55">
        <v>66</v>
      </c>
      <c r="I417" s="120"/>
    </row>
    <row r="418" spans="1:9" x14ac:dyDescent="0.35">
      <c r="A418" s="55">
        <v>417</v>
      </c>
      <c r="B418" s="55" t="s">
        <v>1624</v>
      </c>
      <c r="C418" s="55" t="s">
        <v>2056</v>
      </c>
      <c r="D418" s="55" t="s">
        <v>683</v>
      </c>
      <c r="E418" s="55">
        <v>9</v>
      </c>
      <c r="F418" s="55">
        <v>77</v>
      </c>
      <c r="G418" s="55">
        <v>66</v>
      </c>
      <c r="H418" s="55">
        <v>58</v>
      </c>
      <c r="I418" s="120"/>
    </row>
    <row r="419" spans="1:9" x14ac:dyDescent="0.35">
      <c r="A419" s="55">
        <v>418</v>
      </c>
      <c r="B419" s="55" t="s">
        <v>2057</v>
      </c>
      <c r="C419" s="55" t="s">
        <v>2058</v>
      </c>
      <c r="D419" s="55" t="s">
        <v>683</v>
      </c>
      <c r="E419" s="55">
        <v>9</v>
      </c>
      <c r="F419" s="55">
        <v>74</v>
      </c>
      <c r="G419" s="55">
        <v>66</v>
      </c>
      <c r="H419" s="55">
        <v>69</v>
      </c>
      <c r="I419" s="120"/>
    </row>
    <row r="420" spans="1:9" x14ac:dyDescent="0.35">
      <c r="A420" s="55">
        <v>419</v>
      </c>
      <c r="B420" s="55" t="s">
        <v>1687</v>
      </c>
      <c r="C420" s="55" t="s">
        <v>2059</v>
      </c>
      <c r="D420" s="55" t="s">
        <v>683</v>
      </c>
      <c r="E420" s="55">
        <v>7</v>
      </c>
      <c r="F420" s="55">
        <v>88</v>
      </c>
      <c r="G420" s="55">
        <v>90</v>
      </c>
      <c r="H420" s="55">
        <v>74</v>
      </c>
      <c r="I420" s="120"/>
    </row>
    <row r="421" spans="1:9" x14ac:dyDescent="0.35">
      <c r="A421" s="55">
        <v>420</v>
      </c>
      <c r="B421" s="55" t="s">
        <v>1689</v>
      </c>
      <c r="C421" s="55" t="s">
        <v>1947</v>
      </c>
      <c r="D421" s="55" t="s">
        <v>683</v>
      </c>
      <c r="E421" s="55">
        <v>6</v>
      </c>
      <c r="F421" s="55">
        <v>92</v>
      </c>
      <c r="G421" s="55">
        <v>61</v>
      </c>
      <c r="H421" s="55">
        <v>71</v>
      </c>
      <c r="I421" s="120"/>
    </row>
    <row r="422" spans="1:9" x14ac:dyDescent="0.35">
      <c r="A422" s="55">
        <v>421</v>
      </c>
      <c r="B422" s="55" t="s">
        <v>1618</v>
      </c>
      <c r="C422" s="55" t="s">
        <v>2060</v>
      </c>
      <c r="D422" s="55" t="s">
        <v>683</v>
      </c>
      <c r="E422" s="55">
        <v>8</v>
      </c>
      <c r="F422" s="55">
        <v>87</v>
      </c>
      <c r="G422" s="55">
        <v>74</v>
      </c>
      <c r="H422" s="55">
        <v>55</v>
      </c>
      <c r="I422" s="120"/>
    </row>
    <row r="423" spans="1:9" x14ac:dyDescent="0.35">
      <c r="A423" s="55">
        <v>422</v>
      </c>
      <c r="B423" s="55" t="s">
        <v>1941</v>
      </c>
      <c r="C423" s="55" t="s">
        <v>1909</v>
      </c>
      <c r="D423" s="55" t="s">
        <v>683</v>
      </c>
      <c r="E423" s="55">
        <v>4</v>
      </c>
      <c r="F423" s="55">
        <v>83</v>
      </c>
      <c r="G423" s="55">
        <v>63</v>
      </c>
      <c r="H423" s="55">
        <v>77</v>
      </c>
      <c r="I423" s="120"/>
    </row>
    <row r="424" spans="1:9" x14ac:dyDescent="0.35">
      <c r="A424" s="55">
        <v>423</v>
      </c>
      <c r="B424" s="55" t="s">
        <v>1736</v>
      </c>
      <c r="C424" s="55" t="s">
        <v>2061</v>
      </c>
      <c r="D424" s="55" t="s">
        <v>683</v>
      </c>
      <c r="E424" s="55">
        <v>8</v>
      </c>
      <c r="F424" s="55">
        <v>88</v>
      </c>
      <c r="G424" s="55">
        <v>86</v>
      </c>
      <c r="H424" s="55">
        <v>67</v>
      </c>
      <c r="I424" s="120"/>
    </row>
    <row r="425" spans="1:9" x14ac:dyDescent="0.35">
      <c r="A425" s="55">
        <v>424</v>
      </c>
      <c r="B425" s="55" t="s">
        <v>1620</v>
      </c>
      <c r="C425" s="55" t="s">
        <v>2062</v>
      </c>
      <c r="D425" s="55" t="s">
        <v>683</v>
      </c>
      <c r="E425" s="55">
        <v>9</v>
      </c>
      <c r="F425" s="55">
        <v>74</v>
      </c>
      <c r="G425" s="55">
        <v>99</v>
      </c>
      <c r="H425" s="55">
        <v>59</v>
      </c>
      <c r="I425" s="120"/>
    </row>
    <row r="426" spans="1:9" x14ac:dyDescent="0.35">
      <c r="A426" s="55">
        <v>425</v>
      </c>
      <c r="B426" s="55" t="s">
        <v>1881</v>
      </c>
      <c r="C426" s="55" t="s">
        <v>2063</v>
      </c>
      <c r="D426" s="55" t="s">
        <v>683</v>
      </c>
      <c r="E426" s="55">
        <v>1</v>
      </c>
      <c r="F426" s="55">
        <v>81</v>
      </c>
      <c r="G426" s="55">
        <v>65</v>
      </c>
      <c r="H426" s="55">
        <v>49</v>
      </c>
      <c r="I426" s="120"/>
    </row>
    <row r="427" spans="1:9" x14ac:dyDescent="0.35">
      <c r="A427" s="55">
        <v>426</v>
      </c>
      <c r="B427" s="55" t="s">
        <v>1646</v>
      </c>
      <c r="C427" s="55" t="s">
        <v>2064</v>
      </c>
      <c r="D427" s="55" t="s">
        <v>683</v>
      </c>
      <c r="E427" s="55">
        <v>3</v>
      </c>
      <c r="F427" s="55">
        <v>73</v>
      </c>
      <c r="G427" s="55">
        <v>72</v>
      </c>
      <c r="H427" s="55">
        <v>61</v>
      </c>
      <c r="I427" s="120"/>
    </row>
    <row r="428" spans="1:9" x14ac:dyDescent="0.35">
      <c r="A428" s="55">
        <v>427</v>
      </c>
      <c r="B428" s="55" t="s">
        <v>1678</v>
      </c>
      <c r="C428" s="55" t="s">
        <v>2065</v>
      </c>
      <c r="D428" s="55" t="s">
        <v>683</v>
      </c>
      <c r="E428" s="55">
        <v>3</v>
      </c>
      <c r="F428" s="55">
        <v>89</v>
      </c>
      <c r="G428" s="55">
        <v>77</v>
      </c>
      <c r="H428" s="55">
        <v>56</v>
      </c>
      <c r="I428" s="120"/>
    </row>
    <row r="429" spans="1:9" x14ac:dyDescent="0.35">
      <c r="A429" s="55">
        <v>428</v>
      </c>
      <c r="B429" s="55" t="s">
        <v>1634</v>
      </c>
      <c r="C429" s="55" t="s">
        <v>2066</v>
      </c>
      <c r="D429" s="55" t="s">
        <v>683</v>
      </c>
      <c r="E429" s="55">
        <v>1</v>
      </c>
      <c r="F429" s="55">
        <v>89</v>
      </c>
      <c r="G429" s="55">
        <v>65</v>
      </c>
      <c r="H429" s="55">
        <v>67</v>
      </c>
      <c r="I429" s="120"/>
    </row>
    <row r="430" spans="1:9" x14ac:dyDescent="0.35">
      <c r="A430" s="55">
        <v>429</v>
      </c>
      <c r="B430" s="55" t="s">
        <v>1634</v>
      </c>
      <c r="C430" s="55" t="s">
        <v>2067</v>
      </c>
      <c r="D430" s="55" t="s">
        <v>683</v>
      </c>
      <c r="E430" s="55">
        <v>4</v>
      </c>
      <c r="F430" s="55">
        <v>87</v>
      </c>
      <c r="G430" s="55">
        <v>49</v>
      </c>
      <c r="H430" s="55">
        <v>60</v>
      </c>
      <c r="I430" s="120"/>
    </row>
    <row r="431" spans="1:9" x14ac:dyDescent="0.35">
      <c r="A431" s="55">
        <v>430</v>
      </c>
      <c r="B431" s="55" t="s">
        <v>1910</v>
      </c>
      <c r="C431" s="55" t="s">
        <v>2068</v>
      </c>
      <c r="D431" s="55" t="s">
        <v>683</v>
      </c>
      <c r="E431" s="55">
        <v>1</v>
      </c>
      <c r="F431" s="55">
        <v>88</v>
      </c>
      <c r="G431" s="55">
        <v>82</v>
      </c>
      <c r="H431" s="55">
        <v>69</v>
      </c>
      <c r="I431" s="120"/>
    </row>
    <row r="432" spans="1:9" x14ac:dyDescent="0.35">
      <c r="A432" s="55">
        <v>431</v>
      </c>
      <c r="B432" s="55" t="s">
        <v>1683</v>
      </c>
      <c r="C432" s="55" t="s">
        <v>2069</v>
      </c>
      <c r="D432" s="55" t="s">
        <v>683</v>
      </c>
      <c r="E432" s="55">
        <v>5</v>
      </c>
      <c r="F432" s="55">
        <v>80</v>
      </c>
      <c r="G432" s="55">
        <v>74</v>
      </c>
      <c r="H432" s="55">
        <v>57</v>
      </c>
      <c r="I432" s="120"/>
    </row>
    <row r="433" spans="1:9" x14ac:dyDescent="0.35">
      <c r="A433" s="55">
        <v>432</v>
      </c>
      <c r="B433" s="55" t="s">
        <v>1661</v>
      </c>
      <c r="C433" s="55" t="s">
        <v>2070</v>
      </c>
      <c r="D433" s="55" t="s">
        <v>683</v>
      </c>
      <c r="E433" s="55">
        <v>3</v>
      </c>
      <c r="F433" s="55">
        <v>76</v>
      </c>
      <c r="G433" s="55">
        <v>70</v>
      </c>
      <c r="H433" s="55">
        <v>70</v>
      </c>
      <c r="I433" s="120"/>
    </row>
    <row r="434" spans="1:9" x14ac:dyDescent="0.35">
      <c r="A434" s="55">
        <v>433</v>
      </c>
      <c r="B434" s="55" t="s">
        <v>1618</v>
      </c>
      <c r="C434" s="55" t="s">
        <v>2071</v>
      </c>
      <c r="D434" s="55" t="s">
        <v>683</v>
      </c>
      <c r="E434" s="55">
        <v>4</v>
      </c>
      <c r="F434" s="55">
        <v>71</v>
      </c>
      <c r="G434" s="55">
        <v>63</v>
      </c>
      <c r="H434" s="55">
        <v>70</v>
      </c>
      <c r="I434" s="120"/>
    </row>
    <row r="435" spans="1:9" x14ac:dyDescent="0.35">
      <c r="A435" s="55">
        <v>434</v>
      </c>
      <c r="B435" s="55" t="s">
        <v>1678</v>
      </c>
      <c r="C435" s="55" t="s">
        <v>1889</v>
      </c>
      <c r="D435" s="55" t="s">
        <v>683</v>
      </c>
      <c r="E435" s="55">
        <v>8</v>
      </c>
      <c r="F435" s="55">
        <v>73</v>
      </c>
      <c r="G435" s="55">
        <v>99</v>
      </c>
      <c r="H435" s="55">
        <v>56</v>
      </c>
      <c r="I435" s="120"/>
    </row>
    <row r="436" spans="1:9" x14ac:dyDescent="0.35">
      <c r="A436" s="55">
        <v>435</v>
      </c>
      <c r="B436" s="55" t="s">
        <v>2072</v>
      </c>
      <c r="C436" s="55" t="s">
        <v>2073</v>
      </c>
      <c r="D436" s="55" t="s">
        <v>683</v>
      </c>
      <c r="E436" s="55">
        <v>7</v>
      </c>
      <c r="F436" s="55">
        <v>82</v>
      </c>
      <c r="G436" s="55">
        <v>86</v>
      </c>
      <c r="H436" s="55">
        <v>74</v>
      </c>
      <c r="I436" s="120"/>
    </row>
    <row r="437" spans="1:9" x14ac:dyDescent="0.35">
      <c r="A437" s="55">
        <v>436</v>
      </c>
      <c r="B437" s="55" t="s">
        <v>1620</v>
      </c>
      <c r="C437" s="55" t="s">
        <v>2074</v>
      </c>
      <c r="D437" s="55" t="s">
        <v>683</v>
      </c>
      <c r="E437" s="55">
        <v>2</v>
      </c>
      <c r="F437" s="55">
        <v>82</v>
      </c>
      <c r="G437" s="55">
        <v>60</v>
      </c>
      <c r="H437" s="55">
        <v>64</v>
      </c>
      <c r="I437" s="120"/>
    </row>
    <row r="438" spans="1:9" x14ac:dyDescent="0.35">
      <c r="A438" s="55">
        <v>437</v>
      </c>
      <c r="B438" s="55" t="s">
        <v>1630</v>
      </c>
      <c r="C438" s="55" t="s">
        <v>2075</v>
      </c>
      <c r="D438" s="55" t="s">
        <v>683</v>
      </c>
      <c r="E438" s="55">
        <v>3</v>
      </c>
      <c r="F438" s="55">
        <v>78</v>
      </c>
      <c r="G438" s="55">
        <v>80</v>
      </c>
      <c r="H438" s="55">
        <v>60</v>
      </c>
      <c r="I438" s="120"/>
    </row>
    <row r="439" spans="1:9" x14ac:dyDescent="0.35">
      <c r="A439" s="55">
        <v>438</v>
      </c>
      <c r="B439" s="55" t="s">
        <v>1787</v>
      </c>
      <c r="C439" s="55" t="s">
        <v>2076</v>
      </c>
      <c r="D439" s="55" t="s">
        <v>683</v>
      </c>
      <c r="E439" s="55">
        <v>2</v>
      </c>
      <c r="F439" s="55">
        <v>92</v>
      </c>
      <c r="G439" s="55">
        <v>74</v>
      </c>
      <c r="H439" s="55">
        <v>55</v>
      </c>
      <c r="I439" s="120"/>
    </row>
    <row r="440" spans="1:9" x14ac:dyDescent="0.35">
      <c r="A440" s="55">
        <v>439</v>
      </c>
      <c r="B440" s="55" t="s">
        <v>1626</v>
      </c>
      <c r="C440" s="55" t="s">
        <v>2077</v>
      </c>
      <c r="D440" s="55" t="s">
        <v>683</v>
      </c>
      <c r="E440" s="55">
        <v>8</v>
      </c>
      <c r="F440" s="55">
        <v>90</v>
      </c>
      <c r="G440" s="55">
        <v>69</v>
      </c>
      <c r="H440" s="55">
        <v>63</v>
      </c>
      <c r="I440" s="120"/>
    </row>
    <row r="441" spans="1:9" x14ac:dyDescent="0.35">
      <c r="A441" s="55">
        <v>440</v>
      </c>
      <c r="B441" s="55" t="s">
        <v>1674</v>
      </c>
      <c r="C441" s="55" t="s">
        <v>2078</v>
      </c>
      <c r="D441" s="55" t="s">
        <v>683</v>
      </c>
      <c r="E441" s="55">
        <v>6</v>
      </c>
      <c r="F441" s="55">
        <v>78</v>
      </c>
      <c r="G441" s="55">
        <v>74</v>
      </c>
      <c r="H441" s="55">
        <v>60</v>
      </c>
      <c r="I441" s="120"/>
    </row>
    <row r="442" spans="1:9" x14ac:dyDescent="0.35">
      <c r="A442" s="55">
        <v>441</v>
      </c>
      <c r="B442" s="55" t="s">
        <v>1910</v>
      </c>
      <c r="C442" s="55" t="s">
        <v>2079</v>
      </c>
      <c r="D442" s="55" t="s">
        <v>683</v>
      </c>
      <c r="E442" s="55">
        <v>8</v>
      </c>
      <c r="F442" s="55">
        <v>78</v>
      </c>
      <c r="G442" s="55">
        <v>77</v>
      </c>
      <c r="H442" s="55">
        <v>64</v>
      </c>
      <c r="I442" s="120"/>
    </row>
    <row r="443" spans="1:9" x14ac:dyDescent="0.35">
      <c r="A443" s="55">
        <v>442</v>
      </c>
      <c r="B443" s="55" t="s">
        <v>1618</v>
      </c>
      <c r="C443" s="55" t="s">
        <v>2080</v>
      </c>
      <c r="D443" s="55" t="s">
        <v>683</v>
      </c>
      <c r="E443" s="55">
        <v>4</v>
      </c>
      <c r="F443" s="55">
        <v>66</v>
      </c>
      <c r="G443" s="55">
        <v>69</v>
      </c>
      <c r="H443" s="55">
        <v>60</v>
      </c>
      <c r="I443" s="120"/>
    </row>
    <row r="444" spans="1:9" x14ac:dyDescent="0.35">
      <c r="A444" s="55">
        <v>443</v>
      </c>
      <c r="B444" s="55" t="s">
        <v>1705</v>
      </c>
      <c r="C444" s="55" t="s">
        <v>2081</v>
      </c>
      <c r="D444" s="55" t="s">
        <v>683</v>
      </c>
      <c r="E444" s="55">
        <v>1</v>
      </c>
      <c r="F444" s="55">
        <v>71</v>
      </c>
      <c r="G444" s="55">
        <v>57</v>
      </c>
      <c r="H444" s="55">
        <v>56</v>
      </c>
      <c r="I444" s="120"/>
    </row>
    <row r="445" spans="1:9" x14ac:dyDescent="0.35">
      <c r="A445" s="55">
        <v>444</v>
      </c>
      <c r="B445" s="55" t="s">
        <v>2082</v>
      </c>
      <c r="C445" s="55" t="s">
        <v>2083</v>
      </c>
      <c r="D445" s="55" t="s">
        <v>683</v>
      </c>
      <c r="E445" s="55">
        <v>3</v>
      </c>
      <c r="F445" s="55">
        <v>75</v>
      </c>
      <c r="G445" s="55">
        <v>63</v>
      </c>
      <c r="H445" s="55">
        <v>53</v>
      </c>
      <c r="I445" s="120"/>
    </row>
    <row r="446" spans="1:9" x14ac:dyDescent="0.35">
      <c r="A446" s="55">
        <v>445</v>
      </c>
      <c r="B446" s="55" t="s">
        <v>1881</v>
      </c>
      <c r="C446" s="55" t="s">
        <v>2084</v>
      </c>
      <c r="D446" s="55" t="s">
        <v>683</v>
      </c>
      <c r="E446" s="55">
        <v>3</v>
      </c>
      <c r="F446" s="55">
        <v>80</v>
      </c>
      <c r="G446" s="55">
        <v>70</v>
      </c>
      <c r="H446" s="55">
        <v>67</v>
      </c>
      <c r="I446" s="120"/>
    </row>
    <row r="447" spans="1:9" x14ac:dyDescent="0.35">
      <c r="A447" s="55">
        <v>446</v>
      </c>
      <c r="B447" s="55" t="s">
        <v>1620</v>
      </c>
      <c r="C447" s="55" t="s">
        <v>1909</v>
      </c>
      <c r="D447" s="55" t="s">
        <v>683</v>
      </c>
      <c r="E447" s="55">
        <v>5</v>
      </c>
      <c r="F447" s="55">
        <v>86</v>
      </c>
      <c r="G447" s="55">
        <v>63</v>
      </c>
      <c r="H447" s="55">
        <v>80</v>
      </c>
      <c r="I447" s="120"/>
    </row>
    <row r="448" spans="1:9" x14ac:dyDescent="0.35">
      <c r="A448" s="55">
        <v>447</v>
      </c>
      <c r="B448" s="55" t="s">
        <v>1714</v>
      </c>
      <c r="C448" s="55" t="s">
        <v>2062</v>
      </c>
      <c r="D448" s="55" t="s">
        <v>683</v>
      </c>
      <c r="E448" s="55">
        <v>6</v>
      </c>
      <c r="F448" s="55">
        <v>70</v>
      </c>
      <c r="G448" s="55">
        <v>82</v>
      </c>
      <c r="H448" s="55">
        <v>63</v>
      </c>
      <c r="I448" s="120"/>
    </row>
    <row r="449" spans="1:9" x14ac:dyDescent="0.35">
      <c r="A449" s="55">
        <v>448</v>
      </c>
      <c r="B449" s="55" t="s">
        <v>1714</v>
      </c>
      <c r="C449" s="55" t="s">
        <v>2085</v>
      </c>
      <c r="D449" s="55" t="s">
        <v>683</v>
      </c>
      <c r="E449" s="55">
        <v>2</v>
      </c>
      <c r="F449" s="55">
        <v>90</v>
      </c>
      <c r="G449" s="55">
        <v>60</v>
      </c>
      <c r="H449" s="55">
        <v>68</v>
      </c>
      <c r="I449" s="120"/>
    </row>
    <row r="450" spans="1:9" x14ac:dyDescent="0.35">
      <c r="A450" s="55">
        <v>449</v>
      </c>
      <c r="B450" s="55" t="s">
        <v>1662</v>
      </c>
      <c r="C450" s="55" t="s">
        <v>2086</v>
      </c>
      <c r="D450" s="55" t="s">
        <v>683</v>
      </c>
      <c r="E450" s="55">
        <v>8</v>
      </c>
      <c r="F450" s="55">
        <v>95</v>
      </c>
      <c r="G450" s="55">
        <v>66</v>
      </c>
      <c r="H450" s="55">
        <v>62</v>
      </c>
      <c r="I450" s="120"/>
    </row>
    <row r="451" spans="1:9" x14ac:dyDescent="0.35">
      <c r="A451" s="55">
        <v>450</v>
      </c>
      <c r="B451" s="55" t="s">
        <v>1672</v>
      </c>
      <c r="C451" s="55" t="s">
        <v>1710</v>
      </c>
      <c r="D451" s="55" t="s">
        <v>683</v>
      </c>
      <c r="E451" s="55">
        <v>4</v>
      </c>
      <c r="F451" s="55">
        <v>84</v>
      </c>
      <c r="G451" s="55">
        <v>86</v>
      </c>
      <c r="H451" s="55">
        <v>78</v>
      </c>
      <c r="I451" s="120"/>
    </row>
    <row r="452" spans="1:9" x14ac:dyDescent="0.35">
      <c r="A452" s="55">
        <v>451</v>
      </c>
      <c r="B452" s="55" t="s">
        <v>1634</v>
      </c>
      <c r="C452" s="55" t="s">
        <v>2056</v>
      </c>
      <c r="D452" s="55" t="s">
        <v>683</v>
      </c>
      <c r="E452" s="55">
        <v>3</v>
      </c>
      <c r="F452" s="55">
        <v>76</v>
      </c>
      <c r="G452" s="55">
        <v>75</v>
      </c>
      <c r="H452" s="55">
        <v>56</v>
      </c>
      <c r="I452" s="120"/>
    </row>
    <row r="453" spans="1:9" x14ac:dyDescent="0.35">
      <c r="A453" s="55">
        <v>452</v>
      </c>
      <c r="B453" s="55" t="s">
        <v>1634</v>
      </c>
      <c r="C453" s="55" t="s">
        <v>1673</v>
      </c>
      <c r="D453" s="55" t="s">
        <v>683</v>
      </c>
      <c r="E453" s="55">
        <v>9</v>
      </c>
      <c r="F453" s="55">
        <v>91</v>
      </c>
      <c r="G453" s="55">
        <v>66</v>
      </c>
      <c r="H453" s="55">
        <v>59</v>
      </c>
      <c r="I453" s="120"/>
    </row>
    <row r="454" spans="1:9" x14ac:dyDescent="0.35">
      <c r="A454" s="55">
        <v>453</v>
      </c>
      <c r="B454" s="55" t="s">
        <v>1620</v>
      </c>
      <c r="C454" s="55" t="s">
        <v>2087</v>
      </c>
      <c r="D454" s="55" t="s">
        <v>683</v>
      </c>
      <c r="E454" s="55">
        <v>8</v>
      </c>
      <c r="F454" s="55">
        <v>74</v>
      </c>
      <c r="G454" s="55">
        <v>97</v>
      </c>
      <c r="H454" s="55">
        <v>64</v>
      </c>
      <c r="I454" s="120"/>
    </row>
    <row r="455" spans="1:9" x14ac:dyDescent="0.35">
      <c r="A455" s="55">
        <v>454</v>
      </c>
      <c r="B455" s="55" t="s">
        <v>1661</v>
      </c>
      <c r="C455" s="55" t="s">
        <v>2088</v>
      </c>
      <c r="D455" s="55" t="s">
        <v>683</v>
      </c>
      <c r="E455" s="55">
        <v>2</v>
      </c>
      <c r="F455" s="55">
        <v>78</v>
      </c>
      <c r="G455" s="55">
        <v>77</v>
      </c>
      <c r="H455" s="55">
        <v>63</v>
      </c>
      <c r="I455" s="120"/>
    </row>
    <row r="456" spans="1:9" x14ac:dyDescent="0.35">
      <c r="A456" s="55">
        <v>455</v>
      </c>
      <c r="B456" s="55" t="s">
        <v>2089</v>
      </c>
      <c r="C456" s="55" t="s">
        <v>2090</v>
      </c>
      <c r="D456" s="55" t="s">
        <v>683</v>
      </c>
      <c r="E456" s="55">
        <v>7</v>
      </c>
      <c r="F456" s="55">
        <v>75</v>
      </c>
      <c r="G456" s="55">
        <v>94</v>
      </c>
      <c r="H456" s="55">
        <v>56</v>
      </c>
      <c r="I456" s="120"/>
    </row>
    <row r="457" spans="1:9" x14ac:dyDescent="0.35">
      <c r="A457" s="55">
        <v>456</v>
      </c>
      <c r="B457" s="55" t="s">
        <v>2091</v>
      </c>
      <c r="C457" s="55" t="s">
        <v>1993</v>
      </c>
      <c r="D457" s="55" t="s">
        <v>683</v>
      </c>
      <c r="E457" s="55">
        <v>9</v>
      </c>
      <c r="F457" s="55">
        <v>68</v>
      </c>
      <c r="G457" s="55">
        <v>66</v>
      </c>
      <c r="H457" s="55">
        <v>51</v>
      </c>
      <c r="I457" s="120"/>
    </row>
    <row r="458" spans="1:9" x14ac:dyDescent="0.35">
      <c r="A458" s="55">
        <v>457</v>
      </c>
      <c r="B458" s="55" t="s">
        <v>1714</v>
      </c>
      <c r="C458" s="55" t="s">
        <v>2092</v>
      </c>
      <c r="D458" s="55" t="s">
        <v>683</v>
      </c>
      <c r="E458" s="55">
        <v>9</v>
      </c>
      <c r="F458" s="55">
        <v>76</v>
      </c>
      <c r="G458" s="55">
        <v>76</v>
      </c>
      <c r="H458" s="55">
        <v>70</v>
      </c>
      <c r="I458" s="120"/>
    </row>
    <row r="459" spans="1:9" x14ac:dyDescent="0.35">
      <c r="A459" s="55">
        <v>458</v>
      </c>
      <c r="B459" s="55" t="s">
        <v>1632</v>
      </c>
      <c r="C459" s="55" t="s">
        <v>2093</v>
      </c>
      <c r="D459" s="55" t="s">
        <v>683</v>
      </c>
      <c r="E459" s="55">
        <v>6</v>
      </c>
      <c r="F459" s="55">
        <v>74</v>
      </c>
      <c r="G459" s="55">
        <v>82</v>
      </c>
      <c r="H459" s="55">
        <v>64</v>
      </c>
      <c r="I459" s="120"/>
    </row>
    <row r="460" spans="1:9" x14ac:dyDescent="0.35">
      <c r="A460" s="55">
        <v>459</v>
      </c>
      <c r="B460" s="55" t="s">
        <v>1634</v>
      </c>
      <c r="C460" s="55" t="s">
        <v>2094</v>
      </c>
      <c r="D460" s="55" t="s">
        <v>683</v>
      </c>
      <c r="E460" s="55">
        <v>2</v>
      </c>
      <c r="F460" s="55">
        <v>69</v>
      </c>
      <c r="G460" s="55">
        <v>64</v>
      </c>
      <c r="H460" s="55">
        <v>68</v>
      </c>
      <c r="I460" s="120"/>
    </row>
    <row r="461" spans="1:9" x14ac:dyDescent="0.35">
      <c r="A461" s="55">
        <v>460</v>
      </c>
      <c r="B461" s="55" t="s">
        <v>1632</v>
      </c>
      <c r="C461" s="55" t="s">
        <v>2095</v>
      </c>
      <c r="D461" s="55" t="s">
        <v>683</v>
      </c>
      <c r="E461" s="55">
        <v>6</v>
      </c>
      <c r="F461" s="55">
        <v>82</v>
      </c>
      <c r="G461" s="55">
        <v>68</v>
      </c>
      <c r="H461" s="55">
        <v>54</v>
      </c>
      <c r="I461" s="120"/>
    </row>
    <row r="462" spans="1:9" x14ac:dyDescent="0.35">
      <c r="A462" s="55">
        <v>461</v>
      </c>
      <c r="B462" s="55" t="s">
        <v>1672</v>
      </c>
      <c r="C462" s="55" t="s">
        <v>2096</v>
      </c>
      <c r="D462" s="55" t="s">
        <v>683</v>
      </c>
      <c r="E462" s="55">
        <v>9</v>
      </c>
      <c r="F462" s="55">
        <v>84</v>
      </c>
      <c r="G462" s="55">
        <v>59</v>
      </c>
      <c r="H462" s="55">
        <v>53</v>
      </c>
      <c r="I462" s="120"/>
    </row>
    <row r="463" spans="1:9" x14ac:dyDescent="0.35">
      <c r="A463" s="55">
        <v>462</v>
      </c>
      <c r="B463" s="55" t="s">
        <v>1626</v>
      </c>
      <c r="C463" s="55" t="s">
        <v>2097</v>
      </c>
      <c r="D463" s="55" t="s">
        <v>683</v>
      </c>
      <c r="E463" s="55">
        <v>1</v>
      </c>
      <c r="F463" s="55">
        <v>79</v>
      </c>
      <c r="G463" s="55">
        <v>66</v>
      </c>
      <c r="H463" s="55">
        <v>63</v>
      </c>
      <c r="I463" s="120"/>
    </row>
    <row r="464" spans="1:9" x14ac:dyDescent="0.35">
      <c r="A464" s="55">
        <v>463</v>
      </c>
      <c r="B464" s="55" t="s">
        <v>1626</v>
      </c>
      <c r="C464" s="55" t="s">
        <v>2098</v>
      </c>
      <c r="D464" s="55" t="s">
        <v>683</v>
      </c>
      <c r="E464" s="55">
        <v>6</v>
      </c>
      <c r="F464" s="55">
        <v>80</v>
      </c>
      <c r="G464" s="55">
        <v>80</v>
      </c>
      <c r="H464" s="55">
        <v>73</v>
      </c>
      <c r="I464" s="120"/>
    </row>
    <row r="465" spans="1:9" x14ac:dyDescent="0.35">
      <c r="A465" s="55">
        <v>464</v>
      </c>
      <c r="B465" s="55" t="s">
        <v>2099</v>
      </c>
      <c r="C465" s="55" t="s">
        <v>2100</v>
      </c>
      <c r="D465" s="55" t="s">
        <v>683</v>
      </c>
      <c r="E465" s="55">
        <v>7</v>
      </c>
      <c r="F465" s="55">
        <v>80</v>
      </c>
      <c r="G465" s="55">
        <v>77</v>
      </c>
      <c r="H465" s="55">
        <v>58</v>
      </c>
      <c r="I465" s="120"/>
    </row>
    <row r="466" spans="1:9" x14ac:dyDescent="0.35">
      <c r="A466" s="55">
        <v>465</v>
      </c>
      <c r="B466" s="55" t="s">
        <v>1910</v>
      </c>
      <c r="C466" s="55" t="s">
        <v>2101</v>
      </c>
      <c r="D466" s="55" t="s">
        <v>683</v>
      </c>
      <c r="E466" s="55">
        <v>8</v>
      </c>
      <c r="F466" s="55">
        <v>78</v>
      </c>
      <c r="G466" s="55">
        <v>87</v>
      </c>
      <c r="H466" s="55">
        <v>65</v>
      </c>
      <c r="I466" s="120"/>
    </row>
    <row r="467" spans="1:9" x14ac:dyDescent="0.35">
      <c r="A467" s="55">
        <v>466</v>
      </c>
      <c r="B467" s="55" t="s">
        <v>1618</v>
      </c>
      <c r="C467" s="55" t="s">
        <v>2102</v>
      </c>
      <c r="D467" s="55" t="s">
        <v>683</v>
      </c>
      <c r="E467" s="55">
        <v>4</v>
      </c>
      <c r="F467" s="55">
        <v>61</v>
      </c>
      <c r="G467" s="55">
        <v>59</v>
      </c>
      <c r="H467" s="55">
        <v>76</v>
      </c>
      <c r="I467" s="120"/>
    </row>
    <row r="468" spans="1:9" x14ac:dyDescent="0.35">
      <c r="A468" s="55">
        <v>467</v>
      </c>
      <c r="B468" s="55" t="s">
        <v>1674</v>
      </c>
      <c r="C468" s="55" t="s">
        <v>2103</v>
      </c>
      <c r="D468" s="55" t="s">
        <v>683</v>
      </c>
      <c r="E468" s="55">
        <v>8</v>
      </c>
      <c r="F468" s="55">
        <v>68</v>
      </c>
      <c r="G468" s="55">
        <v>77</v>
      </c>
      <c r="H468" s="55">
        <v>72</v>
      </c>
      <c r="I468" s="120"/>
    </row>
    <row r="469" spans="1:9" x14ac:dyDescent="0.35">
      <c r="A469" s="55">
        <v>468</v>
      </c>
      <c r="B469" s="55" t="s">
        <v>1683</v>
      </c>
      <c r="C469" s="55" t="s">
        <v>2104</v>
      </c>
      <c r="D469" s="55" t="s">
        <v>683</v>
      </c>
      <c r="E469" s="55">
        <v>4</v>
      </c>
      <c r="F469" s="55">
        <v>71</v>
      </c>
      <c r="G469" s="55">
        <v>68</v>
      </c>
      <c r="H469" s="55">
        <v>58</v>
      </c>
      <c r="I469" s="120"/>
    </row>
    <row r="470" spans="1:9" x14ac:dyDescent="0.35">
      <c r="A470" s="55">
        <v>469</v>
      </c>
      <c r="B470" s="55" t="s">
        <v>1648</v>
      </c>
      <c r="C470" s="55" t="s">
        <v>1697</v>
      </c>
      <c r="D470" s="55" t="s">
        <v>683</v>
      </c>
      <c r="E470" s="55">
        <v>4</v>
      </c>
      <c r="F470" s="55">
        <v>68</v>
      </c>
      <c r="G470" s="55">
        <v>71</v>
      </c>
      <c r="H470" s="55">
        <v>71</v>
      </c>
      <c r="I470" s="120"/>
    </row>
    <row r="471" spans="1:9" x14ac:dyDescent="0.35">
      <c r="A471" s="55">
        <v>470</v>
      </c>
      <c r="B471" s="55" t="s">
        <v>1687</v>
      </c>
      <c r="C471" s="55" t="s">
        <v>2105</v>
      </c>
      <c r="D471" s="55" t="s">
        <v>683</v>
      </c>
      <c r="E471" s="55">
        <v>5</v>
      </c>
      <c r="F471" s="55">
        <v>93</v>
      </c>
      <c r="G471" s="55">
        <v>55</v>
      </c>
      <c r="H471" s="55">
        <v>68</v>
      </c>
      <c r="I471" s="120"/>
    </row>
    <row r="472" spans="1:9" x14ac:dyDescent="0.35">
      <c r="A472" s="55">
        <v>471</v>
      </c>
      <c r="B472" s="55" t="s">
        <v>1716</v>
      </c>
      <c r="C472" s="55" t="s">
        <v>1713</v>
      </c>
      <c r="D472" s="55" t="s">
        <v>683</v>
      </c>
      <c r="E472" s="55">
        <v>2</v>
      </c>
      <c r="F472" s="55">
        <v>76</v>
      </c>
      <c r="G472" s="55">
        <v>55</v>
      </c>
      <c r="H472" s="55">
        <v>77</v>
      </c>
      <c r="I472" s="120"/>
    </row>
    <row r="473" spans="1:9" x14ac:dyDescent="0.35">
      <c r="A473" s="55">
        <v>472</v>
      </c>
      <c r="B473" s="55" t="s">
        <v>1618</v>
      </c>
      <c r="C473" s="55" t="s">
        <v>2106</v>
      </c>
      <c r="D473" s="55" t="s">
        <v>683</v>
      </c>
      <c r="E473" s="55">
        <v>1</v>
      </c>
      <c r="F473" s="55">
        <v>75</v>
      </c>
      <c r="G473" s="55">
        <v>83</v>
      </c>
      <c r="H473" s="55">
        <v>62</v>
      </c>
      <c r="I473" s="120"/>
    </row>
    <row r="474" spans="1:9" x14ac:dyDescent="0.35">
      <c r="A474" s="55">
        <v>473</v>
      </c>
      <c r="B474" s="55" t="s">
        <v>1802</v>
      </c>
      <c r="C474" s="55" t="s">
        <v>1783</v>
      </c>
      <c r="D474" s="55" t="s">
        <v>683</v>
      </c>
      <c r="E474" s="55">
        <v>7</v>
      </c>
      <c r="F474" s="55">
        <v>91</v>
      </c>
      <c r="G474" s="55">
        <v>61</v>
      </c>
      <c r="H474" s="55">
        <v>69</v>
      </c>
      <c r="I474" s="120"/>
    </row>
    <row r="475" spans="1:9" x14ac:dyDescent="0.35">
      <c r="A475" s="55">
        <v>474</v>
      </c>
      <c r="B475" s="55" t="s">
        <v>1618</v>
      </c>
      <c r="C475" s="55" t="s">
        <v>2107</v>
      </c>
      <c r="D475" s="55" t="s">
        <v>683</v>
      </c>
      <c r="E475" s="55">
        <v>2</v>
      </c>
      <c r="F475" s="55">
        <v>82</v>
      </c>
      <c r="G475" s="55">
        <v>65</v>
      </c>
      <c r="H475" s="55">
        <v>54</v>
      </c>
      <c r="I475" s="120"/>
    </row>
    <row r="476" spans="1:9" x14ac:dyDescent="0.35">
      <c r="A476" s="55">
        <v>475</v>
      </c>
      <c r="B476" s="55" t="s">
        <v>1654</v>
      </c>
      <c r="C476" s="55" t="s">
        <v>2108</v>
      </c>
      <c r="D476" s="55" t="s">
        <v>683</v>
      </c>
      <c r="E476" s="55">
        <v>6</v>
      </c>
      <c r="F476" s="55">
        <v>88</v>
      </c>
      <c r="G476" s="55">
        <v>90</v>
      </c>
      <c r="H476" s="55">
        <v>52</v>
      </c>
      <c r="I476" s="120"/>
    </row>
    <row r="477" spans="1:9" x14ac:dyDescent="0.35">
      <c r="A477" s="55">
        <v>476</v>
      </c>
      <c r="B477" s="55" t="s">
        <v>1626</v>
      </c>
      <c r="C477" s="55" t="s">
        <v>2109</v>
      </c>
      <c r="D477" s="55" t="s">
        <v>683</v>
      </c>
      <c r="E477" s="55">
        <v>1</v>
      </c>
      <c r="F477" s="55">
        <v>90</v>
      </c>
      <c r="G477" s="55">
        <v>73</v>
      </c>
      <c r="H477" s="55">
        <v>59</v>
      </c>
      <c r="I477" s="120"/>
    </row>
    <row r="478" spans="1:9" x14ac:dyDescent="0.35">
      <c r="A478" s="55">
        <v>477</v>
      </c>
      <c r="B478" s="55" t="s">
        <v>1678</v>
      </c>
      <c r="C478" s="55" t="s">
        <v>1631</v>
      </c>
      <c r="D478" s="55" t="s">
        <v>683</v>
      </c>
      <c r="E478" s="55">
        <v>4</v>
      </c>
      <c r="F478" s="55">
        <v>85</v>
      </c>
      <c r="G478" s="55">
        <v>57</v>
      </c>
      <c r="H478" s="55">
        <v>62</v>
      </c>
      <c r="I478" s="120"/>
    </row>
    <row r="479" spans="1:9" x14ac:dyDescent="0.35">
      <c r="A479" s="55">
        <v>478</v>
      </c>
      <c r="B479" s="55" t="s">
        <v>1894</v>
      </c>
      <c r="C479" s="55" t="s">
        <v>2110</v>
      </c>
      <c r="D479" s="55" t="s">
        <v>683</v>
      </c>
      <c r="E479" s="55">
        <v>6</v>
      </c>
      <c r="F479" s="55">
        <v>68</v>
      </c>
      <c r="G479" s="55">
        <v>68</v>
      </c>
      <c r="H479" s="55">
        <v>67</v>
      </c>
      <c r="I479" s="120"/>
    </row>
    <row r="480" spans="1:9" x14ac:dyDescent="0.35">
      <c r="A480" s="55">
        <v>479</v>
      </c>
      <c r="B480" s="55" t="s">
        <v>1620</v>
      </c>
      <c r="C480" s="55" t="s">
        <v>2111</v>
      </c>
      <c r="D480" s="55" t="s">
        <v>683</v>
      </c>
      <c r="E480" s="55">
        <v>7</v>
      </c>
      <c r="F480" s="55">
        <v>81</v>
      </c>
      <c r="G480" s="55">
        <v>67</v>
      </c>
      <c r="H480" s="55">
        <v>92</v>
      </c>
      <c r="I480" s="120"/>
    </row>
    <row r="481" spans="1:9" x14ac:dyDescent="0.35">
      <c r="A481" s="55">
        <v>480</v>
      </c>
      <c r="B481" s="55" t="s">
        <v>1626</v>
      </c>
      <c r="C481" s="55" t="s">
        <v>1697</v>
      </c>
      <c r="D481" s="55" t="s">
        <v>683</v>
      </c>
      <c r="E481" s="55">
        <v>6</v>
      </c>
      <c r="F481" s="55">
        <v>55</v>
      </c>
      <c r="G481" s="55">
        <v>88</v>
      </c>
      <c r="H481" s="55">
        <v>56</v>
      </c>
      <c r="I481" s="120"/>
    </row>
    <row r="482" spans="1:9" x14ac:dyDescent="0.35">
      <c r="A482" s="55">
        <v>481</v>
      </c>
      <c r="B482" s="55" t="s">
        <v>1618</v>
      </c>
      <c r="C482" s="55" t="s">
        <v>2112</v>
      </c>
      <c r="D482" s="55" t="s">
        <v>683</v>
      </c>
      <c r="E482" s="55">
        <v>8</v>
      </c>
      <c r="F482" s="55">
        <v>80</v>
      </c>
      <c r="G482" s="55">
        <v>49</v>
      </c>
      <c r="H482" s="55">
        <v>60</v>
      </c>
      <c r="I482" s="120"/>
    </row>
    <row r="483" spans="1:9" x14ac:dyDescent="0.35">
      <c r="A483" s="55">
        <v>482</v>
      </c>
      <c r="B483" s="55" t="s">
        <v>2113</v>
      </c>
      <c r="C483" s="55" t="s">
        <v>1913</v>
      </c>
      <c r="D483" s="55" t="s">
        <v>683</v>
      </c>
      <c r="E483" s="55">
        <v>5</v>
      </c>
      <c r="F483" s="55">
        <v>76</v>
      </c>
      <c r="G483" s="55">
        <v>60</v>
      </c>
      <c r="H483" s="55">
        <v>59</v>
      </c>
      <c r="I483" s="120"/>
    </row>
    <row r="484" spans="1:9" x14ac:dyDescent="0.35">
      <c r="A484" s="55">
        <v>483</v>
      </c>
      <c r="B484" s="55" t="s">
        <v>1618</v>
      </c>
      <c r="C484" s="55" t="s">
        <v>2114</v>
      </c>
      <c r="D484" s="55" t="s">
        <v>683</v>
      </c>
      <c r="E484" s="55">
        <v>2</v>
      </c>
      <c r="F484" s="55">
        <v>75</v>
      </c>
      <c r="G484" s="55">
        <v>86</v>
      </c>
      <c r="H484" s="55">
        <v>59</v>
      </c>
      <c r="I484" s="120"/>
    </row>
    <row r="485" spans="1:9" x14ac:dyDescent="0.35">
      <c r="A485" s="55">
        <v>484</v>
      </c>
      <c r="B485" s="55" t="s">
        <v>1620</v>
      </c>
      <c r="C485" s="55" t="s">
        <v>1771</v>
      </c>
      <c r="D485" s="55" t="s">
        <v>683</v>
      </c>
      <c r="E485" s="55">
        <v>6</v>
      </c>
      <c r="F485" s="55">
        <v>65</v>
      </c>
      <c r="G485" s="55">
        <v>79</v>
      </c>
      <c r="H485" s="55">
        <v>58</v>
      </c>
      <c r="I485" s="120"/>
    </row>
    <row r="486" spans="1:9" x14ac:dyDescent="0.35">
      <c r="A486" s="55">
        <v>485</v>
      </c>
      <c r="B486" s="55" t="s">
        <v>1646</v>
      </c>
      <c r="C486" s="55" t="s">
        <v>2115</v>
      </c>
      <c r="D486" s="55" t="s">
        <v>683</v>
      </c>
      <c r="E486" s="55">
        <v>7</v>
      </c>
      <c r="F486" s="55">
        <v>76</v>
      </c>
      <c r="G486" s="55">
        <v>67</v>
      </c>
      <c r="H486" s="55">
        <v>73</v>
      </c>
      <c r="I486" s="120"/>
    </row>
    <row r="487" spans="1:9" x14ac:dyDescent="0.35">
      <c r="A487" s="55">
        <v>486</v>
      </c>
      <c r="B487" s="55" t="s">
        <v>1698</v>
      </c>
      <c r="C487" s="55" t="s">
        <v>1868</v>
      </c>
      <c r="D487" s="55" t="s">
        <v>683</v>
      </c>
      <c r="E487" s="55">
        <v>4</v>
      </c>
      <c r="F487" s="55">
        <v>81</v>
      </c>
      <c r="G487" s="55">
        <v>58</v>
      </c>
      <c r="H487" s="55">
        <v>65</v>
      </c>
      <c r="I487" s="120"/>
    </row>
    <row r="488" spans="1:9" x14ac:dyDescent="0.35">
      <c r="A488" s="55">
        <v>487</v>
      </c>
      <c r="B488" s="55" t="s">
        <v>1958</v>
      </c>
      <c r="C488" s="55" t="s">
        <v>2116</v>
      </c>
      <c r="D488" s="55" t="s">
        <v>683</v>
      </c>
      <c r="E488" s="55">
        <v>9</v>
      </c>
      <c r="F488" s="55">
        <v>65</v>
      </c>
      <c r="G488" s="55">
        <v>74</v>
      </c>
      <c r="H488" s="55">
        <v>58</v>
      </c>
      <c r="I488" s="120"/>
    </row>
    <row r="489" spans="1:9" x14ac:dyDescent="0.35">
      <c r="A489" s="55">
        <v>488</v>
      </c>
      <c r="B489" s="55" t="s">
        <v>1620</v>
      </c>
      <c r="C489" s="55" t="s">
        <v>2117</v>
      </c>
      <c r="D489" s="55" t="s">
        <v>683</v>
      </c>
      <c r="E489" s="55">
        <v>9</v>
      </c>
      <c r="F489" s="55">
        <v>91</v>
      </c>
      <c r="G489" s="55">
        <v>51</v>
      </c>
      <c r="H489" s="55">
        <v>64</v>
      </c>
      <c r="I489" s="120"/>
    </row>
    <row r="490" spans="1:9" x14ac:dyDescent="0.35">
      <c r="A490" s="55">
        <v>489</v>
      </c>
      <c r="B490" s="55" t="s">
        <v>1630</v>
      </c>
      <c r="C490" s="55" t="s">
        <v>2118</v>
      </c>
      <c r="D490" s="55" t="s">
        <v>683</v>
      </c>
      <c r="E490" s="55">
        <v>8</v>
      </c>
      <c r="F490" s="55">
        <v>76</v>
      </c>
      <c r="G490" s="55">
        <v>65</v>
      </c>
      <c r="H490" s="55">
        <v>66</v>
      </c>
      <c r="I490" s="120"/>
    </row>
    <row r="491" spans="1:9" x14ac:dyDescent="0.35">
      <c r="A491" s="55">
        <v>490</v>
      </c>
      <c r="B491" s="55" t="s">
        <v>1845</v>
      </c>
      <c r="C491" s="55" t="s">
        <v>1866</v>
      </c>
      <c r="D491" s="55" t="s">
        <v>683</v>
      </c>
      <c r="E491" s="55">
        <v>3</v>
      </c>
      <c r="F491" s="55">
        <v>62</v>
      </c>
      <c r="G491" s="55">
        <v>63</v>
      </c>
      <c r="H491" s="55">
        <v>52</v>
      </c>
      <c r="I491" s="120"/>
    </row>
    <row r="492" spans="1:9" x14ac:dyDescent="0.35">
      <c r="A492" s="55">
        <v>491</v>
      </c>
      <c r="B492" s="55" t="s">
        <v>1620</v>
      </c>
      <c r="C492" s="55" t="s">
        <v>2119</v>
      </c>
      <c r="D492" s="55" t="s">
        <v>683</v>
      </c>
      <c r="E492" s="55">
        <v>3</v>
      </c>
      <c r="F492" s="55">
        <v>70</v>
      </c>
      <c r="G492" s="55">
        <v>61</v>
      </c>
      <c r="H492" s="55">
        <v>58</v>
      </c>
      <c r="I492" s="120"/>
    </row>
    <row r="493" spans="1:9" x14ac:dyDescent="0.35">
      <c r="A493" s="55">
        <v>492</v>
      </c>
      <c r="B493" s="55" t="s">
        <v>1845</v>
      </c>
      <c r="C493" s="55" t="s">
        <v>2120</v>
      </c>
      <c r="D493" s="55" t="s">
        <v>683</v>
      </c>
      <c r="E493" s="55">
        <v>1</v>
      </c>
      <c r="F493" s="55">
        <v>77</v>
      </c>
      <c r="G493" s="55">
        <v>68</v>
      </c>
      <c r="H493" s="55">
        <v>68</v>
      </c>
      <c r="I493" s="120"/>
    </row>
    <row r="494" spans="1:9" x14ac:dyDescent="0.35">
      <c r="A494" s="55">
        <v>493</v>
      </c>
      <c r="B494" s="55" t="s">
        <v>2121</v>
      </c>
      <c r="C494" s="55" t="s">
        <v>2122</v>
      </c>
      <c r="D494" s="55" t="s">
        <v>683</v>
      </c>
      <c r="E494" s="55">
        <v>2</v>
      </c>
      <c r="F494" s="55">
        <v>67</v>
      </c>
      <c r="G494" s="55">
        <v>75</v>
      </c>
      <c r="H494" s="55">
        <v>53</v>
      </c>
      <c r="I494" s="120"/>
    </row>
    <row r="495" spans="1:9" x14ac:dyDescent="0.35">
      <c r="A495" s="55">
        <v>494</v>
      </c>
      <c r="B495" s="55" t="s">
        <v>1678</v>
      </c>
      <c r="C495" s="55" t="s">
        <v>2123</v>
      </c>
      <c r="D495" s="55" t="s">
        <v>683</v>
      </c>
      <c r="E495" s="55">
        <v>9</v>
      </c>
      <c r="F495" s="55">
        <v>74</v>
      </c>
      <c r="G495" s="55">
        <v>65</v>
      </c>
      <c r="H495" s="55">
        <v>56</v>
      </c>
      <c r="I495" s="120"/>
    </row>
    <row r="496" spans="1:9" x14ac:dyDescent="0.35">
      <c r="A496" s="55">
        <v>495</v>
      </c>
      <c r="B496" s="55" t="s">
        <v>1626</v>
      </c>
      <c r="C496" s="55" t="s">
        <v>1868</v>
      </c>
      <c r="D496" s="55" t="s">
        <v>683</v>
      </c>
      <c r="E496" s="55">
        <v>7</v>
      </c>
      <c r="F496" s="55">
        <v>92</v>
      </c>
      <c r="G496" s="55">
        <v>82</v>
      </c>
      <c r="H496" s="55">
        <v>58</v>
      </c>
      <c r="I496" s="120"/>
    </row>
    <row r="497" spans="1:9" x14ac:dyDescent="0.35">
      <c r="A497" s="55">
        <v>496</v>
      </c>
      <c r="B497" s="55" t="s">
        <v>1634</v>
      </c>
      <c r="C497" s="55" t="s">
        <v>1960</v>
      </c>
      <c r="D497" s="55" t="s">
        <v>683</v>
      </c>
      <c r="E497" s="55">
        <v>3</v>
      </c>
      <c r="F497" s="55">
        <v>64</v>
      </c>
      <c r="G497" s="55">
        <v>56</v>
      </c>
      <c r="H497" s="55">
        <v>53</v>
      </c>
      <c r="I497" s="120"/>
    </row>
    <row r="498" spans="1:9" x14ac:dyDescent="0.35">
      <c r="A498" s="55">
        <v>497</v>
      </c>
      <c r="B498" s="55" t="s">
        <v>1618</v>
      </c>
      <c r="C498" s="55" t="s">
        <v>2124</v>
      </c>
      <c r="D498" s="55" t="s">
        <v>683</v>
      </c>
      <c r="E498" s="55">
        <v>5</v>
      </c>
      <c r="F498" s="55">
        <v>77</v>
      </c>
      <c r="G498" s="55">
        <v>70</v>
      </c>
      <c r="H498" s="55">
        <v>63</v>
      </c>
      <c r="I498" s="120"/>
    </row>
    <row r="499" spans="1:9" x14ac:dyDescent="0.35">
      <c r="A499" s="55">
        <v>498</v>
      </c>
      <c r="B499" s="55" t="s">
        <v>1634</v>
      </c>
      <c r="C499" s="55" t="s">
        <v>2125</v>
      </c>
      <c r="D499" s="55" t="s">
        <v>683</v>
      </c>
      <c r="E499" s="55">
        <v>9</v>
      </c>
      <c r="F499" s="55">
        <v>72</v>
      </c>
      <c r="G499" s="55">
        <v>64</v>
      </c>
      <c r="H499" s="55">
        <v>62</v>
      </c>
      <c r="I499" s="120"/>
    </row>
    <row r="500" spans="1:9" x14ac:dyDescent="0.35">
      <c r="A500" s="55">
        <v>499</v>
      </c>
      <c r="B500" s="55" t="s">
        <v>1714</v>
      </c>
      <c r="C500" s="55" t="s">
        <v>2126</v>
      </c>
      <c r="D500" s="55" t="s">
        <v>683</v>
      </c>
      <c r="E500" s="55">
        <v>7</v>
      </c>
      <c r="F500" s="55">
        <v>80</v>
      </c>
      <c r="G500" s="55">
        <v>81</v>
      </c>
      <c r="H500" s="55">
        <v>58</v>
      </c>
      <c r="I500" s="120"/>
    </row>
    <row r="501" spans="1:9" x14ac:dyDescent="0.35">
      <c r="A501" s="55">
        <v>500</v>
      </c>
      <c r="B501" s="55" t="s">
        <v>1618</v>
      </c>
      <c r="C501" s="55" t="s">
        <v>2127</v>
      </c>
      <c r="D501" s="55" t="s">
        <v>683</v>
      </c>
      <c r="E501" s="55">
        <v>1</v>
      </c>
      <c r="F501" s="55">
        <v>90</v>
      </c>
      <c r="G501" s="55">
        <v>74</v>
      </c>
      <c r="H501" s="55">
        <v>58</v>
      </c>
      <c r="I501" s="120"/>
    </row>
    <row r="502" spans="1:9" ht="16.5" x14ac:dyDescent="0.35">
      <c r="A502" s="38"/>
      <c r="B502" s="38"/>
      <c r="C502" s="38"/>
      <c r="D502" s="38"/>
      <c r="E502" s="38"/>
      <c r="F502" s="38"/>
      <c r="G502" s="38"/>
      <c r="H502" s="38"/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B8A43-5887-494A-941D-7D8383C516D4}">
  <sheetPr codeName="Sheet14"/>
  <dimension ref="A1:D41"/>
  <sheetViews>
    <sheetView topLeftCell="A22" workbookViewId="0">
      <selection activeCell="C7" sqref="C7"/>
    </sheetView>
  </sheetViews>
  <sheetFormatPr defaultRowHeight="13.5" x14ac:dyDescent="0.15"/>
  <cols>
    <col min="1" max="1" width="3.5" bestFit="1" customWidth="1"/>
    <col min="2" max="2" width="125.625" bestFit="1" customWidth="1"/>
    <col min="3" max="3" width="12.75" bestFit="1" customWidth="1"/>
    <col min="4" max="4" width="72.625" bestFit="1" customWidth="1"/>
  </cols>
  <sheetData>
    <row r="1" spans="1:3" x14ac:dyDescent="0.15">
      <c r="A1" t="s">
        <v>1464</v>
      </c>
      <c r="B1" t="s">
        <v>1465</v>
      </c>
      <c r="C1" t="s">
        <v>1017</v>
      </c>
    </row>
    <row r="2" spans="1:3" x14ac:dyDescent="0.15">
      <c r="A2">
        <v>1</v>
      </c>
      <c r="B2" t="s">
        <v>1435</v>
      </c>
    </row>
    <row r="3" spans="1:3" x14ac:dyDescent="0.15">
      <c r="A3">
        <v>2</v>
      </c>
      <c r="B3" t="s">
        <v>1436</v>
      </c>
    </row>
    <row r="4" spans="1:3" x14ac:dyDescent="0.15">
      <c r="A4">
        <v>3</v>
      </c>
      <c r="B4" s="119" t="s">
        <v>1437</v>
      </c>
    </row>
    <row r="5" spans="1:3" x14ac:dyDescent="0.15">
      <c r="A5">
        <v>4</v>
      </c>
      <c r="B5" t="s">
        <v>1438</v>
      </c>
    </row>
    <row r="6" spans="1:3" x14ac:dyDescent="0.15">
      <c r="A6">
        <v>5</v>
      </c>
      <c r="B6" s="119" t="s">
        <v>1439</v>
      </c>
    </row>
    <row r="7" spans="1:3" x14ac:dyDescent="0.15">
      <c r="A7">
        <v>6</v>
      </c>
      <c r="B7" t="s">
        <v>1440</v>
      </c>
      <c r="C7" t="s">
        <v>1441</v>
      </c>
    </row>
    <row r="8" spans="1:3" x14ac:dyDescent="0.15">
      <c r="A8">
        <v>7</v>
      </c>
      <c r="B8" t="s">
        <v>1442</v>
      </c>
    </row>
    <row r="9" spans="1:3" x14ac:dyDescent="0.15">
      <c r="A9">
        <v>8</v>
      </c>
      <c r="B9" s="119" t="s">
        <v>1443</v>
      </c>
    </row>
    <row r="10" spans="1:3" ht="40.5" x14ac:dyDescent="0.15">
      <c r="A10">
        <v>9</v>
      </c>
      <c r="B10" s="119" t="s">
        <v>1444</v>
      </c>
    </row>
    <row r="11" spans="1:3" ht="67.5" x14ac:dyDescent="0.15">
      <c r="A11">
        <v>10</v>
      </c>
      <c r="B11" s="119" t="s">
        <v>1445</v>
      </c>
    </row>
    <row r="12" spans="1:3" ht="54" x14ac:dyDescent="0.15">
      <c r="A12">
        <v>11</v>
      </c>
      <c r="B12" s="119" t="s">
        <v>1446</v>
      </c>
    </row>
    <row r="13" spans="1:3" ht="81" x14ac:dyDescent="0.15">
      <c r="A13">
        <v>12</v>
      </c>
      <c r="B13" s="119" t="s">
        <v>1447</v>
      </c>
    </row>
    <row r="14" spans="1:3" ht="27" x14ac:dyDescent="0.15">
      <c r="A14">
        <v>13</v>
      </c>
      <c r="B14" s="119" t="s">
        <v>1448</v>
      </c>
    </row>
    <row r="15" spans="1:3" ht="94.5" x14ac:dyDescent="0.15">
      <c r="A15">
        <v>14</v>
      </c>
      <c r="B15" s="119" t="s">
        <v>1449</v>
      </c>
    </row>
    <row r="16" spans="1:3" x14ac:dyDescent="0.15">
      <c r="A16">
        <v>15</v>
      </c>
      <c r="B16" s="119" t="s">
        <v>1450</v>
      </c>
    </row>
    <row r="17" spans="1:4" x14ac:dyDescent="0.15">
      <c r="A17">
        <v>16</v>
      </c>
      <c r="B17" t="s">
        <v>1451</v>
      </c>
    </row>
    <row r="18" spans="1:4" ht="27" x14ac:dyDescent="0.15">
      <c r="A18">
        <v>17</v>
      </c>
      <c r="B18" s="119" t="s">
        <v>1452</v>
      </c>
      <c r="C18" s="59"/>
    </row>
    <row r="19" spans="1:4" ht="40.5" x14ac:dyDescent="0.15">
      <c r="A19">
        <v>18</v>
      </c>
      <c r="B19" s="119" t="s">
        <v>1453</v>
      </c>
    </row>
    <row r="20" spans="1:4" ht="54" x14ac:dyDescent="0.15">
      <c r="A20">
        <v>19</v>
      </c>
      <c r="B20" s="119" t="s">
        <v>1454</v>
      </c>
    </row>
    <row r="21" spans="1:4" ht="54" x14ac:dyDescent="0.15">
      <c r="A21">
        <v>20</v>
      </c>
      <c r="B21" s="119" t="s">
        <v>1455</v>
      </c>
    </row>
    <row r="22" spans="1:4" ht="81" x14ac:dyDescent="0.15">
      <c r="A22">
        <v>21</v>
      </c>
      <c r="B22" s="119" t="s">
        <v>1456</v>
      </c>
      <c r="D22" s="59"/>
    </row>
    <row r="23" spans="1:4" x14ac:dyDescent="0.15">
      <c r="A23">
        <v>22</v>
      </c>
      <c r="B23" s="119" t="s">
        <v>1457</v>
      </c>
      <c r="D23" s="59"/>
    </row>
    <row r="24" spans="1:4" ht="27" x14ac:dyDescent="0.15">
      <c r="A24">
        <v>23</v>
      </c>
      <c r="B24" s="119" t="s">
        <v>1458</v>
      </c>
      <c r="D24" s="59"/>
    </row>
    <row r="25" spans="1:4" x14ac:dyDescent="0.15">
      <c r="A25">
        <v>24</v>
      </c>
      <c r="B25" s="119" t="s">
        <v>1459</v>
      </c>
      <c r="D25" s="59"/>
    </row>
    <row r="26" spans="1:4" x14ac:dyDescent="0.15">
      <c r="A26">
        <v>25</v>
      </c>
      <c r="B26" s="119" t="s">
        <v>1460</v>
      </c>
      <c r="D26" s="59"/>
    </row>
    <row r="27" spans="1:4" ht="27" x14ac:dyDescent="0.15">
      <c r="A27">
        <v>26</v>
      </c>
      <c r="B27" s="119" t="s">
        <v>1461</v>
      </c>
      <c r="D27" s="59"/>
    </row>
    <row r="28" spans="1:4" ht="40.5" x14ac:dyDescent="0.15">
      <c r="A28">
        <v>27</v>
      </c>
      <c r="B28" s="119" t="s">
        <v>1462</v>
      </c>
      <c r="D28" s="59"/>
    </row>
    <row r="29" spans="1:4" x14ac:dyDescent="0.15">
      <c r="A29">
        <v>28</v>
      </c>
      <c r="B29" s="119" t="s">
        <v>1463</v>
      </c>
    </row>
    <row r="30" spans="1:4" ht="27" x14ac:dyDescent="0.15">
      <c r="A30">
        <v>29</v>
      </c>
      <c r="B30" s="119" t="s">
        <v>1429</v>
      </c>
    </row>
    <row r="31" spans="1:4" x14ac:dyDescent="0.15">
      <c r="A31">
        <v>30</v>
      </c>
      <c r="B31" s="119" t="s">
        <v>1430</v>
      </c>
    </row>
    <row r="32" spans="1:4" ht="67.5" x14ac:dyDescent="0.15">
      <c r="A32">
        <v>31</v>
      </c>
      <c r="B32" s="119" t="s">
        <v>1431</v>
      </c>
    </row>
    <row r="33" spans="1:4" ht="135" x14ac:dyDescent="0.15">
      <c r="A33">
        <v>32</v>
      </c>
      <c r="B33" s="119" t="s">
        <v>1432</v>
      </c>
    </row>
    <row r="34" spans="1:4" ht="54" x14ac:dyDescent="0.15">
      <c r="A34">
        <v>33</v>
      </c>
      <c r="B34" s="119" t="s">
        <v>1433</v>
      </c>
      <c r="D34" t="s">
        <v>1434</v>
      </c>
    </row>
    <row r="35" spans="1:4" x14ac:dyDescent="0.15">
      <c r="A35">
        <v>34</v>
      </c>
      <c r="B35" t="s">
        <v>1422</v>
      </c>
    </row>
    <row r="36" spans="1:4" x14ac:dyDescent="0.15">
      <c r="A36">
        <v>35</v>
      </c>
      <c r="B36" s="119" t="s">
        <v>1423</v>
      </c>
    </row>
    <row r="37" spans="1:4" x14ac:dyDescent="0.15">
      <c r="A37">
        <v>36</v>
      </c>
      <c r="B37" t="s">
        <v>1424</v>
      </c>
    </row>
    <row r="38" spans="1:4" x14ac:dyDescent="0.15">
      <c r="A38">
        <v>37</v>
      </c>
      <c r="B38" t="s">
        <v>1425</v>
      </c>
    </row>
    <row r="39" spans="1:4" ht="27" x14ac:dyDescent="0.15">
      <c r="A39">
        <v>38</v>
      </c>
      <c r="B39" s="119" t="s">
        <v>1426</v>
      </c>
    </row>
    <row r="40" spans="1:4" x14ac:dyDescent="0.15">
      <c r="A40">
        <v>39</v>
      </c>
      <c r="B40" s="119" t="s">
        <v>1427</v>
      </c>
    </row>
    <row r="41" spans="1:4" x14ac:dyDescent="0.15">
      <c r="A41">
        <v>40</v>
      </c>
      <c r="B41" t="s">
        <v>1428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C236"/>
  <sheetViews>
    <sheetView zoomScaleNormal="100" workbookViewId="0">
      <pane xSplit="1" ySplit="5" topLeftCell="V124" activePane="bottomRight" state="frozen"/>
      <selection pane="topRight" activeCell="B1" sqref="B1"/>
      <selection pane="bottomLeft" activeCell="A3" sqref="A3"/>
      <selection pane="bottomRight" activeCell="A158" sqref="A158"/>
    </sheetView>
  </sheetViews>
  <sheetFormatPr defaultRowHeight="13.5" x14ac:dyDescent="0.15"/>
  <cols>
    <col min="1" max="1" width="23.875" bestFit="1" customWidth="1"/>
    <col min="2" max="2" width="12.875" bestFit="1" customWidth="1"/>
    <col min="3" max="4" width="10.5" customWidth="1"/>
    <col min="5" max="5" width="7.5" customWidth="1"/>
    <col min="6" max="19" width="12.75" bestFit="1" customWidth="1"/>
    <col min="20" max="20" width="13.875" customWidth="1"/>
    <col min="21" max="23" width="12.75" bestFit="1" customWidth="1"/>
    <col min="24" max="24" width="7.5" bestFit="1" customWidth="1"/>
    <col min="25" max="25" width="12.75" bestFit="1" customWidth="1"/>
    <col min="26" max="26" width="12.75" hidden="1" customWidth="1"/>
    <col min="27" max="27" width="7.125" customWidth="1"/>
    <col min="28" max="28" width="12.75" hidden="1" customWidth="1"/>
    <col min="29" max="29" width="5.5" bestFit="1" customWidth="1"/>
  </cols>
  <sheetData>
    <row r="1" spans="1:29" x14ac:dyDescent="0.15">
      <c r="A1" s="4" t="s">
        <v>121</v>
      </c>
      <c r="B1" s="9" t="s">
        <v>122</v>
      </c>
      <c r="AA1" s="4" t="s">
        <v>108</v>
      </c>
      <c r="AB1" s="4" t="s">
        <v>109</v>
      </c>
    </row>
    <row r="2" spans="1:29" x14ac:dyDescent="0.15">
      <c r="AA2" s="4"/>
      <c r="AB2" s="4"/>
    </row>
    <row r="3" spans="1:29" x14ac:dyDescent="0.15">
      <c r="AA3" s="4"/>
      <c r="AB3" s="4"/>
    </row>
    <row r="4" spans="1:29" x14ac:dyDescent="0.15">
      <c r="AA4" s="4"/>
      <c r="AB4" s="4"/>
    </row>
    <row r="5" spans="1:29" x14ac:dyDescent="0.15">
      <c r="B5" t="s">
        <v>26</v>
      </c>
      <c r="C5" t="s">
        <v>28</v>
      </c>
      <c r="D5" t="s">
        <v>30</v>
      </c>
      <c r="E5" t="s">
        <v>38</v>
      </c>
      <c r="F5" t="s">
        <v>32</v>
      </c>
      <c r="G5" t="s">
        <v>34</v>
      </c>
      <c r="H5" t="s">
        <v>36</v>
      </c>
      <c r="I5" t="s">
        <v>40</v>
      </c>
      <c r="J5" t="s">
        <v>42</v>
      </c>
      <c r="K5" t="s">
        <v>44</v>
      </c>
      <c r="L5" t="s">
        <v>46</v>
      </c>
      <c r="M5" t="s">
        <v>48</v>
      </c>
      <c r="N5" t="s">
        <v>50</v>
      </c>
      <c r="O5" t="s">
        <v>52</v>
      </c>
      <c r="P5" t="s">
        <v>54</v>
      </c>
      <c r="Q5" t="s">
        <v>56</v>
      </c>
      <c r="R5" t="s">
        <v>58</v>
      </c>
      <c r="S5" t="s">
        <v>60</v>
      </c>
      <c r="T5" t="s">
        <v>62</v>
      </c>
      <c r="U5" t="s">
        <v>64</v>
      </c>
      <c r="V5" t="s">
        <v>66</v>
      </c>
      <c r="W5" t="s">
        <v>68</v>
      </c>
      <c r="X5" t="s">
        <v>70</v>
      </c>
      <c r="Y5" t="s">
        <v>72</v>
      </c>
      <c r="Z5" s="4" t="s">
        <v>111</v>
      </c>
      <c r="AA5" s="4" t="s">
        <v>107</v>
      </c>
      <c r="AB5" s="4" t="s">
        <v>110</v>
      </c>
      <c r="AC5" s="4" t="s">
        <v>117</v>
      </c>
    </row>
    <row r="6" spans="1:29" x14ac:dyDescent="0.15">
      <c r="A6" t="s">
        <v>73</v>
      </c>
      <c r="B6">
        <v>90</v>
      </c>
      <c r="C6">
        <v>89</v>
      </c>
      <c r="D6">
        <v>90</v>
      </c>
      <c r="E6">
        <v>81</v>
      </c>
      <c r="F6">
        <v>87</v>
      </c>
      <c r="G6">
        <v>81</v>
      </c>
      <c r="H6">
        <v>91</v>
      </c>
      <c r="I6">
        <v>87</v>
      </c>
      <c r="J6">
        <v>80</v>
      </c>
      <c r="K6">
        <v>93</v>
      </c>
      <c r="L6">
        <v>88</v>
      </c>
      <c r="M6">
        <v>83</v>
      </c>
      <c r="N6">
        <v>92</v>
      </c>
      <c r="O6">
        <v>74</v>
      </c>
      <c r="P6">
        <v>72</v>
      </c>
      <c r="Q6">
        <v>89</v>
      </c>
      <c r="R6">
        <v>86</v>
      </c>
      <c r="S6">
        <v>94</v>
      </c>
      <c r="T6">
        <v>78</v>
      </c>
      <c r="U6">
        <v>99</v>
      </c>
      <c r="V6">
        <v>70</v>
      </c>
      <c r="W6">
        <v>68</v>
      </c>
      <c r="X6">
        <v>59</v>
      </c>
      <c r="Y6">
        <v>85</v>
      </c>
      <c r="Z6" s="6">
        <f>AVERAGE(B6:Y6)</f>
        <v>83.583333333333329</v>
      </c>
      <c r="AA6">
        <v>84</v>
      </c>
      <c r="AB6" s="6" t="str">
        <f>IF((AA6-ROUND(Z6,0)=0),$AA$1,AA6-Z6)</f>
        <v>Y</v>
      </c>
      <c r="AC6">
        <f>RANK(AA6,AA$6:AA$39,0)</f>
        <v>1</v>
      </c>
    </row>
    <row r="7" spans="1:29" x14ac:dyDescent="0.15">
      <c r="A7" t="s">
        <v>74</v>
      </c>
      <c r="B7">
        <v>88</v>
      </c>
      <c r="C7">
        <v>94</v>
      </c>
      <c r="D7">
        <v>86</v>
      </c>
      <c r="E7">
        <v>87</v>
      </c>
      <c r="F7">
        <v>69</v>
      </c>
      <c r="G7">
        <v>91</v>
      </c>
      <c r="H7">
        <v>86</v>
      </c>
      <c r="I7">
        <v>81</v>
      </c>
      <c r="J7">
        <v>77</v>
      </c>
      <c r="K7">
        <v>80</v>
      </c>
      <c r="L7">
        <v>84</v>
      </c>
      <c r="M7">
        <v>77</v>
      </c>
      <c r="N7">
        <v>74</v>
      </c>
      <c r="O7">
        <v>74</v>
      </c>
      <c r="P7">
        <v>73</v>
      </c>
      <c r="Q7">
        <v>78</v>
      </c>
      <c r="R7">
        <v>73</v>
      </c>
      <c r="S7">
        <v>71</v>
      </c>
      <c r="T7">
        <v>54</v>
      </c>
      <c r="U7">
        <v>62</v>
      </c>
      <c r="V7">
        <v>57</v>
      </c>
      <c r="W7">
        <v>81</v>
      </c>
      <c r="X7">
        <v>95</v>
      </c>
      <c r="Y7">
        <v>88</v>
      </c>
      <c r="Z7" s="6">
        <f t="shared" ref="Z7:Z39" si="0">AVERAGE(B7:Y7)</f>
        <v>78.333333333333329</v>
      </c>
      <c r="AA7">
        <v>78</v>
      </c>
      <c r="AB7" s="6" t="str">
        <f t="shared" ref="AB7:AB39" si="1">IF((AA7-ROUND(Z7,0)=0),$AA$1,AA7-Z7)</f>
        <v>Y</v>
      </c>
      <c r="AC7">
        <f t="shared" ref="AC7:AC42" si="2">RANK(AA7,AA$6:AA$39,0)</f>
        <v>2</v>
      </c>
    </row>
    <row r="8" spans="1:29" x14ac:dyDescent="0.15">
      <c r="A8" t="s">
        <v>75</v>
      </c>
      <c r="B8">
        <v>90</v>
      </c>
      <c r="C8">
        <v>94</v>
      </c>
      <c r="D8">
        <v>74</v>
      </c>
      <c r="E8">
        <v>92</v>
      </c>
      <c r="F8">
        <v>58</v>
      </c>
      <c r="G8">
        <v>93</v>
      </c>
      <c r="H8">
        <v>57</v>
      </c>
      <c r="I8">
        <v>63</v>
      </c>
      <c r="J8">
        <v>57</v>
      </c>
      <c r="K8">
        <v>70</v>
      </c>
      <c r="L8">
        <v>74</v>
      </c>
      <c r="M8">
        <v>61</v>
      </c>
      <c r="N8">
        <v>66</v>
      </c>
      <c r="O8">
        <v>73</v>
      </c>
      <c r="P8">
        <v>81</v>
      </c>
      <c r="Q8">
        <v>58</v>
      </c>
      <c r="R8">
        <v>61</v>
      </c>
      <c r="S8">
        <v>57</v>
      </c>
      <c r="T8">
        <v>43</v>
      </c>
      <c r="U8">
        <v>62</v>
      </c>
      <c r="V8">
        <v>72</v>
      </c>
      <c r="W8">
        <v>90</v>
      </c>
      <c r="X8">
        <v>54</v>
      </c>
      <c r="Y8">
        <v>94</v>
      </c>
      <c r="Z8" s="6">
        <f t="shared" si="0"/>
        <v>70.583333333333329</v>
      </c>
      <c r="AA8">
        <v>71</v>
      </c>
      <c r="AB8" s="6" t="str">
        <f t="shared" si="1"/>
        <v>Y</v>
      </c>
      <c r="AC8">
        <f t="shared" si="2"/>
        <v>3</v>
      </c>
    </row>
    <row r="9" spans="1:29" x14ac:dyDescent="0.15">
      <c r="A9" t="s">
        <v>76</v>
      </c>
      <c r="B9">
        <v>76</v>
      </c>
      <c r="C9">
        <v>91</v>
      </c>
      <c r="D9">
        <v>85</v>
      </c>
      <c r="E9">
        <v>76</v>
      </c>
      <c r="F9">
        <v>61</v>
      </c>
      <c r="G9">
        <v>84</v>
      </c>
      <c r="H9">
        <v>75</v>
      </c>
      <c r="I9">
        <v>77</v>
      </c>
      <c r="J9">
        <v>65</v>
      </c>
      <c r="K9">
        <v>70</v>
      </c>
      <c r="L9">
        <v>68</v>
      </c>
      <c r="M9">
        <v>74</v>
      </c>
      <c r="N9">
        <v>78</v>
      </c>
      <c r="O9">
        <v>91</v>
      </c>
      <c r="P9">
        <v>75</v>
      </c>
      <c r="Q9">
        <v>68</v>
      </c>
      <c r="R9">
        <v>73</v>
      </c>
      <c r="S9">
        <v>56</v>
      </c>
      <c r="T9">
        <v>31</v>
      </c>
      <c r="U9">
        <v>52</v>
      </c>
      <c r="V9">
        <v>51</v>
      </c>
      <c r="W9">
        <v>98</v>
      </c>
      <c r="X9">
        <v>44</v>
      </c>
      <c r="Y9">
        <v>48</v>
      </c>
      <c r="Z9" s="6">
        <f t="shared" si="0"/>
        <v>69.458333333333329</v>
      </c>
      <c r="AA9">
        <v>70</v>
      </c>
      <c r="AB9" s="6">
        <f t="shared" si="1"/>
        <v>0.5416666666666714</v>
      </c>
      <c r="AC9">
        <f t="shared" si="2"/>
        <v>4</v>
      </c>
    </row>
    <row r="10" spans="1:29" x14ac:dyDescent="0.15">
      <c r="A10" t="s">
        <v>77</v>
      </c>
      <c r="B10">
        <v>82</v>
      </c>
      <c r="C10">
        <v>79</v>
      </c>
      <c r="D10">
        <v>70</v>
      </c>
      <c r="E10">
        <v>71</v>
      </c>
      <c r="F10">
        <v>71</v>
      </c>
      <c r="G10">
        <v>73</v>
      </c>
      <c r="H10">
        <v>68</v>
      </c>
      <c r="I10">
        <v>74</v>
      </c>
      <c r="J10">
        <v>70</v>
      </c>
      <c r="K10">
        <v>96</v>
      </c>
      <c r="L10">
        <v>69</v>
      </c>
      <c r="M10">
        <v>74</v>
      </c>
      <c r="N10">
        <v>79</v>
      </c>
      <c r="O10">
        <v>58</v>
      </c>
      <c r="P10">
        <v>72</v>
      </c>
      <c r="Q10">
        <v>62</v>
      </c>
      <c r="R10">
        <v>68</v>
      </c>
      <c r="S10">
        <v>70</v>
      </c>
      <c r="T10">
        <v>63</v>
      </c>
      <c r="U10">
        <v>60</v>
      </c>
      <c r="V10">
        <v>46</v>
      </c>
      <c r="W10">
        <v>62</v>
      </c>
      <c r="X10">
        <v>63</v>
      </c>
      <c r="Y10">
        <v>68</v>
      </c>
      <c r="Z10" s="6">
        <f t="shared" si="0"/>
        <v>69.5</v>
      </c>
      <c r="AA10">
        <v>70</v>
      </c>
      <c r="AB10" s="6" t="str">
        <f t="shared" si="1"/>
        <v>Y</v>
      </c>
      <c r="AC10">
        <f t="shared" si="2"/>
        <v>4</v>
      </c>
    </row>
    <row r="11" spans="1:29" x14ac:dyDescent="0.15">
      <c r="A11" t="s">
        <v>78</v>
      </c>
      <c r="B11">
        <v>86</v>
      </c>
      <c r="C11">
        <v>68</v>
      </c>
      <c r="D11">
        <v>74</v>
      </c>
      <c r="E11">
        <v>62</v>
      </c>
      <c r="F11">
        <v>67</v>
      </c>
      <c r="G11">
        <v>67</v>
      </c>
      <c r="H11">
        <v>80</v>
      </c>
      <c r="I11">
        <v>79</v>
      </c>
      <c r="J11">
        <v>58</v>
      </c>
      <c r="K11">
        <v>87</v>
      </c>
      <c r="L11">
        <v>79</v>
      </c>
      <c r="M11">
        <v>81</v>
      </c>
      <c r="N11">
        <v>82</v>
      </c>
      <c r="O11">
        <v>44</v>
      </c>
      <c r="P11">
        <v>45</v>
      </c>
      <c r="Q11">
        <v>70</v>
      </c>
      <c r="R11">
        <v>74</v>
      </c>
      <c r="S11">
        <v>98</v>
      </c>
      <c r="T11">
        <v>56</v>
      </c>
      <c r="U11">
        <v>87</v>
      </c>
      <c r="V11">
        <v>36</v>
      </c>
      <c r="W11">
        <v>39</v>
      </c>
      <c r="X11">
        <v>38</v>
      </c>
      <c r="Y11">
        <v>64</v>
      </c>
      <c r="Z11" s="6">
        <f t="shared" si="0"/>
        <v>67.541666666666671</v>
      </c>
      <c r="AA11">
        <v>68</v>
      </c>
      <c r="AB11" s="6" t="str">
        <f t="shared" si="1"/>
        <v>Y</v>
      </c>
      <c r="AC11">
        <f t="shared" si="2"/>
        <v>6</v>
      </c>
    </row>
    <row r="12" spans="1:29" x14ac:dyDescent="0.15">
      <c r="A12" t="s">
        <v>79</v>
      </c>
      <c r="B12">
        <v>93</v>
      </c>
      <c r="C12">
        <v>83</v>
      </c>
      <c r="D12">
        <v>68</v>
      </c>
      <c r="E12">
        <v>76</v>
      </c>
      <c r="F12">
        <v>75</v>
      </c>
      <c r="G12">
        <v>62</v>
      </c>
      <c r="H12">
        <v>70</v>
      </c>
      <c r="I12">
        <v>69</v>
      </c>
      <c r="J12">
        <v>75</v>
      </c>
      <c r="K12">
        <v>56</v>
      </c>
      <c r="L12">
        <v>91</v>
      </c>
      <c r="M12">
        <v>68</v>
      </c>
      <c r="N12">
        <v>63</v>
      </c>
      <c r="O12">
        <v>65</v>
      </c>
      <c r="P12">
        <v>71</v>
      </c>
      <c r="Q12">
        <v>53</v>
      </c>
      <c r="R12">
        <v>70</v>
      </c>
      <c r="S12">
        <v>49</v>
      </c>
      <c r="T12">
        <v>66</v>
      </c>
      <c r="U12">
        <v>54</v>
      </c>
      <c r="V12">
        <v>66</v>
      </c>
      <c r="W12">
        <v>73</v>
      </c>
      <c r="X12">
        <v>51</v>
      </c>
      <c r="Y12">
        <v>57</v>
      </c>
      <c r="Z12" s="6">
        <f t="shared" si="0"/>
        <v>67.666666666666671</v>
      </c>
      <c r="AA12">
        <v>68</v>
      </c>
      <c r="AB12" s="6" t="str">
        <f t="shared" si="1"/>
        <v>Y</v>
      </c>
      <c r="AC12">
        <f t="shared" si="2"/>
        <v>6</v>
      </c>
    </row>
    <row r="13" spans="1:29" x14ac:dyDescent="0.15">
      <c r="A13" t="s">
        <v>80</v>
      </c>
      <c r="B13">
        <v>85</v>
      </c>
      <c r="C13">
        <v>72</v>
      </c>
      <c r="D13">
        <v>77</v>
      </c>
      <c r="E13">
        <v>62</v>
      </c>
      <c r="F13">
        <v>71</v>
      </c>
      <c r="G13">
        <v>54</v>
      </c>
      <c r="H13">
        <v>76</v>
      </c>
      <c r="I13">
        <v>81</v>
      </c>
      <c r="J13">
        <v>70</v>
      </c>
      <c r="K13">
        <v>78</v>
      </c>
      <c r="L13">
        <v>86</v>
      </c>
      <c r="M13">
        <v>84</v>
      </c>
      <c r="N13">
        <v>77</v>
      </c>
      <c r="O13">
        <v>51</v>
      </c>
      <c r="P13">
        <v>46</v>
      </c>
      <c r="Q13">
        <v>71</v>
      </c>
      <c r="R13">
        <v>78</v>
      </c>
      <c r="S13">
        <v>72</v>
      </c>
      <c r="T13">
        <v>64</v>
      </c>
      <c r="U13">
        <v>77</v>
      </c>
      <c r="V13">
        <v>38</v>
      </c>
      <c r="W13">
        <v>54</v>
      </c>
      <c r="X13">
        <v>42</v>
      </c>
      <c r="Y13">
        <v>51</v>
      </c>
      <c r="Z13" s="6">
        <f t="shared" si="0"/>
        <v>67.375</v>
      </c>
      <c r="AA13">
        <v>67</v>
      </c>
      <c r="AB13" s="6" t="str">
        <f t="shared" si="1"/>
        <v>Y</v>
      </c>
      <c r="AC13">
        <f t="shared" si="2"/>
        <v>8</v>
      </c>
    </row>
    <row r="14" spans="1:29" x14ac:dyDescent="0.15">
      <c r="A14" t="s">
        <v>81</v>
      </c>
      <c r="B14">
        <v>55</v>
      </c>
      <c r="C14">
        <v>77</v>
      </c>
      <c r="D14">
        <v>74</v>
      </c>
      <c r="E14">
        <v>60</v>
      </c>
      <c r="F14">
        <v>71</v>
      </c>
      <c r="G14">
        <v>48</v>
      </c>
      <c r="H14">
        <v>84</v>
      </c>
      <c r="I14">
        <v>71</v>
      </c>
      <c r="J14">
        <v>93</v>
      </c>
      <c r="K14">
        <v>71</v>
      </c>
      <c r="L14">
        <v>55</v>
      </c>
      <c r="M14">
        <v>75</v>
      </c>
      <c r="N14">
        <v>67</v>
      </c>
      <c r="O14">
        <v>70</v>
      </c>
      <c r="P14">
        <v>44</v>
      </c>
      <c r="Q14">
        <v>62</v>
      </c>
      <c r="R14">
        <v>67</v>
      </c>
      <c r="S14">
        <v>52</v>
      </c>
      <c r="T14">
        <v>76</v>
      </c>
      <c r="U14">
        <v>57</v>
      </c>
      <c r="V14">
        <v>49</v>
      </c>
      <c r="W14">
        <v>27</v>
      </c>
      <c r="X14">
        <v>26</v>
      </c>
      <c r="Y14">
        <v>63</v>
      </c>
      <c r="Z14" s="6">
        <f t="shared" si="0"/>
        <v>62.25</v>
      </c>
      <c r="AA14">
        <v>62</v>
      </c>
      <c r="AB14" s="6" t="str">
        <f t="shared" si="1"/>
        <v>Y</v>
      </c>
      <c r="AC14">
        <f t="shared" si="2"/>
        <v>9</v>
      </c>
    </row>
    <row r="15" spans="1:29" x14ac:dyDescent="0.15">
      <c r="A15" t="s">
        <v>82</v>
      </c>
      <c r="B15">
        <v>61</v>
      </c>
      <c r="C15">
        <v>63</v>
      </c>
      <c r="D15">
        <v>71</v>
      </c>
      <c r="E15">
        <v>49</v>
      </c>
      <c r="F15">
        <v>77</v>
      </c>
      <c r="G15">
        <v>45</v>
      </c>
      <c r="H15">
        <v>67</v>
      </c>
      <c r="I15">
        <v>68</v>
      </c>
      <c r="J15">
        <v>56</v>
      </c>
      <c r="K15">
        <v>62</v>
      </c>
      <c r="L15">
        <v>43</v>
      </c>
      <c r="M15">
        <v>62</v>
      </c>
      <c r="N15">
        <v>65</v>
      </c>
      <c r="O15">
        <v>58</v>
      </c>
      <c r="P15">
        <v>47</v>
      </c>
      <c r="Q15">
        <v>64</v>
      </c>
      <c r="R15">
        <v>50</v>
      </c>
      <c r="S15">
        <v>53</v>
      </c>
      <c r="T15">
        <v>85</v>
      </c>
      <c r="U15">
        <v>47</v>
      </c>
      <c r="V15">
        <v>65</v>
      </c>
      <c r="W15">
        <v>32</v>
      </c>
      <c r="X15">
        <v>47</v>
      </c>
      <c r="Y15">
        <v>39</v>
      </c>
      <c r="Z15" s="6">
        <f t="shared" si="0"/>
        <v>57.333333333333336</v>
      </c>
      <c r="AA15">
        <v>57</v>
      </c>
      <c r="AB15" s="6" t="str">
        <f t="shared" si="1"/>
        <v>Y</v>
      </c>
      <c r="AC15">
        <f t="shared" si="2"/>
        <v>10</v>
      </c>
    </row>
    <row r="16" spans="1:29" x14ac:dyDescent="0.15">
      <c r="A16" t="s">
        <v>83</v>
      </c>
      <c r="B16">
        <v>87</v>
      </c>
      <c r="C16">
        <v>86</v>
      </c>
      <c r="D16">
        <v>66</v>
      </c>
      <c r="E16">
        <v>74</v>
      </c>
      <c r="F16">
        <v>50</v>
      </c>
      <c r="G16">
        <v>78</v>
      </c>
      <c r="H16">
        <v>43</v>
      </c>
      <c r="I16">
        <v>45</v>
      </c>
      <c r="J16">
        <v>42</v>
      </c>
      <c r="K16">
        <v>45</v>
      </c>
      <c r="L16">
        <v>58</v>
      </c>
      <c r="M16">
        <v>43</v>
      </c>
      <c r="N16">
        <v>48</v>
      </c>
      <c r="O16">
        <v>66</v>
      </c>
      <c r="P16">
        <v>81</v>
      </c>
      <c r="Q16">
        <v>45</v>
      </c>
      <c r="R16">
        <v>32</v>
      </c>
      <c r="S16">
        <v>36</v>
      </c>
      <c r="T16">
        <v>29</v>
      </c>
      <c r="U16">
        <v>32</v>
      </c>
      <c r="V16">
        <v>63</v>
      </c>
      <c r="W16">
        <v>78</v>
      </c>
      <c r="X16">
        <v>52</v>
      </c>
      <c r="Y16">
        <v>66</v>
      </c>
      <c r="Z16" s="6">
        <f t="shared" si="0"/>
        <v>56.041666666666664</v>
      </c>
      <c r="AA16">
        <v>56</v>
      </c>
      <c r="AB16" s="6" t="str">
        <f t="shared" si="1"/>
        <v>Y</v>
      </c>
      <c r="AC16">
        <f t="shared" si="2"/>
        <v>11</v>
      </c>
    </row>
    <row r="17" spans="1:29" x14ac:dyDescent="0.15">
      <c r="A17" t="s">
        <v>84</v>
      </c>
      <c r="B17">
        <v>57</v>
      </c>
      <c r="C17">
        <v>49</v>
      </c>
      <c r="D17">
        <v>77</v>
      </c>
      <c r="E17">
        <v>48</v>
      </c>
      <c r="F17">
        <v>55</v>
      </c>
      <c r="G17">
        <v>47</v>
      </c>
      <c r="H17">
        <v>74</v>
      </c>
      <c r="I17">
        <v>77</v>
      </c>
      <c r="J17">
        <v>46</v>
      </c>
      <c r="K17">
        <v>75</v>
      </c>
      <c r="L17">
        <v>69</v>
      </c>
      <c r="M17">
        <v>75</v>
      </c>
      <c r="N17">
        <v>85</v>
      </c>
      <c r="O17">
        <v>31</v>
      </c>
      <c r="P17">
        <v>32</v>
      </c>
      <c r="Q17">
        <v>79</v>
      </c>
      <c r="R17">
        <v>69</v>
      </c>
      <c r="S17">
        <v>62</v>
      </c>
      <c r="T17">
        <v>51</v>
      </c>
      <c r="U17">
        <v>71</v>
      </c>
      <c r="V17">
        <v>27</v>
      </c>
      <c r="W17">
        <v>23</v>
      </c>
      <c r="X17">
        <v>32</v>
      </c>
      <c r="Y17">
        <v>22</v>
      </c>
      <c r="Z17" s="6">
        <f t="shared" si="0"/>
        <v>55.541666666666664</v>
      </c>
      <c r="AA17">
        <v>56</v>
      </c>
      <c r="AB17" s="6" t="str">
        <f t="shared" si="1"/>
        <v>Y</v>
      </c>
      <c r="AC17">
        <f t="shared" si="2"/>
        <v>11</v>
      </c>
    </row>
    <row r="18" spans="1:29" x14ac:dyDescent="0.15">
      <c r="A18" t="s">
        <v>85</v>
      </c>
      <c r="B18">
        <v>66</v>
      </c>
      <c r="C18">
        <v>67</v>
      </c>
      <c r="D18">
        <v>75</v>
      </c>
      <c r="E18">
        <v>63</v>
      </c>
      <c r="F18">
        <v>39</v>
      </c>
      <c r="G18">
        <v>77</v>
      </c>
      <c r="H18">
        <v>53</v>
      </c>
      <c r="I18">
        <v>55</v>
      </c>
      <c r="J18">
        <v>42</v>
      </c>
      <c r="K18">
        <v>74</v>
      </c>
      <c r="L18">
        <v>59</v>
      </c>
      <c r="M18">
        <v>56</v>
      </c>
      <c r="N18">
        <v>54</v>
      </c>
      <c r="O18">
        <v>45</v>
      </c>
      <c r="P18">
        <v>96</v>
      </c>
      <c r="Q18">
        <v>57</v>
      </c>
      <c r="R18">
        <v>63</v>
      </c>
      <c r="S18">
        <v>38</v>
      </c>
      <c r="T18">
        <v>18</v>
      </c>
      <c r="U18">
        <v>36</v>
      </c>
      <c r="V18">
        <v>34</v>
      </c>
      <c r="W18">
        <v>67</v>
      </c>
      <c r="X18">
        <v>37</v>
      </c>
      <c r="Y18">
        <v>44</v>
      </c>
      <c r="Z18" s="6">
        <f t="shared" si="0"/>
        <v>54.791666666666664</v>
      </c>
      <c r="AA18">
        <v>55</v>
      </c>
      <c r="AB18" s="6" t="str">
        <f t="shared" si="1"/>
        <v>Y</v>
      </c>
      <c r="AC18">
        <f t="shared" si="2"/>
        <v>13</v>
      </c>
    </row>
    <row r="19" spans="1:29" x14ac:dyDescent="0.15">
      <c r="A19" t="s">
        <v>86</v>
      </c>
      <c r="B19">
        <v>80</v>
      </c>
      <c r="C19">
        <v>91</v>
      </c>
      <c r="D19">
        <v>68</v>
      </c>
      <c r="E19">
        <v>78</v>
      </c>
      <c r="F19">
        <v>45</v>
      </c>
      <c r="G19">
        <v>93</v>
      </c>
      <c r="H19">
        <v>60</v>
      </c>
      <c r="I19">
        <v>38</v>
      </c>
      <c r="J19">
        <v>51</v>
      </c>
      <c r="K19">
        <v>44</v>
      </c>
      <c r="L19">
        <v>50</v>
      </c>
      <c r="M19">
        <v>37</v>
      </c>
      <c r="N19">
        <v>29</v>
      </c>
      <c r="O19">
        <v>54</v>
      </c>
      <c r="P19">
        <v>68</v>
      </c>
      <c r="Q19">
        <v>39</v>
      </c>
      <c r="R19">
        <v>33</v>
      </c>
      <c r="S19">
        <v>38</v>
      </c>
      <c r="T19">
        <v>22</v>
      </c>
      <c r="U19">
        <v>35</v>
      </c>
      <c r="V19">
        <v>47</v>
      </c>
      <c r="W19">
        <v>68</v>
      </c>
      <c r="X19">
        <v>68</v>
      </c>
      <c r="Y19">
        <v>53</v>
      </c>
      <c r="Z19" s="6">
        <f t="shared" si="0"/>
        <v>53.708333333333336</v>
      </c>
      <c r="AA19">
        <v>54</v>
      </c>
      <c r="AB19" s="6" t="str">
        <f t="shared" si="1"/>
        <v>Y</v>
      </c>
      <c r="AC19">
        <f t="shared" si="2"/>
        <v>14</v>
      </c>
    </row>
    <row r="20" spans="1:29" x14ac:dyDescent="0.15">
      <c r="A20" t="s">
        <v>87</v>
      </c>
      <c r="B20">
        <v>59</v>
      </c>
      <c r="C20">
        <v>64</v>
      </c>
      <c r="D20">
        <v>63</v>
      </c>
      <c r="E20">
        <v>62</v>
      </c>
      <c r="F20">
        <v>47</v>
      </c>
      <c r="G20">
        <v>65</v>
      </c>
      <c r="H20">
        <v>51</v>
      </c>
      <c r="I20">
        <v>63</v>
      </c>
      <c r="J20">
        <v>49</v>
      </c>
      <c r="K20">
        <v>51</v>
      </c>
      <c r="L20">
        <v>63</v>
      </c>
      <c r="M20">
        <v>52</v>
      </c>
      <c r="N20">
        <v>57</v>
      </c>
      <c r="O20">
        <v>35</v>
      </c>
      <c r="P20">
        <v>51</v>
      </c>
      <c r="Q20">
        <v>87</v>
      </c>
      <c r="R20">
        <v>37</v>
      </c>
      <c r="S20">
        <v>43</v>
      </c>
      <c r="T20">
        <v>38</v>
      </c>
      <c r="U20">
        <v>40</v>
      </c>
      <c r="V20">
        <v>37</v>
      </c>
      <c r="W20">
        <v>54</v>
      </c>
      <c r="X20">
        <v>45</v>
      </c>
      <c r="Y20">
        <v>46</v>
      </c>
      <c r="Z20" s="6">
        <f t="shared" si="0"/>
        <v>52.458333333333336</v>
      </c>
      <c r="AA20">
        <v>52</v>
      </c>
      <c r="AB20" s="6" t="str">
        <f t="shared" si="1"/>
        <v>Y</v>
      </c>
      <c r="AC20">
        <f t="shared" si="2"/>
        <v>15</v>
      </c>
    </row>
    <row r="21" spans="1:29" x14ac:dyDescent="0.15">
      <c r="A21" t="s">
        <v>88</v>
      </c>
      <c r="B21">
        <v>70</v>
      </c>
      <c r="C21">
        <v>76</v>
      </c>
      <c r="D21">
        <v>71</v>
      </c>
      <c r="E21">
        <v>50</v>
      </c>
      <c r="F21">
        <v>63</v>
      </c>
      <c r="G21">
        <v>61</v>
      </c>
      <c r="H21">
        <v>91</v>
      </c>
      <c r="I21">
        <v>49</v>
      </c>
      <c r="J21">
        <v>68</v>
      </c>
      <c r="K21">
        <v>28</v>
      </c>
      <c r="L21">
        <v>49</v>
      </c>
      <c r="M21">
        <v>45</v>
      </c>
      <c r="N21">
        <v>35</v>
      </c>
      <c r="O21">
        <v>65</v>
      </c>
      <c r="P21">
        <v>61</v>
      </c>
      <c r="Q21">
        <v>25</v>
      </c>
      <c r="R21">
        <v>27</v>
      </c>
      <c r="S21">
        <v>26</v>
      </c>
      <c r="T21">
        <v>52</v>
      </c>
      <c r="U21">
        <v>32</v>
      </c>
      <c r="V21">
        <v>58</v>
      </c>
      <c r="W21">
        <v>44</v>
      </c>
      <c r="X21">
        <v>43</v>
      </c>
      <c r="Y21">
        <v>20</v>
      </c>
      <c r="Z21" s="6">
        <f t="shared" si="0"/>
        <v>50.375</v>
      </c>
      <c r="AA21">
        <v>50</v>
      </c>
      <c r="AB21" s="6" t="str">
        <f t="shared" si="1"/>
        <v>Y</v>
      </c>
      <c r="AC21">
        <f t="shared" si="2"/>
        <v>16</v>
      </c>
    </row>
    <row r="22" spans="1:29" x14ac:dyDescent="0.15">
      <c r="A22" t="s">
        <v>89</v>
      </c>
      <c r="B22">
        <v>68</v>
      </c>
      <c r="C22">
        <v>87</v>
      </c>
      <c r="D22">
        <v>59</v>
      </c>
      <c r="E22">
        <v>96</v>
      </c>
      <c r="F22">
        <v>42</v>
      </c>
      <c r="G22">
        <v>88</v>
      </c>
      <c r="H22">
        <v>37</v>
      </c>
      <c r="I22">
        <v>37</v>
      </c>
      <c r="J22">
        <v>42</v>
      </c>
      <c r="K22">
        <v>46</v>
      </c>
      <c r="L22">
        <v>48</v>
      </c>
      <c r="M22">
        <v>31</v>
      </c>
      <c r="N22">
        <v>25</v>
      </c>
      <c r="O22">
        <v>49</v>
      </c>
      <c r="P22">
        <v>62</v>
      </c>
      <c r="Q22">
        <v>41</v>
      </c>
      <c r="R22">
        <v>28</v>
      </c>
      <c r="S22">
        <v>36</v>
      </c>
      <c r="T22">
        <v>24</v>
      </c>
      <c r="U22">
        <v>32</v>
      </c>
      <c r="V22">
        <v>40</v>
      </c>
      <c r="W22">
        <v>54</v>
      </c>
      <c r="X22">
        <v>64</v>
      </c>
      <c r="Y22">
        <v>66</v>
      </c>
      <c r="Z22" s="6">
        <f t="shared" si="0"/>
        <v>50.083333333333336</v>
      </c>
      <c r="AA22">
        <v>50</v>
      </c>
      <c r="AB22" s="6" t="str">
        <f t="shared" si="1"/>
        <v>Y</v>
      </c>
      <c r="AC22">
        <f t="shared" si="2"/>
        <v>16</v>
      </c>
    </row>
    <row r="23" spans="1:29" x14ac:dyDescent="0.15">
      <c r="A23" t="s">
        <v>90</v>
      </c>
      <c r="B23">
        <v>72</v>
      </c>
      <c r="C23">
        <v>96</v>
      </c>
      <c r="D23">
        <v>75</v>
      </c>
      <c r="E23">
        <v>68</v>
      </c>
      <c r="F23">
        <v>53</v>
      </c>
      <c r="G23">
        <v>73</v>
      </c>
      <c r="H23">
        <v>55</v>
      </c>
      <c r="I23">
        <v>31</v>
      </c>
      <c r="J23">
        <v>62</v>
      </c>
      <c r="K23">
        <v>31</v>
      </c>
      <c r="L23">
        <v>34</v>
      </c>
      <c r="M23">
        <v>34</v>
      </c>
      <c r="N23">
        <v>24</v>
      </c>
      <c r="O23">
        <v>74</v>
      </c>
      <c r="P23">
        <v>64</v>
      </c>
      <c r="Q23">
        <v>33</v>
      </c>
      <c r="R23">
        <v>29</v>
      </c>
      <c r="S23">
        <v>27</v>
      </c>
      <c r="T23">
        <v>26</v>
      </c>
      <c r="U23">
        <v>29</v>
      </c>
      <c r="V23">
        <v>55</v>
      </c>
      <c r="W23">
        <v>52</v>
      </c>
      <c r="X23">
        <v>54</v>
      </c>
      <c r="Y23">
        <v>33</v>
      </c>
      <c r="Z23" s="6">
        <f t="shared" si="0"/>
        <v>49.333333333333336</v>
      </c>
      <c r="AA23">
        <v>49</v>
      </c>
      <c r="AB23" s="6" t="str">
        <f t="shared" si="1"/>
        <v>Y</v>
      </c>
      <c r="AC23">
        <f t="shared" si="2"/>
        <v>18</v>
      </c>
    </row>
    <row r="24" spans="1:29" x14ac:dyDescent="0.15">
      <c r="A24" t="s">
        <v>91</v>
      </c>
      <c r="B24">
        <v>59</v>
      </c>
      <c r="C24">
        <v>84</v>
      </c>
      <c r="D24">
        <v>71</v>
      </c>
      <c r="E24">
        <v>49</v>
      </c>
      <c r="F24">
        <v>47</v>
      </c>
      <c r="G24">
        <v>46</v>
      </c>
      <c r="H24">
        <v>54</v>
      </c>
      <c r="I24">
        <v>43</v>
      </c>
      <c r="J24">
        <v>48</v>
      </c>
      <c r="K24">
        <v>44</v>
      </c>
      <c r="L24">
        <v>39</v>
      </c>
      <c r="M24">
        <v>43</v>
      </c>
      <c r="N24">
        <v>44</v>
      </c>
      <c r="O24">
        <v>80</v>
      </c>
      <c r="P24">
        <v>39</v>
      </c>
      <c r="Q24">
        <v>50</v>
      </c>
      <c r="R24">
        <v>44</v>
      </c>
      <c r="S24">
        <v>34</v>
      </c>
      <c r="T24">
        <v>46</v>
      </c>
      <c r="U24">
        <v>35</v>
      </c>
      <c r="V24">
        <v>97</v>
      </c>
      <c r="W24">
        <v>26</v>
      </c>
      <c r="X24">
        <v>31</v>
      </c>
      <c r="Y24">
        <v>32</v>
      </c>
      <c r="Z24" s="6">
        <f t="shared" si="0"/>
        <v>49.375</v>
      </c>
      <c r="AA24">
        <v>49</v>
      </c>
      <c r="AB24" s="6" t="str">
        <f t="shared" si="1"/>
        <v>Y</v>
      </c>
      <c r="AC24">
        <f t="shared" si="2"/>
        <v>18</v>
      </c>
    </row>
    <row r="25" spans="1:29" x14ac:dyDescent="0.15">
      <c r="A25" t="s">
        <v>92</v>
      </c>
      <c r="B25">
        <v>65</v>
      </c>
      <c r="C25">
        <v>91</v>
      </c>
      <c r="D25">
        <v>76</v>
      </c>
      <c r="E25">
        <v>61</v>
      </c>
      <c r="F25">
        <v>52</v>
      </c>
      <c r="G25">
        <v>67</v>
      </c>
      <c r="H25">
        <v>58</v>
      </c>
      <c r="I25">
        <v>40</v>
      </c>
      <c r="J25">
        <v>56</v>
      </c>
      <c r="K25">
        <v>35</v>
      </c>
      <c r="L25">
        <v>34</v>
      </c>
      <c r="M25">
        <v>35</v>
      </c>
      <c r="N25">
        <v>30</v>
      </c>
      <c r="O25">
        <v>97</v>
      </c>
      <c r="P25">
        <v>44</v>
      </c>
      <c r="Q25">
        <v>34</v>
      </c>
      <c r="R25">
        <v>32</v>
      </c>
      <c r="S25">
        <v>24</v>
      </c>
      <c r="T25">
        <v>37</v>
      </c>
      <c r="U25">
        <v>21</v>
      </c>
      <c r="V25">
        <v>66</v>
      </c>
      <c r="W25">
        <v>34</v>
      </c>
      <c r="X25">
        <v>41</v>
      </c>
      <c r="Y25">
        <v>25</v>
      </c>
      <c r="Z25" s="6">
        <f t="shared" si="0"/>
        <v>48.125</v>
      </c>
      <c r="AA25">
        <v>48</v>
      </c>
      <c r="AB25" s="6" t="str">
        <f t="shared" si="1"/>
        <v>Y</v>
      </c>
      <c r="AC25">
        <f t="shared" si="2"/>
        <v>20</v>
      </c>
    </row>
    <row r="26" spans="1:29" x14ac:dyDescent="0.15">
      <c r="A26" t="s">
        <v>93</v>
      </c>
      <c r="B26">
        <v>74</v>
      </c>
      <c r="C26">
        <v>74</v>
      </c>
      <c r="D26">
        <v>89</v>
      </c>
      <c r="E26">
        <v>49</v>
      </c>
      <c r="F26">
        <v>52</v>
      </c>
      <c r="G26">
        <v>58</v>
      </c>
      <c r="H26">
        <v>52</v>
      </c>
      <c r="I26">
        <v>47</v>
      </c>
      <c r="J26">
        <v>59</v>
      </c>
      <c r="K26">
        <v>35</v>
      </c>
      <c r="L26">
        <v>43</v>
      </c>
      <c r="M26">
        <v>41</v>
      </c>
      <c r="N26">
        <v>34</v>
      </c>
      <c r="O26">
        <v>54</v>
      </c>
      <c r="P26">
        <v>57</v>
      </c>
      <c r="Q26">
        <v>36</v>
      </c>
      <c r="R26">
        <v>42</v>
      </c>
      <c r="S26">
        <v>27</v>
      </c>
      <c r="T26">
        <v>32</v>
      </c>
      <c r="U26">
        <v>35</v>
      </c>
      <c r="V26">
        <v>41</v>
      </c>
      <c r="W26">
        <v>48</v>
      </c>
      <c r="X26">
        <v>41</v>
      </c>
      <c r="Y26">
        <v>28</v>
      </c>
      <c r="Z26" s="6">
        <f t="shared" si="0"/>
        <v>47.833333333333336</v>
      </c>
      <c r="AA26">
        <v>48</v>
      </c>
      <c r="AB26" s="6" t="str">
        <f t="shared" si="1"/>
        <v>Y</v>
      </c>
      <c r="AC26">
        <f t="shared" si="2"/>
        <v>20</v>
      </c>
    </row>
    <row r="27" spans="1:29" x14ac:dyDescent="0.15">
      <c r="A27" t="s">
        <v>94</v>
      </c>
      <c r="B27">
        <v>50</v>
      </c>
      <c r="C27">
        <v>49</v>
      </c>
      <c r="D27">
        <v>65</v>
      </c>
      <c r="E27">
        <v>44</v>
      </c>
      <c r="F27">
        <v>63</v>
      </c>
      <c r="G27">
        <v>38</v>
      </c>
      <c r="H27">
        <v>66</v>
      </c>
      <c r="I27">
        <v>49</v>
      </c>
      <c r="J27">
        <v>50</v>
      </c>
      <c r="K27">
        <v>81</v>
      </c>
      <c r="L27">
        <v>47</v>
      </c>
      <c r="M27">
        <v>48</v>
      </c>
      <c r="N27">
        <v>51</v>
      </c>
      <c r="O27">
        <v>48</v>
      </c>
      <c r="P27">
        <v>26</v>
      </c>
      <c r="Q27">
        <v>42</v>
      </c>
      <c r="R27">
        <v>44</v>
      </c>
      <c r="S27">
        <v>53</v>
      </c>
      <c r="T27">
        <v>67</v>
      </c>
      <c r="U27">
        <v>50</v>
      </c>
      <c r="V27">
        <v>39</v>
      </c>
      <c r="W27">
        <v>25</v>
      </c>
      <c r="X27">
        <v>34</v>
      </c>
      <c r="Y27">
        <v>16</v>
      </c>
      <c r="Z27" s="6">
        <f t="shared" si="0"/>
        <v>47.708333333333336</v>
      </c>
      <c r="AA27">
        <v>48</v>
      </c>
      <c r="AB27" s="6" t="str">
        <f t="shared" si="1"/>
        <v>Y</v>
      </c>
      <c r="AC27">
        <f t="shared" si="2"/>
        <v>20</v>
      </c>
    </row>
    <row r="28" spans="1:29" x14ac:dyDescent="0.15">
      <c r="A28" t="s">
        <v>95</v>
      </c>
      <c r="B28">
        <v>40</v>
      </c>
      <c r="C28">
        <v>50</v>
      </c>
      <c r="D28">
        <v>71</v>
      </c>
      <c r="E28">
        <v>35</v>
      </c>
      <c r="F28">
        <v>82</v>
      </c>
      <c r="G28">
        <v>31</v>
      </c>
      <c r="H28">
        <v>58</v>
      </c>
      <c r="I28">
        <v>42</v>
      </c>
      <c r="J28">
        <v>54</v>
      </c>
      <c r="K28">
        <v>67</v>
      </c>
      <c r="L28">
        <v>47</v>
      </c>
      <c r="M28">
        <v>48</v>
      </c>
      <c r="N28">
        <v>67</v>
      </c>
      <c r="O28">
        <v>43</v>
      </c>
      <c r="P28">
        <v>26</v>
      </c>
      <c r="Q28">
        <v>35</v>
      </c>
      <c r="R28">
        <v>39</v>
      </c>
      <c r="S28">
        <v>43</v>
      </c>
      <c r="T28">
        <v>84</v>
      </c>
      <c r="U28">
        <v>45</v>
      </c>
      <c r="V28">
        <v>32</v>
      </c>
      <c r="W28">
        <v>22</v>
      </c>
      <c r="X28">
        <v>31</v>
      </c>
      <c r="Y28">
        <v>13</v>
      </c>
      <c r="Z28" s="6">
        <f t="shared" si="0"/>
        <v>46.041666666666664</v>
      </c>
      <c r="AA28">
        <v>46</v>
      </c>
      <c r="AB28" s="6" t="str">
        <f t="shared" si="1"/>
        <v>Y</v>
      </c>
      <c r="AC28">
        <f t="shared" si="2"/>
        <v>23</v>
      </c>
    </row>
    <row r="29" spans="1:29" x14ac:dyDescent="0.15">
      <c r="A29" t="s">
        <v>96</v>
      </c>
      <c r="B29">
        <v>63</v>
      </c>
      <c r="C29">
        <v>50</v>
      </c>
      <c r="D29">
        <v>55</v>
      </c>
      <c r="E29">
        <v>46</v>
      </c>
      <c r="F29">
        <v>47</v>
      </c>
      <c r="G29">
        <v>39</v>
      </c>
      <c r="H29">
        <v>66</v>
      </c>
      <c r="I29">
        <v>57</v>
      </c>
      <c r="J29">
        <v>50</v>
      </c>
      <c r="K29">
        <v>54</v>
      </c>
      <c r="L29">
        <v>68</v>
      </c>
      <c r="M29">
        <v>54</v>
      </c>
      <c r="N29">
        <v>48</v>
      </c>
      <c r="O29">
        <v>31</v>
      </c>
      <c r="P29">
        <v>35</v>
      </c>
      <c r="Q29">
        <v>50</v>
      </c>
      <c r="R29">
        <v>44</v>
      </c>
      <c r="S29">
        <v>54</v>
      </c>
      <c r="T29">
        <v>33</v>
      </c>
      <c r="U29">
        <v>49</v>
      </c>
      <c r="V29">
        <v>21</v>
      </c>
      <c r="W29">
        <v>29</v>
      </c>
      <c r="X29">
        <v>30</v>
      </c>
      <c r="Y29">
        <v>22</v>
      </c>
      <c r="Z29" s="6">
        <f t="shared" si="0"/>
        <v>45.625</v>
      </c>
      <c r="AA29">
        <v>46</v>
      </c>
      <c r="AB29" s="6" t="str">
        <f t="shared" si="1"/>
        <v>Y</v>
      </c>
      <c r="AC29">
        <f t="shared" si="2"/>
        <v>23</v>
      </c>
    </row>
    <row r="30" spans="1:29" x14ac:dyDescent="0.15">
      <c r="A30" t="s">
        <v>97</v>
      </c>
      <c r="B30">
        <v>59</v>
      </c>
      <c r="C30">
        <v>45</v>
      </c>
      <c r="D30">
        <v>56</v>
      </c>
      <c r="E30">
        <v>43</v>
      </c>
      <c r="F30">
        <v>48</v>
      </c>
      <c r="G30">
        <v>41</v>
      </c>
      <c r="H30">
        <v>49</v>
      </c>
      <c r="I30">
        <v>47</v>
      </c>
      <c r="J30">
        <v>49</v>
      </c>
      <c r="K30">
        <v>58</v>
      </c>
      <c r="L30">
        <v>55</v>
      </c>
      <c r="M30">
        <v>48</v>
      </c>
      <c r="N30">
        <v>40</v>
      </c>
      <c r="O30">
        <v>26</v>
      </c>
      <c r="P30">
        <v>47</v>
      </c>
      <c r="Q30">
        <v>49</v>
      </c>
      <c r="R30">
        <v>42</v>
      </c>
      <c r="S30">
        <v>56</v>
      </c>
      <c r="T30">
        <v>39</v>
      </c>
      <c r="U30">
        <v>66</v>
      </c>
      <c r="V30">
        <v>28</v>
      </c>
      <c r="W30">
        <v>29</v>
      </c>
      <c r="X30">
        <v>42</v>
      </c>
      <c r="Y30">
        <v>33</v>
      </c>
      <c r="Z30" s="6">
        <f t="shared" si="0"/>
        <v>45.625</v>
      </c>
      <c r="AA30">
        <v>46</v>
      </c>
      <c r="AB30" s="6" t="str">
        <f t="shared" si="1"/>
        <v>Y</v>
      </c>
      <c r="AC30">
        <f t="shared" si="2"/>
        <v>23</v>
      </c>
    </row>
    <row r="31" spans="1:29" x14ac:dyDescent="0.15">
      <c r="A31" t="s">
        <v>98</v>
      </c>
      <c r="B31">
        <v>50</v>
      </c>
      <c r="C31">
        <v>63</v>
      </c>
      <c r="D31">
        <v>47</v>
      </c>
      <c r="E31">
        <v>49</v>
      </c>
      <c r="F31">
        <v>44</v>
      </c>
      <c r="G31">
        <v>48</v>
      </c>
      <c r="H31">
        <v>47</v>
      </c>
      <c r="I31">
        <v>68</v>
      </c>
      <c r="J31">
        <v>48</v>
      </c>
      <c r="K31">
        <v>41</v>
      </c>
      <c r="L31">
        <v>48</v>
      </c>
      <c r="M31">
        <v>62</v>
      </c>
      <c r="N31">
        <v>92</v>
      </c>
      <c r="O31">
        <v>36</v>
      </c>
      <c r="P31">
        <v>40</v>
      </c>
      <c r="Q31">
        <v>42</v>
      </c>
      <c r="R31">
        <v>29</v>
      </c>
      <c r="S31">
        <v>30</v>
      </c>
      <c r="T31">
        <v>35</v>
      </c>
      <c r="U31">
        <v>33</v>
      </c>
      <c r="V31">
        <v>27</v>
      </c>
      <c r="W31">
        <v>29</v>
      </c>
      <c r="X31">
        <v>34</v>
      </c>
      <c r="Y31">
        <v>18</v>
      </c>
      <c r="Z31" s="6">
        <f t="shared" si="0"/>
        <v>44.166666666666664</v>
      </c>
      <c r="AA31">
        <v>44</v>
      </c>
      <c r="AB31" s="6" t="str">
        <f t="shared" si="1"/>
        <v>Y</v>
      </c>
      <c r="AC31">
        <f t="shared" si="2"/>
        <v>26</v>
      </c>
    </row>
    <row r="32" spans="1:29" x14ac:dyDescent="0.15">
      <c r="A32" t="s">
        <v>99</v>
      </c>
      <c r="B32">
        <v>55</v>
      </c>
      <c r="C32">
        <v>35</v>
      </c>
      <c r="D32">
        <v>53</v>
      </c>
      <c r="E32">
        <v>42</v>
      </c>
      <c r="F32">
        <v>45</v>
      </c>
      <c r="G32">
        <v>36</v>
      </c>
      <c r="H32">
        <v>46</v>
      </c>
      <c r="I32">
        <v>42</v>
      </c>
      <c r="J32">
        <v>43</v>
      </c>
      <c r="K32">
        <v>54</v>
      </c>
      <c r="L32">
        <v>48</v>
      </c>
      <c r="M32">
        <v>54</v>
      </c>
      <c r="N32">
        <v>41</v>
      </c>
      <c r="O32">
        <v>24</v>
      </c>
      <c r="P32">
        <v>35</v>
      </c>
      <c r="Q32">
        <v>60</v>
      </c>
      <c r="R32">
        <v>45</v>
      </c>
      <c r="S32">
        <v>77</v>
      </c>
      <c r="T32">
        <v>29</v>
      </c>
      <c r="U32">
        <v>75</v>
      </c>
      <c r="V32">
        <v>25</v>
      </c>
      <c r="W32">
        <v>24</v>
      </c>
      <c r="X32">
        <v>37</v>
      </c>
      <c r="Y32">
        <v>16</v>
      </c>
      <c r="Z32" s="6">
        <f t="shared" si="0"/>
        <v>43.375</v>
      </c>
      <c r="AA32">
        <v>43</v>
      </c>
      <c r="AB32" s="6" t="str">
        <f t="shared" si="1"/>
        <v>Y</v>
      </c>
      <c r="AC32">
        <f t="shared" si="2"/>
        <v>27</v>
      </c>
    </row>
    <row r="33" spans="1:29" x14ac:dyDescent="0.15">
      <c r="A33" t="s">
        <v>100</v>
      </c>
      <c r="B33">
        <v>51</v>
      </c>
      <c r="C33">
        <v>48</v>
      </c>
      <c r="D33">
        <v>47</v>
      </c>
      <c r="E33">
        <v>39</v>
      </c>
      <c r="F33">
        <v>39</v>
      </c>
      <c r="G33">
        <v>40</v>
      </c>
      <c r="H33">
        <v>42</v>
      </c>
      <c r="I33">
        <v>56</v>
      </c>
      <c r="J33">
        <v>41</v>
      </c>
      <c r="K33">
        <v>35</v>
      </c>
      <c r="L33">
        <v>41</v>
      </c>
      <c r="M33">
        <v>67</v>
      </c>
      <c r="N33">
        <v>62</v>
      </c>
      <c r="O33">
        <v>33</v>
      </c>
      <c r="P33">
        <v>40</v>
      </c>
      <c r="Q33">
        <v>36</v>
      </c>
      <c r="R33">
        <v>85</v>
      </c>
      <c r="S33">
        <v>20</v>
      </c>
      <c r="T33">
        <v>29</v>
      </c>
      <c r="U33">
        <v>25</v>
      </c>
      <c r="V33">
        <v>28</v>
      </c>
      <c r="W33">
        <v>29</v>
      </c>
      <c r="X33">
        <v>32</v>
      </c>
      <c r="Y33">
        <v>14</v>
      </c>
      <c r="Z33" s="6">
        <f t="shared" si="0"/>
        <v>40.791666666666664</v>
      </c>
      <c r="AA33">
        <v>41</v>
      </c>
      <c r="AB33" s="6" t="str">
        <f t="shared" si="1"/>
        <v>Y</v>
      </c>
      <c r="AC33">
        <f t="shared" si="2"/>
        <v>28</v>
      </c>
    </row>
    <row r="34" spans="1:29" x14ac:dyDescent="0.15">
      <c r="A34" t="s">
        <v>101</v>
      </c>
      <c r="B34">
        <v>51</v>
      </c>
      <c r="C34">
        <v>43</v>
      </c>
      <c r="D34">
        <v>43</v>
      </c>
      <c r="E34">
        <v>48</v>
      </c>
      <c r="F34">
        <v>84</v>
      </c>
      <c r="G34">
        <v>28</v>
      </c>
      <c r="H34">
        <v>23</v>
      </c>
      <c r="I34">
        <v>22</v>
      </c>
      <c r="J34">
        <v>63</v>
      </c>
      <c r="K34">
        <v>30</v>
      </c>
      <c r="L34">
        <v>23</v>
      </c>
      <c r="M34">
        <v>24</v>
      </c>
      <c r="N34">
        <v>22</v>
      </c>
      <c r="O34">
        <v>51</v>
      </c>
      <c r="P34">
        <v>49</v>
      </c>
      <c r="Q34">
        <v>27</v>
      </c>
      <c r="R34">
        <v>18</v>
      </c>
      <c r="S34">
        <v>27</v>
      </c>
      <c r="T34">
        <v>71</v>
      </c>
      <c r="U34">
        <v>24</v>
      </c>
      <c r="V34">
        <v>53</v>
      </c>
      <c r="W34">
        <v>29</v>
      </c>
      <c r="X34">
        <v>29</v>
      </c>
      <c r="Y34">
        <v>14</v>
      </c>
      <c r="Z34" s="6">
        <f t="shared" si="0"/>
        <v>37.333333333333336</v>
      </c>
      <c r="AA34">
        <v>37</v>
      </c>
      <c r="AB34" s="6" t="str">
        <f t="shared" si="1"/>
        <v>Y</v>
      </c>
      <c r="AC34">
        <f t="shared" si="2"/>
        <v>29</v>
      </c>
    </row>
    <row r="35" spans="1:29" x14ac:dyDescent="0.15">
      <c r="A35" t="s">
        <v>102</v>
      </c>
      <c r="B35">
        <v>47</v>
      </c>
      <c r="C35">
        <v>48</v>
      </c>
      <c r="D35">
        <v>39</v>
      </c>
      <c r="E35">
        <v>41</v>
      </c>
      <c r="F35">
        <v>41</v>
      </c>
      <c r="G35">
        <v>42</v>
      </c>
      <c r="H35">
        <v>31</v>
      </c>
      <c r="I35">
        <v>52</v>
      </c>
      <c r="J35">
        <v>38</v>
      </c>
      <c r="K35">
        <v>40</v>
      </c>
      <c r="L35">
        <v>38</v>
      </c>
      <c r="M35">
        <v>81</v>
      </c>
      <c r="N35">
        <v>41</v>
      </c>
      <c r="O35">
        <v>31</v>
      </c>
      <c r="P35">
        <v>36</v>
      </c>
      <c r="Q35">
        <v>33</v>
      </c>
      <c r="R35">
        <v>27</v>
      </c>
      <c r="S35">
        <v>27</v>
      </c>
      <c r="T35">
        <v>26</v>
      </c>
      <c r="U35">
        <v>27</v>
      </c>
      <c r="V35">
        <v>23</v>
      </c>
      <c r="W35">
        <v>30</v>
      </c>
      <c r="X35">
        <v>31</v>
      </c>
      <c r="Y35">
        <v>17</v>
      </c>
      <c r="Z35" s="6">
        <f t="shared" si="0"/>
        <v>36.958333333333336</v>
      </c>
      <c r="AA35">
        <v>37</v>
      </c>
      <c r="AB35" s="6" t="str">
        <f t="shared" si="1"/>
        <v>Y</v>
      </c>
      <c r="AC35">
        <f t="shared" si="2"/>
        <v>29</v>
      </c>
    </row>
    <row r="36" spans="1:29" x14ac:dyDescent="0.15">
      <c r="A36" t="s">
        <v>103</v>
      </c>
      <c r="B36">
        <v>97</v>
      </c>
      <c r="C36">
        <v>41</v>
      </c>
      <c r="D36">
        <v>56</v>
      </c>
      <c r="E36">
        <v>35</v>
      </c>
      <c r="F36">
        <v>48</v>
      </c>
      <c r="G36">
        <v>29</v>
      </c>
      <c r="H36">
        <v>29</v>
      </c>
      <c r="I36">
        <v>37</v>
      </c>
      <c r="J36">
        <v>39</v>
      </c>
      <c r="K36">
        <v>31</v>
      </c>
      <c r="L36">
        <v>45</v>
      </c>
      <c r="M36">
        <v>40</v>
      </c>
      <c r="N36">
        <v>25</v>
      </c>
      <c r="O36">
        <v>33</v>
      </c>
      <c r="P36">
        <v>38</v>
      </c>
      <c r="Q36">
        <v>38</v>
      </c>
      <c r="R36">
        <v>30</v>
      </c>
      <c r="S36">
        <v>26</v>
      </c>
      <c r="T36">
        <v>25</v>
      </c>
      <c r="U36">
        <v>25</v>
      </c>
      <c r="V36">
        <v>29</v>
      </c>
      <c r="W36">
        <v>25</v>
      </c>
      <c r="X36">
        <v>29</v>
      </c>
      <c r="Y36">
        <v>21</v>
      </c>
      <c r="Z36" s="6">
        <f t="shared" si="0"/>
        <v>36.291666666666664</v>
      </c>
      <c r="AA36">
        <v>36</v>
      </c>
      <c r="AB36" s="6" t="str">
        <f t="shared" si="1"/>
        <v>Y</v>
      </c>
      <c r="AC36">
        <f t="shared" si="2"/>
        <v>31</v>
      </c>
    </row>
    <row r="37" spans="1:29" x14ac:dyDescent="0.15">
      <c r="A37" t="s">
        <v>104</v>
      </c>
      <c r="B37">
        <v>47</v>
      </c>
      <c r="C37">
        <v>32</v>
      </c>
      <c r="D37">
        <v>41</v>
      </c>
      <c r="E37">
        <v>33</v>
      </c>
      <c r="F37">
        <v>67</v>
      </c>
      <c r="G37">
        <v>30</v>
      </c>
      <c r="H37">
        <v>18</v>
      </c>
      <c r="I37">
        <v>21</v>
      </c>
      <c r="J37">
        <v>60</v>
      </c>
      <c r="K37">
        <v>29</v>
      </c>
      <c r="L37">
        <v>24</v>
      </c>
      <c r="M37">
        <v>20</v>
      </c>
      <c r="N37">
        <v>22</v>
      </c>
      <c r="O37">
        <v>66</v>
      </c>
      <c r="P37">
        <v>28</v>
      </c>
      <c r="Q37">
        <v>24</v>
      </c>
      <c r="R37">
        <v>22</v>
      </c>
      <c r="S37">
        <v>28</v>
      </c>
      <c r="T37">
        <v>89</v>
      </c>
      <c r="U37">
        <v>25</v>
      </c>
      <c r="V37">
        <v>64</v>
      </c>
      <c r="W37">
        <v>22</v>
      </c>
      <c r="X37">
        <v>31</v>
      </c>
      <c r="Y37">
        <v>11</v>
      </c>
      <c r="Z37" s="6">
        <f t="shared" si="0"/>
        <v>35.583333333333336</v>
      </c>
      <c r="AA37">
        <v>36</v>
      </c>
      <c r="AB37" s="6" t="str">
        <f t="shared" si="1"/>
        <v>Y</v>
      </c>
      <c r="AC37">
        <f t="shared" si="2"/>
        <v>31</v>
      </c>
    </row>
    <row r="38" spans="1:29" x14ac:dyDescent="0.15">
      <c r="A38" t="s">
        <v>105</v>
      </c>
      <c r="B38">
        <v>47</v>
      </c>
      <c r="C38">
        <v>37</v>
      </c>
      <c r="D38">
        <v>37</v>
      </c>
      <c r="E38">
        <v>33</v>
      </c>
      <c r="F38">
        <v>35</v>
      </c>
      <c r="G38">
        <v>38</v>
      </c>
      <c r="H38">
        <v>23</v>
      </c>
      <c r="I38">
        <v>94</v>
      </c>
      <c r="J38">
        <v>39</v>
      </c>
      <c r="K38">
        <v>33</v>
      </c>
      <c r="L38">
        <v>27</v>
      </c>
      <c r="M38">
        <v>28</v>
      </c>
      <c r="N38">
        <v>36</v>
      </c>
      <c r="O38">
        <v>26</v>
      </c>
      <c r="P38">
        <v>39</v>
      </c>
      <c r="Q38">
        <v>26</v>
      </c>
      <c r="R38">
        <v>13</v>
      </c>
      <c r="S38">
        <v>18</v>
      </c>
      <c r="T38">
        <v>26</v>
      </c>
      <c r="U38">
        <v>24</v>
      </c>
      <c r="V38">
        <v>23</v>
      </c>
      <c r="W38">
        <v>26</v>
      </c>
      <c r="X38">
        <v>30</v>
      </c>
      <c r="Y38">
        <v>14</v>
      </c>
      <c r="Z38" s="6">
        <f t="shared" si="0"/>
        <v>32.166666666666664</v>
      </c>
      <c r="AA38">
        <v>32</v>
      </c>
      <c r="AB38" s="6" t="str">
        <f t="shared" si="1"/>
        <v>Y</v>
      </c>
      <c r="AC38">
        <f t="shared" si="2"/>
        <v>33</v>
      </c>
    </row>
    <row r="39" spans="1:29" x14ac:dyDescent="0.15">
      <c r="A39" t="s">
        <v>106</v>
      </c>
      <c r="B39">
        <v>47</v>
      </c>
      <c r="C39">
        <v>33</v>
      </c>
      <c r="D39">
        <v>44</v>
      </c>
      <c r="E39">
        <v>33</v>
      </c>
      <c r="F39">
        <v>37</v>
      </c>
      <c r="G39">
        <v>31</v>
      </c>
      <c r="H39">
        <v>27</v>
      </c>
      <c r="I39">
        <v>30</v>
      </c>
      <c r="J39">
        <v>39</v>
      </c>
      <c r="K39">
        <v>39</v>
      </c>
      <c r="L39">
        <v>44</v>
      </c>
      <c r="M39">
        <v>30</v>
      </c>
      <c r="N39">
        <v>27</v>
      </c>
      <c r="O39">
        <v>19</v>
      </c>
      <c r="P39">
        <v>37</v>
      </c>
      <c r="Q39">
        <v>28</v>
      </c>
      <c r="R39">
        <v>21</v>
      </c>
      <c r="S39">
        <v>50</v>
      </c>
      <c r="T39">
        <v>23</v>
      </c>
      <c r="U39">
        <v>39</v>
      </c>
      <c r="V39">
        <v>21</v>
      </c>
      <c r="W39">
        <v>16</v>
      </c>
      <c r="X39">
        <v>28</v>
      </c>
      <c r="Y39">
        <v>16</v>
      </c>
      <c r="Z39" s="6">
        <f t="shared" si="0"/>
        <v>31.625</v>
      </c>
      <c r="AA39">
        <v>32</v>
      </c>
      <c r="AB39" s="6" t="str">
        <f t="shared" si="1"/>
        <v>Y</v>
      </c>
      <c r="AC39">
        <f t="shared" si="2"/>
        <v>33</v>
      </c>
    </row>
    <row r="40" spans="1:29" hidden="1" x14ac:dyDescent="0.15">
      <c r="A40" s="4" t="s">
        <v>111</v>
      </c>
      <c r="B40" s="6">
        <f>AVERAGE(B6:B39)</f>
        <v>66.67647058823529</v>
      </c>
      <c r="C40" s="6">
        <f t="shared" ref="C40:Y40" si="3">AVERAGE(C6:C39)</f>
        <v>66.147058823529406</v>
      </c>
      <c r="D40" s="6">
        <f t="shared" si="3"/>
        <v>65.088235294117652</v>
      </c>
      <c r="E40" s="6">
        <f t="shared" si="3"/>
        <v>56.911764705882355</v>
      </c>
      <c r="F40" s="6">
        <f t="shared" si="3"/>
        <v>56.823529411764703</v>
      </c>
      <c r="G40" s="6">
        <f t="shared" si="3"/>
        <v>56.529411764705884</v>
      </c>
      <c r="H40" s="6">
        <f t="shared" si="3"/>
        <v>56.088235294117645</v>
      </c>
      <c r="I40" s="6">
        <f t="shared" si="3"/>
        <v>55.647058823529413</v>
      </c>
      <c r="J40" s="6">
        <f t="shared" si="3"/>
        <v>55.264705882352942</v>
      </c>
      <c r="K40" s="6">
        <f t="shared" si="3"/>
        <v>54.794117647058826</v>
      </c>
      <c r="L40" s="6">
        <f t="shared" si="3"/>
        <v>54.058823529411768</v>
      </c>
      <c r="M40" s="6">
        <f t="shared" si="3"/>
        <v>53.970588235294116</v>
      </c>
      <c r="N40" s="6">
        <f t="shared" si="3"/>
        <v>52.411764705882355</v>
      </c>
      <c r="O40" s="6">
        <f t="shared" si="3"/>
        <v>52.205882352941174</v>
      </c>
      <c r="P40" s="6">
        <f t="shared" si="3"/>
        <v>51.676470588235297</v>
      </c>
      <c r="Q40" s="6">
        <f t="shared" si="3"/>
        <v>49.735294117647058</v>
      </c>
      <c r="R40" s="6">
        <f t="shared" si="3"/>
        <v>46.911764705882355</v>
      </c>
      <c r="S40" s="6">
        <f t="shared" si="3"/>
        <v>46.235294117647058</v>
      </c>
      <c r="T40" s="6">
        <f t="shared" si="3"/>
        <v>46.088235294117645</v>
      </c>
      <c r="U40" s="6">
        <f t="shared" si="3"/>
        <v>45.941176470588232</v>
      </c>
      <c r="V40" s="6">
        <f t="shared" si="3"/>
        <v>44.941176470588232</v>
      </c>
      <c r="W40" s="6">
        <f t="shared" si="3"/>
        <v>44.323529411764703</v>
      </c>
      <c r="X40" s="6">
        <f t="shared" si="3"/>
        <v>42.5</v>
      </c>
      <c r="Y40" s="6">
        <f t="shared" si="3"/>
        <v>38.735294117647058</v>
      </c>
      <c r="AC40" t="e">
        <f t="shared" si="2"/>
        <v>#N/A</v>
      </c>
    </row>
    <row r="41" spans="1:29" x14ac:dyDescent="0.15">
      <c r="A41" s="4" t="s">
        <v>107</v>
      </c>
      <c r="B41">
        <v>67</v>
      </c>
      <c r="C41">
        <v>66</v>
      </c>
      <c r="D41">
        <v>65</v>
      </c>
      <c r="E41">
        <v>57</v>
      </c>
      <c r="F41">
        <v>57</v>
      </c>
      <c r="G41">
        <v>57</v>
      </c>
      <c r="H41">
        <v>56</v>
      </c>
      <c r="I41">
        <v>56</v>
      </c>
      <c r="J41">
        <v>55</v>
      </c>
      <c r="K41">
        <v>55</v>
      </c>
      <c r="L41">
        <v>54</v>
      </c>
      <c r="M41">
        <v>54</v>
      </c>
      <c r="N41">
        <v>52</v>
      </c>
      <c r="O41">
        <v>52</v>
      </c>
      <c r="P41">
        <v>52</v>
      </c>
      <c r="Q41">
        <v>50</v>
      </c>
      <c r="R41">
        <v>74</v>
      </c>
      <c r="S41">
        <v>46</v>
      </c>
      <c r="T41">
        <v>46</v>
      </c>
      <c r="U41">
        <v>46</v>
      </c>
      <c r="V41">
        <v>45</v>
      </c>
      <c r="W41">
        <v>44</v>
      </c>
      <c r="X41">
        <v>42</v>
      </c>
      <c r="Y41">
        <v>39</v>
      </c>
    </row>
    <row r="42" spans="1:29" hidden="1" x14ac:dyDescent="0.15">
      <c r="A42" s="4" t="s">
        <v>110</v>
      </c>
      <c r="B42" s="6" t="str">
        <f>IF((B41-ROUND(B40,0)=0),$AA$1,B41-B40)</f>
        <v>Y</v>
      </c>
      <c r="C42" s="6" t="str">
        <f t="shared" ref="C42:Y42" si="4">IF((C41-ROUND(C40,0)=0),$AA$1,C41-C40)</f>
        <v>Y</v>
      </c>
      <c r="D42" s="6" t="str">
        <f t="shared" si="4"/>
        <v>Y</v>
      </c>
      <c r="E42" s="6" t="str">
        <f t="shared" si="4"/>
        <v>Y</v>
      </c>
      <c r="F42" s="6" t="str">
        <f t="shared" si="4"/>
        <v>Y</v>
      </c>
      <c r="G42" s="6" t="str">
        <f t="shared" si="4"/>
        <v>Y</v>
      </c>
      <c r="H42" s="6" t="str">
        <f t="shared" si="4"/>
        <v>Y</v>
      </c>
      <c r="I42" s="6" t="str">
        <f t="shared" si="4"/>
        <v>Y</v>
      </c>
      <c r="J42" s="6" t="str">
        <f t="shared" si="4"/>
        <v>Y</v>
      </c>
      <c r="K42" s="6" t="str">
        <f t="shared" si="4"/>
        <v>Y</v>
      </c>
      <c r="L42" s="6" t="str">
        <f t="shared" si="4"/>
        <v>Y</v>
      </c>
      <c r="M42" s="6" t="str">
        <f t="shared" si="4"/>
        <v>Y</v>
      </c>
      <c r="N42" s="6" t="str">
        <f t="shared" si="4"/>
        <v>Y</v>
      </c>
      <c r="O42" s="6" t="str">
        <f t="shared" si="4"/>
        <v>Y</v>
      </c>
      <c r="P42" s="6" t="str">
        <f t="shared" si="4"/>
        <v>Y</v>
      </c>
      <c r="Q42" s="6" t="str">
        <f t="shared" si="4"/>
        <v>Y</v>
      </c>
      <c r="R42" s="6">
        <f t="shared" si="4"/>
        <v>27.088235294117645</v>
      </c>
      <c r="S42" s="6" t="str">
        <f t="shared" si="4"/>
        <v>Y</v>
      </c>
      <c r="T42" s="6" t="str">
        <f t="shared" si="4"/>
        <v>Y</v>
      </c>
      <c r="U42" s="6" t="str">
        <f t="shared" si="4"/>
        <v>Y</v>
      </c>
      <c r="V42" s="6" t="str">
        <f t="shared" si="4"/>
        <v>Y</v>
      </c>
      <c r="W42" s="6" t="str">
        <f t="shared" si="4"/>
        <v>Y</v>
      </c>
      <c r="X42" s="6">
        <f t="shared" si="4"/>
        <v>-0.5</v>
      </c>
      <c r="Y42" s="6" t="str">
        <f t="shared" si="4"/>
        <v>Y</v>
      </c>
      <c r="AC42" t="e">
        <f t="shared" si="2"/>
        <v>#N/A</v>
      </c>
    </row>
    <row r="44" spans="1:29" x14ac:dyDescent="0.15">
      <c r="A44" s="4" t="s">
        <v>112</v>
      </c>
    </row>
    <row r="45" spans="1:29" x14ac:dyDescent="0.15">
      <c r="B45" t="s">
        <v>26</v>
      </c>
      <c r="C45" t="s">
        <v>28</v>
      </c>
      <c r="D45" t="s">
        <v>30</v>
      </c>
      <c r="E45" t="s">
        <v>38</v>
      </c>
      <c r="F45" t="s">
        <v>32</v>
      </c>
      <c r="G45" t="s">
        <v>34</v>
      </c>
      <c r="H45" t="s">
        <v>36</v>
      </c>
      <c r="I45" t="s">
        <v>40</v>
      </c>
      <c r="J45" t="s">
        <v>42</v>
      </c>
      <c r="K45" t="s">
        <v>44</v>
      </c>
      <c r="L45" t="s">
        <v>46</v>
      </c>
      <c r="M45" t="s">
        <v>48</v>
      </c>
      <c r="N45" t="s">
        <v>50</v>
      </c>
      <c r="O45" t="s">
        <v>52</v>
      </c>
      <c r="P45" t="s">
        <v>54</v>
      </c>
      <c r="Q45" t="s">
        <v>56</v>
      </c>
      <c r="R45" t="s">
        <v>58</v>
      </c>
      <c r="S45" t="s">
        <v>60</v>
      </c>
      <c r="T45" t="s">
        <v>62</v>
      </c>
      <c r="U45" t="s">
        <v>64</v>
      </c>
      <c r="V45" t="s">
        <v>66</v>
      </c>
      <c r="W45" t="s">
        <v>68</v>
      </c>
      <c r="X45" t="s">
        <v>70</v>
      </c>
      <c r="Y45" t="s">
        <v>72</v>
      </c>
    </row>
    <row r="46" spans="1:29" x14ac:dyDescent="0.15">
      <c r="A46" t="s">
        <v>73</v>
      </c>
      <c r="B46">
        <f t="shared" ref="B46:B79" si="5">B6-$AA6</f>
        <v>6</v>
      </c>
      <c r="C46">
        <f t="shared" ref="C46:Y57" si="6">C6-$AA6</f>
        <v>5</v>
      </c>
      <c r="D46">
        <f t="shared" si="6"/>
        <v>6</v>
      </c>
      <c r="E46">
        <f t="shared" si="6"/>
        <v>-3</v>
      </c>
      <c r="F46">
        <f t="shared" si="6"/>
        <v>3</v>
      </c>
      <c r="G46">
        <f t="shared" si="6"/>
        <v>-3</v>
      </c>
      <c r="H46">
        <f t="shared" si="6"/>
        <v>7</v>
      </c>
      <c r="I46">
        <f t="shared" si="6"/>
        <v>3</v>
      </c>
      <c r="J46">
        <f t="shared" si="6"/>
        <v>-4</v>
      </c>
      <c r="K46">
        <f t="shared" si="6"/>
        <v>9</v>
      </c>
      <c r="L46">
        <f t="shared" si="6"/>
        <v>4</v>
      </c>
      <c r="M46">
        <f t="shared" si="6"/>
        <v>-1</v>
      </c>
      <c r="N46">
        <f t="shared" si="6"/>
        <v>8</v>
      </c>
      <c r="O46">
        <f t="shared" si="6"/>
        <v>-10</v>
      </c>
      <c r="P46">
        <f t="shared" si="6"/>
        <v>-12</v>
      </c>
      <c r="Q46">
        <f t="shared" si="6"/>
        <v>5</v>
      </c>
      <c r="R46">
        <f t="shared" si="6"/>
        <v>2</v>
      </c>
      <c r="S46">
        <f t="shared" si="6"/>
        <v>10</v>
      </c>
      <c r="T46">
        <f t="shared" si="6"/>
        <v>-6</v>
      </c>
      <c r="U46">
        <f t="shared" si="6"/>
        <v>15</v>
      </c>
      <c r="V46">
        <f t="shared" si="6"/>
        <v>-14</v>
      </c>
      <c r="W46">
        <f t="shared" si="6"/>
        <v>-16</v>
      </c>
      <c r="X46">
        <f t="shared" si="6"/>
        <v>-25</v>
      </c>
      <c r="Y46">
        <f t="shared" si="6"/>
        <v>1</v>
      </c>
    </row>
    <row r="47" spans="1:29" x14ac:dyDescent="0.15">
      <c r="A47" t="s">
        <v>74</v>
      </c>
      <c r="B47">
        <f t="shared" si="5"/>
        <v>10</v>
      </c>
      <c r="C47">
        <f t="shared" ref="C47:Q47" si="7">C7-$AA7</f>
        <v>16</v>
      </c>
      <c r="D47">
        <f t="shared" si="7"/>
        <v>8</v>
      </c>
      <c r="E47">
        <f t="shared" si="7"/>
        <v>9</v>
      </c>
      <c r="F47">
        <f t="shared" si="7"/>
        <v>-9</v>
      </c>
      <c r="G47">
        <f t="shared" si="7"/>
        <v>13</v>
      </c>
      <c r="H47">
        <f t="shared" si="7"/>
        <v>8</v>
      </c>
      <c r="I47">
        <f t="shared" si="7"/>
        <v>3</v>
      </c>
      <c r="J47">
        <f t="shared" si="7"/>
        <v>-1</v>
      </c>
      <c r="K47">
        <f t="shared" si="7"/>
        <v>2</v>
      </c>
      <c r="L47">
        <f t="shared" si="7"/>
        <v>6</v>
      </c>
      <c r="M47">
        <f t="shared" si="7"/>
        <v>-1</v>
      </c>
      <c r="N47">
        <f t="shared" si="7"/>
        <v>-4</v>
      </c>
      <c r="O47">
        <f t="shared" si="7"/>
        <v>-4</v>
      </c>
      <c r="P47">
        <f t="shared" si="7"/>
        <v>-5</v>
      </c>
      <c r="Q47">
        <f t="shared" si="7"/>
        <v>0</v>
      </c>
      <c r="R47">
        <f t="shared" si="6"/>
        <v>-5</v>
      </c>
      <c r="S47">
        <f t="shared" si="6"/>
        <v>-7</v>
      </c>
      <c r="T47">
        <f t="shared" si="6"/>
        <v>-24</v>
      </c>
      <c r="U47">
        <f t="shared" si="6"/>
        <v>-16</v>
      </c>
      <c r="V47">
        <f t="shared" si="6"/>
        <v>-21</v>
      </c>
      <c r="W47">
        <f t="shared" si="6"/>
        <v>3</v>
      </c>
      <c r="X47">
        <f t="shared" si="6"/>
        <v>17</v>
      </c>
      <c r="Y47">
        <f t="shared" si="6"/>
        <v>10</v>
      </c>
    </row>
    <row r="48" spans="1:29" x14ac:dyDescent="0.15">
      <c r="A48" t="s">
        <v>75</v>
      </c>
      <c r="B48">
        <f t="shared" si="5"/>
        <v>19</v>
      </c>
      <c r="C48">
        <f t="shared" si="6"/>
        <v>23</v>
      </c>
      <c r="D48">
        <f t="shared" si="6"/>
        <v>3</v>
      </c>
      <c r="E48">
        <f t="shared" si="6"/>
        <v>21</v>
      </c>
      <c r="F48">
        <f t="shared" si="6"/>
        <v>-13</v>
      </c>
      <c r="G48">
        <f t="shared" si="6"/>
        <v>22</v>
      </c>
      <c r="H48">
        <f t="shared" si="6"/>
        <v>-14</v>
      </c>
      <c r="I48">
        <f t="shared" si="6"/>
        <v>-8</v>
      </c>
      <c r="J48">
        <f t="shared" si="6"/>
        <v>-14</v>
      </c>
      <c r="K48">
        <f t="shared" si="6"/>
        <v>-1</v>
      </c>
      <c r="L48">
        <f t="shared" si="6"/>
        <v>3</v>
      </c>
      <c r="M48">
        <f t="shared" si="6"/>
        <v>-10</v>
      </c>
      <c r="N48">
        <f t="shared" si="6"/>
        <v>-5</v>
      </c>
      <c r="O48">
        <f t="shared" si="6"/>
        <v>2</v>
      </c>
      <c r="P48">
        <f t="shared" si="6"/>
        <v>10</v>
      </c>
      <c r="Q48">
        <f t="shared" si="6"/>
        <v>-13</v>
      </c>
      <c r="R48">
        <f t="shared" si="6"/>
        <v>-10</v>
      </c>
      <c r="S48">
        <f t="shared" si="6"/>
        <v>-14</v>
      </c>
      <c r="T48">
        <f t="shared" si="6"/>
        <v>-28</v>
      </c>
      <c r="U48">
        <f t="shared" si="6"/>
        <v>-9</v>
      </c>
      <c r="V48">
        <f t="shared" si="6"/>
        <v>1</v>
      </c>
      <c r="W48">
        <f t="shared" si="6"/>
        <v>19</v>
      </c>
      <c r="X48">
        <f t="shared" si="6"/>
        <v>-17</v>
      </c>
      <c r="Y48">
        <f t="shared" si="6"/>
        <v>23</v>
      </c>
    </row>
    <row r="49" spans="1:25" x14ac:dyDescent="0.15">
      <c r="A49" t="s">
        <v>76</v>
      </c>
      <c r="B49">
        <f t="shared" si="5"/>
        <v>6</v>
      </c>
      <c r="C49">
        <f t="shared" si="6"/>
        <v>21</v>
      </c>
      <c r="D49">
        <f t="shared" si="6"/>
        <v>15</v>
      </c>
      <c r="E49">
        <f t="shared" si="6"/>
        <v>6</v>
      </c>
      <c r="F49">
        <f t="shared" si="6"/>
        <v>-9</v>
      </c>
      <c r="G49">
        <f t="shared" si="6"/>
        <v>14</v>
      </c>
      <c r="H49">
        <f t="shared" si="6"/>
        <v>5</v>
      </c>
      <c r="I49">
        <f t="shared" si="6"/>
        <v>7</v>
      </c>
      <c r="J49">
        <f t="shared" si="6"/>
        <v>-5</v>
      </c>
      <c r="K49">
        <f t="shared" si="6"/>
        <v>0</v>
      </c>
      <c r="L49">
        <f t="shared" si="6"/>
        <v>-2</v>
      </c>
      <c r="M49">
        <f t="shared" si="6"/>
        <v>4</v>
      </c>
      <c r="N49">
        <f t="shared" si="6"/>
        <v>8</v>
      </c>
      <c r="O49">
        <f t="shared" si="6"/>
        <v>21</v>
      </c>
      <c r="P49">
        <f t="shared" si="6"/>
        <v>5</v>
      </c>
      <c r="Q49">
        <f t="shared" si="6"/>
        <v>-2</v>
      </c>
      <c r="R49">
        <f t="shared" si="6"/>
        <v>3</v>
      </c>
      <c r="S49">
        <f t="shared" si="6"/>
        <v>-14</v>
      </c>
      <c r="T49">
        <f t="shared" si="6"/>
        <v>-39</v>
      </c>
      <c r="U49">
        <f t="shared" si="6"/>
        <v>-18</v>
      </c>
      <c r="V49">
        <f t="shared" si="6"/>
        <v>-19</v>
      </c>
      <c r="W49">
        <f t="shared" si="6"/>
        <v>28</v>
      </c>
      <c r="X49">
        <f t="shared" si="6"/>
        <v>-26</v>
      </c>
      <c r="Y49">
        <f t="shared" si="6"/>
        <v>-22</v>
      </c>
    </row>
    <row r="50" spans="1:25" x14ac:dyDescent="0.15">
      <c r="A50" t="s">
        <v>77</v>
      </c>
      <c r="B50">
        <f t="shared" si="5"/>
        <v>12</v>
      </c>
      <c r="C50">
        <f t="shared" si="6"/>
        <v>9</v>
      </c>
      <c r="D50">
        <f t="shared" si="6"/>
        <v>0</v>
      </c>
      <c r="E50">
        <f t="shared" si="6"/>
        <v>1</v>
      </c>
      <c r="F50">
        <f t="shared" si="6"/>
        <v>1</v>
      </c>
      <c r="G50">
        <f t="shared" si="6"/>
        <v>3</v>
      </c>
      <c r="H50">
        <f t="shared" si="6"/>
        <v>-2</v>
      </c>
      <c r="I50">
        <f t="shared" si="6"/>
        <v>4</v>
      </c>
      <c r="J50">
        <f t="shared" si="6"/>
        <v>0</v>
      </c>
      <c r="K50">
        <f t="shared" si="6"/>
        <v>26</v>
      </c>
      <c r="L50">
        <f t="shared" si="6"/>
        <v>-1</v>
      </c>
      <c r="M50">
        <f t="shared" si="6"/>
        <v>4</v>
      </c>
      <c r="N50">
        <f t="shared" si="6"/>
        <v>9</v>
      </c>
      <c r="O50">
        <f t="shared" si="6"/>
        <v>-12</v>
      </c>
      <c r="P50">
        <f t="shared" si="6"/>
        <v>2</v>
      </c>
      <c r="Q50">
        <f t="shared" si="6"/>
        <v>-8</v>
      </c>
      <c r="R50">
        <f t="shared" si="6"/>
        <v>-2</v>
      </c>
      <c r="S50">
        <f t="shared" si="6"/>
        <v>0</v>
      </c>
      <c r="T50">
        <f t="shared" si="6"/>
        <v>-7</v>
      </c>
      <c r="U50">
        <f t="shared" si="6"/>
        <v>-10</v>
      </c>
      <c r="V50">
        <f t="shared" si="6"/>
        <v>-24</v>
      </c>
      <c r="W50">
        <f t="shared" si="6"/>
        <v>-8</v>
      </c>
      <c r="X50">
        <f t="shared" si="6"/>
        <v>-7</v>
      </c>
      <c r="Y50">
        <f t="shared" si="6"/>
        <v>-2</v>
      </c>
    </row>
    <row r="51" spans="1:25" x14ac:dyDescent="0.15">
      <c r="A51" t="s">
        <v>78</v>
      </c>
      <c r="B51">
        <f t="shared" si="5"/>
        <v>18</v>
      </c>
      <c r="C51">
        <f t="shared" si="6"/>
        <v>0</v>
      </c>
      <c r="D51">
        <f t="shared" si="6"/>
        <v>6</v>
      </c>
      <c r="E51">
        <f t="shared" si="6"/>
        <v>-6</v>
      </c>
      <c r="F51">
        <f t="shared" si="6"/>
        <v>-1</v>
      </c>
      <c r="G51">
        <f t="shared" si="6"/>
        <v>-1</v>
      </c>
      <c r="H51">
        <f t="shared" si="6"/>
        <v>12</v>
      </c>
      <c r="I51">
        <f t="shared" si="6"/>
        <v>11</v>
      </c>
      <c r="J51">
        <f t="shared" si="6"/>
        <v>-10</v>
      </c>
      <c r="K51">
        <f t="shared" si="6"/>
        <v>19</v>
      </c>
      <c r="L51">
        <f t="shared" si="6"/>
        <v>11</v>
      </c>
      <c r="M51">
        <f t="shared" si="6"/>
        <v>13</v>
      </c>
      <c r="N51">
        <f t="shared" si="6"/>
        <v>14</v>
      </c>
      <c r="O51">
        <f t="shared" si="6"/>
        <v>-24</v>
      </c>
      <c r="P51">
        <f t="shared" si="6"/>
        <v>-23</v>
      </c>
      <c r="Q51">
        <f t="shared" si="6"/>
        <v>2</v>
      </c>
      <c r="R51">
        <f t="shared" si="6"/>
        <v>6</v>
      </c>
      <c r="S51">
        <f t="shared" si="6"/>
        <v>30</v>
      </c>
      <c r="T51">
        <f t="shared" si="6"/>
        <v>-12</v>
      </c>
      <c r="U51">
        <f t="shared" si="6"/>
        <v>19</v>
      </c>
      <c r="V51">
        <f t="shared" si="6"/>
        <v>-32</v>
      </c>
      <c r="W51">
        <f t="shared" si="6"/>
        <v>-29</v>
      </c>
      <c r="X51">
        <f t="shared" si="6"/>
        <v>-30</v>
      </c>
      <c r="Y51">
        <f t="shared" si="6"/>
        <v>-4</v>
      </c>
    </row>
    <row r="52" spans="1:25" x14ac:dyDescent="0.15">
      <c r="A52" t="s">
        <v>79</v>
      </c>
      <c r="B52">
        <f t="shared" si="5"/>
        <v>25</v>
      </c>
      <c r="C52">
        <f t="shared" si="6"/>
        <v>15</v>
      </c>
      <c r="D52">
        <f t="shared" si="6"/>
        <v>0</v>
      </c>
      <c r="E52">
        <f t="shared" si="6"/>
        <v>8</v>
      </c>
      <c r="F52">
        <f t="shared" si="6"/>
        <v>7</v>
      </c>
      <c r="G52">
        <f t="shared" si="6"/>
        <v>-6</v>
      </c>
      <c r="H52">
        <f t="shared" si="6"/>
        <v>2</v>
      </c>
      <c r="I52">
        <f t="shared" si="6"/>
        <v>1</v>
      </c>
      <c r="J52">
        <f t="shared" si="6"/>
        <v>7</v>
      </c>
      <c r="K52">
        <f t="shared" si="6"/>
        <v>-12</v>
      </c>
      <c r="L52">
        <f t="shared" si="6"/>
        <v>23</v>
      </c>
      <c r="M52">
        <f t="shared" si="6"/>
        <v>0</v>
      </c>
      <c r="N52">
        <f t="shared" si="6"/>
        <v>-5</v>
      </c>
      <c r="O52">
        <f t="shared" si="6"/>
        <v>-3</v>
      </c>
      <c r="P52">
        <f t="shared" si="6"/>
        <v>3</v>
      </c>
      <c r="Q52">
        <f t="shared" si="6"/>
        <v>-15</v>
      </c>
      <c r="R52">
        <f t="shared" si="6"/>
        <v>2</v>
      </c>
      <c r="S52">
        <f t="shared" si="6"/>
        <v>-19</v>
      </c>
      <c r="T52">
        <f t="shared" si="6"/>
        <v>-2</v>
      </c>
      <c r="U52">
        <f t="shared" si="6"/>
        <v>-14</v>
      </c>
      <c r="V52">
        <f t="shared" si="6"/>
        <v>-2</v>
      </c>
      <c r="W52">
        <f t="shared" si="6"/>
        <v>5</v>
      </c>
      <c r="X52">
        <f t="shared" si="6"/>
        <v>-17</v>
      </c>
      <c r="Y52">
        <f t="shared" si="6"/>
        <v>-11</v>
      </c>
    </row>
    <row r="53" spans="1:25" x14ac:dyDescent="0.15">
      <c r="A53" t="s">
        <v>80</v>
      </c>
      <c r="B53">
        <f t="shared" si="5"/>
        <v>18</v>
      </c>
      <c r="C53">
        <f t="shared" si="6"/>
        <v>5</v>
      </c>
      <c r="D53">
        <f t="shared" si="6"/>
        <v>10</v>
      </c>
      <c r="E53">
        <f t="shared" si="6"/>
        <v>-5</v>
      </c>
      <c r="F53">
        <f t="shared" si="6"/>
        <v>4</v>
      </c>
      <c r="G53">
        <f t="shared" si="6"/>
        <v>-13</v>
      </c>
      <c r="H53">
        <f t="shared" si="6"/>
        <v>9</v>
      </c>
      <c r="I53">
        <f t="shared" si="6"/>
        <v>14</v>
      </c>
      <c r="J53">
        <f t="shared" si="6"/>
        <v>3</v>
      </c>
      <c r="K53">
        <f t="shared" si="6"/>
        <v>11</v>
      </c>
      <c r="L53">
        <f t="shared" si="6"/>
        <v>19</v>
      </c>
      <c r="M53">
        <f t="shared" si="6"/>
        <v>17</v>
      </c>
      <c r="N53">
        <f t="shared" si="6"/>
        <v>10</v>
      </c>
      <c r="O53">
        <f t="shared" si="6"/>
        <v>-16</v>
      </c>
      <c r="P53">
        <f t="shared" si="6"/>
        <v>-21</v>
      </c>
      <c r="Q53">
        <f t="shared" si="6"/>
        <v>4</v>
      </c>
      <c r="R53">
        <f t="shared" si="6"/>
        <v>11</v>
      </c>
      <c r="S53">
        <f t="shared" si="6"/>
        <v>5</v>
      </c>
      <c r="T53">
        <f t="shared" si="6"/>
        <v>-3</v>
      </c>
      <c r="U53">
        <f t="shared" si="6"/>
        <v>10</v>
      </c>
      <c r="V53">
        <f t="shared" si="6"/>
        <v>-29</v>
      </c>
      <c r="W53">
        <f t="shared" si="6"/>
        <v>-13</v>
      </c>
      <c r="X53">
        <f t="shared" si="6"/>
        <v>-25</v>
      </c>
      <c r="Y53">
        <f t="shared" si="6"/>
        <v>-16</v>
      </c>
    </row>
    <row r="54" spans="1:25" x14ac:dyDescent="0.15">
      <c r="A54" t="s">
        <v>81</v>
      </c>
      <c r="B54">
        <f t="shared" si="5"/>
        <v>-7</v>
      </c>
      <c r="C54">
        <f t="shared" si="6"/>
        <v>15</v>
      </c>
      <c r="D54">
        <f t="shared" si="6"/>
        <v>12</v>
      </c>
      <c r="E54">
        <f t="shared" si="6"/>
        <v>-2</v>
      </c>
      <c r="F54">
        <f t="shared" si="6"/>
        <v>9</v>
      </c>
      <c r="G54">
        <f t="shared" si="6"/>
        <v>-14</v>
      </c>
      <c r="H54">
        <f t="shared" si="6"/>
        <v>22</v>
      </c>
      <c r="I54">
        <f t="shared" si="6"/>
        <v>9</v>
      </c>
      <c r="J54">
        <f t="shared" si="6"/>
        <v>31</v>
      </c>
      <c r="K54">
        <f t="shared" si="6"/>
        <v>9</v>
      </c>
      <c r="L54">
        <f t="shared" si="6"/>
        <v>-7</v>
      </c>
      <c r="M54">
        <f t="shared" si="6"/>
        <v>13</v>
      </c>
      <c r="N54">
        <f t="shared" si="6"/>
        <v>5</v>
      </c>
      <c r="O54">
        <f t="shared" si="6"/>
        <v>8</v>
      </c>
      <c r="P54">
        <f t="shared" si="6"/>
        <v>-18</v>
      </c>
      <c r="Q54">
        <f t="shared" si="6"/>
        <v>0</v>
      </c>
      <c r="R54">
        <f t="shared" si="6"/>
        <v>5</v>
      </c>
      <c r="S54">
        <f t="shared" si="6"/>
        <v>-10</v>
      </c>
      <c r="T54">
        <f t="shared" si="6"/>
        <v>14</v>
      </c>
      <c r="U54">
        <f t="shared" si="6"/>
        <v>-5</v>
      </c>
      <c r="V54">
        <f t="shared" si="6"/>
        <v>-13</v>
      </c>
      <c r="W54">
        <f t="shared" si="6"/>
        <v>-35</v>
      </c>
      <c r="X54">
        <f t="shared" si="6"/>
        <v>-36</v>
      </c>
      <c r="Y54">
        <f t="shared" si="6"/>
        <v>1</v>
      </c>
    </row>
    <row r="55" spans="1:25" x14ac:dyDescent="0.15">
      <c r="A55" t="s">
        <v>82</v>
      </c>
      <c r="B55">
        <f t="shared" si="5"/>
        <v>4</v>
      </c>
      <c r="C55">
        <f t="shared" si="6"/>
        <v>6</v>
      </c>
      <c r="D55">
        <f t="shared" si="6"/>
        <v>14</v>
      </c>
      <c r="E55">
        <f t="shared" si="6"/>
        <v>-8</v>
      </c>
      <c r="F55">
        <f t="shared" si="6"/>
        <v>20</v>
      </c>
      <c r="G55">
        <f t="shared" si="6"/>
        <v>-12</v>
      </c>
      <c r="H55">
        <f t="shared" si="6"/>
        <v>10</v>
      </c>
      <c r="I55">
        <f t="shared" si="6"/>
        <v>11</v>
      </c>
      <c r="J55">
        <f t="shared" si="6"/>
        <v>-1</v>
      </c>
      <c r="K55">
        <f t="shared" si="6"/>
        <v>5</v>
      </c>
      <c r="L55">
        <f t="shared" si="6"/>
        <v>-14</v>
      </c>
      <c r="M55">
        <f t="shared" si="6"/>
        <v>5</v>
      </c>
      <c r="N55">
        <f t="shared" si="6"/>
        <v>8</v>
      </c>
      <c r="O55">
        <f t="shared" si="6"/>
        <v>1</v>
      </c>
      <c r="P55">
        <f t="shared" si="6"/>
        <v>-10</v>
      </c>
      <c r="Q55">
        <f t="shared" si="6"/>
        <v>7</v>
      </c>
      <c r="R55">
        <f t="shared" si="6"/>
        <v>-7</v>
      </c>
      <c r="S55">
        <f t="shared" si="6"/>
        <v>-4</v>
      </c>
      <c r="T55">
        <f t="shared" si="6"/>
        <v>28</v>
      </c>
      <c r="U55">
        <f t="shared" si="6"/>
        <v>-10</v>
      </c>
      <c r="V55">
        <f t="shared" si="6"/>
        <v>8</v>
      </c>
      <c r="W55">
        <f t="shared" si="6"/>
        <v>-25</v>
      </c>
      <c r="X55">
        <f t="shared" si="6"/>
        <v>-10</v>
      </c>
      <c r="Y55">
        <f t="shared" si="6"/>
        <v>-18</v>
      </c>
    </row>
    <row r="56" spans="1:25" x14ac:dyDescent="0.15">
      <c r="A56" t="s">
        <v>83</v>
      </c>
      <c r="B56">
        <f t="shared" si="5"/>
        <v>31</v>
      </c>
      <c r="C56">
        <f t="shared" si="6"/>
        <v>30</v>
      </c>
      <c r="D56">
        <f t="shared" si="6"/>
        <v>10</v>
      </c>
      <c r="E56">
        <f t="shared" si="6"/>
        <v>18</v>
      </c>
      <c r="F56">
        <f t="shared" si="6"/>
        <v>-6</v>
      </c>
      <c r="G56">
        <f t="shared" si="6"/>
        <v>22</v>
      </c>
      <c r="H56">
        <f t="shared" si="6"/>
        <v>-13</v>
      </c>
      <c r="I56">
        <f t="shared" si="6"/>
        <v>-11</v>
      </c>
      <c r="J56">
        <f t="shared" si="6"/>
        <v>-14</v>
      </c>
      <c r="K56">
        <f t="shared" si="6"/>
        <v>-11</v>
      </c>
      <c r="L56">
        <f t="shared" si="6"/>
        <v>2</v>
      </c>
      <c r="M56">
        <f t="shared" si="6"/>
        <v>-13</v>
      </c>
      <c r="N56">
        <f t="shared" si="6"/>
        <v>-8</v>
      </c>
      <c r="O56">
        <f t="shared" si="6"/>
        <v>10</v>
      </c>
      <c r="P56">
        <f t="shared" si="6"/>
        <v>25</v>
      </c>
      <c r="Q56">
        <f t="shared" si="6"/>
        <v>-11</v>
      </c>
      <c r="R56">
        <f t="shared" si="6"/>
        <v>-24</v>
      </c>
      <c r="S56">
        <f t="shared" si="6"/>
        <v>-20</v>
      </c>
      <c r="T56">
        <f t="shared" si="6"/>
        <v>-27</v>
      </c>
      <c r="U56">
        <f t="shared" si="6"/>
        <v>-24</v>
      </c>
      <c r="V56">
        <f t="shared" si="6"/>
        <v>7</v>
      </c>
      <c r="W56">
        <f t="shared" si="6"/>
        <v>22</v>
      </c>
      <c r="X56">
        <f t="shared" si="6"/>
        <v>-4</v>
      </c>
      <c r="Y56">
        <f t="shared" si="6"/>
        <v>10</v>
      </c>
    </row>
    <row r="57" spans="1:25" x14ac:dyDescent="0.15">
      <c r="A57" t="s">
        <v>84</v>
      </c>
      <c r="B57">
        <f t="shared" si="5"/>
        <v>1</v>
      </c>
      <c r="C57">
        <f t="shared" si="6"/>
        <v>-7</v>
      </c>
      <c r="D57">
        <f t="shared" si="6"/>
        <v>21</v>
      </c>
      <c r="E57">
        <f t="shared" si="6"/>
        <v>-8</v>
      </c>
      <c r="F57">
        <f t="shared" si="6"/>
        <v>-1</v>
      </c>
      <c r="G57">
        <f t="shared" si="6"/>
        <v>-9</v>
      </c>
      <c r="H57">
        <f t="shared" si="6"/>
        <v>18</v>
      </c>
      <c r="I57">
        <f t="shared" si="6"/>
        <v>21</v>
      </c>
      <c r="J57">
        <f t="shared" si="6"/>
        <v>-10</v>
      </c>
      <c r="K57">
        <f t="shared" si="6"/>
        <v>19</v>
      </c>
      <c r="L57">
        <f t="shared" si="6"/>
        <v>13</v>
      </c>
      <c r="M57">
        <f t="shared" si="6"/>
        <v>19</v>
      </c>
      <c r="N57">
        <f t="shared" si="6"/>
        <v>29</v>
      </c>
      <c r="O57">
        <f t="shared" si="6"/>
        <v>-25</v>
      </c>
      <c r="P57">
        <f t="shared" si="6"/>
        <v>-24</v>
      </c>
      <c r="Q57">
        <f t="shared" si="6"/>
        <v>23</v>
      </c>
      <c r="R57">
        <f t="shared" si="6"/>
        <v>13</v>
      </c>
      <c r="S57">
        <f t="shared" si="6"/>
        <v>6</v>
      </c>
      <c r="T57">
        <f t="shared" ref="C57:Y68" si="8">T17-$AA17</f>
        <v>-5</v>
      </c>
      <c r="U57">
        <f t="shared" si="8"/>
        <v>15</v>
      </c>
      <c r="V57">
        <f t="shared" si="8"/>
        <v>-29</v>
      </c>
      <c r="W57">
        <f t="shared" si="8"/>
        <v>-33</v>
      </c>
      <c r="X57">
        <f t="shared" si="8"/>
        <v>-24</v>
      </c>
      <c r="Y57">
        <f t="shared" si="8"/>
        <v>-34</v>
      </c>
    </row>
    <row r="58" spans="1:25" x14ac:dyDescent="0.15">
      <c r="A58" t="s">
        <v>85</v>
      </c>
      <c r="B58">
        <f t="shared" si="5"/>
        <v>11</v>
      </c>
      <c r="C58">
        <f t="shared" si="8"/>
        <v>12</v>
      </c>
      <c r="D58">
        <f t="shared" si="8"/>
        <v>20</v>
      </c>
      <c r="E58">
        <f t="shared" si="8"/>
        <v>8</v>
      </c>
      <c r="F58">
        <f t="shared" si="8"/>
        <v>-16</v>
      </c>
      <c r="G58">
        <f t="shared" si="8"/>
        <v>22</v>
      </c>
      <c r="H58">
        <f t="shared" si="8"/>
        <v>-2</v>
      </c>
      <c r="I58">
        <f t="shared" si="8"/>
        <v>0</v>
      </c>
      <c r="J58">
        <f t="shared" si="8"/>
        <v>-13</v>
      </c>
      <c r="K58">
        <f t="shared" si="8"/>
        <v>19</v>
      </c>
      <c r="L58">
        <f t="shared" si="8"/>
        <v>4</v>
      </c>
      <c r="M58">
        <f t="shared" si="8"/>
        <v>1</v>
      </c>
      <c r="N58">
        <f t="shared" si="8"/>
        <v>-1</v>
      </c>
      <c r="O58">
        <f t="shared" si="8"/>
        <v>-10</v>
      </c>
      <c r="P58">
        <f t="shared" si="8"/>
        <v>41</v>
      </c>
      <c r="Q58">
        <f t="shared" si="8"/>
        <v>2</v>
      </c>
      <c r="R58">
        <f t="shared" si="8"/>
        <v>8</v>
      </c>
      <c r="S58">
        <f t="shared" si="8"/>
        <v>-17</v>
      </c>
      <c r="T58">
        <f t="shared" si="8"/>
        <v>-37</v>
      </c>
      <c r="U58">
        <f t="shared" si="8"/>
        <v>-19</v>
      </c>
      <c r="V58">
        <f t="shared" si="8"/>
        <v>-21</v>
      </c>
      <c r="W58">
        <f t="shared" si="8"/>
        <v>12</v>
      </c>
      <c r="X58">
        <f t="shared" si="8"/>
        <v>-18</v>
      </c>
      <c r="Y58">
        <f t="shared" si="8"/>
        <v>-11</v>
      </c>
    </row>
    <row r="59" spans="1:25" x14ac:dyDescent="0.15">
      <c r="A59" t="s">
        <v>86</v>
      </c>
      <c r="B59">
        <f t="shared" si="5"/>
        <v>26</v>
      </c>
      <c r="C59">
        <f t="shared" si="8"/>
        <v>37</v>
      </c>
      <c r="D59">
        <f t="shared" si="8"/>
        <v>14</v>
      </c>
      <c r="E59">
        <f t="shared" si="8"/>
        <v>24</v>
      </c>
      <c r="F59">
        <f t="shared" si="8"/>
        <v>-9</v>
      </c>
      <c r="G59">
        <f t="shared" si="8"/>
        <v>39</v>
      </c>
      <c r="H59">
        <f t="shared" si="8"/>
        <v>6</v>
      </c>
      <c r="I59">
        <f t="shared" si="8"/>
        <v>-16</v>
      </c>
      <c r="J59">
        <f t="shared" si="8"/>
        <v>-3</v>
      </c>
      <c r="K59">
        <f t="shared" si="8"/>
        <v>-10</v>
      </c>
      <c r="L59">
        <f t="shared" si="8"/>
        <v>-4</v>
      </c>
      <c r="M59">
        <f t="shared" si="8"/>
        <v>-17</v>
      </c>
      <c r="N59">
        <f t="shared" si="8"/>
        <v>-25</v>
      </c>
      <c r="O59">
        <f t="shared" si="8"/>
        <v>0</v>
      </c>
      <c r="P59">
        <f t="shared" si="8"/>
        <v>14</v>
      </c>
      <c r="Q59">
        <f t="shared" si="8"/>
        <v>-15</v>
      </c>
      <c r="R59">
        <f t="shared" si="8"/>
        <v>-21</v>
      </c>
      <c r="S59">
        <f t="shared" si="8"/>
        <v>-16</v>
      </c>
      <c r="T59">
        <f t="shared" si="8"/>
        <v>-32</v>
      </c>
      <c r="U59">
        <f t="shared" si="8"/>
        <v>-19</v>
      </c>
      <c r="V59">
        <f t="shared" si="8"/>
        <v>-7</v>
      </c>
      <c r="W59">
        <f t="shared" si="8"/>
        <v>14</v>
      </c>
      <c r="X59">
        <f t="shared" si="8"/>
        <v>14</v>
      </c>
      <c r="Y59">
        <f t="shared" si="8"/>
        <v>-1</v>
      </c>
    </row>
    <row r="60" spans="1:25" x14ac:dyDescent="0.15">
      <c r="A60" t="s">
        <v>87</v>
      </c>
      <c r="B60">
        <f t="shared" si="5"/>
        <v>7</v>
      </c>
      <c r="C60">
        <f t="shared" si="8"/>
        <v>12</v>
      </c>
      <c r="D60">
        <f t="shared" si="8"/>
        <v>11</v>
      </c>
      <c r="E60">
        <f t="shared" si="8"/>
        <v>10</v>
      </c>
      <c r="F60">
        <f t="shared" si="8"/>
        <v>-5</v>
      </c>
      <c r="G60">
        <f t="shared" si="8"/>
        <v>13</v>
      </c>
      <c r="H60">
        <f t="shared" si="8"/>
        <v>-1</v>
      </c>
      <c r="I60">
        <f t="shared" si="8"/>
        <v>11</v>
      </c>
      <c r="J60">
        <f t="shared" si="8"/>
        <v>-3</v>
      </c>
      <c r="K60">
        <f t="shared" si="8"/>
        <v>-1</v>
      </c>
      <c r="L60">
        <f t="shared" si="8"/>
        <v>11</v>
      </c>
      <c r="M60">
        <f t="shared" si="8"/>
        <v>0</v>
      </c>
      <c r="N60">
        <f t="shared" si="8"/>
        <v>5</v>
      </c>
      <c r="O60">
        <f t="shared" si="8"/>
        <v>-17</v>
      </c>
      <c r="P60">
        <f t="shared" si="8"/>
        <v>-1</v>
      </c>
      <c r="Q60">
        <f t="shared" si="8"/>
        <v>35</v>
      </c>
      <c r="R60">
        <f t="shared" si="8"/>
        <v>-15</v>
      </c>
      <c r="S60">
        <f t="shared" si="8"/>
        <v>-9</v>
      </c>
      <c r="T60">
        <f t="shared" si="8"/>
        <v>-14</v>
      </c>
      <c r="U60">
        <f t="shared" si="8"/>
        <v>-12</v>
      </c>
      <c r="V60">
        <f t="shared" si="8"/>
        <v>-15</v>
      </c>
      <c r="W60">
        <f t="shared" si="8"/>
        <v>2</v>
      </c>
      <c r="X60">
        <f t="shared" si="8"/>
        <v>-7</v>
      </c>
      <c r="Y60">
        <f t="shared" si="8"/>
        <v>-6</v>
      </c>
    </row>
    <row r="61" spans="1:25" x14ac:dyDescent="0.15">
      <c r="A61" t="s">
        <v>88</v>
      </c>
      <c r="B61">
        <f t="shared" si="5"/>
        <v>20</v>
      </c>
      <c r="C61">
        <f t="shared" si="8"/>
        <v>26</v>
      </c>
      <c r="D61">
        <f t="shared" si="8"/>
        <v>21</v>
      </c>
      <c r="E61">
        <f t="shared" si="8"/>
        <v>0</v>
      </c>
      <c r="F61">
        <f t="shared" si="8"/>
        <v>13</v>
      </c>
      <c r="G61">
        <f t="shared" si="8"/>
        <v>11</v>
      </c>
      <c r="H61">
        <f t="shared" si="8"/>
        <v>41</v>
      </c>
      <c r="I61">
        <f t="shared" si="8"/>
        <v>-1</v>
      </c>
      <c r="J61">
        <f t="shared" si="8"/>
        <v>18</v>
      </c>
      <c r="K61">
        <f t="shared" si="8"/>
        <v>-22</v>
      </c>
      <c r="L61">
        <f t="shared" si="8"/>
        <v>-1</v>
      </c>
      <c r="M61">
        <f t="shared" si="8"/>
        <v>-5</v>
      </c>
      <c r="N61">
        <f t="shared" si="8"/>
        <v>-15</v>
      </c>
      <c r="O61">
        <f t="shared" si="8"/>
        <v>15</v>
      </c>
      <c r="P61">
        <f t="shared" si="8"/>
        <v>11</v>
      </c>
      <c r="Q61">
        <f t="shared" si="8"/>
        <v>-25</v>
      </c>
      <c r="R61">
        <f t="shared" si="8"/>
        <v>-23</v>
      </c>
      <c r="S61">
        <f t="shared" si="8"/>
        <v>-24</v>
      </c>
      <c r="T61">
        <f t="shared" si="8"/>
        <v>2</v>
      </c>
      <c r="U61">
        <f t="shared" si="8"/>
        <v>-18</v>
      </c>
      <c r="V61">
        <f t="shared" si="8"/>
        <v>8</v>
      </c>
      <c r="W61">
        <f t="shared" si="8"/>
        <v>-6</v>
      </c>
      <c r="X61">
        <f t="shared" si="8"/>
        <v>-7</v>
      </c>
      <c r="Y61">
        <f t="shared" si="8"/>
        <v>-30</v>
      </c>
    </row>
    <row r="62" spans="1:25" x14ac:dyDescent="0.15">
      <c r="A62" t="s">
        <v>89</v>
      </c>
      <c r="B62">
        <f t="shared" si="5"/>
        <v>18</v>
      </c>
      <c r="C62">
        <f t="shared" si="8"/>
        <v>37</v>
      </c>
      <c r="D62">
        <f t="shared" si="8"/>
        <v>9</v>
      </c>
      <c r="E62">
        <f t="shared" si="8"/>
        <v>46</v>
      </c>
      <c r="F62">
        <f t="shared" si="8"/>
        <v>-8</v>
      </c>
      <c r="G62">
        <f t="shared" si="8"/>
        <v>38</v>
      </c>
      <c r="H62">
        <f t="shared" si="8"/>
        <v>-13</v>
      </c>
      <c r="I62">
        <f t="shared" si="8"/>
        <v>-13</v>
      </c>
      <c r="J62">
        <f t="shared" si="8"/>
        <v>-8</v>
      </c>
      <c r="K62">
        <f t="shared" si="8"/>
        <v>-4</v>
      </c>
      <c r="L62">
        <f t="shared" si="8"/>
        <v>-2</v>
      </c>
      <c r="M62">
        <f t="shared" si="8"/>
        <v>-19</v>
      </c>
      <c r="N62">
        <f t="shared" si="8"/>
        <v>-25</v>
      </c>
      <c r="O62">
        <f t="shared" si="8"/>
        <v>-1</v>
      </c>
      <c r="P62">
        <f t="shared" si="8"/>
        <v>12</v>
      </c>
      <c r="Q62">
        <f t="shared" si="8"/>
        <v>-9</v>
      </c>
      <c r="R62">
        <f t="shared" si="8"/>
        <v>-22</v>
      </c>
      <c r="S62">
        <f t="shared" si="8"/>
        <v>-14</v>
      </c>
      <c r="T62">
        <f t="shared" si="8"/>
        <v>-26</v>
      </c>
      <c r="U62">
        <f t="shared" si="8"/>
        <v>-18</v>
      </c>
      <c r="V62">
        <f t="shared" si="8"/>
        <v>-10</v>
      </c>
      <c r="W62">
        <f t="shared" si="8"/>
        <v>4</v>
      </c>
      <c r="X62">
        <f t="shared" si="8"/>
        <v>14</v>
      </c>
      <c r="Y62">
        <f t="shared" si="8"/>
        <v>16</v>
      </c>
    </row>
    <row r="63" spans="1:25" x14ac:dyDescent="0.15">
      <c r="A63" t="s">
        <v>90</v>
      </c>
      <c r="B63">
        <f t="shared" si="5"/>
        <v>23</v>
      </c>
      <c r="C63">
        <f t="shared" si="8"/>
        <v>47</v>
      </c>
      <c r="D63">
        <f t="shared" si="8"/>
        <v>26</v>
      </c>
      <c r="E63">
        <f t="shared" si="8"/>
        <v>19</v>
      </c>
      <c r="F63">
        <f t="shared" si="8"/>
        <v>4</v>
      </c>
      <c r="G63">
        <f t="shared" si="8"/>
        <v>24</v>
      </c>
      <c r="H63">
        <f t="shared" si="8"/>
        <v>6</v>
      </c>
      <c r="I63">
        <f t="shared" si="8"/>
        <v>-18</v>
      </c>
      <c r="J63">
        <f t="shared" si="8"/>
        <v>13</v>
      </c>
      <c r="K63">
        <f t="shared" si="8"/>
        <v>-18</v>
      </c>
      <c r="L63">
        <f t="shared" si="8"/>
        <v>-15</v>
      </c>
      <c r="M63">
        <f t="shared" si="8"/>
        <v>-15</v>
      </c>
      <c r="N63">
        <f t="shared" si="8"/>
        <v>-25</v>
      </c>
      <c r="O63">
        <f t="shared" si="8"/>
        <v>25</v>
      </c>
      <c r="P63">
        <f t="shared" si="8"/>
        <v>15</v>
      </c>
      <c r="Q63">
        <f t="shared" si="8"/>
        <v>-16</v>
      </c>
      <c r="R63">
        <f t="shared" si="8"/>
        <v>-20</v>
      </c>
      <c r="S63">
        <f t="shared" si="8"/>
        <v>-22</v>
      </c>
      <c r="T63">
        <f t="shared" si="8"/>
        <v>-23</v>
      </c>
      <c r="U63">
        <f t="shared" si="8"/>
        <v>-20</v>
      </c>
      <c r="V63">
        <f t="shared" si="8"/>
        <v>6</v>
      </c>
      <c r="W63">
        <f t="shared" si="8"/>
        <v>3</v>
      </c>
      <c r="X63">
        <f t="shared" si="8"/>
        <v>5</v>
      </c>
      <c r="Y63">
        <f t="shared" si="8"/>
        <v>-16</v>
      </c>
    </row>
    <row r="64" spans="1:25" x14ac:dyDescent="0.15">
      <c r="A64" t="s">
        <v>91</v>
      </c>
      <c r="B64">
        <f t="shared" si="5"/>
        <v>10</v>
      </c>
      <c r="C64">
        <f t="shared" si="8"/>
        <v>35</v>
      </c>
      <c r="D64">
        <f t="shared" si="8"/>
        <v>22</v>
      </c>
      <c r="E64">
        <f t="shared" si="8"/>
        <v>0</v>
      </c>
      <c r="F64">
        <f t="shared" si="8"/>
        <v>-2</v>
      </c>
      <c r="G64">
        <f t="shared" si="8"/>
        <v>-3</v>
      </c>
      <c r="H64">
        <f t="shared" si="8"/>
        <v>5</v>
      </c>
      <c r="I64">
        <f t="shared" si="8"/>
        <v>-6</v>
      </c>
      <c r="J64">
        <f t="shared" si="8"/>
        <v>-1</v>
      </c>
      <c r="K64">
        <f t="shared" si="8"/>
        <v>-5</v>
      </c>
      <c r="L64">
        <f t="shared" si="8"/>
        <v>-10</v>
      </c>
      <c r="M64">
        <f t="shared" si="8"/>
        <v>-6</v>
      </c>
      <c r="N64">
        <f t="shared" si="8"/>
        <v>-5</v>
      </c>
      <c r="O64">
        <f t="shared" si="8"/>
        <v>31</v>
      </c>
      <c r="P64">
        <f t="shared" si="8"/>
        <v>-10</v>
      </c>
      <c r="Q64">
        <f t="shared" si="8"/>
        <v>1</v>
      </c>
      <c r="R64">
        <f t="shared" si="8"/>
        <v>-5</v>
      </c>
      <c r="S64">
        <f t="shared" si="8"/>
        <v>-15</v>
      </c>
      <c r="T64">
        <f t="shared" si="8"/>
        <v>-3</v>
      </c>
      <c r="U64">
        <f t="shared" si="8"/>
        <v>-14</v>
      </c>
      <c r="V64">
        <f t="shared" si="8"/>
        <v>48</v>
      </c>
      <c r="W64">
        <f t="shared" si="8"/>
        <v>-23</v>
      </c>
      <c r="X64">
        <f t="shared" si="8"/>
        <v>-18</v>
      </c>
      <c r="Y64">
        <f t="shared" si="8"/>
        <v>-17</v>
      </c>
    </row>
    <row r="65" spans="1:25" x14ac:dyDescent="0.15">
      <c r="A65" t="s">
        <v>92</v>
      </c>
      <c r="B65">
        <f t="shared" si="5"/>
        <v>17</v>
      </c>
      <c r="C65">
        <f t="shared" si="8"/>
        <v>43</v>
      </c>
      <c r="D65">
        <f t="shared" si="8"/>
        <v>28</v>
      </c>
      <c r="E65">
        <f t="shared" si="8"/>
        <v>13</v>
      </c>
      <c r="F65">
        <f t="shared" si="8"/>
        <v>4</v>
      </c>
      <c r="G65">
        <f t="shared" si="8"/>
        <v>19</v>
      </c>
      <c r="H65">
        <f t="shared" si="8"/>
        <v>10</v>
      </c>
      <c r="I65">
        <f t="shared" si="8"/>
        <v>-8</v>
      </c>
      <c r="J65">
        <f t="shared" si="8"/>
        <v>8</v>
      </c>
      <c r="K65">
        <f t="shared" si="8"/>
        <v>-13</v>
      </c>
      <c r="L65">
        <f t="shared" si="8"/>
        <v>-14</v>
      </c>
      <c r="M65">
        <f t="shared" si="8"/>
        <v>-13</v>
      </c>
      <c r="N65">
        <f t="shared" si="8"/>
        <v>-18</v>
      </c>
      <c r="O65">
        <f t="shared" si="8"/>
        <v>49</v>
      </c>
      <c r="P65">
        <f t="shared" si="8"/>
        <v>-4</v>
      </c>
      <c r="Q65">
        <f t="shared" si="8"/>
        <v>-14</v>
      </c>
      <c r="R65">
        <f t="shared" si="8"/>
        <v>-16</v>
      </c>
      <c r="S65">
        <f t="shared" si="8"/>
        <v>-24</v>
      </c>
      <c r="T65">
        <f t="shared" si="8"/>
        <v>-11</v>
      </c>
      <c r="U65">
        <f t="shared" si="8"/>
        <v>-27</v>
      </c>
      <c r="V65">
        <f t="shared" si="8"/>
        <v>18</v>
      </c>
      <c r="W65">
        <f t="shared" si="8"/>
        <v>-14</v>
      </c>
      <c r="X65">
        <f t="shared" si="8"/>
        <v>-7</v>
      </c>
      <c r="Y65">
        <f t="shared" si="8"/>
        <v>-23</v>
      </c>
    </row>
    <row r="66" spans="1:25" x14ac:dyDescent="0.15">
      <c r="A66" t="s">
        <v>93</v>
      </c>
      <c r="B66">
        <f t="shared" si="5"/>
        <v>26</v>
      </c>
      <c r="C66">
        <f t="shared" si="8"/>
        <v>26</v>
      </c>
      <c r="D66">
        <f t="shared" si="8"/>
        <v>41</v>
      </c>
      <c r="E66">
        <f t="shared" si="8"/>
        <v>1</v>
      </c>
      <c r="F66">
        <f t="shared" si="8"/>
        <v>4</v>
      </c>
      <c r="G66">
        <f t="shared" si="8"/>
        <v>10</v>
      </c>
      <c r="H66">
        <f t="shared" si="8"/>
        <v>4</v>
      </c>
      <c r="I66">
        <f t="shared" si="8"/>
        <v>-1</v>
      </c>
      <c r="J66">
        <f t="shared" si="8"/>
        <v>11</v>
      </c>
      <c r="K66">
        <f t="shared" si="8"/>
        <v>-13</v>
      </c>
      <c r="L66">
        <f t="shared" si="8"/>
        <v>-5</v>
      </c>
      <c r="M66">
        <f t="shared" si="8"/>
        <v>-7</v>
      </c>
      <c r="N66">
        <f t="shared" si="8"/>
        <v>-14</v>
      </c>
      <c r="O66">
        <f t="shared" si="8"/>
        <v>6</v>
      </c>
      <c r="P66">
        <f t="shared" si="8"/>
        <v>9</v>
      </c>
      <c r="Q66">
        <f t="shared" si="8"/>
        <v>-12</v>
      </c>
      <c r="R66">
        <f t="shared" si="8"/>
        <v>-6</v>
      </c>
      <c r="S66">
        <f t="shared" si="8"/>
        <v>-21</v>
      </c>
      <c r="T66">
        <f t="shared" si="8"/>
        <v>-16</v>
      </c>
      <c r="U66">
        <f t="shared" si="8"/>
        <v>-13</v>
      </c>
      <c r="V66">
        <f t="shared" si="8"/>
        <v>-7</v>
      </c>
      <c r="W66">
        <f t="shared" si="8"/>
        <v>0</v>
      </c>
      <c r="X66">
        <f t="shared" si="8"/>
        <v>-7</v>
      </c>
      <c r="Y66">
        <f t="shared" si="8"/>
        <v>-20</v>
      </c>
    </row>
    <row r="67" spans="1:25" x14ac:dyDescent="0.15">
      <c r="A67" t="s">
        <v>94</v>
      </c>
      <c r="B67">
        <f t="shared" si="5"/>
        <v>2</v>
      </c>
      <c r="C67">
        <f t="shared" si="8"/>
        <v>1</v>
      </c>
      <c r="D67">
        <f t="shared" si="8"/>
        <v>17</v>
      </c>
      <c r="E67">
        <f t="shared" si="8"/>
        <v>-4</v>
      </c>
      <c r="F67">
        <f t="shared" si="8"/>
        <v>15</v>
      </c>
      <c r="G67">
        <f t="shared" si="8"/>
        <v>-10</v>
      </c>
      <c r="H67">
        <f t="shared" si="8"/>
        <v>18</v>
      </c>
      <c r="I67">
        <f t="shared" si="8"/>
        <v>1</v>
      </c>
      <c r="J67">
        <f t="shared" si="8"/>
        <v>2</v>
      </c>
      <c r="K67">
        <f t="shared" si="8"/>
        <v>33</v>
      </c>
      <c r="L67">
        <f t="shared" si="8"/>
        <v>-1</v>
      </c>
      <c r="M67">
        <f t="shared" si="8"/>
        <v>0</v>
      </c>
      <c r="N67">
        <f t="shared" si="8"/>
        <v>3</v>
      </c>
      <c r="O67">
        <f t="shared" si="8"/>
        <v>0</v>
      </c>
      <c r="P67">
        <f t="shared" si="8"/>
        <v>-22</v>
      </c>
      <c r="Q67">
        <f t="shared" si="8"/>
        <v>-6</v>
      </c>
      <c r="R67">
        <f t="shared" si="8"/>
        <v>-4</v>
      </c>
      <c r="S67">
        <f t="shared" si="8"/>
        <v>5</v>
      </c>
      <c r="T67">
        <f t="shared" si="8"/>
        <v>19</v>
      </c>
      <c r="U67">
        <f t="shared" si="8"/>
        <v>2</v>
      </c>
      <c r="V67">
        <f t="shared" si="8"/>
        <v>-9</v>
      </c>
      <c r="W67">
        <f t="shared" si="8"/>
        <v>-23</v>
      </c>
      <c r="X67">
        <f t="shared" si="8"/>
        <v>-14</v>
      </c>
      <c r="Y67">
        <f t="shared" si="8"/>
        <v>-32</v>
      </c>
    </row>
    <row r="68" spans="1:25" x14ac:dyDescent="0.15">
      <c r="A68" t="s">
        <v>95</v>
      </c>
      <c r="B68">
        <f t="shared" si="5"/>
        <v>-6</v>
      </c>
      <c r="C68">
        <f t="shared" si="8"/>
        <v>4</v>
      </c>
      <c r="D68">
        <f t="shared" si="8"/>
        <v>25</v>
      </c>
      <c r="E68">
        <f t="shared" si="8"/>
        <v>-11</v>
      </c>
      <c r="F68">
        <f t="shared" si="8"/>
        <v>36</v>
      </c>
      <c r="G68">
        <f t="shared" si="8"/>
        <v>-15</v>
      </c>
      <c r="H68">
        <f t="shared" si="8"/>
        <v>12</v>
      </c>
      <c r="I68">
        <f t="shared" si="8"/>
        <v>-4</v>
      </c>
      <c r="J68">
        <f t="shared" si="8"/>
        <v>8</v>
      </c>
      <c r="K68">
        <f t="shared" si="8"/>
        <v>21</v>
      </c>
      <c r="L68">
        <f t="shared" si="8"/>
        <v>1</v>
      </c>
      <c r="M68">
        <f t="shared" si="8"/>
        <v>2</v>
      </c>
      <c r="N68">
        <f t="shared" si="8"/>
        <v>21</v>
      </c>
      <c r="O68">
        <f t="shared" si="8"/>
        <v>-3</v>
      </c>
      <c r="P68">
        <f t="shared" si="8"/>
        <v>-20</v>
      </c>
      <c r="Q68">
        <f t="shared" si="8"/>
        <v>-11</v>
      </c>
      <c r="R68">
        <f t="shared" si="8"/>
        <v>-7</v>
      </c>
      <c r="S68">
        <f t="shared" si="8"/>
        <v>-3</v>
      </c>
      <c r="T68">
        <f t="shared" si="8"/>
        <v>38</v>
      </c>
      <c r="U68">
        <f t="shared" si="8"/>
        <v>-1</v>
      </c>
      <c r="V68">
        <f t="shared" ref="C68:Y79" si="9">V28-$AA28</f>
        <v>-14</v>
      </c>
      <c r="W68">
        <f t="shared" si="9"/>
        <v>-24</v>
      </c>
      <c r="X68">
        <f t="shared" si="9"/>
        <v>-15</v>
      </c>
      <c r="Y68">
        <f t="shared" si="9"/>
        <v>-33</v>
      </c>
    </row>
    <row r="69" spans="1:25" x14ac:dyDescent="0.15">
      <c r="A69" t="s">
        <v>96</v>
      </c>
      <c r="B69">
        <f t="shared" si="5"/>
        <v>17</v>
      </c>
      <c r="C69">
        <f t="shared" si="9"/>
        <v>4</v>
      </c>
      <c r="D69">
        <f t="shared" si="9"/>
        <v>9</v>
      </c>
      <c r="E69">
        <f t="shared" si="9"/>
        <v>0</v>
      </c>
      <c r="F69">
        <f t="shared" si="9"/>
        <v>1</v>
      </c>
      <c r="G69">
        <f t="shared" si="9"/>
        <v>-7</v>
      </c>
      <c r="H69">
        <f t="shared" si="9"/>
        <v>20</v>
      </c>
      <c r="I69">
        <f t="shared" si="9"/>
        <v>11</v>
      </c>
      <c r="J69">
        <f t="shared" si="9"/>
        <v>4</v>
      </c>
      <c r="K69">
        <f t="shared" si="9"/>
        <v>8</v>
      </c>
      <c r="L69">
        <f t="shared" si="9"/>
        <v>22</v>
      </c>
      <c r="M69">
        <f t="shared" si="9"/>
        <v>8</v>
      </c>
      <c r="N69">
        <f t="shared" si="9"/>
        <v>2</v>
      </c>
      <c r="O69">
        <f t="shared" si="9"/>
        <v>-15</v>
      </c>
      <c r="P69">
        <f t="shared" si="9"/>
        <v>-11</v>
      </c>
      <c r="Q69">
        <f t="shared" si="9"/>
        <v>4</v>
      </c>
      <c r="R69">
        <f t="shared" si="9"/>
        <v>-2</v>
      </c>
      <c r="S69">
        <f t="shared" si="9"/>
        <v>8</v>
      </c>
      <c r="T69">
        <f t="shared" si="9"/>
        <v>-13</v>
      </c>
      <c r="U69">
        <f t="shared" si="9"/>
        <v>3</v>
      </c>
      <c r="V69">
        <f t="shared" si="9"/>
        <v>-25</v>
      </c>
      <c r="W69">
        <f t="shared" si="9"/>
        <v>-17</v>
      </c>
      <c r="X69">
        <f t="shared" si="9"/>
        <v>-16</v>
      </c>
      <c r="Y69">
        <f t="shared" si="9"/>
        <v>-24</v>
      </c>
    </row>
    <row r="70" spans="1:25" x14ac:dyDescent="0.15">
      <c r="A70" t="s">
        <v>97</v>
      </c>
      <c r="B70">
        <f t="shared" si="5"/>
        <v>13</v>
      </c>
      <c r="C70">
        <f t="shared" si="9"/>
        <v>-1</v>
      </c>
      <c r="D70">
        <f t="shared" si="9"/>
        <v>10</v>
      </c>
      <c r="E70">
        <f t="shared" si="9"/>
        <v>-3</v>
      </c>
      <c r="F70">
        <f t="shared" si="9"/>
        <v>2</v>
      </c>
      <c r="G70">
        <f t="shared" si="9"/>
        <v>-5</v>
      </c>
      <c r="H70">
        <f t="shared" si="9"/>
        <v>3</v>
      </c>
      <c r="I70">
        <f t="shared" si="9"/>
        <v>1</v>
      </c>
      <c r="J70">
        <f t="shared" si="9"/>
        <v>3</v>
      </c>
      <c r="K70">
        <f t="shared" si="9"/>
        <v>12</v>
      </c>
      <c r="L70">
        <f t="shared" si="9"/>
        <v>9</v>
      </c>
      <c r="M70">
        <f t="shared" si="9"/>
        <v>2</v>
      </c>
      <c r="N70">
        <f t="shared" si="9"/>
        <v>-6</v>
      </c>
      <c r="O70">
        <f t="shared" si="9"/>
        <v>-20</v>
      </c>
      <c r="P70">
        <f t="shared" si="9"/>
        <v>1</v>
      </c>
      <c r="Q70">
        <f t="shared" si="9"/>
        <v>3</v>
      </c>
      <c r="R70">
        <f t="shared" si="9"/>
        <v>-4</v>
      </c>
      <c r="S70">
        <f t="shared" si="9"/>
        <v>10</v>
      </c>
      <c r="T70">
        <f t="shared" si="9"/>
        <v>-7</v>
      </c>
      <c r="U70">
        <f t="shared" si="9"/>
        <v>20</v>
      </c>
      <c r="V70">
        <f t="shared" si="9"/>
        <v>-18</v>
      </c>
      <c r="W70">
        <f t="shared" si="9"/>
        <v>-17</v>
      </c>
      <c r="X70">
        <f t="shared" si="9"/>
        <v>-4</v>
      </c>
      <c r="Y70">
        <f t="shared" si="9"/>
        <v>-13</v>
      </c>
    </row>
    <row r="71" spans="1:25" x14ac:dyDescent="0.15">
      <c r="A71" t="s">
        <v>98</v>
      </c>
      <c r="B71">
        <f t="shared" si="5"/>
        <v>6</v>
      </c>
      <c r="C71">
        <f t="shared" si="9"/>
        <v>19</v>
      </c>
      <c r="D71">
        <f t="shared" si="9"/>
        <v>3</v>
      </c>
      <c r="E71">
        <f t="shared" si="9"/>
        <v>5</v>
      </c>
      <c r="F71">
        <f t="shared" si="9"/>
        <v>0</v>
      </c>
      <c r="G71">
        <f t="shared" si="9"/>
        <v>4</v>
      </c>
      <c r="H71">
        <f t="shared" si="9"/>
        <v>3</v>
      </c>
      <c r="I71">
        <f t="shared" si="9"/>
        <v>24</v>
      </c>
      <c r="J71">
        <f t="shared" si="9"/>
        <v>4</v>
      </c>
      <c r="K71">
        <f t="shared" si="9"/>
        <v>-3</v>
      </c>
      <c r="L71">
        <f t="shared" si="9"/>
        <v>4</v>
      </c>
      <c r="M71">
        <f t="shared" si="9"/>
        <v>18</v>
      </c>
      <c r="N71">
        <f t="shared" si="9"/>
        <v>48</v>
      </c>
      <c r="O71">
        <f t="shared" si="9"/>
        <v>-8</v>
      </c>
      <c r="P71">
        <f t="shared" si="9"/>
        <v>-4</v>
      </c>
      <c r="Q71">
        <f t="shared" si="9"/>
        <v>-2</v>
      </c>
      <c r="R71">
        <f t="shared" si="9"/>
        <v>-15</v>
      </c>
      <c r="S71">
        <f t="shared" si="9"/>
        <v>-14</v>
      </c>
      <c r="T71">
        <f t="shared" si="9"/>
        <v>-9</v>
      </c>
      <c r="U71">
        <f t="shared" si="9"/>
        <v>-11</v>
      </c>
      <c r="V71">
        <f t="shared" si="9"/>
        <v>-17</v>
      </c>
      <c r="W71">
        <f t="shared" si="9"/>
        <v>-15</v>
      </c>
      <c r="X71">
        <f t="shared" si="9"/>
        <v>-10</v>
      </c>
      <c r="Y71">
        <f t="shared" si="9"/>
        <v>-26</v>
      </c>
    </row>
    <row r="72" spans="1:25" x14ac:dyDescent="0.15">
      <c r="A72" t="s">
        <v>99</v>
      </c>
      <c r="B72">
        <f t="shared" si="5"/>
        <v>12</v>
      </c>
      <c r="C72">
        <f t="shared" si="9"/>
        <v>-8</v>
      </c>
      <c r="D72">
        <f t="shared" si="9"/>
        <v>10</v>
      </c>
      <c r="E72">
        <f t="shared" si="9"/>
        <v>-1</v>
      </c>
      <c r="F72">
        <f t="shared" si="9"/>
        <v>2</v>
      </c>
      <c r="G72">
        <f t="shared" si="9"/>
        <v>-7</v>
      </c>
      <c r="H72">
        <f t="shared" si="9"/>
        <v>3</v>
      </c>
      <c r="I72">
        <f t="shared" si="9"/>
        <v>-1</v>
      </c>
      <c r="J72">
        <f t="shared" si="9"/>
        <v>0</v>
      </c>
      <c r="K72">
        <f t="shared" si="9"/>
        <v>11</v>
      </c>
      <c r="L72">
        <f t="shared" si="9"/>
        <v>5</v>
      </c>
      <c r="M72">
        <f t="shared" si="9"/>
        <v>11</v>
      </c>
      <c r="N72">
        <f t="shared" si="9"/>
        <v>-2</v>
      </c>
      <c r="O72">
        <f t="shared" si="9"/>
        <v>-19</v>
      </c>
      <c r="P72">
        <f t="shared" si="9"/>
        <v>-8</v>
      </c>
      <c r="Q72">
        <f t="shared" si="9"/>
        <v>17</v>
      </c>
      <c r="R72">
        <f t="shared" si="9"/>
        <v>2</v>
      </c>
      <c r="S72">
        <f t="shared" si="9"/>
        <v>34</v>
      </c>
      <c r="T72">
        <f t="shared" si="9"/>
        <v>-14</v>
      </c>
      <c r="U72">
        <f t="shared" si="9"/>
        <v>32</v>
      </c>
      <c r="V72">
        <f t="shared" si="9"/>
        <v>-18</v>
      </c>
      <c r="W72">
        <f t="shared" si="9"/>
        <v>-19</v>
      </c>
      <c r="X72">
        <f t="shared" si="9"/>
        <v>-6</v>
      </c>
      <c r="Y72">
        <f t="shared" si="9"/>
        <v>-27</v>
      </c>
    </row>
    <row r="73" spans="1:25" x14ac:dyDescent="0.15">
      <c r="A73" t="s">
        <v>100</v>
      </c>
      <c r="B73">
        <f t="shared" si="5"/>
        <v>10</v>
      </c>
      <c r="C73">
        <f t="shared" si="9"/>
        <v>7</v>
      </c>
      <c r="D73">
        <f t="shared" si="9"/>
        <v>6</v>
      </c>
      <c r="E73">
        <f t="shared" si="9"/>
        <v>-2</v>
      </c>
      <c r="F73">
        <f t="shared" si="9"/>
        <v>-2</v>
      </c>
      <c r="G73">
        <f t="shared" si="9"/>
        <v>-1</v>
      </c>
      <c r="H73">
        <f t="shared" si="9"/>
        <v>1</v>
      </c>
      <c r="I73">
        <f t="shared" si="9"/>
        <v>15</v>
      </c>
      <c r="J73">
        <f t="shared" si="9"/>
        <v>0</v>
      </c>
      <c r="K73">
        <f t="shared" si="9"/>
        <v>-6</v>
      </c>
      <c r="L73">
        <f t="shared" si="9"/>
        <v>0</v>
      </c>
      <c r="M73">
        <f t="shared" si="9"/>
        <v>26</v>
      </c>
      <c r="N73">
        <f t="shared" si="9"/>
        <v>21</v>
      </c>
      <c r="O73">
        <f t="shared" si="9"/>
        <v>-8</v>
      </c>
      <c r="P73">
        <f t="shared" si="9"/>
        <v>-1</v>
      </c>
      <c r="Q73">
        <f t="shared" si="9"/>
        <v>-5</v>
      </c>
      <c r="R73">
        <f t="shared" si="9"/>
        <v>44</v>
      </c>
      <c r="S73">
        <f t="shared" si="9"/>
        <v>-21</v>
      </c>
      <c r="T73">
        <f t="shared" si="9"/>
        <v>-12</v>
      </c>
      <c r="U73">
        <f t="shared" si="9"/>
        <v>-16</v>
      </c>
      <c r="V73">
        <f t="shared" si="9"/>
        <v>-13</v>
      </c>
      <c r="W73">
        <f t="shared" si="9"/>
        <v>-12</v>
      </c>
      <c r="X73">
        <f t="shared" si="9"/>
        <v>-9</v>
      </c>
      <c r="Y73">
        <f t="shared" si="9"/>
        <v>-27</v>
      </c>
    </row>
    <row r="74" spans="1:25" x14ac:dyDescent="0.15">
      <c r="A74" t="s">
        <v>101</v>
      </c>
      <c r="B74">
        <f t="shared" si="5"/>
        <v>14</v>
      </c>
      <c r="C74">
        <f t="shared" si="9"/>
        <v>6</v>
      </c>
      <c r="D74">
        <f t="shared" si="9"/>
        <v>6</v>
      </c>
      <c r="E74">
        <f t="shared" si="9"/>
        <v>11</v>
      </c>
      <c r="F74">
        <f t="shared" si="9"/>
        <v>47</v>
      </c>
      <c r="G74">
        <f t="shared" si="9"/>
        <v>-9</v>
      </c>
      <c r="H74">
        <f t="shared" si="9"/>
        <v>-14</v>
      </c>
      <c r="I74">
        <f t="shared" si="9"/>
        <v>-15</v>
      </c>
      <c r="J74">
        <f t="shared" si="9"/>
        <v>26</v>
      </c>
      <c r="K74">
        <f t="shared" si="9"/>
        <v>-7</v>
      </c>
      <c r="L74">
        <f t="shared" si="9"/>
        <v>-14</v>
      </c>
      <c r="M74">
        <f t="shared" si="9"/>
        <v>-13</v>
      </c>
      <c r="N74">
        <f t="shared" si="9"/>
        <v>-15</v>
      </c>
      <c r="O74">
        <f t="shared" si="9"/>
        <v>14</v>
      </c>
      <c r="P74">
        <f t="shared" si="9"/>
        <v>12</v>
      </c>
      <c r="Q74">
        <f t="shared" si="9"/>
        <v>-10</v>
      </c>
      <c r="R74">
        <f t="shared" si="9"/>
        <v>-19</v>
      </c>
      <c r="S74">
        <f t="shared" si="9"/>
        <v>-10</v>
      </c>
      <c r="T74">
        <f t="shared" si="9"/>
        <v>34</v>
      </c>
      <c r="U74">
        <f t="shared" si="9"/>
        <v>-13</v>
      </c>
      <c r="V74">
        <f t="shared" si="9"/>
        <v>16</v>
      </c>
      <c r="W74">
        <f t="shared" si="9"/>
        <v>-8</v>
      </c>
      <c r="X74">
        <f t="shared" si="9"/>
        <v>-8</v>
      </c>
      <c r="Y74">
        <f t="shared" si="9"/>
        <v>-23</v>
      </c>
    </row>
    <row r="75" spans="1:25" x14ac:dyDescent="0.15">
      <c r="A75" t="s">
        <v>102</v>
      </c>
      <c r="B75">
        <f t="shared" si="5"/>
        <v>10</v>
      </c>
      <c r="C75">
        <f t="shared" si="9"/>
        <v>11</v>
      </c>
      <c r="D75">
        <f t="shared" si="9"/>
        <v>2</v>
      </c>
      <c r="E75">
        <f t="shared" si="9"/>
        <v>4</v>
      </c>
      <c r="F75">
        <f t="shared" si="9"/>
        <v>4</v>
      </c>
      <c r="G75">
        <f t="shared" si="9"/>
        <v>5</v>
      </c>
      <c r="H75">
        <f t="shared" si="9"/>
        <v>-6</v>
      </c>
      <c r="I75">
        <f t="shared" si="9"/>
        <v>15</v>
      </c>
      <c r="J75">
        <f t="shared" si="9"/>
        <v>1</v>
      </c>
      <c r="K75">
        <f t="shared" si="9"/>
        <v>3</v>
      </c>
      <c r="L75">
        <f t="shared" si="9"/>
        <v>1</v>
      </c>
      <c r="M75">
        <f t="shared" si="9"/>
        <v>44</v>
      </c>
      <c r="N75">
        <f t="shared" si="9"/>
        <v>4</v>
      </c>
      <c r="O75">
        <f t="shared" si="9"/>
        <v>-6</v>
      </c>
      <c r="P75">
        <f t="shared" si="9"/>
        <v>-1</v>
      </c>
      <c r="Q75">
        <f t="shared" si="9"/>
        <v>-4</v>
      </c>
      <c r="R75">
        <f t="shared" si="9"/>
        <v>-10</v>
      </c>
      <c r="S75">
        <f t="shared" si="9"/>
        <v>-10</v>
      </c>
      <c r="T75">
        <f t="shared" si="9"/>
        <v>-11</v>
      </c>
      <c r="U75">
        <f t="shared" si="9"/>
        <v>-10</v>
      </c>
      <c r="V75">
        <f t="shared" si="9"/>
        <v>-14</v>
      </c>
      <c r="W75">
        <f t="shared" si="9"/>
        <v>-7</v>
      </c>
      <c r="X75">
        <f t="shared" si="9"/>
        <v>-6</v>
      </c>
      <c r="Y75">
        <f t="shared" si="9"/>
        <v>-20</v>
      </c>
    </row>
    <row r="76" spans="1:25" x14ac:dyDescent="0.15">
      <c r="A76" t="s">
        <v>103</v>
      </c>
      <c r="B76">
        <f t="shared" si="5"/>
        <v>61</v>
      </c>
      <c r="C76">
        <f t="shared" si="9"/>
        <v>5</v>
      </c>
      <c r="D76">
        <f t="shared" si="9"/>
        <v>20</v>
      </c>
      <c r="E76">
        <f t="shared" si="9"/>
        <v>-1</v>
      </c>
      <c r="F76">
        <f t="shared" si="9"/>
        <v>12</v>
      </c>
      <c r="G76">
        <f t="shared" si="9"/>
        <v>-7</v>
      </c>
      <c r="H76">
        <f t="shared" si="9"/>
        <v>-7</v>
      </c>
      <c r="I76">
        <f t="shared" si="9"/>
        <v>1</v>
      </c>
      <c r="J76">
        <f t="shared" si="9"/>
        <v>3</v>
      </c>
      <c r="K76">
        <f t="shared" si="9"/>
        <v>-5</v>
      </c>
      <c r="L76">
        <f t="shared" si="9"/>
        <v>9</v>
      </c>
      <c r="M76">
        <f t="shared" si="9"/>
        <v>4</v>
      </c>
      <c r="N76">
        <f t="shared" si="9"/>
        <v>-11</v>
      </c>
      <c r="O76">
        <f t="shared" si="9"/>
        <v>-3</v>
      </c>
      <c r="P76">
        <f t="shared" si="9"/>
        <v>2</v>
      </c>
      <c r="Q76">
        <f t="shared" si="9"/>
        <v>2</v>
      </c>
      <c r="R76">
        <f t="shared" si="9"/>
        <v>-6</v>
      </c>
      <c r="S76">
        <f t="shared" si="9"/>
        <v>-10</v>
      </c>
      <c r="T76">
        <f t="shared" si="9"/>
        <v>-11</v>
      </c>
      <c r="U76">
        <f t="shared" si="9"/>
        <v>-11</v>
      </c>
      <c r="V76">
        <f t="shared" si="9"/>
        <v>-7</v>
      </c>
      <c r="W76">
        <f t="shared" si="9"/>
        <v>-11</v>
      </c>
      <c r="X76">
        <f t="shared" si="9"/>
        <v>-7</v>
      </c>
      <c r="Y76">
        <f t="shared" si="9"/>
        <v>-15</v>
      </c>
    </row>
    <row r="77" spans="1:25" x14ac:dyDescent="0.15">
      <c r="A77" t="s">
        <v>104</v>
      </c>
      <c r="B77">
        <f t="shared" si="5"/>
        <v>11</v>
      </c>
      <c r="C77">
        <f t="shared" si="9"/>
        <v>-4</v>
      </c>
      <c r="D77">
        <f t="shared" si="9"/>
        <v>5</v>
      </c>
      <c r="E77">
        <f t="shared" si="9"/>
        <v>-3</v>
      </c>
      <c r="F77">
        <f t="shared" si="9"/>
        <v>31</v>
      </c>
      <c r="G77">
        <f t="shared" si="9"/>
        <v>-6</v>
      </c>
      <c r="H77">
        <f t="shared" si="9"/>
        <v>-18</v>
      </c>
      <c r="I77">
        <f t="shared" si="9"/>
        <v>-15</v>
      </c>
      <c r="J77">
        <f t="shared" si="9"/>
        <v>24</v>
      </c>
      <c r="K77">
        <f t="shared" si="9"/>
        <v>-7</v>
      </c>
      <c r="L77">
        <f t="shared" si="9"/>
        <v>-12</v>
      </c>
      <c r="M77">
        <f t="shared" si="9"/>
        <v>-16</v>
      </c>
      <c r="N77">
        <f t="shared" si="9"/>
        <v>-14</v>
      </c>
      <c r="O77">
        <f t="shared" si="9"/>
        <v>30</v>
      </c>
      <c r="P77">
        <f t="shared" si="9"/>
        <v>-8</v>
      </c>
      <c r="Q77">
        <f t="shared" si="9"/>
        <v>-12</v>
      </c>
      <c r="R77">
        <f t="shared" si="9"/>
        <v>-14</v>
      </c>
      <c r="S77">
        <f t="shared" si="9"/>
        <v>-8</v>
      </c>
      <c r="T77">
        <f t="shared" si="9"/>
        <v>53</v>
      </c>
      <c r="U77">
        <f t="shared" si="9"/>
        <v>-11</v>
      </c>
      <c r="V77">
        <f t="shared" si="9"/>
        <v>28</v>
      </c>
      <c r="W77">
        <f t="shared" si="9"/>
        <v>-14</v>
      </c>
      <c r="X77">
        <f t="shared" si="9"/>
        <v>-5</v>
      </c>
      <c r="Y77">
        <f t="shared" si="9"/>
        <v>-25</v>
      </c>
    </row>
    <row r="78" spans="1:25" x14ac:dyDescent="0.15">
      <c r="A78" t="s">
        <v>105</v>
      </c>
      <c r="B78">
        <f t="shared" si="5"/>
        <v>15</v>
      </c>
      <c r="C78">
        <f t="shared" si="9"/>
        <v>5</v>
      </c>
      <c r="D78">
        <f t="shared" si="9"/>
        <v>5</v>
      </c>
      <c r="E78">
        <f t="shared" si="9"/>
        <v>1</v>
      </c>
      <c r="F78">
        <f t="shared" si="9"/>
        <v>3</v>
      </c>
      <c r="G78">
        <f t="shared" si="9"/>
        <v>6</v>
      </c>
      <c r="H78">
        <f t="shared" si="9"/>
        <v>-9</v>
      </c>
      <c r="I78">
        <f t="shared" si="9"/>
        <v>62</v>
      </c>
      <c r="J78">
        <f t="shared" si="9"/>
        <v>7</v>
      </c>
      <c r="K78">
        <f t="shared" si="9"/>
        <v>1</v>
      </c>
      <c r="L78">
        <f t="shared" si="9"/>
        <v>-5</v>
      </c>
      <c r="M78">
        <f t="shared" si="9"/>
        <v>-4</v>
      </c>
      <c r="N78">
        <f t="shared" si="9"/>
        <v>4</v>
      </c>
      <c r="O78">
        <f t="shared" si="9"/>
        <v>-6</v>
      </c>
      <c r="P78">
        <f t="shared" si="9"/>
        <v>7</v>
      </c>
      <c r="Q78">
        <f t="shared" si="9"/>
        <v>-6</v>
      </c>
      <c r="R78">
        <f t="shared" si="9"/>
        <v>-19</v>
      </c>
      <c r="S78">
        <f t="shared" si="9"/>
        <v>-14</v>
      </c>
      <c r="T78">
        <f t="shared" si="9"/>
        <v>-6</v>
      </c>
      <c r="U78">
        <f t="shared" si="9"/>
        <v>-8</v>
      </c>
      <c r="V78">
        <f t="shared" si="9"/>
        <v>-9</v>
      </c>
      <c r="W78">
        <f t="shared" si="9"/>
        <v>-6</v>
      </c>
      <c r="X78">
        <f t="shared" si="9"/>
        <v>-2</v>
      </c>
      <c r="Y78">
        <f t="shared" si="9"/>
        <v>-18</v>
      </c>
    </row>
    <row r="79" spans="1:25" x14ac:dyDescent="0.15">
      <c r="A79" t="s">
        <v>106</v>
      </c>
      <c r="B79">
        <f t="shared" si="5"/>
        <v>15</v>
      </c>
      <c r="C79">
        <f t="shared" si="9"/>
        <v>1</v>
      </c>
      <c r="D79">
        <f t="shared" si="9"/>
        <v>12</v>
      </c>
      <c r="E79">
        <f t="shared" si="9"/>
        <v>1</v>
      </c>
      <c r="F79">
        <f t="shared" si="9"/>
        <v>5</v>
      </c>
      <c r="G79">
        <f t="shared" si="9"/>
        <v>-1</v>
      </c>
      <c r="H79">
        <f t="shared" si="9"/>
        <v>-5</v>
      </c>
      <c r="I79">
        <f t="shared" si="9"/>
        <v>-2</v>
      </c>
      <c r="J79">
        <f t="shared" si="9"/>
        <v>7</v>
      </c>
      <c r="K79">
        <f t="shared" si="9"/>
        <v>7</v>
      </c>
      <c r="L79">
        <f t="shared" si="9"/>
        <v>12</v>
      </c>
      <c r="M79">
        <f t="shared" si="9"/>
        <v>-2</v>
      </c>
      <c r="N79">
        <f t="shared" si="9"/>
        <v>-5</v>
      </c>
      <c r="O79">
        <f t="shared" si="9"/>
        <v>-13</v>
      </c>
      <c r="P79">
        <f t="shared" si="9"/>
        <v>5</v>
      </c>
      <c r="Q79">
        <f t="shared" si="9"/>
        <v>-4</v>
      </c>
      <c r="R79">
        <f t="shared" si="9"/>
        <v>-11</v>
      </c>
      <c r="S79">
        <f t="shared" si="9"/>
        <v>18</v>
      </c>
      <c r="T79">
        <f t="shared" si="9"/>
        <v>-9</v>
      </c>
      <c r="U79">
        <f t="shared" si="9"/>
        <v>7</v>
      </c>
      <c r="V79">
        <f t="shared" si="9"/>
        <v>-11</v>
      </c>
      <c r="W79">
        <f t="shared" si="9"/>
        <v>-16</v>
      </c>
      <c r="X79">
        <f>X39-$AA39</f>
        <v>-4</v>
      </c>
      <c r="Y79">
        <f>Y39-$AA39</f>
        <v>-16</v>
      </c>
    </row>
    <row r="82" spans="1:25" x14ac:dyDescent="0.15">
      <c r="A82" s="4" t="s">
        <v>113</v>
      </c>
    </row>
    <row r="83" spans="1:25" x14ac:dyDescent="0.15">
      <c r="B83" t="s">
        <v>25</v>
      </c>
      <c r="C83" t="s">
        <v>27</v>
      </c>
      <c r="D83" t="s">
        <v>29</v>
      </c>
      <c r="E83" t="s">
        <v>37</v>
      </c>
      <c r="F83" t="s">
        <v>31</v>
      </c>
      <c r="G83" t="s">
        <v>33</v>
      </c>
      <c r="H83" t="s">
        <v>35</v>
      </c>
      <c r="I83" t="s">
        <v>39</v>
      </c>
      <c r="J83" t="s">
        <v>41</v>
      </c>
      <c r="K83" t="s">
        <v>43</v>
      </c>
      <c r="L83" t="s">
        <v>45</v>
      </c>
      <c r="M83" t="s">
        <v>47</v>
      </c>
      <c r="N83" t="s">
        <v>49</v>
      </c>
      <c r="O83" t="s">
        <v>51</v>
      </c>
      <c r="P83" t="s">
        <v>53</v>
      </c>
      <c r="Q83" t="s">
        <v>55</v>
      </c>
      <c r="R83" t="s">
        <v>57</v>
      </c>
      <c r="S83" t="s">
        <v>59</v>
      </c>
      <c r="T83" t="s">
        <v>61</v>
      </c>
      <c r="U83" t="s">
        <v>63</v>
      </c>
      <c r="V83" t="s">
        <v>65</v>
      </c>
      <c r="W83" t="s">
        <v>67</v>
      </c>
      <c r="X83" t="s">
        <v>69</v>
      </c>
      <c r="Y83" t="s">
        <v>71</v>
      </c>
    </row>
    <row r="84" spans="1:25" x14ac:dyDescent="0.15">
      <c r="A84" t="s">
        <v>73</v>
      </c>
      <c r="B84">
        <f t="shared" ref="B84:B117" si="10">ABS(B46)</f>
        <v>6</v>
      </c>
      <c r="C84">
        <f t="shared" ref="C84:Y95" si="11">ABS(C46)</f>
        <v>5</v>
      </c>
      <c r="D84">
        <f t="shared" si="11"/>
        <v>6</v>
      </c>
      <c r="E84">
        <f t="shared" si="11"/>
        <v>3</v>
      </c>
      <c r="F84">
        <f t="shared" si="11"/>
        <v>3</v>
      </c>
      <c r="G84">
        <f t="shared" si="11"/>
        <v>3</v>
      </c>
      <c r="H84">
        <f t="shared" si="11"/>
        <v>7</v>
      </c>
      <c r="I84">
        <f t="shared" si="11"/>
        <v>3</v>
      </c>
      <c r="J84">
        <f t="shared" si="11"/>
        <v>4</v>
      </c>
      <c r="K84">
        <f t="shared" si="11"/>
        <v>9</v>
      </c>
      <c r="L84">
        <f t="shared" si="11"/>
        <v>4</v>
      </c>
      <c r="M84">
        <f t="shared" si="11"/>
        <v>1</v>
      </c>
      <c r="N84">
        <f t="shared" si="11"/>
        <v>8</v>
      </c>
      <c r="O84">
        <f t="shared" si="11"/>
        <v>10</v>
      </c>
      <c r="P84">
        <f t="shared" si="11"/>
        <v>12</v>
      </c>
      <c r="Q84">
        <f t="shared" si="11"/>
        <v>5</v>
      </c>
      <c r="R84">
        <f t="shared" si="11"/>
        <v>2</v>
      </c>
      <c r="S84">
        <f t="shared" si="11"/>
        <v>10</v>
      </c>
      <c r="T84">
        <f t="shared" si="11"/>
        <v>6</v>
      </c>
      <c r="U84">
        <f t="shared" si="11"/>
        <v>15</v>
      </c>
      <c r="V84">
        <f t="shared" si="11"/>
        <v>14</v>
      </c>
      <c r="W84">
        <f t="shared" si="11"/>
        <v>16</v>
      </c>
      <c r="X84">
        <f t="shared" si="11"/>
        <v>25</v>
      </c>
      <c r="Y84">
        <f t="shared" si="11"/>
        <v>1</v>
      </c>
    </row>
    <row r="85" spans="1:25" x14ac:dyDescent="0.15">
      <c r="A85" t="s">
        <v>74</v>
      </c>
      <c r="B85">
        <f t="shared" si="10"/>
        <v>10</v>
      </c>
      <c r="C85">
        <f t="shared" ref="C85:Q85" si="12">ABS(C47)</f>
        <v>16</v>
      </c>
      <c r="D85">
        <f t="shared" si="12"/>
        <v>8</v>
      </c>
      <c r="E85">
        <f t="shared" si="12"/>
        <v>9</v>
      </c>
      <c r="F85">
        <f t="shared" si="12"/>
        <v>9</v>
      </c>
      <c r="G85">
        <f t="shared" si="12"/>
        <v>13</v>
      </c>
      <c r="H85">
        <f t="shared" si="12"/>
        <v>8</v>
      </c>
      <c r="I85">
        <f t="shared" si="12"/>
        <v>3</v>
      </c>
      <c r="J85">
        <f t="shared" si="12"/>
        <v>1</v>
      </c>
      <c r="K85">
        <f t="shared" si="12"/>
        <v>2</v>
      </c>
      <c r="L85">
        <f t="shared" si="12"/>
        <v>6</v>
      </c>
      <c r="M85">
        <f t="shared" si="12"/>
        <v>1</v>
      </c>
      <c r="N85">
        <f t="shared" si="12"/>
        <v>4</v>
      </c>
      <c r="O85">
        <f t="shared" si="12"/>
        <v>4</v>
      </c>
      <c r="P85">
        <f t="shared" si="12"/>
        <v>5</v>
      </c>
      <c r="Q85">
        <f t="shared" si="12"/>
        <v>0</v>
      </c>
      <c r="R85">
        <f t="shared" si="11"/>
        <v>5</v>
      </c>
      <c r="S85">
        <f t="shared" si="11"/>
        <v>7</v>
      </c>
      <c r="T85">
        <f t="shared" si="11"/>
        <v>24</v>
      </c>
      <c r="U85">
        <f t="shared" si="11"/>
        <v>16</v>
      </c>
      <c r="V85">
        <f t="shared" si="11"/>
        <v>21</v>
      </c>
      <c r="W85">
        <f t="shared" si="11"/>
        <v>3</v>
      </c>
      <c r="X85">
        <f t="shared" si="11"/>
        <v>17</v>
      </c>
      <c r="Y85">
        <f t="shared" si="11"/>
        <v>10</v>
      </c>
    </row>
    <row r="86" spans="1:25" x14ac:dyDescent="0.15">
      <c r="A86" t="s">
        <v>75</v>
      </c>
      <c r="B86">
        <f t="shared" si="10"/>
        <v>19</v>
      </c>
      <c r="C86">
        <f t="shared" si="11"/>
        <v>23</v>
      </c>
      <c r="D86">
        <f t="shared" si="11"/>
        <v>3</v>
      </c>
      <c r="E86">
        <f t="shared" si="11"/>
        <v>21</v>
      </c>
      <c r="F86">
        <f t="shared" si="11"/>
        <v>13</v>
      </c>
      <c r="G86">
        <f t="shared" si="11"/>
        <v>22</v>
      </c>
      <c r="H86">
        <f t="shared" si="11"/>
        <v>14</v>
      </c>
      <c r="I86">
        <f t="shared" si="11"/>
        <v>8</v>
      </c>
      <c r="J86">
        <f t="shared" si="11"/>
        <v>14</v>
      </c>
      <c r="K86">
        <f t="shared" si="11"/>
        <v>1</v>
      </c>
      <c r="L86">
        <f t="shared" si="11"/>
        <v>3</v>
      </c>
      <c r="M86">
        <f t="shared" si="11"/>
        <v>10</v>
      </c>
      <c r="N86">
        <f t="shared" si="11"/>
        <v>5</v>
      </c>
      <c r="O86">
        <f t="shared" si="11"/>
        <v>2</v>
      </c>
      <c r="P86">
        <f t="shared" si="11"/>
        <v>10</v>
      </c>
      <c r="Q86">
        <f t="shared" si="11"/>
        <v>13</v>
      </c>
      <c r="R86">
        <f t="shared" si="11"/>
        <v>10</v>
      </c>
      <c r="S86">
        <f t="shared" si="11"/>
        <v>14</v>
      </c>
      <c r="T86">
        <f t="shared" si="11"/>
        <v>28</v>
      </c>
      <c r="U86">
        <f t="shared" si="11"/>
        <v>9</v>
      </c>
      <c r="V86">
        <f t="shared" si="11"/>
        <v>1</v>
      </c>
      <c r="W86">
        <f t="shared" si="11"/>
        <v>19</v>
      </c>
      <c r="X86">
        <f t="shared" si="11"/>
        <v>17</v>
      </c>
      <c r="Y86">
        <f t="shared" si="11"/>
        <v>23</v>
      </c>
    </row>
    <row r="87" spans="1:25" x14ac:dyDescent="0.15">
      <c r="A87" t="s">
        <v>76</v>
      </c>
      <c r="B87">
        <f t="shared" si="10"/>
        <v>6</v>
      </c>
      <c r="C87">
        <f t="shared" si="11"/>
        <v>21</v>
      </c>
      <c r="D87">
        <f t="shared" si="11"/>
        <v>15</v>
      </c>
      <c r="E87">
        <f t="shared" si="11"/>
        <v>6</v>
      </c>
      <c r="F87">
        <f t="shared" si="11"/>
        <v>9</v>
      </c>
      <c r="G87">
        <f t="shared" si="11"/>
        <v>14</v>
      </c>
      <c r="H87">
        <f t="shared" si="11"/>
        <v>5</v>
      </c>
      <c r="I87">
        <f t="shared" si="11"/>
        <v>7</v>
      </c>
      <c r="J87">
        <f t="shared" si="11"/>
        <v>5</v>
      </c>
      <c r="K87">
        <f t="shared" si="11"/>
        <v>0</v>
      </c>
      <c r="L87">
        <f t="shared" si="11"/>
        <v>2</v>
      </c>
      <c r="M87">
        <f t="shared" si="11"/>
        <v>4</v>
      </c>
      <c r="N87">
        <f t="shared" si="11"/>
        <v>8</v>
      </c>
      <c r="O87">
        <f t="shared" si="11"/>
        <v>21</v>
      </c>
      <c r="P87">
        <f t="shared" si="11"/>
        <v>5</v>
      </c>
      <c r="Q87">
        <f t="shared" si="11"/>
        <v>2</v>
      </c>
      <c r="R87">
        <f t="shared" si="11"/>
        <v>3</v>
      </c>
      <c r="S87">
        <f t="shared" si="11"/>
        <v>14</v>
      </c>
      <c r="T87">
        <f t="shared" si="11"/>
        <v>39</v>
      </c>
      <c r="U87">
        <f t="shared" si="11"/>
        <v>18</v>
      </c>
      <c r="V87">
        <f t="shared" si="11"/>
        <v>19</v>
      </c>
      <c r="W87">
        <f t="shared" si="11"/>
        <v>28</v>
      </c>
      <c r="X87">
        <f t="shared" si="11"/>
        <v>26</v>
      </c>
      <c r="Y87">
        <f t="shared" si="11"/>
        <v>22</v>
      </c>
    </row>
    <row r="88" spans="1:25" x14ac:dyDescent="0.15">
      <c r="A88" t="s">
        <v>77</v>
      </c>
      <c r="B88">
        <f t="shared" si="10"/>
        <v>12</v>
      </c>
      <c r="C88">
        <f t="shared" si="11"/>
        <v>9</v>
      </c>
      <c r="D88">
        <f t="shared" si="11"/>
        <v>0</v>
      </c>
      <c r="E88">
        <f t="shared" si="11"/>
        <v>1</v>
      </c>
      <c r="F88">
        <f t="shared" si="11"/>
        <v>1</v>
      </c>
      <c r="G88">
        <f t="shared" si="11"/>
        <v>3</v>
      </c>
      <c r="H88">
        <f t="shared" si="11"/>
        <v>2</v>
      </c>
      <c r="I88">
        <f t="shared" si="11"/>
        <v>4</v>
      </c>
      <c r="J88">
        <f t="shared" si="11"/>
        <v>0</v>
      </c>
      <c r="K88">
        <f t="shared" si="11"/>
        <v>26</v>
      </c>
      <c r="L88">
        <f t="shared" si="11"/>
        <v>1</v>
      </c>
      <c r="M88">
        <f t="shared" si="11"/>
        <v>4</v>
      </c>
      <c r="N88">
        <f t="shared" si="11"/>
        <v>9</v>
      </c>
      <c r="O88">
        <f t="shared" si="11"/>
        <v>12</v>
      </c>
      <c r="P88">
        <f t="shared" si="11"/>
        <v>2</v>
      </c>
      <c r="Q88">
        <f t="shared" si="11"/>
        <v>8</v>
      </c>
      <c r="R88">
        <f t="shared" si="11"/>
        <v>2</v>
      </c>
      <c r="S88">
        <f t="shared" si="11"/>
        <v>0</v>
      </c>
      <c r="T88">
        <f t="shared" si="11"/>
        <v>7</v>
      </c>
      <c r="U88">
        <f t="shared" si="11"/>
        <v>10</v>
      </c>
      <c r="V88">
        <f t="shared" si="11"/>
        <v>24</v>
      </c>
      <c r="W88">
        <f t="shared" si="11"/>
        <v>8</v>
      </c>
      <c r="X88">
        <f t="shared" si="11"/>
        <v>7</v>
      </c>
      <c r="Y88">
        <f t="shared" si="11"/>
        <v>2</v>
      </c>
    </row>
    <row r="89" spans="1:25" x14ac:dyDescent="0.15">
      <c r="A89" t="s">
        <v>78</v>
      </c>
      <c r="B89">
        <f t="shared" si="10"/>
        <v>18</v>
      </c>
      <c r="C89">
        <f t="shared" si="11"/>
        <v>0</v>
      </c>
      <c r="D89">
        <f t="shared" si="11"/>
        <v>6</v>
      </c>
      <c r="E89">
        <f t="shared" si="11"/>
        <v>6</v>
      </c>
      <c r="F89">
        <f t="shared" si="11"/>
        <v>1</v>
      </c>
      <c r="G89">
        <f t="shared" si="11"/>
        <v>1</v>
      </c>
      <c r="H89">
        <f t="shared" si="11"/>
        <v>12</v>
      </c>
      <c r="I89">
        <f t="shared" si="11"/>
        <v>11</v>
      </c>
      <c r="J89">
        <f t="shared" si="11"/>
        <v>10</v>
      </c>
      <c r="K89">
        <f t="shared" si="11"/>
        <v>19</v>
      </c>
      <c r="L89">
        <f t="shared" si="11"/>
        <v>11</v>
      </c>
      <c r="M89">
        <f t="shared" si="11"/>
        <v>13</v>
      </c>
      <c r="N89">
        <f t="shared" si="11"/>
        <v>14</v>
      </c>
      <c r="O89">
        <f t="shared" si="11"/>
        <v>24</v>
      </c>
      <c r="P89">
        <f t="shared" si="11"/>
        <v>23</v>
      </c>
      <c r="Q89">
        <f t="shared" si="11"/>
        <v>2</v>
      </c>
      <c r="R89">
        <f t="shared" si="11"/>
        <v>6</v>
      </c>
      <c r="S89">
        <f t="shared" si="11"/>
        <v>30</v>
      </c>
      <c r="T89">
        <f t="shared" si="11"/>
        <v>12</v>
      </c>
      <c r="U89">
        <f t="shared" si="11"/>
        <v>19</v>
      </c>
      <c r="V89">
        <f t="shared" si="11"/>
        <v>32</v>
      </c>
      <c r="W89">
        <f t="shared" si="11"/>
        <v>29</v>
      </c>
      <c r="X89">
        <f t="shared" si="11"/>
        <v>30</v>
      </c>
      <c r="Y89">
        <f t="shared" si="11"/>
        <v>4</v>
      </c>
    </row>
    <row r="90" spans="1:25" x14ac:dyDescent="0.15">
      <c r="A90" t="s">
        <v>79</v>
      </c>
      <c r="B90">
        <f t="shared" si="10"/>
        <v>25</v>
      </c>
      <c r="C90">
        <f t="shared" si="11"/>
        <v>15</v>
      </c>
      <c r="D90">
        <f t="shared" si="11"/>
        <v>0</v>
      </c>
      <c r="E90">
        <f t="shared" si="11"/>
        <v>8</v>
      </c>
      <c r="F90">
        <f t="shared" si="11"/>
        <v>7</v>
      </c>
      <c r="G90">
        <f t="shared" si="11"/>
        <v>6</v>
      </c>
      <c r="H90">
        <f t="shared" si="11"/>
        <v>2</v>
      </c>
      <c r="I90">
        <f t="shared" si="11"/>
        <v>1</v>
      </c>
      <c r="J90">
        <f t="shared" si="11"/>
        <v>7</v>
      </c>
      <c r="K90">
        <f t="shared" si="11"/>
        <v>12</v>
      </c>
      <c r="L90">
        <f t="shared" si="11"/>
        <v>23</v>
      </c>
      <c r="M90">
        <f t="shared" si="11"/>
        <v>0</v>
      </c>
      <c r="N90">
        <f t="shared" si="11"/>
        <v>5</v>
      </c>
      <c r="O90">
        <f t="shared" si="11"/>
        <v>3</v>
      </c>
      <c r="P90">
        <f t="shared" si="11"/>
        <v>3</v>
      </c>
      <c r="Q90">
        <f t="shared" si="11"/>
        <v>15</v>
      </c>
      <c r="R90">
        <f t="shared" si="11"/>
        <v>2</v>
      </c>
      <c r="S90">
        <f t="shared" si="11"/>
        <v>19</v>
      </c>
      <c r="T90">
        <f t="shared" si="11"/>
        <v>2</v>
      </c>
      <c r="U90">
        <f t="shared" si="11"/>
        <v>14</v>
      </c>
      <c r="V90">
        <f t="shared" si="11"/>
        <v>2</v>
      </c>
      <c r="W90">
        <f t="shared" si="11"/>
        <v>5</v>
      </c>
      <c r="X90">
        <f t="shared" si="11"/>
        <v>17</v>
      </c>
      <c r="Y90">
        <f t="shared" si="11"/>
        <v>11</v>
      </c>
    </row>
    <row r="91" spans="1:25" x14ac:dyDescent="0.15">
      <c r="A91" t="s">
        <v>80</v>
      </c>
      <c r="B91">
        <f t="shared" si="10"/>
        <v>18</v>
      </c>
      <c r="C91">
        <f t="shared" si="11"/>
        <v>5</v>
      </c>
      <c r="D91">
        <f t="shared" si="11"/>
        <v>10</v>
      </c>
      <c r="E91">
        <f t="shared" si="11"/>
        <v>5</v>
      </c>
      <c r="F91">
        <f t="shared" si="11"/>
        <v>4</v>
      </c>
      <c r="G91">
        <f t="shared" si="11"/>
        <v>13</v>
      </c>
      <c r="H91">
        <f t="shared" si="11"/>
        <v>9</v>
      </c>
      <c r="I91">
        <f t="shared" si="11"/>
        <v>14</v>
      </c>
      <c r="J91">
        <f t="shared" si="11"/>
        <v>3</v>
      </c>
      <c r="K91">
        <f t="shared" si="11"/>
        <v>11</v>
      </c>
      <c r="L91">
        <f t="shared" si="11"/>
        <v>19</v>
      </c>
      <c r="M91">
        <f t="shared" si="11"/>
        <v>17</v>
      </c>
      <c r="N91">
        <f t="shared" si="11"/>
        <v>10</v>
      </c>
      <c r="O91">
        <f t="shared" si="11"/>
        <v>16</v>
      </c>
      <c r="P91">
        <f t="shared" si="11"/>
        <v>21</v>
      </c>
      <c r="Q91">
        <f t="shared" si="11"/>
        <v>4</v>
      </c>
      <c r="R91">
        <f t="shared" si="11"/>
        <v>11</v>
      </c>
      <c r="S91">
        <f t="shared" si="11"/>
        <v>5</v>
      </c>
      <c r="T91">
        <f t="shared" si="11"/>
        <v>3</v>
      </c>
      <c r="U91">
        <f t="shared" si="11"/>
        <v>10</v>
      </c>
      <c r="V91">
        <f t="shared" si="11"/>
        <v>29</v>
      </c>
      <c r="W91">
        <f t="shared" si="11"/>
        <v>13</v>
      </c>
      <c r="X91">
        <f t="shared" si="11"/>
        <v>25</v>
      </c>
      <c r="Y91">
        <f t="shared" si="11"/>
        <v>16</v>
      </c>
    </row>
    <row r="92" spans="1:25" x14ac:dyDescent="0.15">
      <c r="A92" t="s">
        <v>81</v>
      </c>
      <c r="B92">
        <f t="shared" si="10"/>
        <v>7</v>
      </c>
      <c r="C92">
        <f t="shared" si="11"/>
        <v>15</v>
      </c>
      <c r="D92">
        <f t="shared" si="11"/>
        <v>12</v>
      </c>
      <c r="E92">
        <f t="shared" si="11"/>
        <v>2</v>
      </c>
      <c r="F92">
        <f t="shared" si="11"/>
        <v>9</v>
      </c>
      <c r="G92">
        <f t="shared" si="11"/>
        <v>14</v>
      </c>
      <c r="H92">
        <f t="shared" si="11"/>
        <v>22</v>
      </c>
      <c r="I92">
        <f t="shared" si="11"/>
        <v>9</v>
      </c>
      <c r="J92">
        <f t="shared" si="11"/>
        <v>31</v>
      </c>
      <c r="K92">
        <f t="shared" si="11"/>
        <v>9</v>
      </c>
      <c r="L92">
        <f t="shared" si="11"/>
        <v>7</v>
      </c>
      <c r="M92">
        <f t="shared" si="11"/>
        <v>13</v>
      </c>
      <c r="N92">
        <f t="shared" si="11"/>
        <v>5</v>
      </c>
      <c r="O92">
        <f t="shared" si="11"/>
        <v>8</v>
      </c>
      <c r="P92">
        <f t="shared" si="11"/>
        <v>18</v>
      </c>
      <c r="Q92">
        <f t="shared" si="11"/>
        <v>0</v>
      </c>
      <c r="R92">
        <f t="shared" si="11"/>
        <v>5</v>
      </c>
      <c r="S92">
        <f t="shared" si="11"/>
        <v>10</v>
      </c>
      <c r="T92">
        <f t="shared" si="11"/>
        <v>14</v>
      </c>
      <c r="U92">
        <f t="shared" si="11"/>
        <v>5</v>
      </c>
      <c r="V92">
        <f t="shared" si="11"/>
        <v>13</v>
      </c>
      <c r="W92">
        <f t="shared" si="11"/>
        <v>35</v>
      </c>
      <c r="X92">
        <f t="shared" si="11"/>
        <v>36</v>
      </c>
      <c r="Y92">
        <f t="shared" si="11"/>
        <v>1</v>
      </c>
    </row>
    <row r="93" spans="1:25" x14ac:dyDescent="0.15">
      <c r="A93" t="s">
        <v>82</v>
      </c>
      <c r="B93">
        <f t="shared" si="10"/>
        <v>4</v>
      </c>
      <c r="C93">
        <f t="shared" si="11"/>
        <v>6</v>
      </c>
      <c r="D93">
        <f t="shared" si="11"/>
        <v>14</v>
      </c>
      <c r="E93">
        <f t="shared" si="11"/>
        <v>8</v>
      </c>
      <c r="F93">
        <f t="shared" si="11"/>
        <v>20</v>
      </c>
      <c r="G93">
        <f t="shared" si="11"/>
        <v>12</v>
      </c>
      <c r="H93">
        <f t="shared" si="11"/>
        <v>10</v>
      </c>
      <c r="I93">
        <f t="shared" si="11"/>
        <v>11</v>
      </c>
      <c r="J93">
        <f t="shared" si="11"/>
        <v>1</v>
      </c>
      <c r="K93">
        <f t="shared" si="11"/>
        <v>5</v>
      </c>
      <c r="L93">
        <f t="shared" si="11"/>
        <v>14</v>
      </c>
      <c r="M93">
        <f t="shared" si="11"/>
        <v>5</v>
      </c>
      <c r="N93">
        <f t="shared" si="11"/>
        <v>8</v>
      </c>
      <c r="O93">
        <f t="shared" si="11"/>
        <v>1</v>
      </c>
      <c r="P93">
        <f t="shared" si="11"/>
        <v>10</v>
      </c>
      <c r="Q93">
        <f t="shared" si="11"/>
        <v>7</v>
      </c>
      <c r="R93">
        <f t="shared" si="11"/>
        <v>7</v>
      </c>
      <c r="S93">
        <f t="shared" si="11"/>
        <v>4</v>
      </c>
      <c r="T93">
        <f t="shared" si="11"/>
        <v>28</v>
      </c>
      <c r="U93">
        <f t="shared" si="11"/>
        <v>10</v>
      </c>
      <c r="V93">
        <f t="shared" si="11"/>
        <v>8</v>
      </c>
      <c r="W93">
        <f t="shared" si="11"/>
        <v>25</v>
      </c>
      <c r="X93">
        <f t="shared" si="11"/>
        <v>10</v>
      </c>
      <c r="Y93">
        <f t="shared" si="11"/>
        <v>18</v>
      </c>
    </row>
    <row r="94" spans="1:25" x14ac:dyDescent="0.15">
      <c r="A94" t="s">
        <v>83</v>
      </c>
      <c r="B94">
        <f t="shared" si="10"/>
        <v>31</v>
      </c>
      <c r="C94">
        <f t="shared" si="11"/>
        <v>30</v>
      </c>
      <c r="D94">
        <f t="shared" si="11"/>
        <v>10</v>
      </c>
      <c r="E94">
        <f t="shared" si="11"/>
        <v>18</v>
      </c>
      <c r="F94">
        <f t="shared" si="11"/>
        <v>6</v>
      </c>
      <c r="G94">
        <f t="shared" si="11"/>
        <v>22</v>
      </c>
      <c r="H94">
        <f t="shared" si="11"/>
        <v>13</v>
      </c>
      <c r="I94">
        <f t="shared" si="11"/>
        <v>11</v>
      </c>
      <c r="J94">
        <f t="shared" si="11"/>
        <v>14</v>
      </c>
      <c r="K94">
        <f t="shared" si="11"/>
        <v>11</v>
      </c>
      <c r="L94">
        <f t="shared" si="11"/>
        <v>2</v>
      </c>
      <c r="M94">
        <f t="shared" si="11"/>
        <v>13</v>
      </c>
      <c r="N94">
        <f t="shared" si="11"/>
        <v>8</v>
      </c>
      <c r="O94">
        <f t="shared" si="11"/>
        <v>10</v>
      </c>
      <c r="P94">
        <f t="shared" si="11"/>
        <v>25</v>
      </c>
      <c r="Q94">
        <f t="shared" si="11"/>
        <v>11</v>
      </c>
      <c r="R94">
        <f t="shared" si="11"/>
        <v>24</v>
      </c>
      <c r="S94">
        <f t="shared" si="11"/>
        <v>20</v>
      </c>
      <c r="T94">
        <f t="shared" si="11"/>
        <v>27</v>
      </c>
      <c r="U94">
        <f t="shared" si="11"/>
        <v>24</v>
      </c>
      <c r="V94">
        <f t="shared" si="11"/>
        <v>7</v>
      </c>
      <c r="W94">
        <f t="shared" si="11"/>
        <v>22</v>
      </c>
      <c r="X94">
        <f t="shared" si="11"/>
        <v>4</v>
      </c>
      <c r="Y94">
        <f t="shared" si="11"/>
        <v>10</v>
      </c>
    </row>
    <row r="95" spans="1:25" x14ac:dyDescent="0.15">
      <c r="A95" t="s">
        <v>84</v>
      </c>
      <c r="B95">
        <f t="shared" si="10"/>
        <v>1</v>
      </c>
      <c r="C95">
        <f t="shared" si="11"/>
        <v>7</v>
      </c>
      <c r="D95">
        <f t="shared" si="11"/>
        <v>21</v>
      </c>
      <c r="E95">
        <f t="shared" si="11"/>
        <v>8</v>
      </c>
      <c r="F95">
        <f t="shared" si="11"/>
        <v>1</v>
      </c>
      <c r="G95">
        <f t="shared" si="11"/>
        <v>9</v>
      </c>
      <c r="H95">
        <f t="shared" si="11"/>
        <v>18</v>
      </c>
      <c r="I95">
        <f t="shared" si="11"/>
        <v>21</v>
      </c>
      <c r="J95">
        <f t="shared" si="11"/>
        <v>10</v>
      </c>
      <c r="K95">
        <f t="shared" si="11"/>
        <v>19</v>
      </c>
      <c r="L95">
        <f t="shared" si="11"/>
        <v>13</v>
      </c>
      <c r="M95">
        <f t="shared" si="11"/>
        <v>19</v>
      </c>
      <c r="N95">
        <f t="shared" si="11"/>
        <v>29</v>
      </c>
      <c r="O95">
        <f t="shared" si="11"/>
        <v>25</v>
      </c>
      <c r="P95">
        <f t="shared" si="11"/>
        <v>24</v>
      </c>
      <c r="Q95">
        <f t="shared" si="11"/>
        <v>23</v>
      </c>
      <c r="R95">
        <f t="shared" si="11"/>
        <v>13</v>
      </c>
      <c r="S95">
        <f t="shared" si="11"/>
        <v>6</v>
      </c>
      <c r="T95">
        <f t="shared" ref="C95:Y106" si="13">ABS(T57)</f>
        <v>5</v>
      </c>
      <c r="U95">
        <f t="shared" si="13"/>
        <v>15</v>
      </c>
      <c r="V95">
        <f t="shared" si="13"/>
        <v>29</v>
      </c>
      <c r="W95">
        <f t="shared" si="13"/>
        <v>33</v>
      </c>
      <c r="X95">
        <f t="shared" si="13"/>
        <v>24</v>
      </c>
      <c r="Y95">
        <f t="shared" si="13"/>
        <v>34</v>
      </c>
    </row>
    <row r="96" spans="1:25" x14ac:dyDescent="0.15">
      <c r="A96" t="s">
        <v>85</v>
      </c>
      <c r="B96">
        <f t="shared" si="10"/>
        <v>11</v>
      </c>
      <c r="C96">
        <f t="shared" si="13"/>
        <v>12</v>
      </c>
      <c r="D96">
        <f t="shared" si="13"/>
        <v>20</v>
      </c>
      <c r="E96">
        <f t="shared" si="13"/>
        <v>8</v>
      </c>
      <c r="F96">
        <f t="shared" si="13"/>
        <v>16</v>
      </c>
      <c r="G96">
        <f t="shared" si="13"/>
        <v>22</v>
      </c>
      <c r="H96">
        <f t="shared" si="13"/>
        <v>2</v>
      </c>
      <c r="I96">
        <f t="shared" si="13"/>
        <v>0</v>
      </c>
      <c r="J96">
        <f t="shared" si="13"/>
        <v>13</v>
      </c>
      <c r="K96">
        <f t="shared" si="13"/>
        <v>19</v>
      </c>
      <c r="L96">
        <f t="shared" si="13"/>
        <v>4</v>
      </c>
      <c r="M96">
        <f t="shared" si="13"/>
        <v>1</v>
      </c>
      <c r="N96">
        <f t="shared" si="13"/>
        <v>1</v>
      </c>
      <c r="O96">
        <f t="shared" si="13"/>
        <v>10</v>
      </c>
      <c r="P96">
        <f t="shared" si="13"/>
        <v>41</v>
      </c>
      <c r="Q96">
        <f t="shared" si="13"/>
        <v>2</v>
      </c>
      <c r="R96">
        <f t="shared" si="13"/>
        <v>8</v>
      </c>
      <c r="S96">
        <f t="shared" si="13"/>
        <v>17</v>
      </c>
      <c r="T96">
        <f t="shared" si="13"/>
        <v>37</v>
      </c>
      <c r="U96">
        <f t="shared" si="13"/>
        <v>19</v>
      </c>
      <c r="V96">
        <f t="shared" si="13"/>
        <v>21</v>
      </c>
      <c r="W96">
        <f t="shared" si="13"/>
        <v>12</v>
      </c>
      <c r="X96">
        <f t="shared" si="13"/>
        <v>18</v>
      </c>
      <c r="Y96">
        <f t="shared" si="13"/>
        <v>11</v>
      </c>
    </row>
    <row r="97" spans="1:25" x14ac:dyDescent="0.15">
      <c r="A97" t="s">
        <v>86</v>
      </c>
      <c r="B97">
        <f t="shared" si="10"/>
        <v>26</v>
      </c>
      <c r="C97">
        <f t="shared" si="13"/>
        <v>37</v>
      </c>
      <c r="D97">
        <f t="shared" si="13"/>
        <v>14</v>
      </c>
      <c r="E97">
        <f t="shared" si="13"/>
        <v>24</v>
      </c>
      <c r="F97">
        <f t="shared" si="13"/>
        <v>9</v>
      </c>
      <c r="G97">
        <f t="shared" si="13"/>
        <v>39</v>
      </c>
      <c r="H97">
        <f t="shared" si="13"/>
        <v>6</v>
      </c>
      <c r="I97">
        <f t="shared" si="13"/>
        <v>16</v>
      </c>
      <c r="J97">
        <f t="shared" si="13"/>
        <v>3</v>
      </c>
      <c r="K97">
        <f t="shared" si="13"/>
        <v>10</v>
      </c>
      <c r="L97">
        <f t="shared" si="13"/>
        <v>4</v>
      </c>
      <c r="M97">
        <f t="shared" si="13"/>
        <v>17</v>
      </c>
      <c r="N97">
        <f t="shared" si="13"/>
        <v>25</v>
      </c>
      <c r="O97">
        <f t="shared" si="13"/>
        <v>0</v>
      </c>
      <c r="P97">
        <f t="shared" si="13"/>
        <v>14</v>
      </c>
      <c r="Q97">
        <f t="shared" si="13"/>
        <v>15</v>
      </c>
      <c r="R97">
        <f t="shared" si="13"/>
        <v>21</v>
      </c>
      <c r="S97">
        <f t="shared" si="13"/>
        <v>16</v>
      </c>
      <c r="T97">
        <f t="shared" si="13"/>
        <v>32</v>
      </c>
      <c r="U97">
        <f t="shared" si="13"/>
        <v>19</v>
      </c>
      <c r="V97">
        <f t="shared" si="13"/>
        <v>7</v>
      </c>
      <c r="W97">
        <f t="shared" si="13"/>
        <v>14</v>
      </c>
      <c r="X97">
        <f t="shared" si="13"/>
        <v>14</v>
      </c>
      <c r="Y97">
        <f t="shared" si="13"/>
        <v>1</v>
      </c>
    </row>
    <row r="98" spans="1:25" x14ac:dyDescent="0.15">
      <c r="A98" t="s">
        <v>87</v>
      </c>
      <c r="B98">
        <f t="shared" si="10"/>
        <v>7</v>
      </c>
      <c r="C98">
        <f t="shared" si="13"/>
        <v>12</v>
      </c>
      <c r="D98">
        <f t="shared" si="13"/>
        <v>11</v>
      </c>
      <c r="E98">
        <f t="shared" si="13"/>
        <v>10</v>
      </c>
      <c r="F98">
        <f t="shared" si="13"/>
        <v>5</v>
      </c>
      <c r="G98">
        <f t="shared" si="13"/>
        <v>13</v>
      </c>
      <c r="H98">
        <f t="shared" si="13"/>
        <v>1</v>
      </c>
      <c r="I98">
        <f t="shared" si="13"/>
        <v>11</v>
      </c>
      <c r="J98">
        <f t="shared" si="13"/>
        <v>3</v>
      </c>
      <c r="K98">
        <f t="shared" si="13"/>
        <v>1</v>
      </c>
      <c r="L98">
        <f t="shared" si="13"/>
        <v>11</v>
      </c>
      <c r="M98">
        <f t="shared" si="13"/>
        <v>0</v>
      </c>
      <c r="N98">
        <f t="shared" si="13"/>
        <v>5</v>
      </c>
      <c r="O98">
        <f t="shared" si="13"/>
        <v>17</v>
      </c>
      <c r="P98">
        <f t="shared" si="13"/>
        <v>1</v>
      </c>
      <c r="Q98">
        <f t="shared" si="13"/>
        <v>35</v>
      </c>
      <c r="R98">
        <f t="shared" si="13"/>
        <v>15</v>
      </c>
      <c r="S98">
        <f t="shared" si="13"/>
        <v>9</v>
      </c>
      <c r="T98">
        <f t="shared" si="13"/>
        <v>14</v>
      </c>
      <c r="U98">
        <f t="shared" si="13"/>
        <v>12</v>
      </c>
      <c r="V98">
        <f t="shared" si="13"/>
        <v>15</v>
      </c>
      <c r="W98">
        <f t="shared" si="13"/>
        <v>2</v>
      </c>
      <c r="X98">
        <f t="shared" si="13"/>
        <v>7</v>
      </c>
      <c r="Y98">
        <f t="shared" si="13"/>
        <v>6</v>
      </c>
    </row>
    <row r="99" spans="1:25" x14ac:dyDescent="0.15">
      <c r="A99" t="s">
        <v>88</v>
      </c>
      <c r="B99">
        <f t="shared" si="10"/>
        <v>20</v>
      </c>
      <c r="C99">
        <f t="shared" si="13"/>
        <v>26</v>
      </c>
      <c r="D99">
        <f t="shared" si="13"/>
        <v>21</v>
      </c>
      <c r="E99">
        <f t="shared" si="13"/>
        <v>0</v>
      </c>
      <c r="F99">
        <f t="shared" si="13"/>
        <v>13</v>
      </c>
      <c r="G99">
        <f t="shared" si="13"/>
        <v>11</v>
      </c>
      <c r="H99">
        <f t="shared" si="13"/>
        <v>41</v>
      </c>
      <c r="I99">
        <f t="shared" si="13"/>
        <v>1</v>
      </c>
      <c r="J99">
        <f t="shared" si="13"/>
        <v>18</v>
      </c>
      <c r="K99">
        <f t="shared" si="13"/>
        <v>22</v>
      </c>
      <c r="L99">
        <f t="shared" si="13"/>
        <v>1</v>
      </c>
      <c r="M99">
        <f t="shared" si="13"/>
        <v>5</v>
      </c>
      <c r="N99">
        <f t="shared" si="13"/>
        <v>15</v>
      </c>
      <c r="O99">
        <f t="shared" si="13"/>
        <v>15</v>
      </c>
      <c r="P99">
        <f t="shared" si="13"/>
        <v>11</v>
      </c>
      <c r="Q99">
        <f t="shared" si="13"/>
        <v>25</v>
      </c>
      <c r="R99">
        <f t="shared" si="13"/>
        <v>23</v>
      </c>
      <c r="S99">
        <f t="shared" si="13"/>
        <v>24</v>
      </c>
      <c r="T99">
        <f t="shared" si="13"/>
        <v>2</v>
      </c>
      <c r="U99">
        <f t="shared" si="13"/>
        <v>18</v>
      </c>
      <c r="V99">
        <f t="shared" si="13"/>
        <v>8</v>
      </c>
      <c r="W99">
        <f t="shared" si="13"/>
        <v>6</v>
      </c>
      <c r="X99">
        <f t="shared" si="13"/>
        <v>7</v>
      </c>
      <c r="Y99">
        <f t="shared" si="13"/>
        <v>30</v>
      </c>
    </row>
    <row r="100" spans="1:25" x14ac:dyDescent="0.15">
      <c r="A100" t="s">
        <v>89</v>
      </c>
      <c r="B100">
        <f t="shared" si="10"/>
        <v>18</v>
      </c>
      <c r="C100">
        <f t="shared" si="13"/>
        <v>37</v>
      </c>
      <c r="D100">
        <f t="shared" si="13"/>
        <v>9</v>
      </c>
      <c r="E100">
        <f t="shared" si="13"/>
        <v>46</v>
      </c>
      <c r="F100">
        <f t="shared" si="13"/>
        <v>8</v>
      </c>
      <c r="G100">
        <f t="shared" si="13"/>
        <v>38</v>
      </c>
      <c r="H100">
        <f t="shared" si="13"/>
        <v>13</v>
      </c>
      <c r="I100">
        <f t="shared" si="13"/>
        <v>13</v>
      </c>
      <c r="J100">
        <f t="shared" si="13"/>
        <v>8</v>
      </c>
      <c r="K100">
        <f t="shared" si="13"/>
        <v>4</v>
      </c>
      <c r="L100">
        <f t="shared" si="13"/>
        <v>2</v>
      </c>
      <c r="M100">
        <f t="shared" si="13"/>
        <v>19</v>
      </c>
      <c r="N100">
        <f t="shared" si="13"/>
        <v>25</v>
      </c>
      <c r="O100">
        <f t="shared" si="13"/>
        <v>1</v>
      </c>
      <c r="P100">
        <f t="shared" si="13"/>
        <v>12</v>
      </c>
      <c r="Q100">
        <f t="shared" si="13"/>
        <v>9</v>
      </c>
      <c r="R100">
        <f t="shared" si="13"/>
        <v>22</v>
      </c>
      <c r="S100">
        <f t="shared" si="13"/>
        <v>14</v>
      </c>
      <c r="T100">
        <f t="shared" si="13"/>
        <v>26</v>
      </c>
      <c r="U100">
        <f t="shared" si="13"/>
        <v>18</v>
      </c>
      <c r="V100">
        <f t="shared" si="13"/>
        <v>10</v>
      </c>
      <c r="W100">
        <f t="shared" si="13"/>
        <v>4</v>
      </c>
      <c r="X100">
        <f t="shared" si="13"/>
        <v>14</v>
      </c>
      <c r="Y100">
        <f t="shared" si="13"/>
        <v>16</v>
      </c>
    </row>
    <row r="101" spans="1:25" x14ac:dyDescent="0.15">
      <c r="A101" t="s">
        <v>90</v>
      </c>
      <c r="B101">
        <f t="shared" si="10"/>
        <v>23</v>
      </c>
      <c r="C101">
        <f t="shared" si="13"/>
        <v>47</v>
      </c>
      <c r="D101">
        <f t="shared" si="13"/>
        <v>26</v>
      </c>
      <c r="E101">
        <f t="shared" si="13"/>
        <v>19</v>
      </c>
      <c r="F101">
        <f t="shared" si="13"/>
        <v>4</v>
      </c>
      <c r="G101">
        <f t="shared" si="13"/>
        <v>24</v>
      </c>
      <c r="H101">
        <f t="shared" si="13"/>
        <v>6</v>
      </c>
      <c r="I101">
        <f t="shared" si="13"/>
        <v>18</v>
      </c>
      <c r="J101">
        <f t="shared" si="13"/>
        <v>13</v>
      </c>
      <c r="K101">
        <f t="shared" si="13"/>
        <v>18</v>
      </c>
      <c r="L101">
        <f t="shared" si="13"/>
        <v>15</v>
      </c>
      <c r="M101">
        <f t="shared" si="13"/>
        <v>15</v>
      </c>
      <c r="N101">
        <f t="shared" si="13"/>
        <v>25</v>
      </c>
      <c r="O101">
        <f t="shared" si="13"/>
        <v>25</v>
      </c>
      <c r="P101">
        <f t="shared" si="13"/>
        <v>15</v>
      </c>
      <c r="Q101">
        <f t="shared" si="13"/>
        <v>16</v>
      </c>
      <c r="R101">
        <f t="shared" si="13"/>
        <v>20</v>
      </c>
      <c r="S101">
        <f t="shared" si="13"/>
        <v>22</v>
      </c>
      <c r="T101">
        <f t="shared" si="13"/>
        <v>23</v>
      </c>
      <c r="U101">
        <f t="shared" si="13"/>
        <v>20</v>
      </c>
      <c r="V101">
        <f t="shared" si="13"/>
        <v>6</v>
      </c>
      <c r="W101">
        <f t="shared" si="13"/>
        <v>3</v>
      </c>
      <c r="X101">
        <f t="shared" si="13"/>
        <v>5</v>
      </c>
      <c r="Y101">
        <f t="shared" si="13"/>
        <v>16</v>
      </c>
    </row>
    <row r="102" spans="1:25" x14ac:dyDescent="0.15">
      <c r="A102" t="s">
        <v>91</v>
      </c>
      <c r="B102">
        <f t="shared" si="10"/>
        <v>10</v>
      </c>
      <c r="C102">
        <f t="shared" si="13"/>
        <v>35</v>
      </c>
      <c r="D102">
        <f t="shared" si="13"/>
        <v>22</v>
      </c>
      <c r="E102">
        <f t="shared" si="13"/>
        <v>0</v>
      </c>
      <c r="F102">
        <f t="shared" si="13"/>
        <v>2</v>
      </c>
      <c r="G102">
        <f t="shared" si="13"/>
        <v>3</v>
      </c>
      <c r="H102">
        <f t="shared" si="13"/>
        <v>5</v>
      </c>
      <c r="I102">
        <f t="shared" si="13"/>
        <v>6</v>
      </c>
      <c r="J102">
        <f t="shared" si="13"/>
        <v>1</v>
      </c>
      <c r="K102">
        <f t="shared" si="13"/>
        <v>5</v>
      </c>
      <c r="L102">
        <f t="shared" si="13"/>
        <v>10</v>
      </c>
      <c r="M102">
        <f t="shared" si="13"/>
        <v>6</v>
      </c>
      <c r="N102">
        <f t="shared" si="13"/>
        <v>5</v>
      </c>
      <c r="O102">
        <f t="shared" si="13"/>
        <v>31</v>
      </c>
      <c r="P102">
        <f t="shared" si="13"/>
        <v>10</v>
      </c>
      <c r="Q102">
        <f t="shared" si="13"/>
        <v>1</v>
      </c>
      <c r="R102">
        <f t="shared" si="13"/>
        <v>5</v>
      </c>
      <c r="S102">
        <f t="shared" si="13"/>
        <v>15</v>
      </c>
      <c r="T102">
        <f t="shared" si="13"/>
        <v>3</v>
      </c>
      <c r="U102">
        <f t="shared" si="13"/>
        <v>14</v>
      </c>
      <c r="V102">
        <f t="shared" si="13"/>
        <v>48</v>
      </c>
      <c r="W102">
        <f t="shared" si="13"/>
        <v>23</v>
      </c>
      <c r="X102">
        <f t="shared" si="13"/>
        <v>18</v>
      </c>
      <c r="Y102">
        <f t="shared" si="13"/>
        <v>17</v>
      </c>
    </row>
    <row r="103" spans="1:25" x14ac:dyDescent="0.15">
      <c r="A103" t="s">
        <v>92</v>
      </c>
      <c r="B103">
        <f t="shared" si="10"/>
        <v>17</v>
      </c>
      <c r="C103">
        <f t="shared" si="13"/>
        <v>43</v>
      </c>
      <c r="D103">
        <f t="shared" si="13"/>
        <v>28</v>
      </c>
      <c r="E103">
        <f t="shared" si="13"/>
        <v>13</v>
      </c>
      <c r="F103">
        <f t="shared" si="13"/>
        <v>4</v>
      </c>
      <c r="G103">
        <f t="shared" si="13"/>
        <v>19</v>
      </c>
      <c r="H103">
        <f t="shared" si="13"/>
        <v>10</v>
      </c>
      <c r="I103">
        <f t="shared" si="13"/>
        <v>8</v>
      </c>
      <c r="J103">
        <f t="shared" si="13"/>
        <v>8</v>
      </c>
      <c r="K103">
        <f t="shared" si="13"/>
        <v>13</v>
      </c>
      <c r="L103">
        <f t="shared" si="13"/>
        <v>14</v>
      </c>
      <c r="M103">
        <f t="shared" si="13"/>
        <v>13</v>
      </c>
      <c r="N103">
        <f t="shared" si="13"/>
        <v>18</v>
      </c>
      <c r="O103">
        <f t="shared" si="13"/>
        <v>49</v>
      </c>
      <c r="P103">
        <f t="shared" si="13"/>
        <v>4</v>
      </c>
      <c r="Q103">
        <f t="shared" si="13"/>
        <v>14</v>
      </c>
      <c r="R103">
        <f t="shared" si="13"/>
        <v>16</v>
      </c>
      <c r="S103">
        <f t="shared" si="13"/>
        <v>24</v>
      </c>
      <c r="T103">
        <f t="shared" si="13"/>
        <v>11</v>
      </c>
      <c r="U103">
        <f t="shared" si="13"/>
        <v>27</v>
      </c>
      <c r="V103">
        <f t="shared" si="13"/>
        <v>18</v>
      </c>
      <c r="W103">
        <f t="shared" si="13"/>
        <v>14</v>
      </c>
      <c r="X103">
        <f t="shared" si="13"/>
        <v>7</v>
      </c>
      <c r="Y103">
        <f t="shared" si="13"/>
        <v>23</v>
      </c>
    </row>
    <row r="104" spans="1:25" x14ac:dyDescent="0.15">
      <c r="A104" t="s">
        <v>93</v>
      </c>
      <c r="B104">
        <f t="shared" si="10"/>
        <v>26</v>
      </c>
      <c r="C104">
        <f t="shared" si="13"/>
        <v>26</v>
      </c>
      <c r="D104">
        <f t="shared" si="13"/>
        <v>41</v>
      </c>
      <c r="E104">
        <f t="shared" si="13"/>
        <v>1</v>
      </c>
      <c r="F104">
        <f t="shared" si="13"/>
        <v>4</v>
      </c>
      <c r="G104">
        <f t="shared" si="13"/>
        <v>10</v>
      </c>
      <c r="H104">
        <f t="shared" si="13"/>
        <v>4</v>
      </c>
      <c r="I104">
        <f t="shared" si="13"/>
        <v>1</v>
      </c>
      <c r="J104">
        <f t="shared" si="13"/>
        <v>11</v>
      </c>
      <c r="K104">
        <f t="shared" si="13"/>
        <v>13</v>
      </c>
      <c r="L104">
        <f t="shared" si="13"/>
        <v>5</v>
      </c>
      <c r="M104">
        <f t="shared" si="13"/>
        <v>7</v>
      </c>
      <c r="N104">
        <f t="shared" si="13"/>
        <v>14</v>
      </c>
      <c r="O104">
        <f t="shared" si="13"/>
        <v>6</v>
      </c>
      <c r="P104">
        <f t="shared" si="13"/>
        <v>9</v>
      </c>
      <c r="Q104">
        <f t="shared" si="13"/>
        <v>12</v>
      </c>
      <c r="R104">
        <f t="shared" si="13"/>
        <v>6</v>
      </c>
      <c r="S104">
        <f t="shared" si="13"/>
        <v>21</v>
      </c>
      <c r="T104">
        <f t="shared" si="13"/>
        <v>16</v>
      </c>
      <c r="U104">
        <f t="shared" si="13"/>
        <v>13</v>
      </c>
      <c r="V104">
        <f t="shared" si="13"/>
        <v>7</v>
      </c>
      <c r="W104">
        <f t="shared" si="13"/>
        <v>0</v>
      </c>
      <c r="X104">
        <f t="shared" si="13"/>
        <v>7</v>
      </c>
      <c r="Y104">
        <f t="shared" si="13"/>
        <v>20</v>
      </c>
    </row>
    <row r="105" spans="1:25" x14ac:dyDescent="0.15">
      <c r="A105" t="s">
        <v>94</v>
      </c>
      <c r="B105">
        <f t="shared" si="10"/>
        <v>2</v>
      </c>
      <c r="C105">
        <f t="shared" si="13"/>
        <v>1</v>
      </c>
      <c r="D105">
        <f t="shared" si="13"/>
        <v>17</v>
      </c>
      <c r="E105">
        <f t="shared" si="13"/>
        <v>4</v>
      </c>
      <c r="F105">
        <f t="shared" si="13"/>
        <v>15</v>
      </c>
      <c r="G105">
        <f t="shared" si="13"/>
        <v>10</v>
      </c>
      <c r="H105">
        <f t="shared" si="13"/>
        <v>18</v>
      </c>
      <c r="I105">
        <f t="shared" si="13"/>
        <v>1</v>
      </c>
      <c r="J105">
        <f t="shared" si="13"/>
        <v>2</v>
      </c>
      <c r="K105">
        <f t="shared" si="13"/>
        <v>33</v>
      </c>
      <c r="L105">
        <f t="shared" si="13"/>
        <v>1</v>
      </c>
      <c r="M105">
        <f t="shared" si="13"/>
        <v>0</v>
      </c>
      <c r="N105">
        <f t="shared" si="13"/>
        <v>3</v>
      </c>
      <c r="O105">
        <f t="shared" si="13"/>
        <v>0</v>
      </c>
      <c r="P105">
        <f t="shared" si="13"/>
        <v>22</v>
      </c>
      <c r="Q105">
        <f t="shared" si="13"/>
        <v>6</v>
      </c>
      <c r="R105">
        <f t="shared" si="13"/>
        <v>4</v>
      </c>
      <c r="S105">
        <f t="shared" si="13"/>
        <v>5</v>
      </c>
      <c r="T105">
        <f t="shared" si="13"/>
        <v>19</v>
      </c>
      <c r="U105">
        <f t="shared" si="13"/>
        <v>2</v>
      </c>
      <c r="V105">
        <f t="shared" si="13"/>
        <v>9</v>
      </c>
      <c r="W105">
        <f t="shared" si="13"/>
        <v>23</v>
      </c>
      <c r="X105">
        <f t="shared" si="13"/>
        <v>14</v>
      </c>
      <c r="Y105">
        <f t="shared" si="13"/>
        <v>32</v>
      </c>
    </row>
    <row r="106" spans="1:25" x14ac:dyDescent="0.15">
      <c r="A106" t="s">
        <v>95</v>
      </c>
      <c r="B106">
        <f t="shared" si="10"/>
        <v>6</v>
      </c>
      <c r="C106">
        <f t="shared" si="13"/>
        <v>4</v>
      </c>
      <c r="D106">
        <f t="shared" si="13"/>
        <v>25</v>
      </c>
      <c r="E106">
        <f t="shared" si="13"/>
        <v>11</v>
      </c>
      <c r="F106">
        <f t="shared" si="13"/>
        <v>36</v>
      </c>
      <c r="G106">
        <f t="shared" si="13"/>
        <v>15</v>
      </c>
      <c r="H106">
        <f t="shared" si="13"/>
        <v>12</v>
      </c>
      <c r="I106">
        <f t="shared" si="13"/>
        <v>4</v>
      </c>
      <c r="J106">
        <f t="shared" si="13"/>
        <v>8</v>
      </c>
      <c r="K106">
        <f t="shared" si="13"/>
        <v>21</v>
      </c>
      <c r="L106">
        <f t="shared" si="13"/>
        <v>1</v>
      </c>
      <c r="M106">
        <f t="shared" si="13"/>
        <v>2</v>
      </c>
      <c r="N106">
        <f t="shared" si="13"/>
        <v>21</v>
      </c>
      <c r="O106">
        <f t="shared" si="13"/>
        <v>3</v>
      </c>
      <c r="P106">
        <f t="shared" si="13"/>
        <v>20</v>
      </c>
      <c r="Q106">
        <f t="shared" si="13"/>
        <v>11</v>
      </c>
      <c r="R106">
        <f t="shared" si="13"/>
        <v>7</v>
      </c>
      <c r="S106">
        <f t="shared" si="13"/>
        <v>3</v>
      </c>
      <c r="T106">
        <f t="shared" si="13"/>
        <v>38</v>
      </c>
      <c r="U106">
        <f t="shared" si="13"/>
        <v>1</v>
      </c>
      <c r="V106">
        <f t="shared" ref="C106:Y117" si="14">ABS(V68)</f>
        <v>14</v>
      </c>
      <c r="W106">
        <f t="shared" si="14"/>
        <v>24</v>
      </c>
      <c r="X106">
        <f t="shared" si="14"/>
        <v>15</v>
      </c>
      <c r="Y106">
        <f t="shared" si="14"/>
        <v>33</v>
      </c>
    </row>
    <row r="107" spans="1:25" x14ac:dyDescent="0.15">
      <c r="A107" t="s">
        <v>96</v>
      </c>
      <c r="B107">
        <f t="shared" si="10"/>
        <v>17</v>
      </c>
      <c r="C107">
        <f t="shared" si="14"/>
        <v>4</v>
      </c>
      <c r="D107">
        <f t="shared" si="14"/>
        <v>9</v>
      </c>
      <c r="E107">
        <f t="shared" si="14"/>
        <v>0</v>
      </c>
      <c r="F107">
        <f t="shared" si="14"/>
        <v>1</v>
      </c>
      <c r="G107">
        <f t="shared" si="14"/>
        <v>7</v>
      </c>
      <c r="H107">
        <f t="shared" si="14"/>
        <v>20</v>
      </c>
      <c r="I107">
        <f t="shared" si="14"/>
        <v>11</v>
      </c>
      <c r="J107">
        <f t="shared" si="14"/>
        <v>4</v>
      </c>
      <c r="K107">
        <f t="shared" si="14"/>
        <v>8</v>
      </c>
      <c r="L107">
        <f t="shared" si="14"/>
        <v>22</v>
      </c>
      <c r="M107">
        <f t="shared" si="14"/>
        <v>8</v>
      </c>
      <c r="N107">
        <f t="shared" si="14"/>
        <v>2</v>
      </c>
      <c r="O107">
        <f t="shared" si="14"/>
        <v>15</v>
      </c>
      <c r="P107">
        <f t="shared" si="14"/>
        <v>11</v>
      </c>
      <c r="Q107">
        <f t="shared" si="14"/>
        <v>4</v>
      </c>
      <c r="R107">
        <f t="shared" si="14"/>
        <v>2</v>
      </c>
      <c r="S107">
        <f t="shared" si="14"/>
        <v>8</v>
      </c>
      <c r="T107">
        <f t="shared" si="14"/>
        <v>13</v>
      </c>
      <c r="U107">
        <f t="shared" si="14"/>
        <v>3</v>
      </c>
      <c r="V107">
        <f t="shared" si="14"/>
        <v>25</v>
      </c>
      <c r="W107">
        <f t="shared" si="14"/>
        <v>17</v>
      </c>
      <c r="X107">
        <f t="shared" si="14"/>
        <v>16</v>
      </c>
      <c r="Y107">
        <f t="shared" si="14"/>
        <v>24</v>
      </c>
    </row>
    <row r="108" spans="1:25" x14ac:dyDescent="0.15">
      <c r="A108" t="s">
        <v>97</v>
      </c>
      <c r="B108">
        <f t="shared" si="10"/>
        <v>13</v>
      </c>
      <c r="C108">
        <f t="shared" si="14"/>
        <v>1</v>
      </c>
      <c r="D108">
        <f t="shared" si="14"/>
        <v>10</v>
      </c>
      <c r="E108">
        <f t="shared" si="14"/>
        <v>3</v>
      </c>
      <c r="F108">
        <f t="shared" si="14"/>
        <v>2</v>
      </c>
      <c r="G108">
        <f t="shared" si="14"/>
        <v>5</v>
      </c>
      <c r="H108">
        <f t="shared" si="14"/>
        <v>3</v>
      </c>
      <c r="I108">
        <f t="shared" si="14"/>
        <v>1</v>
      </c>
      <c r="J108">
        <f t="shared" si="14"/>
        <v>3</v>
      </c>
      <c r="K108">
        <f t="shared" si="14"/>
        <v>12</v>
      </c>
      <c r="L108">
        <f t="shared" si="14"/>
        <v>9</v>
      </c>
      <c r="M108">
        <f t="shared" si="14"/>
        <v>2</v>
      </c>
      <c r="N108">
        <f t="shared" si="14"/>
        <v>6</v>
      </c>
      <c r="O108">
        <f t="shared" si="14"/>
        <v>20</v>
      </c>
      <c r="P108">
        <f t="shared" si="14"/>
        <v>1</v>
      </c>
      <c r="Q108">
        <f t="shared" si="14"/>
        <v>3</v>
      </c>
      <c r="R108">
        <f t="shared" si="14"/>
        <v>4</v>
      </c>
      <c r="S108">
        <f t="shared" si="14"/>
        <v>10</v>
      </c>
      <c r="T108">
        <f t="shared" si="14"/>
        <v>7</v>
      </c>
      <c r="U108">
        <f t="shared" si="14"/>
        <v>20</v>
      </c>
      <c r="V108">
        <f t="shared" si="14"/>
        <v>18</v>
      </c>
      <c r="W108">
        <f t="shared" si="14"/>
        <v>17</v>
      </c>
      <c r="X108">
        <f t="shared" si="14"/>
        <v>4</v>
      </c>
      <c r="Y108">
        <f t="shared" si="14"/>
        <v>13</v>
      </c>
    </row>
    <row r="109" spans="1:25" x14ac:dyDescent="0.15">
      <c r="A109" t="s">
        <v>98</v>
      </c>
      <c r="B109">
        <f t="shared" si="10"/>
        <v>6</v>
      </c>
      <c r="C109">
        <f t="shared" si="14"/>
        <v>19</v>
      </c>
      <c r="D109">
        <f t="shared" si="14"/>
        <v>3</v>
      </c>
      <c r="E109">
        <f t="shared" si="14"/>
        <v>5</v>
      </c>
      <c r="F109">
        <f t="shared" si="14"/>
        <v>0</v>
      </c>
      <c r="G109">
        <f t="shared" si="14"/>
        <v>4</v>
      </c>
      <c r="H109">
        <f t="shared" si="14"/>
        <v>3</v>
      </c>
      <c r="I109">
        <f t="shared" si="14"/>
        <v>24</v>
      </c>
      <c r="J109">
        <f t="shared" si="14"/>
        <v>4</v>
      </c>
      <c r="K109">
        <f t="shared" si="14"/>
        <v>3</v>
      </c>
      <c r="L109">
        <f t="shared" si="14"/>
        <v>4</v>
      </c>
      <c r="M109">
        <f t="shared" si="14"/>
        <v>18</v>
      </c>
      <c r="N109">
        <f t="shared" si="14"/>
        <v>48</v>
      </c>
      <c r="O109">
        <f t="shared" si="14"/>
        <v>8</v>
      </c>
      <c r="P109">
        <f t="shared" si="14"/>
        <v>4</v>
      </c>
      <c r="Q109">
        <f t="shared" si="14"/>
        <v>2</v>
      </c>
      <c r="R109">
        <f t="shared" si="14"/>
        <v>15</v>
      </c>
      <c r="S109">
        <f t="shared" si="14"/>
        <v>14</v>
      </c>
      <c r="T109">
        <f t="shared" si="14"/>
        <v>9</v>
      </c>
      <c r="U109">
        <f t="shared" si="14"/>
        <v>11</v>
      </c>
      <c r="V109">
        <f t="shared" si="14"/>
        <v>17</v>
      </c>
      <c r="W109">
        <f t="shared" si="14"/>
        <v>15</v>
      </c>
      <c r="X109">
        <f t="shared" si="14"/>
        <v>10</v>
      </c>
      <c r="Y109">
        <f t="shared" si="14"/>
        <v>26</v>
      </c>
    </row>
    <row r="110" spans="1:25" x14ac:dyDescent="0.15">
      <c r="A110" t="s">
        <v>99</v>
      </c>
      <c r="B110">
        <f t="shared" si="10"/>
        <v>12</v>
      </c>
      <c r="C110">
        <f t="shared" si="14"/>
        <v>8</v>
      </c>
      <c r="D110">
        <f t="shared" si="14"/>
        <v>10</v>
      </c>
      <c r="E110">
        <f t="shared" si="14"/>
        <v>1</v>
      </c>
      <c r="F110">
        <f t="shared" si="14"/>
        <v>2</v>
      </c>
      <c r="G110">
        <f t="shared" si="14"/>
        <v>7</v>
      </c>
      <c r="H110">
        <f t="shared" si="14"/>
        <v>3</v>
      </c>
      <c r="I110">
        <f t="shared" si="14"/>
        <v>1</v>
      </c>
      <c r="J110">
        <f t="shared" si="14"/>
        <v>0</v>
      </c>
      <c r="K110">
        <f t="shared" si="14"/>
        <v>11</v>
      </c>
      <c r="L110">
        <f t="shared" si="14"/>
        <v>5</v>
      </c>
      <c r="M110">
        <f t="shared" si="14"/>
        <v>11</v>
      </c>
      <c r="N110">
        <f t="shared" si="14"/>
        <v>2</v>
      </c>
      <c r="O110">
        <f t="shared" si="14"/>
        <v>19</v>
      </c>
      <c r="P110">
        <f t="shared" si="14"/>
        <v>8</v>
      </c>
      <c r="Q110">
        <f t="shared" si="14"/>
        <v>17</v>
      </c>
      <c r="R110">
        <f t="shared" si="14"/>
        <v>2</v>
      </c>
      <c r="S110">
        <f t="shared" si="14"/>
        <v>34</v>
      </c>
      <c r="T110">
        <f t="shared" si="14"/>
        <v>14</v>
      </c>
      <c r="U110">
        <f t="shared" si="14"/>
        <v>32</v>
      </c>
      <c r="V110">
        <f t="shared" si="14"/>
        <v>18</v>
      </c>
      <c r="W110">
        <f t="shared" si="14"/>
        <v>19</v>
      </c>
      <c r="X110">
        <f t="shared" si="14"/>
        <v>6</v>
      </c>
      <c r="Y110">
        <f t="shared" si="14"/>
        <v>27</v>
      </c>
    </row>
    <row r="111" spans="1:25" x14ac:dyDescent="0.15">
      <c r="A111" t="s">
        <v>100</v>
      </c>
      <c r="B111">
        <f t="shared" si="10"/>
        <v>10</v>
      </c>
      <c r="C111">
        <f t="shared" si="14"/>
        <v>7</v>
      </c>
      <c r="D111">
        <f t="shared" si="14"/>
        <v>6</v>
      </c>
      <c r="E111">
        <f t="shared" si="14"/>
        <v>2</v>
      </c>
      <c r="F111">
        <f t="shared" si="14"/>
        <v>2</v>
      </c>
      <c r="G111">
        <f t="shared" si="14"/>
        <v>1</v>
      </c>
      <c r="H111">
        <f t="shared" si="14"/>
        <v>1</v>
      </c>
      <c r="I111">
        <f t="shared" si="14"/>
        <v>15</v>
      </c>
      <c r="J111">
        <f t="shared" si="14"/>
        <v>0</v>
      </c>
      <c r="K111">
        <f t="shared" si="14"/>
        <v>6</v>
      </c>
      <c r="L111">
        <f t="shared" si="14"/>
        <v>0</v>
      </c>
      <c r="M111">
        <f t="shared" si="14"/>
        <v>26</v>
      </c>
      <c r="N111">
        <f t="shared" si="14"/>
        <v>21</v>
      </c>
      <c r="O111">
        <f t="shared" si="14"/>
        <v>8</v>
      </c>
      <c r="P111">
        <f t="shared" si="14"/>
        <v>1</v>
      </c>
      <c r="Q111">
        <f t="shared" si="14"/>
        <v>5</v>
      </c>
      <c r="R111">
        <f t="shared" si="14"/>
        <v>44</v>
      </c>
      <c r="S111">
        <f t="shared" si="14"/>
        <v>21</v>
      </c>
      <c r="T111">
        <f t="shared" si="14"/>
        <v>12</v>
      </c>
      <c r="U111">
        <f t="shared" si="14"/>
        <v>16</v>
      </c>
      <c r="V111">
        <f t="shared" si="14"/>
        <v>13</v>
      </c>
      <c r="W111">
        <f t="shared" si="14"/>
        <v>12</v>
      </c>
      <c r="X111">
        <f t="shared" si="14"/>
        <v>9</v>
      </c>
      <c r="Y111">
        <f t="shared" si="14"/>
        <v>27</v>
      </c>
    </row>
    <row r="112" spans="1:25" x14ac:dyDescent="0.15">
      <c r="A112" t="s">
        <v>101</v>
      </c>
      <c r="B112">
        <f t="shared" si="10"/>
        <v>14</v>
      </c>
      <c r="C112">
        <f t="shared" si="14"/>
        <v>6</v>
      </c>
      <c r="D112">
        <f t="shared" si="14"/>
        <v>6</v>
      </c>
      <c r="E112">
        <f t="shared" si="14"/>
        <v>11</v>
      </c>
      <c r="F112">
        <f t="shared" si="14"/>
        <v>47</v>
      </c>
      <c r="G112">
        <f t="shared" si="14"/>
        <v>9</v>
      </c>
      <c r="H112">
        <f t="shared" si="14"/>
        <v>14</v>
      </c>
      <c r="I112">
        <f t="shared" si="14"/>
        <v>15</v>
      </c>
      <c r="J112">
        <f t="shared" si="14"/>
        <v>26</v>
      </c>
      <c r="K112">
        <f t="shared" si="14"/>
        <v>7</v>
      </c>
      <c r="L112">
        <f t="shared" si="14"/>
        <v>14</v>
      </c>
      <c r="M112">
        <f t="shared" si="14"/>
        <v>13</v>
      </c>
      <c r="N112">
        <f t="shared" si="14"/>
        <v>15</v>
      </c>
      <c r="O112">
        <f t="shared" si="14"/>
        <v>14</v>
      </c>
      <c r="P112">
        <f t="shared" si="14"/>
        <v>12</v>
      </c>
      <c r="Q112">
        <f t="shared" si="14"/>
        <v>10</v>
      </c>
      <c r="R112">
        <f t="shared" si="14"/>
        <v>19</v>
      </c>
      <c r="S112">
        <f t="shared" si="14"/>
        <v>10</v>
      </c>
      <c r="T112">
        <f t="shared" si="14"/>
        <v>34</v>
      </c>
      <c r="U112">
        <f t="shared" si="14"/>
        <v>13</v>
      </c>
      <c r="V112">
        <f t="shared" si="14"/>
        <v>16</v>
      </c>
      <c r="W112">
        <f t="shared" si="14"/>
        <v>8</v>
      </c>
      <c r="X112">
        <f t="shared" si="14"/>
        <v>8</v>
      </c>
      <c r="Y112">
        <f t="shared" si="14"/>
        <v>23</v>
      </c>
    </row>
    <row r="113" spans="1:26" x14ac:dyDescent="0.15">
      <c r="A113" t="s">
        <v>102</v>
      </c>
      <c r="B113">
        <f t="shared" si="10"/>
        <v>10</v>
      </c>
      <c r="C113">
        <f t="shared" si="14"/>
        <v>11</v>
      </c>
      <c r="D113">
        <f t="shared" si="14"/>
        <v>2</v>
      </c>
      <c r="E113">
        <f t="shared" si="14"/>
        <v>4</v>
      </c>
      <c r="F113">
        <f t="shared" si="14"/>
        <v>4</v>
      </c>
      <c r="G113">
        <f t="shared" si="14"/>
        <v>5</v>
      </c>
      <c r="H113">
        <f t="shared" si="14"/>
        <v>6</v>
      </c>
      <c r="I113">
        <f t="shared" si="14"/>
        <v>15</v>
      </c>
      <c r="J113">
        <f t="shared" si="14"/>
        <v>1</v>
      </c>
      <c r="K113">
        <f t="shared" si="14"/>
        <v>3</v>
      </c>
      <c r="L113">
        <f t="shared" si="14"/>
        <v>1</v>
      </c>
      <c r="M113">
        <f t="shared" si="14"/>
        <v>44</v>
      </c>
      <c r="N113">
        <f t="shared" si="14"/>
        <v>4</v>
      </c>
      <c r="O113">
        <f t="shared" si="14"/>
        <v>6</v>
      </c>
      <c r="P113">
        <f t="shared" si="14"/>
        <v>1</v>
      </c>
      <c r="Q113">
        <f t="shared" si="14"/>
        <v>4</v>
      </c>
      <c r="R113">
        <f t="shared" si="14"/>
        <v>10</v>
      </c>
      <c r="S113">
        <f t="shared" si="14"/>
        <v>10</v>
      </c>
      <c r="T113">
        <f t="shared" si="14"/>
        <v>11</v>
      </c>
      <c r="U113">
        <f t="shared" si="14"/>
        <v>10</v>
      </c>
      <c r="V113">
        <f t="shared" si="14"/>
        <v>14</v>
      </c>
      <c r="W113">
        <f t="shared" si="14"/>
        <v>7</v>
      </c>
      <c r="X113">
        <f t="shared" si="14"/>
        <v>6</v>
      </c>
      <c r="Y113">
        <f t="shared" si="14"/>
        <v>20</v>
      </c>
    </row>
    <row r="114" spans="1:26" x14ac:dyDescent="0.15">
      <c r="A114" t="s">
        <v>103</v>
      </c>
      <c r="B114">
        <f t="shared" si="10"/>
        <v>61</v>
      </c>
      <c r="C114">
        <f t="shared" si="14"/>
        <v>5</v>
      </c>
      <c r="D114">
        <f t="shared" si="14"/>
        <v>20</v>
      </c>
      <c r="E114">
        <f t="shared" si="14"/>
        <v>1</v>
      </c>
      <c r="F114">
        <f t="shared" si="14"/>
        <v>12</v>
      </c>
      <c r="G114">
        <f t="shared" si="14"/>
        <v>7</v>
      </c>
      <c r="H114">
        <f t="shared" si="14"/>
        <v>7</v>
      </c>
      <c r="I114">
        <f t="shared" si="14"/>
        <v>1</v>
      </c>
      <c r="J114">
        <f t="shared" si="14"/>
        <v>3</v>
      </c>
      <c r="K114">
        <f t="shared" si="14"/>
        <v>5</v>
      </c>
      <c r="L114">
        <f t="shared" si="14"/>
        <v>9</v>
      </c>
      <c r="M114">
        <f t="shared" si="14"/>
        <v>4</v>
      </c>
      <c r="N114">
        <f t="shared" si="14"/>
        <v>11</v>
      </c>
      <c r="O114">
        <f t="shared" si="14"/>
        <v>3</v>
      </c>
      <c r="P114">
        <f t="shared" si="14"/>
        <v>2</v>
      </c>
      <c r="Q114">
        <f t="shared" si="14"/>
        <v>2</v>
      </c>
      <c r="R114">
        <f t="shared" si="14"/>
        <v>6</v>
      </c>
      <c r="S114">
        <f t="shared" si="14"/>
        <v>10</v>
      </c>
      <c r="T114">
        <f t="shared" si="14"/>
        <v>11</v>
      </c>
      <c r="U114">
        <f t="shared" si="14"/>
        <v>11</v>
      </c>
      <c r="V114">
        <f t="shared" si="14"/>
        <v>7</v>
      </c>
      <c r="W114">
        <f t="shared" si="14"/>
        <v>11</v>
      </c>
      <c r="X114">
        <f t="shared" si="14"/>
        <v>7</v>
      </c>
      <c r="Y114">
        <f t="shared" si="14"/>
        <v>15</v>
      </c>
    </row>
    <row r="115" spans="1:26" x14ac:dyDescent="0.15">
      <c r="A115" t="s">
        <v>104</v>
      </c>
      <c r="B115">
        <f t="shared" si="10"/>
        <v>11</v>
      </c>
      <c r="C115">
        <f t="shared" si="14"/>
        <v>4</v>
      </c>
      <c r="D115">
        <f t="shared" si="14"/>
        <v>5</v>
      </c>
      <c r="E115">
        <f t="shared" si="14"/>
        <v>3</v>
      </c>
      <c r="F115">
        <f t="shared" si="14"/>
        <v>31</v>
      </c>
      <c r="G115">
        <f t="shared" si="14"/>
        <v>6</v>
      </c>
      <c r="H115">
        <f t="shared" si="14"/>
        <v>18</v>
      </c>
      <c r="I115">
        <f t="shared" si="14"/>
        <v>15</v>
      </c>
      <c r="J115">
        <f t="shared" si="14"/>
        <v>24</v>
      </c>
      <c r="K115">
        <f t="shared" si="14"/>
        <v>7</v>
      </c>
      <c r="L115">
        <f t="shared" si="14"/>
        <v>12</v>
      </c>
      <c r="M115">
        <f t="shared" si="14"/>
        <v>16</v>
      </c>
      <c r="N115">
        <f t="shared" si="14"/>
        <v>14</v>
      </c>
      <c r="O115">
        <f t="shared" si="14"/>
        <v>30</v>
      </c>
      <c r="P115">
        <f t="shared" si="14"/>
        <v>8</v>
      </c>
      <c r="Q115">
        <f t="shared" si="14"/>
        <v>12</v>
      </c>
      <c r="R115">
        <f t="shared" si="14"/>
        <v>14</v>
      </c>
      <c r="S115">
        <f t="shared" si="14"/>
        <v>8</v>
      </c>
      <c r="T115">
        <f t="shared" si="14"/>
        <v>53</v>
      </c>
      <c r="U115">
        <f t="shared" si="14"/>
        <v>11</v>
      </c>
      <c r="V115">
        <f t="shared" si="14"/>
        <v>28</v>
      </c>
      <c r="W115">
        <f t="shared" si="14"/>
        <v>14</v>
      </c>
      <c r="X115">
        <f t="shared" si="14"/>
        <v>5</v>
      </c>
      <c r="Y115">
        <f t="shared" si="14"/>
        <v>25</v>
      </c>
    </row>
    <row r="116" spans="1:26" x14ac:dyDescent="0.15">
      <c r="A116" t="s">
        <v>105</v>
      </c>
      <c r="B116">
        <f t="shared" si="10"/>
        <v>15</v>
      </c>
      <c r="C116">
        <f t="shared" si="14"/>
        <v>5</v>
      </c>
      <c r="D116">
        <f t="shared" si="14"/>
        <v>5</v>
      </c>
      <c r="E116">
        <f t="shared" si="14"/>
        <v>1</v>
      </c>
      <c r="F116">
        <f t="shared" si="14"/>
        <v>3</v>
      </c>
      <c r="G116">
        <f t="shared" si="14"/>
        <v>6</v>
      </c>
      <c r="H116">
        <f t="shared" si="14"/>
        <v>9</v>
      </c>
      <c r="I116">
        <f t="shared" si="14"/>
        <v>62</v>
      </c>
      <c r="J116">
        <f t="shared" si="14"/>
        <v>7</v>
      </c>
      <c r="K116">
        <f t="shared" si="14"/>
        <v>1</v>
      </c>
      <c r="L116">
        <f t="shared" si="14"/>
        <v>5</v>
      </c>
      <c r="M116">
        <f t="shared" si="14"/>
        <v>4</v>
      </c>
      <c r="N116">
        <f t="shared" si="14"/>
        <v>4</v>
      </c>
      <c r="O116">
        <f t="shared" si="14"/>
        <v>6</v>
      </c>
      <c r="P116">
        <f t="shared" si="14"/>
        <v>7</v>
      </c>
      <c r="Q116">
        <f t="shared" si="14"/>
        <v>6</v>
      </c>
      <c r="R116">
        <f t="shared" si="14"/>
        <v>19</v>
      </c>
      <c r="S116">
        <f t="shared" si="14"/>
        <v>14</v>
      </c>
      <c r="T116">
        <f t="shared" si="14"/>
        <v>6</v>
      </c>
      <c r="U116">
        <f t="shared" si="14"/>
        <v>8</v>
      </c>
      <c r="V116">
        <f t="shared" si="14"/>
        <v>9</v>
      </c>
      <c r="W116">
        <f t="shared" si="14"/>
        <v>6</v>
      </c>
      <c r="X116">
        <f t="shared" si="14"/>
        <v>2</v>
      </c>
      <c r="Y116">
        <f t="shared" si="14"/>
        <v>18</v>
      </c>
    </row>
    <row r="117" spans="1:26" x14ac:dyDescent="0.15">
      <c r="A117" t="s">
        <v>106</v>
      </c>
      <c r="B117">
        <f t="shared" si="10"/>
        <v>15</v>
      </c>
      <c r="C117">
        <f t="shared" si="14"/>
        <v>1</v>
      </c>
      <c r="D117">
        <f t="shared" si="14"/>
        <v>12</v>
      </c>
      <c r="E117">
        <f t="shared" si="14"/>
        <v>1</v>
      </c>
      <c r="F117">
        <f t="shared" si="14"/>
        <v>5</v>
      </c>
      <c r="G117">
        <f t="shared" si="14"/>
        <v>1</v>
      </c>
      <c r="H117">
        <f t="shared" si="14"/>
        <v>5</v>
      </c>
      <c r="I117">
        <f t="shared" si="14"/>
        <v>2</v>
      </c>
      <c r="J117">
        <f t="shared" si="14"/>
        <v>7</v>
      </c>
      <c r="K117">
        <f t="shared" si="14"/>
        <v>7</v>
      </c>
      <c r="L117">
        <f t="shared" si="14"/>
        <v>12</v>
      </c>
      <c r="M117">
        <f t="shared" si="14"/>
        <v>2</v>
      </c>
      <c r="N117">
        <f t="shared" si="14"/>
        <v>5</v>
      </c>
      <c r="O117">
        <f t="shared" si="14"/>
        <v>13</v>
      </c>
      <c r="P117">
        <f t="shared" si="14"/>
        <v>5</v>
      </c>
      <c r="Q117">
        <f t="shared" si="14"/>
        <v>4</v>
      </c>
      <c r="R117">
        <f t="shared" si="14"/>
        <v>11</v>
      </c>
      <c r="S117">
        <f t="shared" si="14"/>
        <v>18</v>
      </c>
      <c r="T117">
        <f t="shared" si="14"/>
        <v>9</v>
      </c>
      <c r="U117">
        <f t="shared" si="14"/>
        <v>7</v>
      </c>
      <c r="V117">
        <f t="shared" si="14"/>
        <v>11</v>
      </c>
      <c r="W117">
        <f t="shared" si="14"/>
        <v>16</v>
      </c>
      <c r="X117">
        <f>ABS(X79)</f>
        <v>4</v>
      </c>
      <c r="Y117">
        <f>ABS(Y79)</f>
        <v>16</v>
      </c>
    </row>
    <row r="118" spans="1:26" x14ac:dyDescent="0.15">
      <c r="A118" s="4" t="s">
        <v>114</v>
      </c>
      <c r="B118" s="10">
        <f>AVERAGE(B84:B117)</f>
        <v>14.911764705882353</v>
      </c>
      <c r="C118" s="10">
        <f t="shared" ref="C118:Y118" si="15">AVERAGE(C84:C117)</f>
        <v>14.794117647058824</v>
      </c>
      <c r="D118" s="10">
        <f t="shared" si="15"/>
        <v>12.558823529411764</v>
      </c>
      <c r="E118" s="10">
        <f t="shared" si="15"/>
        <v>7.7352941176470589</v>
      </c>
      <c r="F118" s="10">
        <f t="shared" si="15"/>
        <v>9.0588235294117645</v>
      </c>
      <c r="G118" s="10">
        <f t="shared" si="15"/>
        <v>11.588235294117647</v>
      </c>
      <c r="H118" s="10">
        <f t="shared" si="15"/>
        <v>9.6764705882352935</v>
      </c>
      <c r="I118" s="10">
        <f t="shared" si="15"/>
        <v>10.117647058823529</v>
      </c>
      <c r="J118" s="10">
        <f t="shared" si="15"/>
        <v>7.8529411764705879</v>
      </c>
      <c r="K118" s="10">
        <f t="shared" si="15"/>
        <v>10.382352941176471</v>
      </c>
      <c r="L118" s="10">
        <f t="shared" si="15"/>
        <v>7.8235294117647056</v>
      </c>
      <c r="M118" s="10">
        <f t="shared" si="15"/>
        <v>9.7941176470588243</v>
      </c>
      <c r="N118" s="10">
        <f t="shared" si="15"/>
        <v>11.823529411764707</v>
      </c>
      <c r="O118" s="10">
        <f t="shared" si="15"/>
        <v>12.794117647058824</v>
      </c>
      <c r="P118" s="10">
        <f t="shared" si="15"/>
        <v>11.088235294117647</v>
      </c>
      <c r="Q118" s="10">
        <f t="shared" si="15"/>
        <v>8.9705882352941178</v>
      </c>
      <c r="R118" s="10">
        <f t="shared" si="15"/>
        <v>11.264705882352942</v>
      </c>
      <c r="S118" s="10">
        <f t="shared" si="15"/>
        <v>13.705882352941176</v>
      </c>
      <c r="T118" s="10">
        <f t="shared" si="15"/>
        <v>17.5</v>
      </c>
      <c r="U118" s="10">
        <f t="shared" si="15"/>
        <v>13.823529411764707</v>
      </c>
      <c r="V118" s="10">
        <f t="shared" si="15"/>
        <v>15.823529411764707</v>
      </c>
      <c r="W118" s="10">
        <f t="shared" si="15"/>
        <v>14.794117647058824</v>
      </c>
      <c r="X118" s="10">
        <f t="shared" si="15"/>
        <v>12.970588235294118</v>
      </c>
      <c r="Y118" s="10">
        <f t="shared" si="15"/>
        <v>17.382352941176471</v>
      </c>
      <c r="Z118" t="e">
        <f>AVERAGE(Z93:Z117)</f>
        <v>#DIV/0!</v>
      </c>
    </row>
    <row r="119" spans="1:26" x14ac:dyDescent="0.15">
      <c r="A119" s="4"/>
    </row>
    <row r="120" spans="1:26" x14ac:dyDescent="0.15">
      <c r="A120" s="4"/>
    </row>
    <row r="121" spans="1:26" x14ac:dyDescent="0.15">
      <c r="A121" s="4" t="s">
        <v>116</v>
      </c>
    </row>
    <row r="122" spans="1:26" x14ac:dyDescent="0.15">
      <c r="B122" t="s">
        <v>25</v>
      </c>
      <c r="C122" t="s">
        <v>27</v>
      </c>
      <c r="D122" t="s">
        <v>29</v>
      </c>
      <c r="E122" t="s">
        <v>37</v>
      </c>
      <c r="F122" t="s">
        <v>31</v>
      </c>
      <c r="G122" t="s">
        <v>33</v>
      </c>
      <c r="H122" t="s">
        <v>35</v>
      </c>
      <c r="I122" t="s">
        <v>39</v>
      </c>
      <c r="J122" t="s">
        <v>41</v>
      </c>
      <c r="K122" t="s">
        <v>43</v>
      </c>
      <c r="L122" t="s">
        <v>45</v>
      </c>
      <c r="M122" t="s">
        <v>47</v>
      </c>
      <c r="N122" t="s">
        <v>49</v>
      </c>
      <c r="O122" t="s">
        <v>51</v>
      </c>
      <c r="P122" t="s">
        <v>53</v>
      </c>
      <c r="Q122" t="s">
        <v>55</v>
      </c>
      <c r="R122" t="s">
        <v>57</v>
      </c>
      <c r="S122" t="s">
        <v>59</v>
      </c>
      <c r="T122" t="s">
        <v>61</v>
      </c>
      <c r="U122" t="s">
        <v>63</v>
      </c>
      <c r="V122" t="s">
        <v>65</v>
      </c>
      <c r="W122" t="s">
        <v>67</v>
      </c>
      <c r="X122" t="s">
        <v>69</v>
      </c>
      <c r="Y122" t="s">
        <v>71</v>
      </c>
    </row>
    <row r="123" spans="1:26" x14ac:dyDescent="0.15">
      <c r="A123" t="s">
        <v>73</v>
      </c>
      <c r="B123" s="7">
        <f t="shared" ref="B123:B156" si="16">B84/$AA6</f>
        <v>7.1428571428571425E-2</v>
      </c>
      <c r="C123" s="7">
        <f t="shared" ref="C123:Y134" si="17">C84/$AA6</f>
        <v>5.9523809523809521E-2</v>
      </c>
      <c r="D123" s="7">
        <f t="shared" si="17"/>
        <v>7.1428571428571425E-2</v>
      </c>
      <c r="E123" s="7">
        <f t="shared" si="17"/>
        <v>3.5714285714285712E-2</v>
      </c>
      <c r="F123" s="7">
        <f t="shared" si="17"/>
        <v>3.5714285714285712E-2</v>
      </c>
      <c r="G123" s="7">
        <f t="shared" si="17"/>
        <v>3.5714285714285712E-2</v>
      </c>
      <c r="H123" s="7">
        <f t="shared" si="17"/>
        <v>8.3333333333333329E-2</v>
      </c>
      <c r="I123" s="7">
        <f t="shared" si="17"/>
        <v>3.5714285714285712E-2</v>
      </c>
      <c r="J123" s="7">
        <f t="shared" si="17"/>
        <v>4.7619047619047616E-2</v>
      </c>
      <c r="K123" s="7">
        <f t="shared" si="17"/>
        <v>0.10714285714285714</v>
      </c>
      <c r="L123" s="7">
        <f t="shared" si="17"/>
        <v>4.7619047619047616E-2</v>
      </c>
      <c r="M123" s="7">
        <f t="shared" si="17"/>
        <v>1.1904761904761904E-2</v>
      </c>
      <c r="N123" s="7">
        <f t="shared" si="17"/>
        <v>9.5238095238095233E-2</v>
      </c>
      <c r="O123" s="7">
        <f t="shared" si="17"/>
        <v>0.11904761904761904</v>
      </c>
      <c r="P123" s="7">
        <f t="shared" si="17"/>
        <v>0.14285714285714285</v>
      </c>
      <c r="Q123" s="7">
        <f t="shared" si="17"/>
        <v>5.9523809523809521E-2</v>
      </c>
      <c r="R123" s="7">
        <f t="shared" si="17"/>
        <v>2.3809523809523808E-2</v>
      </c>
      <c r="S123" s="7">
        <f t="shared" si="17"/>
        <v>0.11904761904761904</v>
      </c>
      <c r="T123" s="7">
        <f t="shared" si="17"/>
        <v>7.1428571428571425E-2</v>
      </c>
      <c r="U123" s="7">
        <f t="shared" si="17"/>
        <v>0.17857142857142858</v>
      </c>
      <c r="V123" s="7">
        <f t="shared" si="17"/>
        <v>0.16666666666666666</v>
      </c>
      <c r="W123" s="7">
        <f t="shared" si="17"/>
        <v>0.19047619047619047</v>
      </c>
      <c r="X123" s="7">
        <f t="shared" si="17"/>
        <v>0.29761904761904762</v>
      </c>
      <c r="Y123" s="7">
        <f t="shared" si="17"/>
        <v>1.1904761904761904E-2</v>
      </c>
    </row>
    <row r="124" spans="1:26" x14ac:dyDescent="0.15">
      <c r="A124" t="s">
        <v>74</v>
      </c>
      <c r="B124" s="7">
        <f t="shared" si="16"/>
        <v>0.12820512820512819</v>
      </c>
      <c r="C124" s="7">
        <f t="shared" ref="C124:Q124" si="18">C85/$AA7</f>
        <v>0.20512820512820512</v>
      </c>
      <c r="D124" s="7">
        <f t="shared" si="18"/>
        <v>0.10256410256410256</v>
      </c>
      <c r="E124" s="7">
        <f t="shared" si="18"/>
        <v>0.11538461538461539</v>
      </c>
      <c r="F124" s="7">
        <f t="shared" si="18"/>
        <v>0.11538461538461539</v>
      </c>
      <c r="G124" s="7">
        <f t="shared" si="18"/>
        <v>0.16666666666666666</v>
      </c>
      <c r="H124" s="7">
        <f t="shared" si="18"/>
        <v>0.10256410256410256</v>
      </c>
      <c r="I124" s="7">
        <f t="shared" si="18"/>
        <v>3.8461538461538464E-2</v>
      </c>
      <c r="J124" s="7">
        <f t="shared" si="18"/>
        <v>1.282051282051282E-2</v>
      </c>
      <c r="K124" s="7">
        <f t="shared" si="18"/>
        <v>2.564102564102564E-2</v>
      </c>
      <c r="L124" s="7">
        <f t="shared" si="18"/>
        <v>7.6923076923076927E-2</v>
      </c>
      <c r="M124" s="7">
        <f t="shared" si="18"/>
        <v>1.282051282051282E-2</v>
      </c>
      <c r="N124" s="7">
        <f t="shared" si="18"/>
        <v>5.128205128205128E-2</v>
      </c>
      <c r="O124" s="7">
        <f t="shared" si="18"/>
        <v>5.128205128205128E-2</v>
      </c>
      <c r="P124" s="7">
        <f t="shared" si="18"/>
        <v>6.4102564102564097E-2</v>
      </c>
      <c r="Q124" s="7">
        <f t="shared" si="18"/>
        <v>0</v>
      </c>
      <c r="R124" s="7">
        <f t="shared" si="17"/>
        <v>6.4102564102564097E-2</v>
      </c>
      <c r="S124" s="7">
        <f t="shared" si="17"/>
        <v>8.9743589743589744E-2</v>
      </c>
      <c r="T124" s="7">
        <f t="shared" si="17"/>
        <v>0.30769230769230771</v>
      </c>
      <c r="U124" s="7">
        <f t="shared" si="17"/>
        <v>0.20512820512820512</v>
      </c>
      <c r="V124" s="7">
        <f t="shared" si="17"/>
        <v>0.26923076923076922</v>
      </c>
      <c r="W124" s="7">
        <f t="shared" si="17"/>
        <v>3.8461538461538464E-2</v>
      </c>
      <c r="X124" s="7">
        <f t="shared" si="17"/>
        <v>0.21794871794871795</v>
      </c>
      <c r="Y124" s="7">
        <f t="shared" si="17"/>
        <v>0.12820512820512819</v>
      </c>
    </row>
    <row r="125" spans="1:26" x14ac:dyDescent="0.15">
      <c r="A125" t="s">
        <v>75</v>
      </c>
      <c r="B125" s="7">
        <f t="shared" si="16"/>
        <v>0.26760563380281688</v>
      </c>
      <c r="C125" s="7">
        <f t="shared" si="17"/>
        <v>0.323943661971831</v>
      </c>
      <c r="D125" s="7">
        <f t="shared" si="17"/>
        <v>4.2253521126760563E-2</v>
      </c>
      <c r="E125" s="7">
        <f t="shared" si="17"/>
        <v>0.29577464788732394</v>
      </c>
      <c r="F125" s="7">
        <f t="shared" si="17"/>
        <v>0.18309859154929578</v>
      </c>
      <c r="G125" s="7">
        <f t="shared" si="17"/>
        <v>0.30985915492957744</v>
      </c>
      <c r="H125" s="7">
        <f t="shared" si="17"/>
        <v>0.19718309859154928</v>
      </c>
      <c r="I125" s="7">
        <f t="shared" si="17"/>
        <v>0.11267605633802817</v>
      </c>
      <c r="J125" s="7">
        <f t="shared" si="17"/>
        <v>0.19718309859154928</v>
      </c>
      <c r="K125" s="7">
        <f t="shared" si="17"/>
        <v>1.4084507042253521E-2</v>
      </c>
      <c r="L125" s="7">
        <f t="shared" si="17"/>
        <v>4.2253521126760563E-2</v>
      </c>
      <c r="M125" s="7">
        <f t="shared" si="17"/>
        <v>0.14084507042253522</v>
      </c>
      <c r="N125" s="7">
        <f t="shared" si="17"/>
        <v>7.0422535211267609E-2</v>
      </c>
      <c r="O125" s="7">
        <f t="shared" si="17"/>
        <v>2.8169014084507043E-2</v>
      </c>
      <c r="P125" s="7">
        <f t="shared" si="17"/>
        <v>0.14084507042253522</v>
      </c>
      <c r="Q125" s="7">
        <f t="shared" si="17"/>
        <v>0.18309859154929578</v>
      </c>
      <c r="R125" s="7">
        <f t="shared" si="17"/>
        <v>0.14084507042253522</v>
      </c>
      <c r="S125" s="7">
        <f t="shared" si="17"/>
        <v>0.19718309859154928</v>
      </c>
      <c r="T125" s="7">
        <f t="shared" si="17"/>
        <v>0.39436619718309857</v>
      </c>
      <c r="U125" s="7">
        <f t="shared" si="17"/>
        <v>0.12676056338028169</v>
      </c>
      <c r="V125" s="7">
        <f t="shared" si="17"/>
        <v>1.4084507042253521E-2</v>
      </c>
      <c r="W125" s="7">
        <f t="shared" si="17"/>
        <v>0.26760563380281688</v>
      </c>
      <c r="X125" s="7">
        <f t="shared" si="17"/>
        <v>0.23943661971830985</v>
      </c>
      <c r="Y125" s="7">
        <f t="shared" si="17"/>
        <v>0.323943661971831</v>
      </c>
    </row>
    <row r="126" spans="1:26" x14ac:dyDescent="0.15">
      <c r="A126" t="s">
        <v>76</v>
      </c>
      <c r="B126" s="7">
        <f t="shared" si="16"/>
        <v>8.5714285714285715E-2</v>
      </c>
      <c r="C126" s="7">
        <f t="shared" si="17"/>
        <v>0.3</v>
      </c>
      <c r="D126" s="7">
        <f t="shared" si="17"/>
        <v>0.21428571428571427</v>
      </c>
      <c r="E126" s="7">
        <f t="shared" si="17"/>
        <v>8.5714285714285715E-2</v>
      </c>
      <c r="F126" s="7">
        <f t="shared" si="17"/>
        <v>0.12857142857142856</v>
      </c>
      <c r="G126" s="7">
        <f t="shared" si="17"/>
        <v>0.2</v>
      </c>
      <c r="H126" s="7">
        <f t="shared" si="17"/>
        <v>7.1428571428571425E-2</v>
      </c>
      <c r="I126" s="7">
        <f t="shared" si="17"/>
        <v>0.1</v>
      </c>
      <c r="J126" s="7">
        <f t="shared" si="17"/>
        <v>7.1428571428571425E-2</v>
      </c>
      <c r="K126" s="7">
        <f t="shared" si="17"/>
        <v>0</v>
      </c>
      <c r="L126" s="7">
        <f t="shared" si="17"/>
        <v>2.8571428571428571E-2</v>
      </c>
      <c r="M126" s="7">
        <f t="shared" si="17"/>
        <v>5.7142857142857141E-2</v>
      </c>
      <c r="N126" s="7">
        <f t="shared" si="17"/>
        <v>0.11428571428571428</v>
      </c>
      <c r="O126" s="7">
        <f t="shared" si="17"/>
        <v>0.3</v>
      </c>
      <c r="P126" s="7">
        <f t="shared" si="17"/>
        <v>7.1428571428571425E-2</v>
      </c>
      <c r="Q126" s="7">
        <f t="shared" si="17"/>
        <v>2.8571428571428571E-2</v>
      </c>
      <c r="R126" s="7">
        <f t="shared" si="17"/>
        <v>4.2857142857142858E-2</v>
      </c>
      <c r="S126" s="7">
        <f t="shared" si="17"/>
        <v>0.2</v>
      </c>
      <c r="T126" s="7">
        <f t="shared" si="17"/>
        <v>0.55714285714285716</v>
      </c>
      <c r="U126" s="7">
        <f t="shared" si="17"/>
        <v>0.25714285714285712</v>
      </c>
      <c r="V126" s="7">
        <f t="shared" si="17"/>
        <v>0.27142857142857141</v>
      </c>
      <c r="W126" s="7">
        <f t="shared" si="17"/>
        <v>0.4</v>
      </c>
      <c r="X126" s="7">
        <f t="shared" si="17"/>
        <v>0.37142857142857144</v>
      </c>
      <c r="Y126" s="7">
        <f t="shared" si="17"/>
        <v>0.31428571428571428</v>
      </c>
    </row>
    <row r="127" spans="1:26" x14ac:dyDescent="0.15">
      <c r="A127" t="s">
        <v>77</v>
      </c>
      <c r="B127" s="7">
        <f t="shared" si="16"/>
        <v>0.17142857142857143</v>
      </c>
      <c r="C127" s="7">
        <f t="shared" si="17"/>
        <v>0.12857142857142856</v>
      </c>
      <c r="D127" s="7">
        <f t="shared" si="17"/>
        <v>0</v>
      </c>
      <c r="E127" s="7">
        <f t="shared" si="17"/>
        <v>1.4285714285714285E-2</v>
      </c>
      <c r="F127" s="7">
        <f t="shared" si="17"/>
        <v>1.4285714285714285E-2</v>
      </c>
      <c r="G127" s="7">
        <f t="shared" si="17"/>
        <v>4.2857142857142858E-2</v>
      </c>
      <c r="H127" s="7">
        <f t="shared" si="17"/>
        <v>2.8571428571428571E-2</v>
      </c>
      <c r="I127" s="7">
        <f t="shared" si="17"/>
        <v>5.7142857142857141E-2</v>
      </c>
      <c r="J127" s="7">
        <f t="shared" si="17"/>
        <v>0</v>
      </c>
      <c r="K127" s="7">
        <f t="shared" si="17"/>
        <v>0.37142857142857144</v>
      </c>
      <c r="L127" s="7">
        <f t="shared" si="17"/>
        <v>1.4285714285714285E-2</v>
      </c>
      <c r="M127" s="7">
        <f t="shared" si="17"/>
        <v>5.7142857142857141E-2</v>
      </c>
      <c r="N127" s="7">
        <f t="shared" si="17"/>
        <v>0.12857142857142856</v>
      </c>
      <c r="O127" s="7">
        <f t="shared" si="17"/>
        <v>0.17142857142857143</v>
      </c>
      <c r="P127" s="7">
        <f t="shared" si="17"/>
        <v>2.8571428571428571E-2</v>
      </c>
      <c r="Q127" s="7">
        <f t="shared" si="17"/>
        <v>0.11428571428571428</v>
      </c>
      <c r="R127" s="7">
        <f t="shared" si="17"/>
        <v>2.8571428571428571E-2</v>
      </c>
      <c r="S127" s="7">
        <f t="shared" si="17"/>
        <v>0</v>
      </c>
      <c r="T127" s="7">
        <f t="shared" si="17"/>
        <v>0.1</v>
      </c>
      <c r="U127" s="7">
        <f t="shared" si="17"/>
        <v>0.14285714285714285</v>
      </c>
      <c r="V127" s="7">
        <f t="shared" si="17"/>
        <v>0.34285714285714286</v>
      </c>
      <c r="W127" s="7">
        <f t="shared" si="17"/>
        <v>0.11428571428571428</v>
      </c>
      <c r="X127" s="7">
        <f t="shared" si="17"/>
        <v>0.1</v>
      </c>
      <c r="Y127" s="7">
        <f t="shared" si="17"/>
        <v>2.8571428571428571E-2</v>
      </c>
    </row>
    <row r="128" spans="1:26" x14ac:dyDescent="0.15">
      <c r="A128" t="s">
        <v>78</v>
      </c>
      <c r="B128" s="7">
        <f t="shared" si="16"/>
        <v>0.26470588235294118</v>
      </c>
      <c r="C128" s="7">
        <f t="shared" si="17"/>
        <v>0</v>
      </c>
      <c r="D128" s="7">
        <f t="shared" si="17"/>
        <v>8.8235294117647065E-2</v>
      </c>
      <c r="E128" s="7">
        <f t="shared" si="17"/>
        <v>8.8235294117647065E-2</v>
      </c>
      <c r="F128" s="7">
        <f t="shared" si="17"/>
        <v>1.4705882352941176E-2</v>
      </c>
      <c r="G128" s="7">
        <f t="shared" si="17"/>
        <v>1.4705882352941176E-2</v>
      </c>
      <c r="H128" s="7">
        <f t="shared" si="17"/>
        <v>0.17647058823529413</v>
      </c>
      <c r="I128" s="7">
        <f t="shared" si="17"/>
        <v>0.16176470588235295</v>
      </c>
      <c r="J128" s="7">
        <f t="shared" si="17"/>
        <v>0.14705882352941177</v>
      </c>
      <c r="K128" s="7">
        <f t="shared" si="17"/>
        <v>0.27941176470588236</v>
      </c>
      <c r="L128" s="7">
        <f t="shared" si="17"/>
        <v>0.16176470588235295</v>
      </c>
      <c r="M128" s="7">
        <f t="shared" si="17"/>
        <v>0.19117647058823528</v>
      </c>
      <c r="N128" s="7">
        <f t="shared" si="17"/>
        <v>0.20588235294117646</v>
      </c>
      <c r="O128" s="7">
        <f t="shared" si="17"/>
        <v>0.35294117647058826</v>
      </c>
      <c r="P128" s="7">
        <f t="shared" si="17"/>
        <v>0.33823529411764708</v>
      </c>
      <c r="Q128" s="7">
        <f t="shared" si="17"/>
        <v>2.9411764705882353E-2</v>
      </c>
      <c r="R128" s="7">
        <f t="shared" si="17"/>
        <v>8.8235294117647065E-2</v>
      </c>
      <c r="S128" s="7">
        <f t="shared" si="17"/>
        <v>0.44117647058823528</v>
      </c>
      <c r="T128" s="7">
        <f t="shared" si="17"/>
        <v>0.17647058823529413</v>
      </c>
      <c r="U128" s="7">
        <f t="shared" si="17"/>
        <v>0.27941176470588236</v>
      </c>
      <c r="V128" s="7">
        <f t="shared" si="17"/>
        <v>0.47058823529411764</v>
      </c>
      <c r="W128" s="7">
        <f t="shared" si="17"/>
        <v>0.4264705882352941</v>
      </c>
      <c r="X128" s="7">
        <f t="shared" si="17"/>
        <v>0.44117647058823528</v>
      </c>
      <c r="Y128" s="7">
        <f t="shared" si="17"/>
        <v>5.8823529411764705E-2</v>
      </c>
    </row>
    <row r="129" spans="1:25" x14ac:dyDescent="0.15">
      <c r="A129" t="s">
        <v>79</v>
      </c>
      <c r="B129" s="7">
        <f t="shared" si="16"/>
        <v>0.36764705882352944</v>
      </c>
      <c r="C129" s="7">
        <f t="shared" si="17"/>
        <v>0.22058823529411764</v>
      </c>
      <c r="D129" s="7">
        <f t="shared" si="17"/>
        <v>0</v>
      </c>
      <c r="E129" s="7">
        <f t="shared" si="17"/>
        <v>0.11764705882352941</v>
      </c>
      <c r="F129" s="7">
        <f t="shared" si="17"/>
        <v>0.10294117647058823</v>
      </c>
      <c r="G129" s="7">
        <f t="shared" si="17"/>
        <v>8.8235294117647065E-2</v>
      </c>
      <c r="H129" s="7">
        <f t="shared" si="17"/>
        <v>2.9411764705882353E-2</v>
      </c>
      <c r="I129" s="7">
        <f t="shared" si="17"/>
        <v>1.4705882352941176E-2</v>
      </c>
      <c r="J129" s="7">
        <f t="shared" si="17"/>
        <v>0.10294117647058823</v>
      </c>
      <c r="K129" s="7">
        <f t="shared" si="17"/>
        <v>0.17647058823529413</v>
      </c>
      <c r="L129" s="7">
        <f t="shared" si="17"/>
        <v>0.33823529411764708</v>
      </c>
      <c r="M129" s="7">
        <f t="shared" si="17"/>
        <v>0</v>
      </c>
      <c r="N129" s="7">
        <f t="shared" si="17"/>
        <v>7.3529411764705885E-2</v>
      </c>
      <c r="O129" s="7">
        <f t="shared" si="17"/>
        <v>4.4117647058823532E-2</v>
      </c>
      <c r="P129" s="7">
        <f t="shared" si="17"/>
        <v>4.4117647058823532E-2</v>
      </c>
      <c r="Q129" s="7">
        <f t="shared" si="17"/>
        <v>0.22058823529411764</v>
      </c>
      <c r="R129" s="7">
        <f t="shared" si="17"/>
        <v>2.9411764705882353E-2</v>
      </c>
      <c r="S129" s="7">
        <f t="shared" si="17"/>
        <v>0.27941176470588236</v>
      </c>
      <c r="T129" s="7">
        <f t="shared" si="17"/>
        <v>2.9411764705882353E-2</v>
      </c>
      <c r="U129" s="7">
        <f t="shared" si="17"/>
        <v>0.20588235294117646</v>
      </c>
      <c r="V129" s="7">
        <f t="shared" si="17"/>
        <v>2.9411764705882353E-2</v>
      </c>
      <c r="W129" s="7">
        <f t="shared" si="17"/>
        <v>7.3529411764705885E-2</v>
      </c>
      <c r="X129" s="7">
        <f t="shared" si="17"/>
        <v>0.25</v>
      </c>
      <c r="Y129" s="7">
        <f t="shared" si="17"/>
        <v>0.16176470588235295</v>
      </c>
    </row>
    <row r="130" spans="1:25" x14ac:dyDescent="0.15">
      <c r="A130" t="s">
        <v>80</v>
      </c>
      <c r="B130" s="7">
        <f t="shared" si="16"/>
        <v>0.26865671641791045</v>
      </c>
      <c r="C130" s="7">
        <f t="shared" si="17"/>
        <v>7.4626865671641784E-2</v>
      </c>
      <c r="D130" s="7">
        <f t="shared" si="17"/>
        <v>0.14925373134328357</v>
      </c>
      <c r="E130" s="7">
        <f t="shared" si="17"/>
        <v>7.4626865671641784E-2</v>
      </c>
      <c r="F130" s="7">
        <f t="shared" si="17"/>
        <v>5.9701492537313432E-2</v>
      </c>
      <c r="G130" s="7">
        <f t="shared" si="17"/>
        <v>0.19402985074626866</v>
      </c>
      <c r="H130" s="7">
        <f t="shared" si="17"/>
        <v>0.13432835820895522</v>
      </c>
      <c r="I130" s="7">
        <f t="shared" si="17"/>
        <v>0.20895522388059701</v>
      </c>
      <c r="J130" s="7">
        <f t="shared" si="17"/>
        <v>4.4776119402985072E-2</v>
      </c>
      <c r="K130" s="7">
        <f t="shared" si="17"/>
        <v>0.16417910447761194</v>
      </c>
      <c r="L130" s="7">
        <f t="shared" si="17"/>
        <v>0.28358208955223879</v>
      </c>
      <c r="M130" s="7">
        <f t="shared" si="17"/>
        <v>0.2537313432835821</v>
      </c>
      <c r="N130" s="7">
        <f t="shared" si="17"/>
        <v>0.14925373134328357</v>
      </c>
      <c r="O130" s="7">
        <f t="shared" si="17"/>
        <v>0.23880597014925373</v>
      </c>
      <c r="P130" s="7">
        <f t="shared" si="17"/>
        <v>0.31343283582089554</v>
      </c>
      <c r="Q130" s="7">
        <f t="shared" si="17"/>
        <v>5.9701492537313432E-2</v>
      </c>
      <c r="R130" s="7">
        <f t="shared" si="17"/>
        <v>0.16417910447761194</v>
      </c>
      <c r="S130" s="7">
        <f t="shared" si="17"/>
        <v>7.4626865671641784E-2</v>
      </c>
      <c r="T130" s="7">
        <f t="shared" si="17"/>
        <v>4.4776119402985072E-2</v>
      </c>
      <c r="U130" s="7">
        <f t="shared" si="17"/>
        <v>0.14925373134328357</v>
      </c>
      <c r="V130" s="7">
        <f t="shared" si="17"/>
        <v>0.43283582089552236</v>
      </c>
      <c r="W130" s="7">
        <f t="shared" si="17"/>
        <v>0.19402985074626866</v>
      </c>
      <c r="X130" s="7">
        <f t="shared" si="17"/>
        <v>0.37313432835820898</v>
      </c>
      <c r="Y130" s="7">
        <f t="shared" si="17"/>
        <v>0.23880597014925373</v>
      </c>
    </row>
    <row r="131" spans="1:25" x14ac:dyDescent="0.15">
      <c r="A131" t="s">
        <v>81</v>
      </c>
      <c r="B131" s="7">
        <f t="shared" si="16"/>
        <v>0.11290322580645161</v>
      </c>
      <c r="C131" s="7">
        <f t="shared" si="17"/>
        <v>0.24193548387096775</v>
      </c>
      <c r="D131" s="7">
        <f t="shared" si="17"/>
        <v>0.19354838709677419</v>
      </c>
      <c r="E131" s="7">
        <f t="shared" si="17"/>
        <v>3.2258064516129031E-2</v>
      </c>
      <c r="F131" s="7">
        <f t="shared" si="17"/>
        <v>0.14516129032258066</v>
      </c>
      <c r="G131" s="7">
        <f t="shared" si="17"/>
        <v>0.22580645161290322</v>
      </c>
      <c r="H131" s="7">
        <f t="shared" si="17"/>
        <v>0.35483870967741937</v>
      </c>
      <c r="I131" s="7">
        <f t="shared" si="17"/>
        <v>0.14516129032258066</v>
      </c>
      <c r="J131" s="7">
        <f t="shared" si="17"/>
        <v>0.5</v>
      </c>
      <c r="K131" s="7">
        <f t="shared" si="17"/>
        <v>0.14516129032258066</v>
      </c>
      <c r="L131" s="7">
        <f t="shared" si="17"/>
        <v>0.11290322580645161</v>
      </c>
      <c r="M131" s="7">
        <f t="shared" si="17"/>
        <v>0.20967741935483872</v>
      </c>
      <c r="N131" s="7">
        <f t="shared" si="17"/>
        <v>8.0645161290322578E-2</v>
      </c>
      <c r="O131" s="7">
        <f t="shared" si="17"/>
        <v>0.12903225806451613</v>
      </c>
      <c r="P131" s="7">
        <f t="shared" si="17"/>
        <v>0.29032258064516131</v>
      </c>
      <c r="Q131" s="7">
        <f t="shared" si="17"/>
        <v>0</v>
      </c>
      <c r="R131" s="7">
        <f t="shared" si="17"/>
        <v>8.0645161290322578E-2</v>
      </c>
      <c r="S131" s="7">
        <f t="shared" si="17"/>
        <v>0.16129032258064516</v>
      </c>
      <c r="T131" s="7">
        <f t="shared" si="17"/>
        <v>0.22580645161290322</v>
      </c>
      <c r="U131" s="7">
        <f t="shared" si="17"/>
        <v>8.0645161290322578E-2</v>
      </c>
      <c r="V131" s="7">
        <f t="shared" si="17"/>
        <v>0.20967741935483872</v>
      </c>
      <c r="W131" s="7">
        <f t="shared" si="17"/>
        <v>0.56451612903225812</v>
      </c>
      <c r="X131" s="7">
        <f t="shared" si="17"/>
        <v>0.58064516129032262</v>
      </c>
      <c r="Y131" s="7">
        <f t="shared" si="17"/>
        <v>1.6129032258064516E-2</v>
      </c>
    </row>
    <row r="132" spans="1:25" x14ac:dyDescent="0.15">
      <c r="A132" t="s">
        <v>82</v>
      </c>
      <c r="B132" s="7">
        <f t="shared" si="16"/>
        <v>7.0175438596491224E-2</v>
      </c>
      <c r="C132" s="7">
        <f t="shared" si="17"/>
        <v>0.10526315789473684</v>
      </c>
      <c r="D132" s="7">
        <f t="shared" si="17"/>
        <v>0.24561403508771928</v>
      </c>
      <c r="E132" s="7">
        <f t="shared" si="17"/>
        <v>0.14035087719298245</v>
      </c>
      <c r="F132" s="7">
        <f t="shared" si="17"/>
        <v>0.35087719298245612</v>
      </c>
      <c r="G132" s="7">
        <f t="shared" si="17"/>
        <v>0.21052631578947367</v>
      </c>
      <c r="H132" s="7">
        <f t="shared" si="17"/>
        <v>0.17543859649122806</v>
      </c>
      <c r="I132" s="7">
        <f t="shared" si="17"/>
        <v>0.19298245614035087</v>
      </c>
      <c r="J132" s="7">
        <f t="shared" si="17"/>
        <v>1.7543859649122806E-2</v>
      </c>
      <c r="K132" s="7">
        <f t="shared" si="17"/>
        <v>8.771929824561403E-2</v>
      </c>
      <c r="L132" s="7">
        <f t="shared" si="17"/>
        <v>0.24561403508771928</v>
      </c>
      <c r="M132" s="7">
        <f t="shared" si="17"/>
        <v>8.771929824561403E-2</v>
      </c>
      <c r="N132" s="7">
        <f t="shared" si="17"/>
        <v>0.14035087719298245</v>
      </c>
      <c r="O132" s="7">
        <f t="shared" si="17"/>
        <v>1.7543859649122806E-2</v>
      </c>
      <c r="P132" s="7">
        <f t="shared" si="17"/>
        <v>0.17543859649122806</v>
      </c>
      <c r="Q132" s="7">
        <f t="shared" si="17"/>
        <v>0.12280701754385964</v>
      </c>
      <c r="R132" s="7">
        <f t="shared" si="17"/>
        <v>0.12280701754385964</v>
      </c>
      <c r="S132" s="7">
        <f t="shared" si="17"/>
        <v>7.0175438596491224E-2</v>
      </c>
      <c r="T132" s="7">
        <f t="shared" si="17"/>
        <v>0.49122807017543857</v>
      </c>
      <c r="U132" s="7">
        <f t="shared" si="17"/>
        <v>0.17543859649122806</v>
      </c>
      <c r="V132" s="7">
        <f t="shared" si="17"/>
        <v>0.14035087719298245</v>
      </c>
      <c r="W132" s="7">
        <f t="shared" si="17"/>
        <v>0.43859649122807015</v>
      </c>
      <c r="X132" s="7">
        <f t="shared" si="17"/>
        <v>0.17543859649122806</v>
      </c>
      <c r="Y132" s="7">
        <f t="shared" si="17"/>
        <v>0.31578947368421051</v>
      </c>
    </row>
    <row r="133" spans="1:25" x14ac:dyDescent="0.15">
      <c r="A133" t="s">
        <v>83</v>
      </c>
      <c r="B133" s="7">
        <f t="shared" si="16"/>
        <v>0.5535714285714286</v>
      </c>
      <c r="C133" s="7">
        <f t="shared" si="17"/>
        <v>0.5357142857142857</v>
      </c>
      <c r="D133" s="7">
        <f t="shared" si="17"/>
        <v>0.17857142857142858</v>
      </c>
      <c r="E133" s="7">
        <f t="shared" si="17"/>
        <v>0.32142857142857145</v>
      </c>
      <c r="F133" s="7">
        <f t="shared" si="17"/>
        <v>0.10714285714285714</v>
      </c>
      <c r="G133" s="7">
        <f t="shared" si="17"/>
        <v>0.39285714285714285</v>
      </c>
      <c r="H133" s="7">
        <f t="shared" si="17"/>
        <v>0.23214285714285715</v>
      </c>
      <c r="I133" s="7">
        <f t="shared" si="17"/>
        <v>0.19642857142857142</v>
      </c>
      <c r="J133" s="7">
        <f t="shared" si="17"/>
        <v>0.25</v>
      </c>
      <c r="K133" s="7">
        <f t="shared" si="17"/>
        <v>0.19642857142857142</v>
      </c>
      <c r="L133" s="7">
        <f t="shared" si="17"/>
        <v>3.5714285714285712E-2</v>
      </c>
      <c r="M133" s="7">
        <f t="shared" si="17"/>
        <v>0.23214285714285715</v>
      </c>
      <c r="N133" s="7">
        <f t="shared" si="17"/>
        <v>0.14285714285714285</v>
      </c>
      <c r="O133" s="7">
        <f t="shared" si="17"/>
        <v>0.17857142857142858</v>
      </c>
      <c r="P133" s="7">
        <f t="shared" si="17"/>
        <v>0.44642857142857145</v>
      </c>
      <c r="Q133" s="7">
        <f t="shared" si="17"/>
        <v>0.19642857142857142</v>
      </c>
      <c r="R133" s="7">
        <f t="shared" si="17"/>
        <v>0.42857142857142855</v>
      </c>
      <c r="S133" s="7">
        <f t="shared" si="17"/>
        <v>0.35714285714285715</v>
      </c>
      <c r="T133" s="7">
        <f t="shared" si="17"/>
        <v>0.48214285714285715</v>
      </c>
      <c r="U133" s="7">
        <f t="shared" si="17"/>
        <v>0.42857142857142855</v>
      </c>
      <c r="V133" s="7">
        <f t="shared" si="17"/>
        <v>0.125</v>
      </c>
      <c r="W133" s="7">
        <f t="shared" si="17"/>
        <v>0.39285714285714285</v>
      </c>
      <c r="X133" s="7">
        <f t="shared" si="17"/>
        <v>7.1428571428571425E-2</v>
      </c>
      <c r="Y133" s="7">
        <f t="shared" si="17"/>
        <v>0.17857142857142858</v>
      </c>
    </row>
    <row r="134" spans="1:25" x14ac:dyDescent="0.15">
      <c r="A134" t="s">
        <v>84</v>
      </c>
      <c r="B134" s="7">
        <f t="shared" si="16"/>
        <v>1.7857142857142856E-2</v>
      </c>
      <c r="C134" s="7">
        <f t="shared" si="17"/>
        <v>0.125</v>
      </c>
      <c r="D134" s="7">
        <f t="shared" si="17"/>
        <v>0.375</v>
      </c>
      <c r="E134" s="7">
        <f t="shared" si="17"/>
        <v>0.14285714285714285</v>
      </c>
      <c r="F134" s="7">
        <f t="shared" si="17"/>
        <v>1.7857142857142856E-2</v>
      </c>
      <c r="G134" s="7">
        <f t="shared" si="17"/>
        <v>0.16071428571428573</v>
      </c>
      <c r="H134" s="7">
        <f t="shared" si="17"/>
        <v>0.32142857142857145</v>
      </c>
      <c r="I134" s="7">
        <f t="shared" si="17"/>
        <v>0.375</v>
      </c>
      <c r="J134" s="7">
        <f t="shared" si="17"/>
        <v>0.17857142857142858</v>
      </c>
      <c r="K134" s="7">
        <f t="shared" si="17"/>
        <v>0.3392857142857143</v>
      </c>
      <c r="L134" s="7">
        <f t="shared" si="17"/>
        <v>0.23214285714285715</v>
      </c>
      <c r="M134" s="7">
        <f t="shared" si="17"/>
        <v>0.3392857142857143</v>
      </c>
      <c r="N134" s="7">
        <f t="shared" si="17"/>
        <v>0.5178571428571429</v>
      </c>
      <c r="O134" s="7">
        <f t="shared" si="17"/>
        <v>0.44642857142857145</v>
      </c>
      <c r="P134" s="7">
        <f t="shared" si="17"/>
        <v>0.42857142857142855</v>
      </c>
      <c r="Q134" s="7">
        <f t="shared" si="17"/>
        <v>0.4107142857142857</v>
      </c>
      <c r="R134" s="7">
        <f t="shared" si="17"/>
        <v>0.23214285714285715</v>
      </c>
      <c r="S134" s="7">
        <f t="shared" si="17"/>
        <v>0.10714285714285714</v>
      </c>
      <c r="T134" s="7">
        <f t="shared" ref="C134:Y145" si="19">T95/$AA17</f>
        <v>8.9285714285714288E-2</v>
      </c>
      <c r="U134" s="7">
        <f t="shared" si="19"/>
        <v>0.26785714285714285</v>
      </c>
      <c r="V134" s="7">
        <f t="shared" si="19"/>
        <v>0.5178571428571429</v>
      </c>
      <c r="W134" s="7">
        <f t="shared" si="19"/>
        <v>0.5892857142857143</v>
      </c>
      <c r="X134" s="7">
        <f t="shared" si="19"/>
        <v>0.42857142857142855</v>
      </c>
      <c r="Y134" s="7">
        <f t="shared" si="19"/>
        <v>0.6071428571428571</v>
      </c>
    </row>
    <row r="135" spans="1:25" x14ac:dyDescent="0.15">
      <c r="A135" t="s">
        <v>85</v>
      </c>
      <c r="B135" s="7">
        <f t="shared" si="16"/>
        <v>0.2</v>
      </c>
      <c r="C135" s="7">
        <f t="shared" si="19"/>
        <v>0.21818181818181817</v>
      </c>
      <c r="D135" s="7">
        <f t="shared" si="19"/>
        <v>0.36363636363636365</v>
      </c>
      <c r="E135" s="7">
        <f t="shared" si="19"/>
        <v>0.14545454545454545</v>
      </c>
      <c r="F135" s="7">
        <f t="shared" si="19"/>
        <v>0.29090909090909089</v>
      </c>
      <c r="G135" s="7">
        <f t="shared" si="19"/>
        <v>0.4</v>
      </c>
      <c r="H135" s="7">
        <f t="shared" si="19"/>
        <v>3.6363636363636362E-2</v>
      </c>
      <c r="I135" s="7">
        <f t="shared" si="19"/>
        <v>0</v>
      </c>
      <c r="J135" s="7">
        <f t="shared" si="19"/>
        <v>0.23636363636363636</v>
      </c>
      <c r="K135" s="7">
        <f t="shared" si="19"/>
        <v>0.34545454545454546</v>
      </c>
      <c r="L135" s="7">
        <f t="shared" si="19"/>
        <v>7.2727272727272724E-2</v>
      </c>
      <c r="M135" s="7">
        <f t="shared" si="19"/>
        <v>1.8181818181818181E-2</v>
      </c>
      <c r="N135" s="7">
        <f t="shared" si="19"/>
        <v>1.8181818181818181E-2</v>
      </c>
      <c r="O135" s="7">
        <f t="shared" si="19"/>
        <v>0.18181818181818182</v>
      </c>
      <c r="P135" s="7">
        <f t="shared" si="19"/>
        <v>0.74545454545454548</v>
      </c>
      <c r="Q135" s="7">
        <f t="shared" si="19"/>
        <v>3.6363636363636362E-2</v>
      </c>
      <c r="R135" s="7">
        <f t="shared" si="19"/>
        <v>0.14545454545454545</v>
      </c>
      <c r="S135" s="7">
        <f t="shared" si="19"/>
        <v>0.30909090909090908</v>
      </c>
      <c r="T135" s="7">
        <f t="shared" si="19"/>
        <v>0.67272727272727273</v>
      </c>
      <c r="U135" s="7">
        <f t="shared" si="19"/>
        <v>0.34545454545454546</v>
      </c>
      <c r="V135" s="7">
        <f t="shared" si="19"/>
        <v>0.38181818181818183</v>
      </c>
      <c r="W135" s="7">
        <f t="shared" si="19"/>
        <v>0.21818181818181817</v>
      </c>
      <c r="X135" s="7">
        <f t="shared" si="19"/>
        <v>0.32727272727272727</v>
      </c>
      <c r="Y135" s="7">
        <f t="shared" si="19"/>
        <v>0.2</v>
      </c>
    </row>
    <row r="136" spans="1:25" x14ac:dyDescent="0.15">
      <c r="A136" t="s">
        <v>86</v>
      </c>
      <c r="B136" s="7">
        <f t="shared" si="16"/>
        <v>0.48148148148148145</v>
      </c>
      <c r="C136" s="7">
        <f t="shared" si="19"/>
        <v>0.68518518518518523</v>
      </c>
      <c r="D136" s="7">
        <f t="shared" si="19"/>
        <v>0.25925925925925924</v>
      </c>
      <c r="E136" s="7">
        <f t="shared" si="19"/>
        <v>0.44444444444444442</v>
      </c>
      <c r="F136" s="7">
        <f t="shared" si="19"/>
        <v>0.16666666666666666</v>
      </c>
      <c r="G136" s="7">
        <f t="shared" si="19"/>
        <v>0.72222222222222221</v>
      </c>
      <c r="H136" s="7">
        <f t="shared" si="19"/>
        <v>0.1111111111111111</v>
      </c>
      <c r="I136" s="7">
        <f t="shared" si="19"/>
        <v>0.29629629629629628</v>
      </c>
      <c r="J136" s="7">
        <f t="shared" si="19"/>
        <v>5.5555555555555552E-2</v>
      </c>
      <c r="K136" s="7">
        <f t="shared" si="19"/>
        <v>0.18518518518518517</v>
      </c>
      <c r="L136" s="7">
        <f t="shared" si="19"/>
        <v>7.407407407407407E-2</v>
      </c>
      <c r="M136" s="7">
        <f t="shared" si="19"/>
        <v>0.31481481481481483</v>
      </c>
      <c r="N136" s="7">
        <f t="shared" si="19"/>
        <v>0.46296296296296297</v>
      </c>
      <c r="O136" s="7">
        <f t="shared" si="19"/>
        <v>0</v>
      </c>
      <c r="P136" s="7">
        <f t="shared" si="19"/>
        <v>0.25925925925925924</v>
      </c>
      <c r="Q136" s="7">
        <f t="shared" si="19"/>
        <v>0.27777777777777779</v>
      </c>
      <c r="R136" s="7">
        <f t="shared" si="19"/>
        <v>0.3888888888888889</v>
      </c>
      <c r="S136" s="7">
        <f t="shared" si="19"/>
        <v>0.29629629629629628</v>
      </c>
      <c r="T136" s="7">
        <f t="shared" si="19"/>
        <v>0.59259259259259256</v>
      </c>
      <c r="U136" s="7">
        <f t="shared" si="19"/>
        <v>0.35185185185185186</v>
      </c>
      <c r="V136" s="7">
        <f t="shared" si="19"/>
        <v>0.12962962962962962</v>
      </c>
      <c r="W136" s="7">
        <f t="shared" si="19"/>
        <v>0.25925925925925924</v>
      </c>
      <c r="X136" s="7">
        <f t="shared" si="19"/>
        <v>0.25925925925925924</v>
      </c>
      <c r="Y136" s="7">
        <f t="shared" si="19"/>
        <v>1.8518518518518517E-2</v>
      </c>
    </row>
    <row r="137" spans="1:25" x14ac:dyDescent="0.15">
      <c r="A137" t="s">
        <v>87</v>
      </c>
      <c r="B137" s="7">
        <f t="shared" si="16"/>
        <v>0.13461538461538461</v>
      </c>
      <c r="C137" s="7">
        <f t="shared" si="19"/>
        <v>0.23076923076923078</v>
      </c>
      <c r="D137" s="7">
        <f t="shared" si="19"/>
        <v>0.21153846153846154</v>
      </c>
      <c r="E137" s="7">
        <f t="shared" si="19"/>
        <v>0.19230769230769232</v>
      </c>
      <c r="F137" s="7">
        <f t="shared" si="19"/>
        <v>9.6153846153846159E-2</v>
      </c>
      <c r="G137" s="7">
        <f t="shared" si="19"/>
        <v>0.25</v>
      </c>
      <c r="H137" s="7">
        <f t="shared" si="19"/>
        <v>1.9230769230769232E-2</v>
      </c>
      <c r="I137" s="7">
        <f t="shared" si="19"/>
        <v>0.21153846153846154</v>
      </c>
      <c r="J137" s="7">
        <f t="shared" si="19"/>
        <v>5.7692307692307696E-2</v>
      </c>
      <c r="K137" s="7">
        <f t="shared" si="19"/>
        <v>1.9230769230769232E-2</v>
      </c>
      <c r="L137" s="7">
        <f t="shared" si="19"/>
        <v>0.21153846153846154</v>
      </c>
      <c r="M137" s="7">
        <f t="shared" si="19"/>
        <v>0</v>
      </c>
      <c r="N137" s="7">
        <f t="shared" si="19"/>
        <v>9.6153846153846159E-2</v>
      </c>
      <c r="O137" s="7">
        <f t="shared" si="19"/>
        <v>0.32692307692307693</v>
      </c>
      <c r="P137" s="7">
        <f t="shared" si="19"/>
        <v>1.9230769230769232E-2</v>
      </c>
      <c r="Q137" s="7">
        <f t="shared" si="19"/>
        <v>0.67307692307692313</v>
      </c>
      <c r="R137" s="7">
        <f t="shared" si="19"/>
        <v>0.28846153846153844</v>
      </c>
      <c r="S137" s="7">
        <f t="shared" si="19"/>
        <v>0.17307692307692307</v>
      </c>
      <c r="T137" s="7">
        <f t="shared" si="19"/>
        <v>0.26923076923076922</v>
      </c>
      <c r="U137" s="7">
        <f t="shared" si="19"/>
        <v>0.23076923076923078</v>
      </c>
      <c r="V137" s="7">
        <f t="shared" si="19"/>
        <v>0.28846153846153844</v>
      </c>
      <c r="W137" s="7">
        <f t="shared" si="19"/>
        <v>3.8461538461538464E-2</v>
      </c>
      <c r="X137" s="7">
        <f t="shared" si="19"/>
        <v>0.13461538461538461</v>
      </c>
      <c r="Y137" s="7">
        <f t="shared" si="19"/>
        <v>0.11538461538461539</v>
      </c>
    </row>
    <row r="138" spans="1:25" x14ac:dyDescent="0.15">
      <c r="A138" t="s">
        <v>88</v>
      </c>
      <c r="B138" s="7">
        <f t="shared" si="16"/>
        <v>0.4</v>
      </c>
      <c r="C138" s="7">
        <f t="shared" si="19"/>
        <v>0.52</v>
      </c>
      <c r="D138" s="7">
        <f t="shared" si="19"/>
        <v>0.42</v>
      </c>
      <c r="E138" s="7">
        <f t="shared" si="19"/>
        <v>0</v>
      </c>
      <c r="F138" s="7">
        <f t="shared" si="19"/>
        <v>0.26</v>
      </c>
      <c r="G138" s="7">
        <f t="shared" si="19"/>
        <v>0.22</v>
      </c>
      <c r="H138" s="7">
        <f t="shared" si="19"/>
        <v>0.82</v>
      </c>
      <c r="I138" s="7">
        <f t="shared" si="19"/>
        <v>0.02</v>
      </c>
      <c r="J138" s="7">
        <f t="shared" si="19"/>
        <v>0.36</v>
      </c>
      <c r="K138" s="7">
        <f t="shared" si="19"/>
        <v>0.44</v>
      </c>
      <c r="L138" s="7">
        <f t="shared" si="19"/>
        <v>0.02</v>
      </c>
      <c r="M138" s="7">
        <f t="shared" si="19"/>
        <v>0.1</v>
      </c>
      <c r="N138" s="7">
        <f t="shared" si="19"/>
        <v>0.3</v>
      </c>
      <c r="O138" s="7">
        <f t="shared" si="19"/>
        <v>0.3</v>
      </c>
      <c r="P138" s="7">
        <f t="shared" si="19"/>
        <v>0.22</v>
      </c>
      <c r="Q138" s="7">
        <f t="shared" si="19"/>
        <v>0.5</v>
      </c>
      <c r="R138" s="7">
        <f t="shared" si="19"/>
        <v>0.46</v>
      </c>
      <c r="S138" s="7">
        <f t="shared" si="19"/>
        <v>0.48</v>
      </c>
      <c r="T138" s="7">
        <f t="shared" si="19"/>
        <v>0.04</v>
      </c>
      <c r="U138" s="7">
        <f t="shared" si="19"/>
        <v>0.36</v>
      </c>
      <c r="V138" s="7">
        <f t="shared" si="19"/>
        <v>0.16</v>
      </c>
      <c r="W138" s="7">
        <f t="shared" si="19"/>
        <v>0.12</v>
      </c>
      <c r="X138" s="7">
        <f t="shared" si="19"/>
        <v>0.14000000000000001</v>
      </c>
      <c r="Y138" s="7">
        <f t="shared" si="19"/>
        <v>0.6</v>
      </c>
    </row>
    <row r="139" spans="1:25" x14ac:dyDescent="0.15">
      <c r="A139" t="s">
        <v>89</v>
      </c>
      <c r="B139" s="7">
        <f t="shared" si="16"/>
        <v>0.36</v>
      </c>
      <c r="C139" s="7">
        <f t="shared" si="19"/>
        <v>0.74</v>
      </c>
      <c r="D139" s="7">
        <f t="shared" si="19"/>
        <v>0.18</v>
      </c>
      <c r="E139" s="7">
        <f t="shared" si="19"/>
        <v>0.92</v>
      </c>
      <c r="F139" s="7">
        <f t="shared" si="19"/>
        <v>0.16</v>
      </c>
      <c r="G139" s="7">
        <f t="shared" si="19"/>
        <v>0.76</v>
      </c>
      <c r="H139" s="7">
        <f t="shared" si="19"/>
        <v>0.26</v>
      </c>
      <c r="I139" s="7">
        <f t="shared" si="19"/>
        <v>0.26</v>
      </c>
      <c r="J139" s="7">
        <f t="shared" si="19"/>
        <v>0.16</v>
      </c>
      <c r="K139" s="7">
        <f t="shared" si="19"/>
        <v>0.08</v>
      </c>
      <c r="L139" s="7">
        <f t="shared" si="19"/>
        <v>0.04</v>
      </c>
      <c r="M139" s="7">
        <f t="shared" si="19"/>
        <v>0.38</v>
      </c>
      <c r="N139" s="7">
        <f t="shared" si="19"/>
        <v>0.5</v>
      </c>
      <c r="O139" s="7">
        <f t="shared" si="19"/>
        <v>0.02</v>
      </c>
      <c r="P139" s="7">
        <f t="shared" si="19"/>
        <v>0.24</v>
      </c>
      <c r="Q139" s="7">
        <f t="shared" si="19"/>
        <v>0.18</v>
      </c>
      <c r="R139" s="7">
        <f t="shared" si="19"/>
        <v>0.44</v>
      </c>
      <c r="S139" s="7">
        <f t="shared" si="19"/>
        <v>0.28000000000000003</v>
      </c>
      <c r="T139" s="7">
        <f t="shared" si="19"/>
        <v>0.52</v>
      </c>
      <c r="U139" s="7">
        <f t="shared" si="19"/>
        <v>0.36</v>
      </c>
      <c r="V139" s="7">
        <f t="shared" si="19"/>
        <v>0.2</v>
      </c>
      <c r="W139" s="7">
        <f t="shared" si="19"/>
        <v>0.08</v>
      </c>
      <c r="X139" s="7">
        <f t="shared" si="19"/>
        <v>0.28000000000000003</v>
      </c>
      <c r="Y139" s="7">
        <f t="shared" si="19"/>
        <v>0.32</v>
      </c>
    </row>
    <row r="140" spans="1:25" x14ac:dyDescent="0.15">
      <c r="A140" t="s">
        <v>90</v>
      </c>
      <c r="B140" s="7">
        <f t="shared" si="16"/>
        <v>0.46938775510204084</v>
      </c>
      <c r="C140" s="7">
        <f t="shared" si="19"/>
        <v>0.95918367346938771</v>
      </c>
      <c r="D140" s="7">
        <f t="shared" si="19"/>
        <v>0.53061224489795922</v>
      </c>
      <c r="E140" s="7">
        <f t="shared" si="19"/>
        <v>0.38775510204081631</v>
      </c>
      <c r="F140" s="7">
        <f t="shared" si="19"/>
        <v>8.1632653061224483E-2</v>
      </c>
      <c r="G140" s="7">
        <f t="shared" si="19"/>
        <v>0.48979591836734693</v>
      </c>
      <c r="H140" s="7">
        <f t="shared" si="19"/>
        <v>0.12244897959183673</v>
      </c>
      <c r="I140" s="7">
        <f t="shared" si="19"/>
        <v>0.36734693877551022</v>
      </c>
      <c r="J140" s="7">
        <f t="shared" si="19"/>
        <v>0.26530612244897961</v>
      </c>
      <c r="K140" s="7">
        <f t="shared" si="19"/>
        <v>0.36734693877551022</v>
      </c>
      <c r="L140" s="7">
        <f t="shared" si="19"/>
        <v>0.30612244897959184</v>
      </c>
      <c r="M140" s="7">
        <f t="shared" si="19"/>
        <v>0.30612244897959184</v>
      </c>
      <c r="N140" s="7">
        <f t="shared" si="19"/>
        <v>0.51020408163265307</v>
      </c>
      <c r="O140" s="7">
        <f t="shared" si="19"/>
        <v>0.51020408163265307</v>
      </c>
      <c r="P140" s="7">
        <f t="shared" si="19"/>
        <v>0.30612244897959184</v>
      </c>
      <c r="Q140" s="7">
        <f t="shared" si="19"/>
        <v>0.32653061224489793</v>
      </c>
      <c r="R140" s="7">
        <f t="shared" si="19"/>
        <v>0.40816326530612246</v>
      </c>
      <c r="S140" s="7">
        <f t="shared" si="19"/>
        <v>0.44897959183673469</v>
      </c>
      <c r="T140" s="7">
        <f t="shared" si="19"/>
        <v>0.46938775510204084</v>
      </c>
      <c r="U140" s="7">
        <f t="shared" si="19"/>
        <v>0.40816326530612246</v>
      </c>
      <c r="V140" s="7">
        <f t="shared" si="19"/>
        <v>0.12244897959183673</v>
      </c>
      <c r="W140" s="7">
        <f t="shared" si="19"/>
        <v>6.1224489795918366E-2</v>
      </c>
      <c r="X140" s="7">
        <f t="shared" si="19"/>
        <v>0.10204081632653061</v>
      </c>
      <c r="Y140" s="7">
        <f t="shared" si="19"/>
        <v>0.32653061224489793</v>
      </c>
    </row>
    <row r="141" spans="1:25" x14ac:dyDescent="0.15">
      <c r="A141" t="s">
        <v>91</v>
      </c>
      <c r="B141" s="7">
        <f t="shared" si="16"/>
        <v>0.20408163265306123</v>
      </c>
      <c r="C141" s="7">
        <f t="shared" si="19"/>
        <v>0.7142857142857143</v>
      </c>
      <c r="D141" s="7">
        <f t="shared" si="19"/>
        <v>0.44897959183673469</v>
      </c>
      <c r="E141" s="7">
        <f t="shared" si="19"/>
        <v>0</v>
      </c>
      <c r="F141" s="7">
        <f t="shared" si="19"/>
        <v>4.0816326530612242E-2</v>
      </c>
      <c r="G141" s="7">
        <f t="shared" si="19"/>
        <v>6.1224489795918366E-2</v>
      </c>
      <c r="H141" s="7">
        <f t="shared" si="19"/>
        <v>0.10204081632653061</v>
      </c>
      <c r="I141" s="7">
        <f t="shared" si="19"/>
        <v>0.12244897959183673</v>
      </c>
      <c r="J141" s="7">
        <f t="shared" si="19"/>
        <v>2.0408163265306121E-2</v>
      </c>
      <c r="K141" s="7">
        <f t="shared" si="19"/>
        <v>0.10204081632653061</v>
      </c>
      <c r="L141" s="7">
        <f t="shared" si="19"/>
        <v>0.20408163265306123</v>
      </c>
      <c r="M141" s="7">
        <f t="shared" si="19"/>
        <v>0.12244897959183673</v>
      </c>
      <c r="N141" s="7">
        <f t="shared" si="19"/>
        <v>0.10204081632653061</v>
      </c>
      <c r="O141" s="7">
        <f t="shared" si="19"/>
        <v>0.63265306122448983</v>
      </c>
      <c r="P141" s="7">
        <f t="shared" si="19"/>
        <v>0.20408163265306123</v>
      </c>
      <c r="Q141" s="7">
        <f t="shared" si="19"/>
        <v>2.0408163265306121E-2</v>
      </c>
      <c r="R141" s="7">
        <f t="shared" si="19"/>
        <v>0.10204081632653061</v>
      </c>
      <c r="S141" s="7">
        <f t="shared" si="19"/>
        <v>0.30612244897959184</v>
      </c>
      <c r="T141" s="7">
        <f t="shared" si="19"/>
        <v>6.1224489795918366E-2</v>
      </c>
      <c r="U141" s="7">
        <f t="shared" si="19"/>
        <v>0.2857142857142857</v>
      </c>
      <c r="V141" s="7">
        <f t="shared" si="19"/>
        <v>0.97959183673469385</v>
      </c>
      <c r="W141" s="7">
        <f t="shared" si="19"/>
        <v>0.46938775510204084</v>
      </c>
      <c r="X141" s="7">
        <f t="shared" si="19"/>
        <v>0.36734693877551022</v>
      </c>
      <c r="Y141" s="7">
        <f t="shared" si="19"/>
        <v>0.34693877551020408</v>
      </c>
    </row>
    <row r="142" spans="1:25" x14ac:dyDescent="0.15">
      <c r="A142" t="s">
        <v>92</v>
      </c>
      <c r="B142" s="7">
        <f t="shared" si="16"/>
        <v>0.35416666666666669</v>
      </c>
      <c r="C142" s="7">
        <f t="shared" si="19"/>
        <v>0.89583333333333337</v>
      </c>
      <c r="D142" s="7">
        <f t="shared" si="19"/>
        <v>0.58333333333333337</v>
      </c>
      <c r="E142" s="7">
        <f t="shared" si="19"/>
        <v>0.27083333333333331</v>
      </c>
      <c r="F142" s="7">
        <f t="shared" si="19"/>
        <v>8.3333333333333329E-2</v>
      </c>
      <c r="G142" s="7">
        <f t="shared" si="19"/>
        <v>0.39583333333333331</v>
      </c>
      <c r="H142" s="7">
        <f t="shared" si="19"/>
        <v>0.20833333333333334</v>
      </c>
      <c r="I142" s="7">
        <f t="shared" si="19"/>
        <v>0.16666666666666666</v>
      </c>
      <c r="J142" s="7">
        <f t="shared" si="19"/>
        <v>0.16666666666666666</v>
      </c>
      <c r="K142" s="7">
        <f t="shared" si="19"/>
        <v>0.27083333333333331</v>
      </c>
      <c r="L142" s="7">
        <f t="shared" si="19"/>
        <v>0.29166666666666669</v>
      </c>
      <c r="M142" s="7">
        <f t="shared" si="19"/>
        <v>0.27083333333333331</v>
      </c>
      <c r="N142" s="7">
        <f t="shared" si="19"/>
        <v>0.375</v>
      </c>
      <c r="O142" s="7">
        <f t="shared" si="19"/>
        <v>1.0208333333333333</v>
      </c>
      <c r="P142" s="7">
        <f t="shared" si="19"/>
        <v>8.3333333333333329E-2</v>
      </c>
      <c r="Q142" s="7">
        <f t="shared" si="19"/>
        <v>0.29166666666666669</v>
      </c>
      <c r="R142" s="7">
        <f t="shared" si="19"/>
        <v>0.33333333333333331</v>
      </c>
      <c r="S142" s="7">
        <f t="shared" si="19"/>
        <v>0.5</v>
      </c>
      <c r="T142" s="7">
        <f t="shared" si="19"/>
        <v>0.22916666666666666</v>
      </c>
      <c r="U142" s="7">
        <f t="shared" si="19"/>
        <v>0.5625</v>
      </c>
      <c r="V142" s="7">
        <f t="shared" si="19"/>
        <v>0.375</v>
      </c>
      <c r="W142" s="7">
        <f t="shared" si="19"/>
        <v>0.29166666666666669</v>
      </c>
      <c r="X142" s="7">
        <f t="shared" si="19"/>
        <v>0.14583333333333334</v>
      </c>
      <c r="Y142" s="7">
        <f t="shared" si="19"/>
        <v>0.47916666666666669</v>
      </c>
    </row>
    <row r="143" spans="1:25" x14ac:dyDescent="0.15">
      <c r="A143" t="s">
        <v>93</v>
      </c>
      <c r="B143" s="7">
        <f t="shared" si="16"/>
        <v>0.54166666666666663</v>
      </c>
      <c r="C143" s="7">
        <f t="shared" si="19"/>
        <v>0.54166666666666663</v>
      </c>
      <c r="D143" s="7">
        <f t="shared" si="19"/>
        <v>0.85416666666666663</v>
      </c>
      <c r="E143" s="7">
        <f t="shared" si="19"/>
        <v>2.0833333333333332E-2</v>
      </c>
      <c r="F143" s="7">
        <f t="shared" si="19"/>
        <v>8.3333333333333329E-2</v>
      </c>
      <c r="G143" s="7">
        <f t="shared" si="19"/>
        <v>0.20833333333333334</v>
      </c>
      <c r="H143" s="7">
        <f t="shared" si="19"/>
        <v>8.3333333333333329E-2</v>
      </c>
      <c r="I143" s="7">
        <f t="shared" si="19"/>
        <v>2.0833333333333332E-2</v>
      </c>
      <c r="J143" s="7">
        <f t="shared" si="19"/>
        <v>0.22916666666666666</v>
      </c>
      <c r="K143" s="7">
        <f t="shared" si="19"/>
        <v>0.27083333333333331</v>
      </c>
      <c r="L143" s="7">
        <f t="shared" si="19"/>
        <v>0.10416666666666667</v>
      </c>
      <c r="M143" s="7">
        <f t="shared" si="19"/>
        <v>0.14583333333333334</v>
      </c>
      <c r="N143" s="7">
        <f t="shared" si="19"/>
        <v>0.29166666666666669</v>
      </c>
      <c r="O143" s="7">
        <f t="shared" si="19"/>
        <v>0.125</v>
      </c>
      <c r="P143" s="7">
        <f t="shared" si="19"/>
        <v>0.1875</v>
      </c>
      <c r="Q143" s="7">
        <f t="shared" si="19"/>
        <v>0.25</v>
      </c>
      <c r="R143" s="7">
        <f t="shared" si="19"/>
        <v>0.125</v>
      </c>
      <c r="S143" s="7">
        <f t="shared" si="19"/>
        <v>0.4375</v>
      </c>
      <c r="T143" s="7">
        <f t="shared" si="19"/>
        <v>0.33333333333333331</v>
      </c>
      <c r="U143" s="7">
        <f t="shared" si="19"/>
        <v>0.27083333333333331</v>
      </c>
      <c r="V143" s="7">
        <f t="shared" si="19"/>
        <v>0.14583333333333334</v>
      </c>
      <c r="W143" s="7">
        <f t="shared" si="19"/>
        <v>0</v>
      </c>
      <c r="X143" s="7">
        <f t="shared" si="19"/>
        <v>0.14583333333333334</v>
      </c>
      <c r="Y143" s="7">
        <f t="shared" si="19"/>
        <v>0.41666666666666669</v>
      </c>
    </row>
    <row r="144" spans="1:25" x14ac:dyDescent="0.15">
      <c r="A144" t="s">
        <v>94</v>
      </c>
      <c r="B144" s="7">
        <f t="shared" si="16"/>
        <v>4.1666666666666664E-2</v>
      </c>
      <c r="C144" s="7">
        <f t="shared" si="19"/>
        <v>2.0833333333333332E-2</v>
      </c>
      <c r="D144" s="7">
        <f t="shared" si="19"/>
        <v>0.35416666666666669</v>
      </c>
      <c r="E144" s="7">
        <f t="shared" si="19"/>
        <v>8.3333333333333329E-2</v>
      </c>
      <c r="F144" s="7">
        <f t="shared" si="19"/>
        <v>0.3125</v>
      </c>
      <c r="G144" s="7">
        <f t="shared" si="19"/>
        <v>0.20833333333333334</v>
      </c>
      <c r="H144" s="7">
        <f t="shared" si="19"/>
        <v>0.375</v>
      </c>
      <c r="I144" s="7">
        <f t="shared" si="19"/>
        <v>2.0833333333333332E-2</v>
      </c>
      <c r="J144" s="7">
        <f t="shared" si="19"/>
        <v>4.1666666666666664E-2</v>
      </c>
      <c r="K144" s="7">
        <f t="shared" si="19"/>
        <v>0.6875</v>
      </c>
      <c r="L144" s="7">
        <f t="shared" si="19"/>
        <v>2.0833333333333332E-2</v>
      </c>
      <c r="M144" s="7">
        <f t="shared" si="19"/>
        <v>0</v>
      </c>
      <c r="N144" s="7">
        <f t="shared" si="19"/>
        <v>6.25E-2</v>
      </c>
      <c r="O144" s="7">
        <f t="shared" si="19"/>
        <v>0</v>
      </c>
      <c r="P144" s="7">
        <f t="shared" si="19"/>
        <v>0.45833333333333331</v>
      </c>
      <c r="Q144" s="7">
        <f t="shared" si="19"/>
        <v>0.125</v>
      </c>
      <c r="R144" s="7">
        <f t="shared" si="19"/>
        <v>8.3333333333333329E-2</v>
      </c>
      <c r="S144" s="7">
        <f t="shared" si="19"/>
        <v>0.10416666666666667</v>
      </c>
      <c r="T144" s="7">
        <f t="shared" si="19"/>
        <v>0.39583333333333331</v>
      </c>
      <c r="U144" s="7">
        <f t="shared" si="19"/>
        <v>4.1666666666666664E-2</v>
      </c>
      <c r="V144" s="7">
        <f t="shared" si="19"/>
        <v>0.1875</v>
      </c>
      <c r="W144" s="7">
        <f t="shared" si="19"/>
        <v>0.47916666666666669</v>
      </c>
      <c r="X144" s="7">
        <f t="shared" si="19"/>
        <v>0.29166666666666669</v>
      </c>
      <c r="Y144" s="7">
        <f t="shared" si="19"/>
        <v>0.66666666666666663</v>
      </c>
    </row>
    <row r="145" spans="1:27" x14ac:dyDescent="0.15">
      <c r="A145" t="s">
        <v>95</v>
      </c>
      <c r="B145" s="7">
        <f t="shared" si="16"/>
        <v>0.13043478260869565</v>
      </c>
      <c r="C145" s="7">
        <f t="shared" si="19"/>
        <v>8.6956521739130432E-2</v>
      </c>
      <c r="D145" s="7">
        <f t="shared" si="19"/>
        <v>0.54347826086956519</v>
      </c>
      <c r="E145" s="7">
        <f t="shared" si="19"/>
        <v>0.2391304347826087</v>
      </c>
      <c r="F145" s="7">
        <f t="shared" si="19"/>
        <v>0.78260869565217395</v>
      </c>
      <c r="G145" s="7">
        <f t="shared" si="19"/>
        <v>0.32608695652173914</v>
      </c>
      <c r="H145" s="7">
        <f t="shared" si="19"/>
        <v>0.2608695652173913</v>
      </c>
      <c r="I145" s="7">
        <f t="shared" si="19"/>
        <v>8.6956521739130432E-2</v>
      </c>
      <c r="J145" s="7">
        <f t="shared" si="19"/>
        <v>0.17391304347826086</v>
      </c>
      <c r="K145" s="7">
        <f t="shared" si="19"/>
        <v>0.45652173913043476</v>
      </c>
      <c r="L145" s="7">
        <f t="shared" si="19"/>
        <v>2.1739130434782608E-2</v>
      </c>
      <c r="M145" s="7">
        <f t="shared" si="19"/>
        <v>4.3478260869565216E-2</v>
      </c>
      <c r="N145" s="7">
        <f t="shared" si="19"/>
        <v>0.45652173913043476</v>
      </c>
      <c r="O145" s="7">
        <f t="shared" si="19"/>
        <v>6.5217391304347824E-2</v>
      </c>
      <c r="P145" s="7">
        <f t="shared" si="19"/>
        <v>0.43478260869565216</v>
      </c>
      <c r="Q145" s="7">
        <f t="shared" si="19"/>
        <v>0.2391304347826087</v>
      </c>
      <c r="R145" s="7">
        <f t="shared" si="19"/>
        <v>0.15217391304347827</v>
      </c>
      <c r="S145" s="7">
        <f t="shared" si="19"/>
        <v>6.5217391304347824E-2</v>
      </c>
      <c r="T145" s="7">
        <f t="shared" si="19"/>
        <v>0.82608695652173914</v>
      </c>
      <c r="U145" s="7">
        <f t="shared" si="19"/>
        <v>2.1739130434782608E-2</v>
      </c>
      <c r="V145" s="7">
        <f t="shared" ref="C145:Y156" si="20">V106/$AA28</f>
        <v>0.30434782608695654</v>
      </c>
      <c r="W145" s="7">
        <f t="shared" si="20"/>
        <v>0.52173913043478259</v>
      </c>
      <c r="X145" s="7">
        <f t="shared" si="20"/>
        <v>0.32608695652173914</v>
      </c>
      <c r="Y145" s="7">
        <f t="shared" si="20"/>
        <v>0.71739130434782605</v>
      </c>
    </row>
    <row r="146" spans="1:27" x14ac:dyDescent="0.15">
      <c r="A146" t="s">
        <v>96</v>
      </c>
      <c r="B146" s="7">
        <f t="shared" si="16"/>
        <v>0.36956521739130432</v>
      </c>
      <c r="C146" s="7">
        <f t="shared" si="20"/>
        <v>8.6956521739130432E-2</v>
      </c>
      <c r="D146" s="7">
        <f t="shared" si="20"/>
        <v>0.19565217391304349</v>
      </c>
      <c r="E146" s="7">
        <f t="shared" si="20"/>
        <v>0</v>
      </c>
      <c r="F146" s="7">
        <f t="shared" si="20"/>
        <v>2.1739130434782608E-2</v>
      </c>
      <c r="G146" s="7">
        <f t="shared" si="20"/>
        <v>0.15217391304347827</v>
      </c>
      <c r="H146" s="7">
        <f t="shared" si="20"/>
        <v>0.43478260869565216</v>
      </c>
      <c r="I146" s="7">
        <f t="shared" si="20"/>
        <v>0.2391304347826087</v>
      </c>
      <c r="J146" s="7">
        <f t="shared" si="20"/>
        <v>8.6956521739130432E-2</v>
      </c>
      <c r="K146" s="7">
        <f t="shared" si="20"/>
        <v>0.17391304347826086</v>
      </c>
      <c r="L146" s="7">
        <f t="shared" si="20"/>
        <v>0.47826086956521741</v>
      </c>
      <c r="M146" s="7">
        <f t="shared" si="20"/>
        <v>0.17391304347826086</v>
      </c>
      <c r="N146" s="7">
        <f t="shared" si="20"/>
        <v>4.3478260869565216E-2</v>
      </c>
      <c r="O146" s="7">
        <f t="shared" si="20"/>
        <v>0.32608695652173914</v>
      </c>
      <c r="P146" s="7">
        <f t="shared" si="20"/>
        <v>0.2391304347826087</v>
      </c>
      <c r="Q146" s="7">
        <f t="shared" si="20"/>
        <v>8.6956521739130432E-2</v>
      </c>
      <c r="R146" s="7">
        <f t="shared" si="20"/>
        <v>4.3478260869565216E-2</v>
      </c>
      <c r="S146" s="7">
        <f t="shared" si="20"/>
        <v>0.17391304347826086</v>
      </c>
      <c r="T146" s="7">
        <f t="shared" si="20"/>
        <v>0.28260869565217389</v>
      </c>
      <c r="U146" s="7">
        <f t="shared" si="20"/>
        <v>6.5217391304347824E-2</v>
      </c>
      <c r="V146" s="7">
        <f t="shared" si="20"/>
        <v>0.54347826086956519</v>
      </c>
      <c r="W146" s="7">
        <f t="shared" si="20"/>
        <v>0.36956521739130432</v>
      </c>
      <c r="X146" s="7">
        <f t="shared" si="20"/>
        <v>0.34782608695652173</v>
      </c>
      <c r="Y146" s="7">
        <f t="shared" si="20"/>
        <v>0.52173913043478259</v>
      </c>
    </row>
    <row r="147" spans="1:27" x14ac:dyDescent="0.15">
      <c r="A147" t="s">
        <v>97</v>
      </c>
      <c r="B147" s="7">
        <f t="shared" si="16"/>
        <v>0.28260869565217389</v>
      </c>
      <c r="C147" s="7">
        <f t="shared" si="20"/>
        <v>2.1739130434782608E-2</v>
      </c>
      <c r="D147" s="7">
        <f t="shared" si="20"/>
        <v>0.21739130434782608</v>
      </c>
      <c r="E147" s="7">
        <f t="shared" si="20"/>
        <v>6.5217391304347824E-2</v>
      </c>
      <c r="F147" s="7">
        <f t="shared" si="20"/>
        <v>4.3478260869565216E-2</v>
      </c>
      <c r="G147" s="7">
        <f t="shared" si="20"/>
        <v>0.10869565217391304</v>
      </c>
      <c r="H147" s="7">
        <f t="shared" si="20"/>
        <v>6.5217391304347824E-2</v>
      </c>
      <c r="I147" s="7">
        <f t="shared" si="20"/>
        <v>2.1739130434782608E-2</v>
      </c>
      <c r="J147" s="7">
        <f t="shared" si="20"/>
        <v>6.5217391304347824E-2</v>
      </c>
      <c r="K147" s="7">
        <f t="shared" si="20"/>
        <v>0.2608695652173913</v>
      </c>
      <c r="L147" s="7">
        <f t="shared" si="20"/>
        <v>0.19565217391304349</v>
      </c>
      <c r="M147" s="7">
        <f t="shared" si="20"/>
        <v>4.3478260869565216E-2</v>
      </c>
      <c r="N147" s="7">
        <f t="shared" si="20"/>
        <v>0.13043478260869565</v>
      </c>
      <c r="O147" s="7">
        <f t="shared" si="20"/>
        <v>0.43478260869565216</v>
      </c>
      <c r="P147" s="7">
        <f t="shared" si="20"/>
        <v>2.1739130434782608E-2</v>
      </c>
      <c r="Q147" s="7">
        <f t="shared" si="20"/>
        <v>6.5217391304347824E-2</v>
      </c>
      <c r="R147" s="7">
        <f t="shared" si="20"/>
        <v>8.6956521739130432E-2</v>
      </c>
      <c r="S147" s="7">
        <f t="shared" si="20"/>
        <v>0.21739130434782608</v>
      </c>
      <c r="T147" s="7">
        <f t="shared" si="20"/>
        <v>0.15217391304347827</v>
      </c>
      <c r="U147" s="7">
        <f t="shared" si="20"/>
        <v>0.43478260869565216</v>
      </c>
      <c r="V147" s="7">
        <f t="shared" si="20"/>
        <v>0.39130434782608697</v>
      </c>
      <c r="W147" s="7">
        <f t="shared" si="20"/>
        <v>0.36956521739130432</v>
      </c>
      <c r="X147" s="7">
        <f t="shared" si="20"/>
        <v>8.6956521739130432E-2</v>
      </c>
      <c r="Y147" s="7">
        <f t="shared" si="20"/>
        <v>0.28260869565217389</v>
      </c>
    </row>
    <row r="148" spans="1:27" x14ac:dyDescent="0.15">
      <c r="A148" t="s">
        <v>98</v>
      </c>
      <c r="B148" s="7">
        <f t="shared" si="16"/>
        <v>0.13636363636363635</v>
      </c>
      <c r="C148" s="7">
        <f t="shared" si="20"/>
        <v>0.43181818181818182</v>
      </c>
      <c r="D148" s="7">
        <f t="shared" si="20"/>
        <v>6.8181818181818177E-2</v>
      </c>
      <c r="E148" s="7">
        <f t="shared" si="20"/>
        <v>0.11363636363636363</v>
      </c>
      <c r="F148" s="7">
        <f t="shared" si="20"/>
        <v>0</v>
      </c>
      <c r="G148" s="7">
        <f t="shared" si="20"/>
        <v>9.0909090909090912E-2</v>
      </c>
      <c r="H148" s="7">
        <f t="shared" si="20"/>
        <v>6.8181818181818177E-2</v>
      </c>
      <c r="I148" s="7">
        <f t="shared" si="20"/>
        <v>0.54545454545454541</v>
      </c>
      <c r="J148" s="7">
        <f t="shared" si="20"/>
        <v>9.0909090909090912E-2</v>
      </c>
      <c r="K148" s="7">
        <f t="shared" si="20"/>
        <v>6.8181818181818177E-2</v>
      </c>
      <c r="L148" s="7">
        <f t="shared" si="20"/>
        <v>9.0909090909090912E-2</v>
      </c>
      <c r="M148" s="7">
        <f t="shared" si="20"/>
        <v>0.40909090909090912</v>
      </c>
      <c r="N148" s="7">
        <f t="shared" si="20"/>
        <v>1.0909090909090908</v>
      </c>
      <c r="O148" s="7">
        <f t="shared" si="20"/>
        <v>0.18181818181818182</v>
      </c>
      <c r="P148" s="7">
        <f t="shared" si="20"/>
        <v>9.0909090909090912E-2</v>
      </c>
      <c r="Q148" s="7">
        <f t="shared" si="20"/>
        <v>4.5454545454545456E-2</v>
      </c>
      <c r="R148" s="7">
        <f t="shared" si="20"/>
        <v>0.34090909090909088</v>
      </c>
      <c r="S148" s="7">
        <f t="shared" si="20"/>
        <v>0.31818181818181818</v>
      </c>
      <c r="T148" s="7">
        <f t="shared" si="20"/>
        <v>0.20454545454545456</v>
      </c>
      <c r="U148" s="7">
        <f t="shared" si="20"/>
        <v>0.25</v>
      </c>
      <c r="V148" s="7">
        <f t="shared" si="20"/>
        <v>0.38636363636363635</v>
      </c>
      <c r="W148" s="7">
        <f t="shared" si="20"/>
        <v>0.34090909090909088</v>
      </c>
      <c r="X148" s="7">
        <f t="shared" si="20"/>
        <v>0.22727272727272727</v>
      </c>
      <c r="Y148" s="7">
        <f t="shared" si="20"/>
        <v>0.59090909090909094</v>
      </c>
    </row>
    <row r="149" spans="1:27" x14ac:dyDescent="0.15">
      <c r="A149" t="s">
        <v>99</v>
      </c>
      <c r="B149" s="7">
        <f t="shared" si="16"/>
        <v>0.27906976744186046</v>
      </c>
      <c r="C149" s="7">
        <f t="shared" si="20"/>
        <v>0.18604651162790697</v>
      </c>
      <c r="D149" s="7">
        <f t="shared" si="20"/>
        <v>0.23255813953488372</v>
      </c>
      <c r="E149" s="7">
        <f t="shared" si="20"/>
        <v>2.3255813953488372E-2</v>
      </c>
      <c r="F149" s="7">
        <f t="shared" si="20"/>
        <v>4.6511627906976744E-2</v>
      </c>
      <c r="G149" s="7">
        <f t="shared" si="20"/>
        <v>0.16279069767441862</v>
      </c>
      <c r="H149" s="7">
        <f t="shared" si="20"/>
        <v>6.9767441860465115E-2</v>
      </c>
      <c r="I149" s="7">
        <f t="shared" si="20"/>
        <v>2.3255813953488372E-2</v>
      </c>
      <c r="J149" s="7">
        <f t="shared" si="20"/>
        <v>0</v>
      </c>
      <c r="K149" s="7">
        <f t="shared" si="20"/>
        <v>0.2558139534883721</v>
      </c>
      <c r="L149" s="7">
        <f t="shared" si="20"/>
        <v>0.11627906976744186</v>
      </c>
      <c r="M149" s="7">
        <f t="shared" si="20"/>
        <v>0.2558139534883721</v>
      </c>
      <c r="N149" s="7">
        <f t="shared" si="20"/>
        <v>4.6511627906976744E-2</v>
      </c>
      <c r="O149" s="7">
        <f t="shared" si="20"/>
        <v>0.44186046511627908</v>
      </c>
      <c r="P149" s="7">
        <f t="shared" si="20"/>
        <v>0.18604651162790697</v>
      </c>
      <c r="Q149" s="7">
        <f t="shared" si="20"/>
        <v>0.39534883720930231</v>
      </c>
      <c r="R149" s="7">
        <f t="shared" si="20"/>
        <v>4.6511627906976744E-2</v>
      </c>
      <c r="S149" s="7">
        <f t="shared" si="20"/>
        <v>0.79069767441860461</v>
      </c>
      <c r="T149" s="7">
        <f t="shared" si="20"/>
        <v>0.32558139534883723</v>
      </c>
      <c r="U149" s="7">
        <f t="shared" si="20"/>
        <v>0.7441860465116279</v>
      </c>
      <c r="V149" s="7">
        <f t="shared" si="20"/>
        <v>0.41860465116279072</v>
      </c>
      <c r="W149" s="7">
        <f t="shared" si="20"/>
        <v>0.44186046511627908</v>
      </c>
      <c r="X149" s="7">
        <f t="shared" si="20"/>
        <v>0.13953488372093023</v>
      </c>
      <c r="Y149" s="7">
        <f t="shared" si="20"/>
        <v>0.62790697674418605</v>
      </c>
    </row>
    <row r="150" spans="1:27" x14ac:dyDescent="0.15">
      <c r="A150" t="s">
        <v>100</v>
      </c>
      <c r="B150" s="7">
        <f t="shared" si="16"/>
        <v>0.24390243902439024</v>
      </c>
      <c r="C150" s="7">
        <f t="shared" si="20"/>
        <v>0.17073170731707318</v>
      </c>
      <c r="D150" s="7">
        <f t="shared" si="20"/>
        <v>0.14634146341463414</v>
      </c>
      <c r="E150" s="7">
        <f t="shared" si="20"/>
        <v>4.878048780487805E-2</v>
      </c>
      <c r="F150" s="7">
        <f t="shared" si="20"/>
        <v>4.878048780487805E-2</v>
      </c>
      <c r="G150" s="7">
        <f t="shared" si="20"/>
        <v>2.4390243902439025E-2</v>
      </c>
      <c r="H150" s="7">
        <f t="shared" si="20"/>
        <v>2.4390243902439025E-2</v>
      </c>
      <c r="I150" s="7">
        <f t="shared" si="20"/>
        <v>0.36585365853658536</v>
      </c>
      <c r="J150" s="7">
        <f t="shared" si="20"/>
        <v>0</v>
      </c>
      <c r="K150" s="7">
        <f t="shared" si="20"/>
        <v>0.14634146341463414</v>
      </c>
      <c r="L150" s="7">
        <f t="shared" si="20"/>
        <v>0</v>
      </c>
      <c r="M150" s="7">
        <f t="shared" si="20"/>
        <v>0.63414634146341464</v>
      </c>
      <c r="N150" s="7">
        <f t="shared" si="20"/>
        <v>0.51219512195121952</v>
      </c>
      <c r="O150" s="7">
        <f t="shared" si="20"/>
        <v>0.1951219512195122</v>
      </c>
      <c r="P150" s="7">
        <f t="shared" si="20"/>
        <v>2.4390243902439025E-2</v>
      </c>
      <c r="Q150" s="7">
        <f t="shared" si="20"/>
        <v>0.12195121951219512</v>
      </c>
      <c r="R150" s="7">
        <f t="shared" si="20"/>
        <v>1.0731707317073171</v>
      </c>
      <c r="S150" s="7">
        <f t="shared" si="20"/>
        <v>0.51219512195121952</v>
      </c>
      <c r="T150" s="7">
        <f t="shared" si="20"/>
        <v>0.29268292682926828</v>
      </c>
      <c r="U150" s="7">
        <f t="shared" si="20"/>
        <v>0.3902439024390244</v>
      </c>
      <c r="V150" s="7">
        <f t="shared" si="20"/>
        <v>0.31707317073170732</v>
      </c>
      <c r="W150" s="7">
        <f t="shared" si="20"/>
        <v>0.29268292682926828</v>
      </c>
      <c r="X150" s="7">
        <f t="shared" si="20"/>
        <v>0.21951219512195122</v>
      </c>
      <c r="Y150" s="7">
        <f t="shared" si="20"/>
        <v>0.65853658536585369</v>
      </c>
    </row>
    <row r="151" spans="1:27" x14ac:dyDescent="0.15">
      <c r="A151" t="s">
        <v>101</v>
      </c>
      <c r="B151" s="7">
        <f t="shared" si="16"/>
        <v>0.3783783783783784</v>
      </c>
      <c r="C151" s="7">
        <f t="shared" si="20"/>
        <v>0.16216216216216217</v>
      </c>
      <c r="D151" s="7">
        <f t="shared" si="20"/>
        <v>0.16216216216216217</v>
      </c>
      <c r="E151" s="7">
        <f t="shared" si="20"/>
        <v>0.29729729729729731</v>
      </c>
      <c r="F151" s="7">
        <f t="shared" si="20"/>
        <v>1.2702702702702702</v>
      </c>
      <c r="G151" s="7">
        <f t="shared" si="20"/>
        <v>0.24324324324324326</v>
      </c>
      <c r="H151" s="7">
        <f t="shared" si="20"/>
        <v>0.3783783783783784</v>
      </c>
      <c r="I151" s="7">
        <f t="shared" si="20"/>
        <v>0.40540540540540543</v>
      </c>
      <c r="J151" s="7">
        <f t="shared" si="20"/>
        <v>0.70270270270270274</v>
      </c>
      <c r="K151" s="7">
        <f t="shared" si="20"/>
        <v>0.1891891891891892</v>
      </c>
      <c r="L151" s="7">
        <f t="shared" si="20"/>
        <v>0.3783783783783784</v>
      </c>
      <c r="M151" s="7">
        <f t="shared" si="20"/>
        <v>0.35135135135135137</v>
      </c>
      <c r="N151" s="7">
        <f t="shared" si="20"/>
        <v>0.40540540540540543</v>
      </c>
      <c r="O151" s="7">
        <f t="shared" si="20"/>
        <v>0.3783783783783784</v>
      </c>
      <c r="P151" s="7">
        <f t="shared" si="20"/>
        <v>0.32432432432432434</v>
      </c>
      <c r="Q151" s="7">
        <f t="shared" si="20"/>
        <v>0.27027027027027029</v>
      </c>
      <c r="R151" s="7">
        <f t="shared" si="20"/>
        <v>0.51351351351351349</v>
      </c>
      <c r="S151" s="7">
        <f t="shared" si="20"/>
        <v>0.27027027027027029</v>
      </c>
      <c r="T151" s="7">
        <f t="shared" si="20"/>
        <v>0.91891891891891897</v>
      </c>
      <c r="U151" s="7">
        <f t="shared" si="20"/>
        <v>0.35135135135135137</v>
      </c>
      <c r="V151" s="7">
        <f t="shared" si="20"/>
        <v>0.43243243243243246</v>
      </c>
      <c r="W151" s="7">
        <f t="shared" si="20"/>
        <v>0.21621621621621623</v>
      </c>
      <c r="X151" s="7">
        <f t="shared" si="20"/>
        <v>0.21621621621621623</v>
      </c>
      <c r="Y151" s="7">
        <f t="shared" si="20"/>
        <v>0.6216216216216216</v>
      </c>
    </row>
    <row r="152" spans="1:27" x14ac:dyDescent="0.15">
      <c r="A152" t="s">
        <v>102</v>
      </c>
      <c r="B152" s="7">
        <f t="shared" si="16"/>
        <v>0.27027027027027029</v>
      </c>
      <c r="C152" s="7">
        <f t="shared" si="20"/>
        <v>0.29729729729729731</v>
      </c>
      <c r="D152" s="7">
        <f t="shared" si="20"/>
        <v>5.4054054054054057E-2</v>
      </c>
      <c r="E152" s="7">
        <f t="shared" si="20"/>
        <v>0.10810810810810811</v>
      </c>
      <c r="F152" s="7">
        <f t="shared" si="20"/>
        <v>0.10810810810810811</v>
      </c>
      <c r="G152" s="7">
        <f t="shared" si="20"/>
        <v>0.13513513513513514</v>
      </c>
      <c r="H152" s="7">
        <f t="shared" si="20"/>
        <v>0.16216216216216217</v>
      </c>
      <c r="I152" s="7">
        <f t="shared" si="20"/>
        <v>0.40540540540540543</v>
      </c>
      <c r="J152" s="7">
        <f t="shared" si="20"/>
        <v>2.7027027027027029E-2</v>
      </c>
      <c r="K152" s="7">
        <f t="shared" si="20"/>
        <v>8.1081081081081086E-2</v>
      </c>
      <c r="L152" s="7">
        <f t="shared" si="20"/>
        <v>2.7027027027027029E-2</v>
      </c>
      <c r="M152" s="7">
        <f t="shared" si="20"/>
        <v>1.1891891891891893</v>
      </c>
      <c r="N152" s="7">
        <f t="shared" si="20"/>
        <v>0.10810810810810811</v>
      </c>
      <c r="O152" s="7">
        <f t="shared" si="20"/>
        <v>0.16216216216216217</v>
      </c>
      <c r="P152" s="7">
        <f t="shared" si="20"/>
        <v>2.7027027027027029E-2</v>
      </c>
      <c r="Q152" s="7">
        <f t="shared" si="20"/>
        <v>0.10810810810810811</v>
      </c>
      <c r="R152" s="7">
        <f t="shared" si="20"/>
        <v>0.27027027027027029</v>
      </c>
      <c r="S152" s="7">
        <f t="shared" si="20"/>
        <v>0.27027027027027029</v>
      </c>
      <c r="T152" s="7">
        <f t="shared" si="20"/>
        <v>0.29729729729729731</v>
      </c>
      <c r="U152" s="7">
        <f t="shared" si="20"/>
        <v>0.27027027027027029</v>
      </c>
      <c r="V152" s="7">
        <f t="shared" si="20"/>
        <v>0.3783783783783784</v>
      </c>
      <c r="W152" s="7">
        <f t="shared" si="20"/>
        <v>0.1891891891891892</v>
      </c>
      <c r="X152" s="7">
        <f t="shared" si="20"/>
        <v>0.16216216216216217</v>
      </c>
      <c r="Y152" s="7">
        <f t="shared" si="20"/>
        <v>0.54054054054054057</v>
      </c>
    </row>
    <row r="153" spans="1:27" x14ac:dyDescent="0.15">
      <c r="A153" t="s">
        <v>103</v>
      </c>
      <c r="B153" s="7">
        <f t="shared" si="16"/>
        <v>1.6944444444444444</v>
      </c>
      <c r="C153" s="7">
        <f t="shared" si="20"/>
        <v>0.1388888888888889</v>
      </c>
      <c r="D153" s="7">
        <f t="shared" si="20"/>
        <v>0.55555555555555558</v>
      </c>
      <c r="E153" s="7">
        <f t="shared" si="20"/>
        <v>2.7777777777777776E-2</v>
      </c>
      <c r="F153" s="7">
        <f t="shared" si="20"/>
        <v>0.33333333333333331</v>
      </c>
      <c r="G153" s="7">
        <f t="shared" si="20"/>
        <v>0.19444444444444445</v>
      </c>
      <c r="H153" s="7">
        <f t="shared" si="20"/>
        <v>0.19444444444444445</v>
      </c>
      <c r="I153" s="7">
        <f t="shared" si="20"/>
        <v>2.7777777777777776E-2</v>
      </c>
      <c r="J153" s="7">
        <f t="shared" si="20"/>
        <v>8.3333333333333329E-2</v>
      </c>
      <c r="K153" s="7">
        <f t="shared" si="20"/>
        <v>0.1388888888888889</v>
      </c>
      <c r="L153" s="7">
        <f t="shared" si="20"/>
        <v>0.25</v>
      </c>
      <c r="M153" s="7">
        <f t="shared" si="20"/>
        <v>0.1111111111111111</v>
      </c>
      <c r="N153" s="7">
        <f t="shared" si="20"/>
        <v>0.30555555555555558</v>
      </c>
      <c r="O153" s="7">
        <f t="shared" si="20"/>
        <v>8.3333333333333329E-2</v>
      </c>
      <c r="P153" s="7">
        <f t="shared" si="20"/>
        <v>5.5555555555555552E-2</v>
      </c>
      <c r="Q153" s="7">
        <f t="shared" si="20"/>
        <v>5.5555555555555552E-2</v>
      </c>
      <c r="R153" s="7">
        <f t="shared" si="20"/>
        <v>0.16666666666666666</v>
      </c>
      <c r="S153" s="7">
        <f t="shared" si="20"/>
        <v>0.27777777777777779</v>
      </c>
      <c r="T153" s="7">
        <f t="shared" si="20"/>
        <v>0.30555555555555558</v>
      </c>
      <c r="U153" s="7">
        <f t="shared" si="20"/>
        <v>0.30555555555555558</v>
      </c>
      <c r="V153" s="7">
        <f t="shared" si="20"/>
        <v>0.19444444444444445</v>
      </c>
      <c r="W153" s="7">
        <f t="shared" si="20"/>
        <v>0.30555555555555558</v>
      </c>
      <c r="X153" s="7">
        <f t="shared" si="20"/>
        <v>0.19444444444444445</v>
      </c>
      <c r="Y153" s="7">
        <f t="shared" si="20"/>
        <v>0.41666666666666669</v>
      </c>
    </row>
    <row r="154" spans="1:27" x14ac:dyDescent="0.15">
      <c r="A154" t="s">
        <v>104</v>
      </c>
      <c r="B154" s="7">
        <f t="shared" si="16"/>
        <v>0.30555555555555558</v>
      </c>
      <c r="C154" s="7">
        <f t="shared" si="20"/>
        <v>0.1111111111111111</v>
      </c>
      <c r="D154" s="7">
        <f t="shared" si="20"/>
        <v>0.1388888888888889</v>
      </c>
      <c r="E154" s="7">
        <f t="shared" si="20"/>
        <v>8.3333333333333329E-2</v>
      </c>
      <c r="F154" s="7">
        <f t="shared" si="20"/>
        <v>0.86111111111111116</v>
      </c>
      <c r="G154" s="7">
        <f t="shared" si="20"/>
        <v>0.16666666666666666</v>
      </c>
      <c r="H154" s="7">
        <f t="shared" si="20"/>
        <v>0.5</v>
      </c>
      <c r="I154" s="7">
        <f t="shared" si="20"/>
        <v>0.41666666666666669</v>
      </c>
      <c r="J154" s="7">
        <f t="shared" si="20"/>
        <v>0.66666666666666663</v>
      </c>
      <c r="K154" s="7">
        <f t="shared" si="20"/>
        <v>0.19444444444444445</v>
      </c>
      <c r="L154" s="7">
        <f t="shared" si="20"/>
        <v>0.33333333333333331</v>
      </c>
      <c r="M154" s="7">
        <f t="shared" si="20"/>
        <v>0.44444444444444442</v>
      </c>
      <c r="N154" s="7">
        <f t="shared" si="20"/>
        <v>0.3888888888888889</v>
      </c>
      <c r="O154" s="7">
        <f t="shared" si="20"/>
        <v>0.83333333333333337</v>
      </c>
      <c r="P154" s="7">
        <f t="shared" si="20"/>
        <v>0.22222222222222221</v>
      </c>
      <c r="Q154" s="7">
        <f t="shared" si="20"/>
        <v>0.33333333333333331</v>
      </c>
      <c r="R154" s="7">
        <f t="shared" si="20"/>
        <v>0.3888888888888889</v>
      </c>
      <c r="S154" s="7">
        <f t="shared" si="20"/>
        <v>0.22222222222222221</v>
      </c>
      <c r="T154" s="7">
        <f t="shared" si="20"/>
        <v>1.4722222222222223</v>
      </c>
      <c r="U154" s="7">
        <f t="shared" si="20"/>
        <v>0.30555555555555558</v>
      </c>
      <c r="V154" s="7">
        <f t="shared" si="20"/>
        <v>0.77777777777777779</v>
      </c>
      <c r="W154" s="7">
        <f t="shared" si="20"/>
        <v>0.3888888888888889</v>
      </c>
      <c r="X154" s="7">
        <f t="shared" si="20"/>
        <v>0.1388888888888889</v>
      </c>
      <c r="Y154" s="7">
        <f t="shared" si="20"/>
        <v>0.69444444444444442</v>
      </c>
    </row>
    <row r="155" spans="1:27" x14ac:dyDescent="0.15">
      <c r="A155" t="s">
        <v>105</v>
      </c>
      <c r="B155" s="7">
        <f t="shared" si="16"/>
        <v>0.46875</v>
      </c>
      <c r="C155" s="7">
        <f t="shared" si="20"/>
        <v>0.15625</v>
      </c>
      <c r="D155" s="7">
        <f t="shared" si="20"/>
        <v>0.15625</v>
      </c>
      <c r="E155" s="7">
        <f t="shared" si="20"/>
        <v>3.125E-2</v>
      </c>
      <c r="F155" s="7">
        <f t="shared" si="20"/>
        <v>9.375E-2</v>
      </c>
      <c r="G155" s="7">
        <f t="shared" si="20"/>
        <v>0.1875</v>
      </c>
      <c r="H155" s="7">
        <f t="shared" si="20"/>
        <v>0.28125</v>
      </c>
      <c r="I155" s="7">
        <f t="shared" si="20"/>
        <v>1.9375</v>
      </c>
      <c r="J155" s="7">
        <f t="shared" si="20"/>
        <v>0.21875</v>
      </c>
      <c r="K155" s="7">
        <f t="shared" si="20"/>
        <v>3.125E-2</v>
      </c>
      <c r="L155" s="7">
        <f t="shared" si="20"/>
        <v>0.15625</v>
      </c>
      <c r="M155" s="7">
        <f t="shared" si="20"/>
        <v>0.125</v>
      </c>
      <c r="N155" s="7">
        <f t="shared" si="20"/>
        <v>0.125</v>
      </c>
      <c r="O155" s="7">
        <f t="shared" si="20"/>
        <v>0.1875</v>
      </c>
      <c r="P155" s="7">
        <f t="shared" si="20"/>
        <v>0.21875</v>
      </c>
      <c r="Q155" s="7">
        <f t="shared" si="20"/>
        <v>0.1875</v>
      </c>
      <c r="R155" s="7">
        <f t="shared" si="20"/>
        <v>0.59375</v>
      </c>
      <c r="S155" s="7">
        <f t="shared" si="20"/>
        <v>0.4375</v>
      </c>
      <c r="T155" s="7">
        <f t="shared" si="20"/>
        <v>0.1875</v>
      </c>
      <c r="U155" s="7">
        <f t="shared" si="20"/>
        <v>0.25</v>
      </c>
      <c r="V155" s="7">
        <f t="shared" si="20"/>
        <v>0.28125</v>
      </c>
      <c r="W155" s="7">
        <f t="shared" si="20"/>
        <v>0.1875</v>
      </c>
      <c r="X155" s="7">
        <f t="shared" si="20"/>
        <v>6.25E-2</v>
      </c>
      <c r="Y155" s="7">
        <f t="shared" si="20"/>
        <v>0.5625</v>
      </c>
    </row>
    <row r="156" spans="1:27" x14ac:dyDescent="0.15">
      <c r="A156" t="s">
        <v>106</v>
      </c>
      <c r="B156" s="7">
        <f t="shared" si="16"/>
        <v>0.46875</v>
      </c>
      <c r="C156" s="7">
        <f t="shared" si="20"/>
        <v>3.125E-2</v>
      </c>
      <c r="D156" s="7">
        <f t="shared" si="20"/>
        <v>0.375</v>
      </c>
      <c r="E156" s="7">
        <f t="shared" si="20"/>
        <v>3.125E-2</v>
      </c>
      <c r="F156" s="7">
        <f t="shared" si="20"/>
        <v>0.15625</v>
      </c>
      <c r="G156" s="7">
        <f t="shared" si="20"/>
        <v>3.125E-2</v>
      </c>
      <c r="H156" s="7">
        <f t="shared" si="20"/>
        <v>0.15625</v>
      </c>
      <c r="I156" s="7">
        <f t="shared" si="20"/>
        <v>6.25E-2</v>
      </c>
      <c r="J156" s="7">
        <f t="shared" si="20"/>
        <v>0.21875</v>
      </c>
      <c r="K156" s="7">
        <f t="shared" si="20"/>
        <v>0.21875</v>
      </c>
      <c r="L156" s="7">
        <f t="shared" si="20"/>
        <v>0.375</v>
      </c>
      <c r="M156" s="7">
        <f t="shared" si="20"/>
        <v>6.25E-2</v>
      </c>
      <c r="N156" s="7">
        <f t="shared" si="20"/>
        <v>0.15625</v>
      </c>
      <c r="O156" s="7">
        <f t="shared" si="20"/>
        <v>0.40625</v>
      </c>
      <c r="P156" s="7">
        <f t="shared" si="20"/>
        <v>0.15625</v>
      </c>
      <c r="Q156" s="7">
        <f t="shared" si="20"/>
        <v>0.125</v>
      </c>
      <c r="R156" s="7">
        <f t="shared" si="20"/>
        <v>0.34375</v>
      </c>
      <c r="S156" s="7">
        <f t="shared" si="20"/>
        <v>0.5625</v>
      </c>
      <c r="T156" s="7">
        <f t="shared" si="20"/>
        <v>0.28125</v>
      </c>
      <c r="U156" s="7">
        <f t="shared" si="20"/>
        <v>0.21875</v>
      </c>
      <c r="V156" s="7">
        <f t="shared" si="20"/>
        <v>0.34375</v>
      </c>
      <c r="W156" s="7">
        <f t="shared" si="20"/>
        <v>0.5</v>
      </c>
      <c r="X156" s="7">
        <f>X117/$AA39</f>
        <v>0.125</v>
      </c>
      <c r="Y156" s="7">
        <f>Y117/$AA39</f>
        <v>0.5</v>
      </c>
    </row>
    <row r="157" spans="1:27" x14ac:dyDescent="0.15">
      <c r="A157" s="4" t="s">
        <v>115</v>
      </c>
      <c r="B157" s="7">
        <f>AVERAGE(B123:B156)</f>
        <v>0.31161936838199844</v>
      </c>
      <c r="C157" s="7">
        <f t="shared" ref="C157:Y157" si="21">AVERAGE(C123:C156)</f>
        <v>0.28610123891180461</v>
      </c>
      <c r="D157" s="7">
        <f t="shared" si="21"/>
        <v>0.25623415277587885</v>
      </c>
      <c r="E157" s="7">
        <f t="shared" si="21"/>
        <v>0.14700812399528146</v>
      </c>
      <c r="F157" s="7">
        <f t="shared" si="21"/>
        <v>0.19460964546030959</v>
      </c>
      <c r="G157" s="7">
        <f t="shared" si="21"/>
        <v>0.22297062198407033</v>
      </c>
      <c r="H157" s="7">
        <f t="shared" si="21"/>
        <v>0.19531458864167184</v>
      </c>
      <c r="I157" s="7">
        <f t="shared" si="21"/>
        <v>0.22537065403988055</v>
      </c>
      <c r="J157" s="7">
        <f t="shared" si="21"/>
        <v>0.16167630001675184</v>
      </c>
      <c r="K157" s="7">
        <f t="shared" si="21"/>
        <v>0.20266539415028528</v>
      </c>
      <c r="L157" s="7">
        <f t="shared" si="21"/>
        <v>0.15846026211167716</v>
      </c>
      <c r="M157" s="7">
        <f t="shared" si="21"/>
        <v>0.2086864928213317</v>
      </c>
      <c r="N157" s="7">
        <f t="shared" si="21"/>
        <v>0.2428866005321686</v>
      </c>
      <c r="O157" s="7">
        <f t="shared" si="21"/>
        <v>0.26148954894263848</v>
      </c>
      <c r="P157" s="7">
        <f t="shared" si="21"/>
        <v>0.21202335891886762</v>
      </c>
      <c r="Q157" s="7">
        <f t="shared" si="21"/>
        <v>0.18058179140643774</v>
      </c>
      <c r="R157" s="7">
        <f t="shared" si="21"/>
        <v>0.24237922247741164</v>
      </c>
      <c r="S157" s="7">
        <f t="shared" si="21"/>
        <v>0.28089148864650315</v>
      </c>
      <c r="T157" s="7">
        <f t="shared" si="21"/>
        <v>0.3558726778742583</v>
      </c>
      <c r="U157" s="7">
        <f t="shared" si="21"/>
        <v>0.27418015783807598</v>
      </c>
      <c r="V157" s="7">
        <f t="shared" si="21"/>
        <v>0.31557286303437893</v>
      </c>
      <c r="W157" s="7">
        <f t="shared" si="21"/>
        <v>0.28915101462445597</v>
      </c>
      <c r="X157" s="7">
        <f t="shared" si="21"/>
        <v>0.23491461929617943</v>
      </c>
      <c r="Y157" s="7">
        <f t="shared" si="21"/>
        <v>0.37084339030659463</v>
      </c>
    </row>
    <row r="158" spans="1:27" x14ac:dyDescent="0.15">
      <c r="A158" s="4" t="s">
        <v>120</v>
      </c>
      <c r="B158" s="8">
        <f>RANK(B157,$B157:$Y157,1)</f>
        <v>21</v>
      </c>
      <c r="C158" s="8">
        <f t="shared" ref="C158:Y158" si="22">RANK(C157,$B157:$Y157,1)</f>
        <v>19</v>
      </c>
      <c r="D158" s="8">
        <f t="shared" si="22"/>
        <v>15</v>
      </c>
      <c r="E158" s="8">
        <f t="shared" si="22"/>
        <v>1</v>
      </c>
      <c r="F158" s="8">
        <f t="shared" si="22"/>
        <v>5</v>
      </c>
      <c r="G158" s="8">
        <f t="shared" si="22"/>
        <v>10</v>
      </c>
      <c r="H158" s="8">
        <f t="shared" si="22"/>
        <v>6</v>
      </c>
      <c r="I158" s="8">
        <f t="shared" si="22"/>
        <v>11</v>
      </c>
      <c r="J158" s="8">
        <f t="shared" si="22"/>
        <v>3</v>
      </c>
      <c r="K158" s="8">
        <f t="shared" si="22"/>
        <v>7</v>
      </c>
      <c r="L158" s="8">
        <f t="shared" si="22"/>
        <v>2</v>
      </c>
      <c r="M158" s="8">
        <f t="shared" si="22"/>
        <v>8</v>
      </c>
      <c r="N158" s="8">
        <f t="shared" si="22"/>
        <v>14</v>
      </c>
      <c r="O158" s="8">
        <f t="shared" si="22"/>
        <v>16</v>
      </c>
      <c r="P158" s="8">
        <f t="shared" si="22"/>
        <v>9</v>
      </c>
      <c r="Q158" s="8">
        <f t="shared" si="22"/>
        <v>4</v>
      </c>
      <c r="R158" s="8">
        <f t="shared" si="22"/>
        <v>13</v>
      </c>
      <c r="S158" s="8">
        <f t="shared" si="22"/>
        <v>18</v>
      </c>
      <c r="T158" s="8">
        <f t="shared" si="22"/>
        <v>23</v>
      </c>
      <c r="U158" s="8">
        <f t="shared" si="22"/>
        <v>17</v>
      </c>
      <c r="V158" s="8">
        <f t="shared" si="22"/>
        <v>22</v>
      </c>
      <c r="W158" s="8">
        <f t="shared" si="22"/>
        <v>20</v>
      </c>
      <c r="X158" s="8">
        <f t="shared" si="22"/>
        <v>12</v>
      </c>
      <c r="Y158" s="8">
        <f t="shared" si="22"/>
        <v>24</v>
      </c>
      <c r="Z158" s="8" t="e">
        <f>RANK(Z157,Z157:AW157,1)</f>
        <v>#N/A</v>
      </c>
      <c r="AA158" s="8"/>
    </row>
    <row r="159" spans="1:27" x14ac:dyDescent="0.15">
      <c r="A159" s="4" t="s">
        <v>119</v>
      </c>
      <c r="B159" s="8">
        <f>RANK(B158,$B158:$Y158,0)</f>
        <v>4</v>
      </c>
      <c r="C159" s="8">
        <f t="shared" ref="C159:Y159" si="23">RANK(C158,$B158:$Y158,0)</f>
        <v>6</v>
      </c>
      <c r="D159" s="8">
        <f t="shared" si="23"/>
        <v>10</v>
      </c>
      <c r="E159" s="8">
        <f t="shared" si="23"/>
        <v>24</v>
      </c>
      <c r="F159" s="8">
        <f t="shared" si="23"/>
        <v>20</v>
      </c>
      <c r="G159" s="8">
        <f t="shared" si="23"/>
        <v>15</v>
      </c>
      <c r="H159" s="8">
        <f t="shared" si="23"/>
        <v>19</v>
      </c>
      <c r="I159" s="8">
        <f t="shared" si="23"/>
        <v>14</v>
      </c>
      <c r="J159" s="8">
        <f t="shared" si="23"/>
        <v>22</v>
      </c>
      <c r="K159" s="8">
        <f t="shared" si="23"/>
        <v>18</v>
      </c>
      <c r="L159" s="8">
        <f t="shared" si="23"/>
        <v>23</v>
      </c>
      <c r="M159" s="8">
        <f t="shared" si="23"/>
        <v>17</v>
      </c>
      <c r="N159" s="8">
        <f t="shared" si="23"/>
        <v>11</v>
      </c>
      <c r="O159" s="8">
        <f t="shared" si="23"/>
        <v>9</v>
      </c>
      <c r="P159" s="8">
        <f t="shared" si="23"/>
        <v>16</v>
      </c>
      <c r="Q159" s="8">
        <f t="shared" si="23"/>
        <v>21</v>
      </c>
      <c r="R159" s="8">
        <f t="shared" si="23"/>
        <v>12</v>
      </c>
      <c r="S159" s="8">
        <f t="shared" si="23"/>
        <v>7</v>
      </c>
      <c r="T159" s="8">
        <f t="shared" si="23"/>
        <v>2</v>
      </c>
      <c r="U159" s="8">
        <f t="shared" si="23"/>
        <v>8</v>
      </c>
      <c r="V159" s="8">
        <f t="shared" si="23"/>
        <v>3</v>
      </c>
      <c r="W159" s="8">
        <f t="shared" si="23"/>
        <v>5</v>
      </c>
      <c r="X159" s="8">
        <f t="shared" si="23"/>
        <v>13</v>
      </c>
      <c r="Y159" s="8">
        <f t="shared" si="23"/>
        <v>1</v>
      </c>
      <c r="Z159" s="8"/>
      <c r="AA159" s="8"/>
    </row>
    <row r="161" spans="1:25" x14ac:dyDescent="0.15">
      <c r="A161" s="4" t="s">
        <v>118</v>
      </c>
    </row>
    <row r="162" spans="1:25" x14ac:dyDescent="0.15">
      <c r="B162" t="s">
        <v>25</v>
      </c>
      <c r="C162" t="s">
        <v>27</v>
      </c>
      <c r="D162" t="s">
        <v>29</v>
      </c>
      <c r="E162" t="s">
        <v>37</v>
      </c>
      <c r="F162" t="s">
        <v>31</v>
      </c>
      <c r="G162" t="s">
        <v>33</v>
      </c>
      <c r="H162" t="s">
        <v>35</v>
      </c>
      <c r="I162" t="s">
        <v>39</v>
      </c>
      <c r="J162" t="s">
        <v>41</v>
      </c>
      <c r="K162" t="s">
        <v>43</v>
      </c>
      <c r="L162" t="s">
        <v>45</v>
      </c>
      <c r="M162" t="s">
        <v>47</v>
      </c>
      <c r="N162" t="s">
        <v>49</v>
      </c>
      <c r="O162" t="s">
        <v>51</v>
      </c>
      <c r="P162" t="s">
        <v>53</v>
      </c>
      <c r="Q162" t="s">
        <v>55</v>
      </c>
      <c r="R162" t="s">
        <v>57</v>
      </c>
      <c r="S162" t="s">
        <v>59</v>
      </c>
      <c r="T162" t="s">
        <v>61</v>
      </c>
      <c r="U162" t="s">
        <v>63</v>
      </c>
      <c r="V162" t="s">
        <v>65</v>
      </c>
      <c r="W162" t="s">
        <v>67</v>
      </c>
      <c r="X162" t="s">
        <v>69</v>
      </c>
      <c r="Y162" t="s">
        <v>71</v>
      </c>
    </row>
    <row r="163" spans="1:25" x14ac:dyDescent="0.15">
      <c r="A163" t="s">
        <v>73</v>
      </c>
      <c r="B163">
        <f t="shared" ref="B163:Y163" si="24">RANK(B6,B$6:B$39,0)</f>
        <v>3</v>
      </c>
      <c r="C163">
        <f t="shared" si="24"/>
        <v>7</v>
      </c>
      <c r="D163">
        <f t="shared" si="24"/>
        <v>1</v>
      </c>
      <c r="E163">
        <f t="shared" si="24"/>
        <v>4</v>
      </c>
      <c r="F163">
        <f>RANK(F6,F$6:F$39,0)</f>
        <v>1</v>
      </c>
      <c r="G163">
        <f>RANK(G6,G$6:G$39,0)</f>
        <v>6</v>
      </c>
      <c r="H163">
        <f t="shared" si="24"/>
        <v>1</v>
      </c>
      <c r="I163">
        <f t="shared" si="24"/>
        <v>2</v>
      </c>
      <c r="J163">
        <f t="shared" si="24"/>
        <v>2</v>
      </c>
      <c r="K163">
        <f t="shared" si="24"/>
        <v>2</v>
      </c>
      <c r="L163">
        <f t="shared" si="24"/>
        <v>2</v>
      </c>
      <c r="M163">
        <f t="shared" si="24"/>
        <v>2</v>
      </c>
      <c r="N163">
        <f t="shared" si="24"/>
        <v>1</v>
      </c>
      <c r="O163">
        <f t="shared" si="24"/>
        <v>4</v>
      </c>
      <c r="P163">
        <f t="shared" si="24"/>
        <v>6</v>
      </c>
      <c r="Q163">
        <f t="shared" si="24"/>
        <v>1</v>
      </c>
      <c r="R163">
        <f t="shared" si="24"/>
        <v>1</v>
      </c>
      <c r="S163">
        <f t="shared" si="24"/>
        <v>2</v>
      </c>
      <c r="T163">
        <f t="shared" si="24"/>
        <v>4</v>
      </c>
      <c r="U163">
        <f t="shared" si="24"/>
        <v>1</v>
      </c>
      <c r="V163">
        <f t="shared" si="24"/>
        <v>3</v>
      </c>
      <c r="W163">
        <f t="shared" si="24"/>
        <v>6</v>
      </c>
      <c r="X163">
        <f t="shared" si="24"/>
        <v>5</v>
      </c>
      <c r="Y163">
        <f t="shared" si="24"/>
        <v>3</v>
      </c>
    </row>
    <row r="164" spans="1:25" x14ac:dyDescent="0.15">
      <c r="A164" t="s">
        <v>74</v>
      </c>
      <c r="B164">
        <f t="shared" ref="B164:E183" si="25">RANK(B7,B$6:B$39,0)</f>
        <v>5</v>
      </c>
      <c r="C164">
        <f t="shared" si="25"/>
        <v>2</v>
      </c>
      <c r="D164">
        <f t="shared" si="25"/>
        <v>3</v>
      </c>
      <c r="E164">
        <f t="shared" si="25"/>
        <v>3</v>
      </c>
      <c r="F164">
        <f t="shared" ref="F164:M196" si="26">RANK(F7,F$6:F$39,0)</f>
        <v>9</v>
      </c>
      <c r="G164">
        <f t="shared" si="26"/>
        <v>3</v>
      </c>
      <c r="H164">
        <f t="shared" si="26"/>
        <v>3</v>
      </c>
      <c r="I164">
        <f t="shared" si="26"/>
        <v>3</v>
      </c>
      <c r="J164">
        <f t="shared" si="26"/>
        <v>3</v>
      </c>
      <c r="K164">
        <f t="shared" si="26"/>
        <v>5</v>
      </c>
      <c r="L164">
        <f t="shared" si="26"/>
        <v>4</v>
      </c>
      <c r="M164">
        <f t="shared" si="26"/>
        <v>5</v>
      </c>
      <c r="N164">
        <f t="shared" ref="N164:Y164" si="27">RANK(N7,N$6:N$39,0)</f>
        <v>8</v>
      </c>
      <c r="O164">
        <f t="shared" si="27"/>
        <v>4</v>
      </c>
      <c r="P164">
        <f t="shared" si="27"/>
        <v>5</v>
      </c>
      <c r="Q164">
        <f t="shared" si="27"/>
        <v>4</v>
      </c>
      <c r="R164">
        <f t="shared" si="27"/>
        <v>5</v>
      </c>
      <c r="S164">
        <f t="shared" si="27"/>
        <v>5</v>
      </c>
      <c r="T164">
        <f t="shared" si="27"/>
        <v>12</v>
      </c>
      <c r="U164">
        <f t="shared" si="27"/>
        <v>7</v>
      </c>
      <c r="V164">
        <f t="shared" si="27"/>
        <v>10</v>
      </c>
      <c r="W164">
        <f t="shared" si="27"/>
        <v>3</v>
      </c>
      <c r="X164">
        <f t="shared" si="27"/>
        <v>1</v>
      </c>
      <c r="Y164">
        <f t="shared" si="27"/>
        <v>2</v>
      </c>
    </row>
    <row r="165" spans="1:25" x14ac:dyDescent="0.15">
      <c r="A165" t="s">
        <v>75</v>
      </c>
      <c r="B165">
        <f t="shared" si="25"/>
        <v>3</v>
      </c>
      <c r="C165">
        <f t="shared" si="25"/>
        <v>2</v>
      </c>
      <c r="D165">
        <f t="shared" si="25"/>
        <v>10</v>
      </c>
      <c r="E165">
        <f t="shared" si="25"/>
        <v>2</v>
      </c>
      <c r="F165">
        <f t="shared" si="26"/>
        <v>15</v>
      </c>
      <c r="G165">
        <f t="shared" si="26"/>
        <v>1</v>
      </c>
      <c r="H165">
        <f t="shared" si="26"/>
        <v>17</v>
      </c>
      <c r="I165">
        <f t="shared" si="26"/>
        <v>13</v>
      </c>
      <c r="J165">
        <f t="shared" si="26"/>
        <v>14</v>
      </c>
      <c r="K165">
        <f t="shared" si="26"/>
        <v>10</v>
      </c>
      <c r="L165">
        <f t="shared" si="26"/>
        <v>6</v>
      </c>
      <c r="M165">
        <f t="shared" si="26"/>
        <v>14</v>
      </c>
      <c r="N165">
        <f t="shared" ref="N165:Y165" si="28">RANK(N8,N$6:N$39,0)</f>
        <v>11</v>
      </c>
      <c r="O165">
        <f t="shared" si="28"/>
        <v>7</v>
      </c>
      <c r="P165">
        <f t="shared" si="28"/>
        <v>2</v>
      </c>
      <c r="Q165">
        <f t="shared" si="28"/>
        <v>12</v>
      </c>
      <c r="R165">
        <f t="shared" si="28"/>
        <v>12</v>
      </c>
      <c r="S165">
        <f t="shared" si="28"/>
        <v>8</v>
      </c>
      <c r="T165">
        <f t="shared" si="28"/>
        <v>16</v>
      </c>
      <c r="U165">
        <f t="shared" si="28"/>
        <v>7</v>
      </c>
      <c r="V165">
        <f t="shared" si="28"/>
        <v>2</v>
      </c>
      <c r="W165">
        <f t="shared" si="28"/>
        <v>2</v>
      </c>
      <c r="X165">
        <f t="shared" si="28"/>
        <v>6</v>
      </c>
      <c r="Y165">
        <f t="shared" si="28"/>
        <v>1</v>
      </c>
    </row>
    <row r="166" spans="1:25" x14ac:dyDescent="0.15">
      <c r="A166" t="s">
        <v>76</v>
      </c>
      <c r="B166">
        <f t="shared" si="25"/>
        <v>11</v>
      </c>
      <c r="C166">
        <f t="shared" si="25"/>
        <v>4</v>
      </c>
      <c r="D166">
        <f t="shared" si="25"/>
        <v>4</v>
      </c>
      <c r="E166">
        <f t="shared" si="25"/>
        <v>6</v>
      </c>
      <c r="F166">
        <f t="shared" si="26"/>
        <v>14</v>
      </c>
      <c r="G166">
        <f t="shared" si="26"/>
        <v>5</v>
      </c>
      <c r="H166">
        <f t="shared" si="26"/>
        <v>7</v>
      </c>
      <c r="I166">
        <f t="shared" si="26"/>
        <v>6</v>
      </c>
      <c r="J166">
        <f t="shared" si="26"/>
        <v>8</v>
      </c>
      <c r="K166">
        <f t="shared" si="26"/>
        <v>10</v>
      </c>
      <c r="L166">
        <f t="shared" si="26"/>
        <v>9</v>
      </c>
      <c r="M166">
        <f t="shared" si="26"/>
        <v>8</v>
      </c>
      <c r="N166">
        <f t="shared" ref="N166:Y166" si="29">RANK(N9,N$6:N$39,0)</f>
        <v>6</v>
      </c>
      <c r="O166">
        <f t="shared" si="29"/>
        <v>2</v>
      </c>
      <c r="P166">
        <f t="shared" si="29"/>
        <v>4</v>
      </c>
      <c r="Q166">
        <f t="shared" si="29"/>
        <v>7</v>
      </c>
      <c r="R166">
        <f t="shared" si="29"/>
        <v>5</v>
      </c>
      <c r="S166">
        <f t="shared" si="29"/>
        <v>9</v>
      </c>
      <c r="T166">
        <f t="shared" si="29"/>
        <v>23</v>
      </c>
      <c r="U166">
        <f t="shared" si="29"/>
        <v>12</v>
      </c>
      <c r="V166">
        <f t="shared" si="29"/>
        <v>13</v>
      </c>
      <c r="W166">
        <f t="shared" si="29"/>
        <v>1</v>
      </c>
      <c r="X166">
        <f t="shared" si="29"/>
        <v>12</v>
      </c>
      <c r="Y166">
        <f t="shared" si="29"/>
        <v>12</v>
      </c>
    </row>
    <row r="167" spans="1:25" x14ac:dyDescent="0.15">
      <c r="A167" t="s">
        <v>77</v>
      </c>
      <c r="B167">
        <f t="shared" si="25"/>
        <v>9</v>
      </c>
      <c r="C167">
        <f t="shared" si="25"/>
        <v>12</v>
      </c>
      <c r="D167">
        <f t="shared" si="25"/>
        <v>17</v>
      </c>
      <c r="E167">
        <f t="shared" si="25"/>
        <v>9</v>
      </c>
      <c r="F167">
        <f t="shared" si="26"/>
        <v>6</v>
      </c>
      <c r="G167">
        <f t="shared" si="26"/>
        <v>9</v>
      </c>
      <c r="H167">
        <f t="shared" si="26"/>
        <v>10</v>
      </c>
      <c r="I167">
        <f t="shared" si="26"/>
        <v>8</v>
      </c>
      <c r="J167">
        <f t="shared" si="26"/>
        <v>5</v>
      </c>
      <c r="K167">
        <f t="shared" si="26"/>
        <v>1</v>
      </c>
      <c r="L167">
        <f t="shared" si="26"/>
        <v>7</v>
      </c>
      <c r="M167">
        <f t="shared" si="26"/>
        <v>8</v>
      </c>
      <c r="N167">
        <f t="shared" ref="N167:Y167" si="30">RANK(N10,N$6:N$39,0)</f>
        <v>5</v>
      </c>
      <c r="O167">
        <f t="shared" si="30"/>
        <v>13</v>
      </c>
      <c r="P167">
        <f t="shared" si="30"/>
        <v>6</v>
      </c>
      <c r="Q167">
        <f t="shared" si="30"/>
        <v>9</v>
      </c>
      <c r="R167">
        <f t="shared" si="30"/>
        <v>9</v>
      </c>
      <c r="S167">
        <f t="shared" si="30"/>
        <v>6</v>
      </c>
      <c r="T167">
        <f t="shared" si="30"/>
        <v>10</v>
      </c>
      <c r="U167">
        <f t="shared" si="30"/>
        <v>9</v>
      </c>
      <c r="V167">
        <f t="shared" si="30"/>
        <v>16</v>
      </c>
      <c r="W167">
        <f t="shared" si="30"/>
        <v>9</v>
      </c>
      <c r="X167">
        <f t="shared" si="30"/>
        <v>4</v>
      </c>
      <c r="Y167">
        <f t="shared" si="30"/>
        <v>4</v>
      </c>
    </row>
    <row r="168" spans="1:25" x14ac:dyDescent="0.15">
      <c r="A168" t="s">
        <v>78</v>
      </c>
      <c r="B168">
        <f t="shared" si="25"/>
        <v>7</v>
      </c>
      <c r="C168">
        <f t="shared" si="25"/>
        <v>17</v>
      </c>
      <c r="D168">
        <f t="shared" si="25"/>
        <v>10</v>
      </c>
      <c r="E168">
        <f t="shared" si="25"/>
        <v>12</v>
      </c>
      <c r="F168">
        <f t="shared" si="26"/>
        <v>10</v>
      </c>
      <c r="G168">
        <f t="shared" si="26"/>
        <v>11</v>
      </c>
      <c r="H168">
        <f t="shared" si="26"/>
        <v>5</v>
      </c>
      <c r="I168">
        <f t="shared" si="26"/>
        <v>5</v>
      </c>
      <c r="J168">
        <f t="shared" si="26"/>
        <v>13</v>
      </c>
      <c r="K168">
        <f t="shared" si="26"/>
        <v>3</v>
      </c>
      <c r="L168">
        <f t="shared" si="26"/>
        <v>5</v>
      </c>
      <c r="M168">
        <f t="shared" si="26"/>
        <v>3</v>
      </c>
      <c r="N168">
        <f t="shared" ref="N168:Y168" si="31">RANK(N11,N$6:N$39,0)</f>
        <v>4</v>
      </c>
      <c r="O168">
        <f t="shared" si="31"/>
        <v>22</v>
      </c>
      <c r="P168">
        <f t="shared" si="31"/>
        <v>19</v>
      </c>
      <c r="Q168">
        <f t="shared" si="31"/>
        <v>6</v>
      </c>
      <c r="R168">
        <f t="shared" si="31"/>
        <v>4</v>
      </c>
      <c r="S168">
        <f t="shared" si="31"/>
        <v>1</v>
      </c>
      <c r="T168">
        <f t="shared" si="31"/>
        <v>11</v>
      </c>
      <c r="U168">
        <f t="shared" si="31"/>
        <v>2</v>
      </c>
      <c r="V168">
        <f t="shared" si="31"/>
        <v>22</v>
      </c>
      <c r="W168">
        <f t="shared" si="31"/>
        <v>16</v>
      </c>
      <c r="X168">
        <f t="shared" si="31"/>
        <v>18</v>
      </c>
      <c r="Y168">
        <f t="shared" si="31"/>
        <v>7</v>
      </c>
    </row>
    <row r="169" spans="1:25" x14ac:dyDescent="0.15">
      <c r="A169" t="s">
        <v>79</v>
      </c>
      <c r="B169">
        <f t="shared" si="25"/>
        <v>2</v>
      </c>
      <c r="C169">
        <f t="shared" si="25"/>
        <v>11</v>
      </c>
      <c r="D169">
        <f t="shared" si="25"/>
        <v>18</v>
      </c>
      <c r="E169">
        <f t="shared" si="25"/>
        <v>6</v>
      </c>
      <c r="F169">
        <f t="shared" si="26"/>
        <v>5</v>
      </c>
      <c r="G169">
        <f t="shared" si="26"/>
        <v>14</v>
      </c>
      <c r="H169">
        <f t="shared" si="26"/>
        <v>9</v>
      </c>
      <c r="I169">
        <f t="shared" si="26"/>
        <v>10</v>
      </c>
      <c r="J169">
        <f t="shared" si="26"/>
        <v>4</v>
      </c>
      <c r="K169">
        <f t="shared" si="26"/>
        <v>15</v>
      </c>
      <c r="L169">
        <f t="shared" si="26"/>
        <v>1</v>
      </c>
      <c r="M169">
        <f t="shared" si="26"/>
        <v>10</v>
      </c>
      <c r="N169">
        <f t="shared" ref="N169:Y169" si="32">RANK(N12,N$6:N$39,0)</f>
        <v>13</v>
      </c>
      <c r="O169">
        <f t="shared" si="32"/>
        <v>11</v>
      </c>
      <c r="P169">
        <f t="shared" si="32"/>
        <v>8</v>
      </c>
      <c r="Q169">
        <f t="shared" si="32"/>
        <v>14</v>
      </c>
      <c r="R169">
        <f t="shared" si="32"/>
        <v>7</v>
      </c>
      <c r="S169">
        <f t="shared" si="32"/>
        <v>16</v>
      </c>
      <c r="T169">
        <f t="shared" si="32"/>
        <v>8</v>
      </c>
      <c r="U169">
        <f t="shared" si="32"/>
        <v>11</v>
      </c>
      <c r="V169">
        <f t="shared" si="32"/>
        <v>4</v>
      </c>
      <c r="W169">
        <f t="shared" si="32"/>
        <v>5</v>
      </c>
      <c r="X169">
        <f t="shared" si="32"/>
        <v>9</v>
      </c>
      <c r="Y169">
        <f t="shared" si="32"/>
        <v>9</v>
      </c>
    </row>
    <row r="170" spans="1:25" x14ac:dyDescent="0.15">
      <c r="A170" t="s">
        <v>80</v>
      </c>
      <c r="B170">
        <f t="shared" si="25"/>
        <v>8</v>
      </c>
      <c r="C170">
        <f t="shared" si="25"/>
        <v>16</v>
      </c>
      <c r="D170">
        <f t="shared" si="25"/>
        <v>5</v>
      </c>
      <c r="E170">
        <f t="shared" si="25"/>
        <v>12</v>
      </c>
      <c r="F170">
        <f t="shared" si="26"/>
        <v>6</v>
      </c>
      <c r="G170">
        <f t="shared" si="26"/>
        <v>17</v>
      </c>
      <c r="H170">
        <f t="shared" si="26"/>
        <v>6</v>
      </c>
      <c r="I170">
        <f t="shared" si="26"/>
        <v>3</v>
      </c>
      <c r="J170">
        <f t="shared" si="26"/>
        <v>5</v>
      </c>
      <c r="K170">
        <f t="shared" si="26"/>
        <v>6</v>
      </c>
      <c r="L170">
        <f t="shared" si="26"/>
        <v>3</v>
      </c>
      <c r="M170">
        <f t="shared" si="26"/>
        <v>1</v>
      </c>
      <c r="N170">
        <f t="shared" ref="N170:Y170" si="33">RANK(N13,N$6:N$39,0)</f>
        <v>7</v>
      </c>
      <c r="O170">
        <f t="shared" si="33"/>
        <v>17</v>
      </c>
      <c r="P170">
        <f t="shared" si="33"/>
        <v>18</v>
      </c>
      <c r="Q170">
        <f t="shared" si="33"/>
        <v>5</v>
      </c>
      <c r="R170">
        <f t="shared" si="33"/>
        <v>3</v>
      </c>
      <c r="S170">
        <f t="shared" si="33"/>
        <v>4</v>
      </c>
      <c r="T170">
        <f t="shared" si="33"/>
        <v>9</v>
      </c>
      <c r="U170">
        <f t="shared" si="33"/>
        <v>3</v>
      </c>
      <c r="V170">
        <f t="shared" si="33"/>
        <v>20</v>
      </c>
      <c r="W170">
        <f t="shared" si="33"/>
        <v>10</v>
      </c>
      <c r="X170">
        <f t="shared" si="33"/>
        <v>14</v>
      </c>
      <c r="Y170">
        <f t="shared" si="33"/>
        <v>11</v>
      </c>
    </row>
    <row r="171" spans="1:25" x14ac:dyDescent="0.15">
      <c r="A171" t="s">
        <v>81</v>
      </c>
      <c r="B171">
        <f t="shared" si="25"/>
        <v>24</v>
      </c>
      <c r="C171">
        <f t="shared" si="25"/>
        <v>13</v>
      </c>
      <c r="D171">
        <f t="shared" si="25"/>
        <v>10</v>
      </c>
      <c r="E171">
        <f t="shared" si="25"/>
        <v>16</v>
      </c>
      <c r="F171">
        <f t="shared" si="26"/>
        <v>6</v>
      </c>
      <c r="G171">
        <f t="shared" si="26"/>
        <v>18</v>
      </c>
      <c r="H171">
        <f t="shared" si="26"/>
        <v>4</v>
      </c>
      <c r="I171">
        <f t="shared" si="26"/>
        <v>9</v>
      </c>
      <c r="J171">
        <f t="shared" si="26"/>
        <v>1</v>
      </c>
      <c r="K171">
        <f t="shared" si="26"/>
        <v>9</v>
      </c>
      <c r="L171">
        <f t="shared" si="26"/>
        <v>14</v>
      </c>
      <c r="M171">
        <f t="shared" si="26"/>
        <v>6</v>
      </c>
      <c r="N171">
        <f t="shared" ref="N171:Y171" si="34">RANK(N14,N$6:N$39,0)</f>
        <v>9</v>
      </c>
      <c r="O171">
        <f t="shared" si="34"/>
        <v>8</v>
      </c>
      <c r="P171">
        <f t="shared" si="34"/>
        <v>20</v>
      </c>
      <c r="Q171">
        <f t="shared" si="34"/>
        <v>9</v>
      </c>
      <c r="R171">
        <f t="shared" si="34"/>
        <v>10</v>
      </c>
      <c r="S171">
        <f t="shared" si="34"/>
        <v>14</v>
      </c>
      <c r="T171">
        <f t="shared" si="34"/>
        <v>5</v>
      </c>
      <c r="U171">
        <f t="shared" si="34"/>
        <v>10</v>
      </c>
      <c r="V171">
        <f t="shared" si="34"/>
        <v>14</v>
      </c>
      <c r="W171">
        <f t="shared" si="34"/>
        <v>25</v>
      </c>
      <c r="X171">
        <f t="shared" si="34"/>
        <v>34</v>
      </c>
      <c r="Y171">
        <f t="shared" si="34"/>
        <v>8</v>
      </c>
    </row>
    <row r="172" spans="1:25" x14ac:dyDescent="0.15">
      <c r="A172" t="s">
        <v>82</v>
      </c>
      <c r="B172">
        <f t="shared" si="25"/>
        <v>19</v>
      </c>
      <c r="C172">
        <f t="shared" si="25"/>
        <v>20</v>
      </c>
      <c r="D172">
        <f t="shared" si="25"/>
        <v>13</v>
      </c>
      <c r="E172">
        <f t="shared" si="25"/>
        <v>18</v>
      </c>
      <c r="F172">
        <f t="shared" si="26"/>
        <v>4</v>
      </c>
      <c r="G172">
        <f t="shared" si="26"/>
        <v>22</v>
      </c>
      <c r="H172">
        <f t="shared" si="26"/>
        <v>11</v>
      </c>
      <c r="I172">
        <f t="shared" si="26"/>
        <v>11</v>
      </c>
      <c r="J172">
        <f t="shared" si="26"/>
        <v>15</v>
      </c>
      <c r="K172">
        <f t="shared" si="26"/>
        <v>13</v>
      </c>
      <c r="L172">
        <f t="shared" si="26"/>
        <v>25</v>
      </c>
      <c r="M172">
        <f t="shared" si="26"/>
        <v>12</v>
      </c>
      <c r="N172">
        <f t="shared" ref="N172:Y172" si="35">RANK(N15,N$6:N$39,0)</f>
        <v>12</v>
      </c>
      <c r="O172">
        <f t="shared" si="35"/>
        <v>13</v>
      </c>
      <c r="P172">
        <f t="shared" si="35"/>
        <v>16</v>
      </c>
      <c r="Q172">
        <f t="shared" si="35"/>
        <v>8</v>
      </c>
      <c r="R172">
        <f t="shared" si="35"/>
        <v>13</v>
      </c>
      <c r="S172">
        <f t="shared" si="35"/>
        <v>12</v>
      </c>
      <c r="T172">
        <f t="shared" si="35"/>
        <v>2</v>
      </c>
      <c r="U172">
        <f t="shared" si="35"/>
        <v>15</v>
      </c>
      <c r="V172">
        <f t="shared" si="35"/>
        <v>6</v>
      </c>
      <c r="W172">
        <f t="shared" si="35"/>
        <v>18</v>
      </c>
      <c r="X172">
        <f t="shared" si="35"/>
        <v>10</v>
      </c>
      <c r="Y172">
        <f t="shared" si="35"/>
        <v>15</v>
      </c>
    </row>
    <row r="173" spans="1:25" x14ac:dyDescent="0.15">
      <c r="A173" t="s">
        <v>83</v>
      </c>
      <c r="B173">
        <f t="shared" si="25"/>
        <v>6</v>
      </c>
      <c r="C173">
        <f t="shared" si="25"/>
        <v>9</v>
      </c>
      <c r="D173">
        <f t="shared" si="25"/>
        <v>20</v>
      </c>
      <c r="E173">
        <f t="shared" si="25"/>
        <v>8</v>
      </c>
      <c r="F173">
        <f t="shared" si="26"/>
        <v>20</v>
      </c>
      <c r="G173">
        <f t="shared" si="26"/>
        <v>7</v>
      </c>
      <c r="H173">
        <f t="shared" si="26"/>
        <v>26</v>
      </c>
      <c r="I173">
        <f t="shared" si="26"/>
        <v>23</v>
      </c>
      <c r="J173">
        <f t="shared" si="26"/>
        <v>27</v>
      </c>
      <c r="K173">
        <f t="shared" si="26"/>
        <v>20</v>
      </c>
      <c r="L173">
        <f t="shared" si="26"/>
        <v>13</v>
      </c>
      <c r="M173">
        <f t="shared" si="26"/>
        <v>23</v>
      </c>
      <c r="N173">
        <f t="shared" ref="N173:Y173" si="36">RANK(N16,N$6:N$39,0)</f>
        <v>18</v>
      </c>
      <c r="O173">
        <f t="shared" si="36"/>
        <v>9</v>
      </c>
      <c r="P173">
        <f t="shared" si="36"/>
        <v>2</v>
      </c>
      <c r="Q173">
        <f t="shared" si="36"/>
        <v>18</v>
      </c>
      <c r="R173">
        <f t="shared" si="36"/>
        <v>23</v>
      </c>
      <c r="S173">
        <f t="shared" si="36"/>
        <v>21</v>
      </c>
      <c r="T173">
        <f t="shared" si="36"/>
        <v>24</v>
      </c>
      <c r="U173">
        <f t="shared" si="36"/>
        <v>24</v>
      </c>
      <c r="V173">
        <f t="shared" si="36"/>
        <v>8</v>
      </c>
      <c r="W173">
        <f t="shared" si="36"/>
        <v>4</v>
      </c>
      <c r="X173">
        <f t="shared" si="36"/>
        <v>8</v>
      </c>
      <c r="Y173">
        <f t="shared" si="36"/>
        <v>5</v>
      </c>
    </row>
    <row r="174" spans="1:25" x14ac:dyDescent="0.15">
      <c r="A174" t="s">
        <v>84</v>
      </c>
      <c r="B174">
        <f t="shared" si="25"/>
        <v>23</v>
      </c>
      <c r="C174">
        <f t="shared" si="25"/>
        <v>24</v>
      </c>
      <c r="D174">
        <f t="shared" si="25"/>
        <v>5</v>
      </c>
      <c r="E174">
        <f t="shared" si="25"/>
        <v>22</v>
      </c>
      <c r="F174">
        <f t="shared" si="26"/>
        <v>16</v>
      </c>
      <c r="G174">
        <f t="shared" si="26"/>
        <v>20</v>
      </c>
      <c r="H174">
        <f t="shared" si="26"/>
        <v>8</v>
      </c>
      <c r="I174">
        <f t="shared" si="26"/>
        <v>6</v>
      </c>
      <c r="J174">
        <f t="shared" si="26"/>
        <v>25</v>
      </c>
      <c r="K174">
        <f t="shared" si="26"/>
        <v>7</v>
      </c>
      <c r="L174">
        <f t="shared" si="26"/>
        <v>7</v>
      </c>
      <c r="M174">
        <f t="shared" si="26"/>
        <v>6</v>
      </c>
      <c r="N174">
        <f t="shared" ref="N174:Y174" si="37">RANK(N17,N$6:N$39,0)</f>
        <v>3</v>
      </c>
      <c r="O174">
        <f t="shared" si="37"/>
        <v>28</v>
      </c>
      <c r="P174">
        <f t="shared" si="37"/>
        <v>31</v>
      </c>
      <c r="Q174">
        <f t="shared" si="37"/>
        <v>3</v>
      </c>
      <c r="R174">
        <f t="shared" si="37"/>
        <v>8</v>
      </c>
      <c r="S174">
        <f t="shared" si="37"/>
        <v>7</v>
      </c>
      <c r="T174">
        <f t="shared" si="37"/>
        <v>14</v>
      </c>
      <c r="U174">
        <f t="shared" si="37"/>
        <v>5</v>
      </c>
      <c r="V174">
        <f t="shared" si="37"/>
        <v>28</v>
      </c>
      <c r="W174">
        <f t="shared" si="37"/>
        <v>31</v>
      </c>
      <c r="X174">
        <f t="shared" si="37"/>
        <v>23</v>
      </c>
      <c r="Y174">
        <f t="shared" si="37"/>
        <v>21</v>
      </c>
    </row>
    <row r="175" spans="1:25" x14ac:dyDescent="0.15">
      <c r="A175" t="s">
        <v>85</v>
      </c>
      <c r="B175">
        <f t="shared" si="25"/>
        <v>16</v>
      </c>
      <c r="C175">
        <f t="shared" si="25"/>
        <v>18</v>
      </c>
      <c r="D175">
        <f t="shared" si="25"/>
        <v>8</v>
      </c>
      <c r="E175">
        <f t="shared" si="25"/>
        <v>11</v>
      </c>
      <c r="F175">
        <f t="shared" si="26"/>
        <v>31</v>
      </c>
      <c r="G175">
        <f t="shared" si="26"/>
        <v>8</v>
      </c>
      <c r="H175">
        <f t="shared" si="26"/>
        <v>20</v>
      </c>
      <c r="I175">
        <f t="shared" si="26"/>
        <v>17</v>
      </c>
      <c r="J175">
        <f t="shared" si="26"/>
        <v>27</v>
      </c>
      <c r="K175">
        <f t="shared" si="26"/>
        <v>8</v>
      </c>
      <c r="L175">
        <f t="shared" si="26"/>
        <v>12</v>
      </c>
      <c r="M175">
        <f t="shared" si="26"/>
        <v>15</v>
      </c>
      <c r="N175">
        <f t="shared" ref="N175:Y175" si="38">RANK(N18,N$6:N$39,0)</f>
        <v>16</v>
      </c>
      <c r="O175">
        <f t="shared" si="38"/>
        <v>21</v>
      </c>
      <c r="P175">
        <f t="shared" si="38"/>
        <v>1</v>
      </c>
      <c r="Q175">
        <f t="shared" si="38"/>
        <v>13</v>
      </c>
      <c r="R175">
        <f t="shared" si="38"/>
        <v>11</v>
      </c>
      <c r="S175">
        <f t="shared" si="38"/>
        <v>19</v>
      </c>
      <c r="T175">
        <f t="shared" si="38"/>
        <v>34</v>
      </c>
      <c r="U175">
        <f t="shared" si="38"/>
        <v>19</v>
      </c>
      <c r="V175">
        <f t="shared" si="38"/>
        <v>23</v>
      </c>
      <c r="W175">
        <f t="shared" si="38"/>
        <v>8</v>
      </c>
      <c r="X175">
        <f t="shared" si="38"/>
        <v>19</v>
      </c>
      <c r="Y175">
        <f t="shared" si="38"/>
        <v>14</v>
      </c>
    </row>
    <row r="176" spans="1:25" x14ac:dyDescent="0.15">
      <c r="A176" t="s">
        <v>86</v>
      </c>
      <c r="B176">
        <f t="shared" si="25"/>
        <v>10</v>
      </c>
      <c r="C176">
        <f t="shared" si="25"/>
        <v>4</v>
      </c>
      <c r="D176">
        <f t="shared" si="25"/>
        <v>18</v>
      </c>
      <c r="E176">
        <f t="shared" si="25"/>
        <v>5</v>
      </c>
      <c r="F176">
        <f t="shared" si="26"/>
        <v>26</v>
      </c>
      <c r="G176">
        <f t="shared" si="26"/>
        <v>1</v>
      </c>
      <c r="H176">
        <f t="shared" si="26"/>
        <v>14</v>
      </c>
      <c r="I176">
        <f t="shared" si="26"/>
        <v>28</v>
      </c>
      <c r="J176">
        <f t="shared" si="26"/>
        <v>18</v>
      </c>
      <c r="K176">
        <f t="shared" si="26"/>
        <v>21</v>
      </c>
      <c r="L176">
        <f t="shared" si="26"/>
        <v>16</v>
      </c>
      <c r="M176">
        <f t="shared" si="26"/>
        <v>27</v>
      </c>
      <c r="N176">
        <f t="shared" ref="N176:Y176" si="39">RANK(N19,N$6:N$39,0)</f>
        <v>28</v>
      </c>
      <c r="O176">
        <f t="shared" si="39"/>
        <v>15</v>
      </c>
      <c r="P176">
        <f t="shared" si="39"/>
        <v>9</v>
      </c>
      <c r="Q176">
        <f t="shared" si="39"/>
        <v>22</v>
      </c>
      <c r="R176">
        <f t="shared" si="39"/>
        <v>22</v>
      </c>
      <c r="S176">
        <f t="shared" si="39"/>
        <v>19</v>
      </c>
      <c r="T176">
        <f t="shared" si="39"/>
        <v>33</v>
      </c>
      <c r="U176">
        <f t="shared" si="39"/>
        <v>20</v>
      </c>
      <c r="V176">
        <f t="shared" si="39"/>
        <v>15</v>
      </c>
      <c r="W176">
        <f t="shared" si="39"/>
        <v>6</v>
      </c>
      <c r="X176">
        <f t="shared" si="39"/>
        <v>2</v>
      </c>
      <c r="Y176">
        <f t="shared" si="39"/>
        <v>10</v>
      </c>
    </row>
    <row r="177" spans="1:25" x14ac:dyDescent="0.15">
      <c r="A177" t="s">
        <v>87</v>
      </c>
      <c r="B177">
        <f t="shared" si="25"/>
        <v>20</v>
      </c>
      <c r="C177">
        <f t="shared" si="25"/>
        <v>19</v>
      </c>
      <c r="D177">
        <f t="shared" si="25"/>
        <v>22</v>
      </c>
      <c r="E177">
        <f t="shared" si="25"/>
        <v>12</v>
      </c>
      <c r="F177">
        <f t="shared" si="26"/>
        <v>23</v>
      </c>
      <c r="G177">
        <f t="shared" si="26"/>
        <v>13</v>
      </c>
      <c r="H177">
        <f t="shared" si="26"/>
        <v>22</v>
      </c>
      <c r="I177">
        <f t="shared" si="26"/>
        <v>13</v>
      </c>
      <c r="J177">
        <f t="shared" si="26"/>
        <v>21</v>
      </c>
      <c r="K177">
        <f t="shared" si="26"/>
        <v>18</v>
      </c>
      <c r="L177">
        <f t="shared" si="26"/>
        <v>11</v>
      </c>
      <c r="M177">
        <f t="shared" si="26"/>
        <v>18</v>
      </c>
      <c r="N177">
        <f t="shared" ref="N177:Y177" si="40">RANK(N20,N$6:N$39,0)</f>
        <v>15</v>
      </c>
      <c r="O177">
        <f t="shared" si="40"/>
        <v>25</v>
      </c>
      <c r="P177">
        <f t="shared" si="40"/>
        <v>14</v>
      </c>
      <c r="Q177">
        <f t="shared" si="40"/>
        <v>2</v>
      </c>
      <c r="R177">
        <f t="shared" si="40"/>
        <v>21</v>
      </c>
      <c r="S177">
        <f t="shared" si="40"/>
        <v>17</v>
      </c>
      <c r="T177">
        <f t="shared" si="40"/>
        <v>18</v>
      </c>
      <c r="U177">
        <f t="shared" si="40"/>
        <v>17</v>
      </c>
      <c r="V177">
        <f t="shared" si="40"/>
        <v>21</v>
      </c>
      <c r="W177">
        <f t="shared" si="40"/>
        <v>10</v>
      </c>
      <c r="X177">
        <f t="shared" si="40"/>
        <v>11</v>
      </c>
      <c r="Y177">
        <f t="shared" si="40"/>
        <v>13</v>
      </c>
    </row>
    <row r="178" spans="1:25" x14ac:dyDescent="0.15">
      <c r="A178" t="s">
        <v>88</v>
      </c>
      <c r="B178">
        <f t="shared" si="25"/>
        <v>14</v>
      </c>
      <c r="C178">
        <f t="shared" si="25"/>
        <v>14</v>
      </c>
      <c r="D178">
        <f t="shared" si="25"/>
        <v>13</v>
      </c>
      <c r="E178">
        <f t="shared" si="25"/>
        <v>17</v>
      </c>
      <c r="F178">
        <f t="shared" si="26"/>
        <v>12</v>
      </c>
      <c r="G178">
        <f t="shared" si="26"/>
        <v>15</v>
      </c>
      <c r="H178">
        <f t="shared" si="26"/>
        <v>1</v>
      </c>
      <c r="I178">
        <f t="shared" si="26"/>
        <v>19</v>
      </c>
      <c r="J178">
        <f t="shared" si="26"/>
        <v>7</v>
      </c>
      <c r="K178">
        <f t="shared" si="26"/>
        <v>34</v>
      </c>
      <c r="L178">
        <f t="shared" si="26"/>
        <v>17</v>
      </c>
      <c r="M178">
        <f t="shared" si="26"/>
        <v>22</v>
      </c>
      <c r="N178">
        <f t="shared" ref="N178:Y178" si="41">RANK(N21,N$6:N$39,0)</f>
        <v>25</v>
      </c>
      <c r="O178">
        <f t="shared" si="41"/>
        <v>11</v>
      </c>
      <c r="P178">
        <f t="shared" si="41"/>
        <v>12</v>
      </c>
      <c r="Q178">
        <f t="shared" si="41"/>
        <v>33</v>
      </c>
      <c r="R178">
        <f t="shared" si="41"/>
        <v>29</v>
      </c>
      <c r="S178">
        <f t="shared" si="41"/>
        <v>30</v>
      </c>
      <c r="T178">
        <f t="shared" si="41"/>
        <v>13</v>
      </c>
      <c r="U178">
        <f t="shared" si="41"/>
        <v>24</v>
      </c>
      <c r="V178">
        <f t="shared" si="41"/>
        <v>9</v>
      </c>
      <c r="W178">
        <f t="shared" si="41"/>
        <v>15</v>
      </c>
      <c r="X178">
        <f t="shared" si="41"/>
        <v>13</v>
      </c>
      <c r="Y178">
        <f t="shared" si="41"/>
        <v>24</v>
      </c>
    </row>
    <row r="179" spans="1:25" x14ac:dyDescent="0.15">
      <c r="A179" t="s">
        <v>89</v>
      </c>
      <c r="B179">
        <f t="shared" si="25"/>
        <v>15</v>
      </c>
      <c r="C179">
        <f t="shared" si="25"/>
        <v>8</v>
      </c>
      <c r="D179">
        <f t="shared" si="25"/>
        <v>23</v>
      </c>
      <c r="E179">
        <f t="shared" si="25"/>
        <v>1</v>
      </c>
      <c r="F179">
        <f t="shared" si="26"/>
        <v>29</v>
      </c>
      <c r="G179">
        <f t="shared" si="26"/>
        <v>4</v>
      </c>
      <c r="H179">
        <f t="shared" si="26"/>
        <v>28</v>
      </c>
      <c r="I179">
        <f t="shared" si="26"/>
        <v>29</v>
      </c>
      <c r="J179">
        <f t="shared" si="26"/>
        <v>27</v>
      </c>
      <c r="K179">
        <f t="shared" si="26"/>
        <v>19</v>
      </c>
      <c r="L179">
        <f t="shared" si="26"/>
        <v>18</v>
      </c>
      <c r="M179">
        <f t="shared" si="26"/>
        <v>30</v>
      </c>
      <c r="N179">
        <f t="shared" ref="N179:Y179" si="42">RANK(N22,N$6:N$39,0)</f>
        <v>30</v>
      </c>
      <c r="O179">
        <f t="shared" si="42"/>
        <v>19</v>
      </c>
      <c r="P179">
        <f t="shared" si="42"/>
        <v>11</v>
      </c>
      <c r="Q179">
        <f t="shared" si="42"/>
        <v>21</v>
      </c>
      <c r="R179">
        <f t="shared" si="42"/>
        <v>28</v>
      </c>
      <c r="S179">
        <f t="shared" si="42"/>
        <v>21</v>
      </c>
      <c r="T179">
        <f t="shared" si="42"/>
        <v>31</v>
      </c>
      <c r="U179">
        <f t="shared" si="42"/>
        <v>24</v>
      </c>
      <c r="V179">
        <f t="shared" si="42"/>
        <v>18</v>
      </c>
      <c r="W179">
        <f t="shared" si="42"/>
        <v>10</v>
      </c>
      <c r="X179">
        <f t="shared" si="42"/>
        <v>3</v>
      </c>
      <c r="Y179">
        <f t="shared" si="42"/>
        <v>5</v>
      </c>
    </row>
    <row r="180" spans="1:25" x14ac:dyDescent="0.15">
      <c r="A180" t="s">
        <v>90</v>
      </c>
      <c r="B180">
        <f t="shared" si="25"/>
        <v>13</v>
      </c>
      <c r="C180">
        <f t="shared" si="25"/>
        <v>1</v>
      </c>
      <c r="D180">
        <f t="shared" si="25"/>
        <v>8</v>
      </c>
      <c r="E180">
        <f t="shared" si="25"/>
        <v>10</v>
      </c>
      <c r="F180">
        <f t="shared" si="26"/>
        <v>17</v>
      </c>
      <c r="G180">
        <f t="shared" si="26"/>
        <v>9</v>
      </c>
      <c r="H180">
        <f t="shared" si="26"/>
        <v>18</v>
      </c>
      <c r="I180">
        <f t="shared" si="26"/>
        <v>31</v>
      </c>
      <c r="J180">
        <f t="shared" si="26"/>
        <v>10</v>
      </c>
      <c r="K180">
        <f t="shared" si="26"/>
        <v>30</v>
      </c>
      <c r="L180">
        <f t="shared" si="26"/>
        <v>30</v>
      </c>
      <c r="M180">
        <f t="shared" si="26"/>
        <v>29</v>
      </c>
      <c r="N180">
        <f t="shared" ref="N180:Y180" si="43">RANK(N23,N$6:N$39,0)</f>
        <v>32</v>
      </c>
      <c r="O180">
        <f t="shared" si="43"/>
        <v>4</v>
      </c>
      <c r="P180">
        <f t="shared" si="43"/>
        <v>10</v>
      </c>
      <c r="Q180">
        <f t="shared" si="43"/>
        <v>28</v>
      </c>
      <c r="R180">
        <f t="shared" si="43"/>
        <v>26</v>
      </c>
      <c r="S180">
        <f t="shared" si="43"/>
        <v>26</v>
      </c>
      <c r="T180">
        <f t="shared" si="43"/>
        <v>27</v>
      </c>
      <c r="U180">
        <f t="shared" si="43"/>
        <v>27</v>
      </c>
      <c r="V180">
        <f t="shared" si="43"/>
        <v>11</v>
      </c>
      <c r="W180">
        <f t="shared" si="43"/>
        <v>13</v>
      </c>
      <c r="X180">
        <f t="shared" si="43"/>
        <v>6</v>
      </c>
      <c r="Y180">
        <f t="shared" si="43"/>
        <v>16</v>
      </c>
    </row>
    <row r="181" spans="1:25" x14ac:dyDescent="0.15">
      <c r="A181" t="s">
        <v>91</v>
      </c>
      <c r="B181">
        <f t="shared" si="25"/>
        <v>20</v>
      </c>
      <c r="C181">
        <f t="shared" si="25"/>
        <v>10</v>
      </c>
      <c r="D181">
        <f t="shared" si="25"/>
        <v>13</v>
      </c>
      <c r="E181">
        <f t="shared" si="25"/>
        <v>18</v>
      </c>
      <c r="F181">
        <f t="shared" si="26"/>
        <v>23</v>
      </c>
      <c r="G181">
        <f t="shared" si="26"/>
        <v>21</v>
      </c>
      <c r="H181">
        <f t="shared" si="26"/>
        <v>19</v>
      </c>
      <c r="I181">
        <f t="shared" si="26"/>
        <v>24</v>
      </c>
      <c r="J181">
        <f t="shared" si="26"/>
        <v>23</v>
      </c>
      <c r="K181">
        <f t="shared" si="26"/>
        <v>21</v>
      </c>
      <c r="L181">
        <f t="shared" si="26"/>
        <v>28</v>
      </c>
      <c r="M181">
        <f t="shared" si="26"/>
        <v>23</v>
      </c>
      <c r="N181">
        <f t="shared" ref="N181:Y181" si="44">RANK(N24,N$6:N$39,0)</f>
        <v>20</v>
      </c>
      <c r="O181">
        <f t="shared" si="44"/>
        <v>3</v>
      </c>
      <c r="P181">
        <f t="shared" si="44"/>
        <v>24</v>
      </c>
      <c r="Q181">
        <f t="shared" si="44"/>
        <v>15</v>
      </c>
      <c r="R181">
        <f t="shared" si="44"/>
        <v>15</v>
      </c>
      <c r="S181">
        <f t="shared" si="44"/>
        <v>23</v>
      </c>
      <c r="T181">
        <f t="shared" si="44"/>
        <v>15</v>
      </c>
      <c r="U181">
        <f t="shared" si="44"/>
        <v>20</v>
      </c>
      <c r="V181">
        <f t="shared" si="44"/>
        <v>1</v>
      </c>
      <c r="W181">
        <f t="shared" si="44"/>
        <v>26</v>
      </c>
      <c r="X181">
        <f t="shared" si="44"/>
        <v>25</v>
      </c>
      <c r="Y181">
        <f t="shared" si="44"/>
        <v>18</v>
      </c>
    </row>
    <row r="182" spans="1:25" x14ac:dyDescent="0.15">
      <c r="A182" t="s">
        <v>92</v>
      </c>
      <c r="B182">
        <f t="shared" si="25"/>
        <v>17</v>
      </c>
      <c r="C182">
        <f t="shared" si="25"/>
        <v>4</v>
      </c>
      <c r="D182">
        <f t="shared" si="25"/>
        <v>7</v>
      </c>
      <c r="E182">
        <f t="shared" si="25"/>
        <v>15</v>
      </c>
      <c r="F182">
        <f t="shared" si="26"/>
        <v>18</v>
      </c>
      <c r="G182">
        <f t="shared" si="26"/>
        <v>11</v>
      </c>
      <c r="H182">
        <f t="shared" si="26"/>
        <v>15</v>
      </c>
      <c r="I182">
        <f t="shared" si="26"/>
        <v>27</v>
      </c>
      <c r="J182">
        <f t="shared" si="26"/>
        <v>15</v>
      </c>
      <c r="K182">
        <f t="shared" si="26"/>
        <v>26</v>
      </c>
      <c r="L182">
        <f t="shared" si="26"/>
        <v>30</v>
      </c>
      <c r="M182">
        <f t="shared" si="26"/>
        <v>28</v>
      </c>
      <c r="N182">
        <f t="shared" ref="N182:Y182" si="45">RANK(N25,N$6:N$39,0)</f>
        <v>27</v>
      </c>
      <c r="O182">
        <f t="shared" si="45"/>
        <v>1</v>
      </c>
      <c r="P182">
        <f t="shared" si="45"/>
        <v>20</v>
      </c>
      <c r="Q182">
        <f t="shared" si="45"/>
        <v>27</v>
      </c>
      <c r="R182">
        <f t="shared" si="45"/>
        <v>23</v>
      </c>
      <c r="S182">
        <f t="shared" si="45"/>
        <v>32</v>
      </c>
      <c r="T182">
        <f t="shared" si="45"/>
        <v>19</v>
      </c>
      <c r="U182">
        <f t="shared" si="45"/>
        <v>34</v>
      </c>
      <c r="V182">
        <f t="shared" si="45"/>
        <v>4</v>
      </c>
      <c r="W182">
        <f t="shared" si="45"/>
        <v>17</v>
      </c>
      <c r="X182">
        <f t="shared" si="45"/>
        <v>16</v>
      </c>
      <c r="Y182">
        <f t="shared" si="45"/>
        <v>20</v>
      </c>
    </row>
    <row r="183" spans="1:25" x14ac:dyDescent="0.15">
      <c r="A183" t="s">
        <v>93</v>
      </c>
      <c r="B183">
        <f t="shared" si="25"/>
        <v>12</v>
      </c>
      <c r="C183">
        <f t="shared" si="25"/>
        <v>15</v>
      </c>
      <c r="D183">
        <f t="shared" si="25"/>
        <v>2</v>
      </c>
      <c r="E183">
        <f t="shared" si="25"/>
        <v>18</v>
      </c>
      <c r="F183">
        <f t="shared" si="26"/>
        <v>18</v>
      </c>
      <c r="G183">
        <f t="shared" si="26"/>
        <v>16</v>
      </c>
      <c r="H183">
        <f t="shared" si="26"/>
        <v>21</v>
      </c>
      <c r="I183">
        <f t="shared" si="26"/>
        <v>21</v>
      </c>
      <c r="J183">
        <f t="shared" si="26"/>
        <v>12</v>
      </c>
      <c r="K183">
        <f t="shared" si="26"/>
        <v>26</v>
      </c>
      <c r="L183">
        <f t="shared" si="26"/>
        <v>25</v>
      </c>
      <c r="M183">
        <f t="shared" si="26"/>
        <v>25</v>
      </c>
      <c r="N183">
        <f t="shared" ref="N183:Y183" si="46">RANK(N26,N$6:N$39,0)</f>
        <v>26</v>
      </c>
      <c r="O183">
        <f t="shared" si="46"/>
        <v>15</v>
      </c>
      <c r="P183">
        <f t="shared" si="46"/>
        <v>13</v>
      </c>
      <c r="Q183">
        <f t="shared" si="46"/>
        <v>24</v>
      </c>
      <c r="R183">
        <f t="shared" si="46"/>
        <v>18</v>
      </c>
      <c r="S183">
        <f t="shared" si="46"/>
        <v>26</v>
      </c>
      <c r="T183">
        <f t="shared" si="46"/>
        <v>22</v>
      </c>
      <c r="U183">
        <f t="shared" si="46"/>
        <v>20</v>
      </c>
      <c r="V183">
        <f t="shared" si="46"/>
        <v>17</v>
      </c>
      <c r="W183">
        <f t="shared" si="46"/>
        <v>14</v>
      </c>
      <c r="X183">
        <f t="shared" si="46"/>
        <v>16</v>
      </c>
      <c r="Y183">
        <f t="shared" si="46"/>
        <v>19</v>
      </c>
    </row>
    <row r="184" spans="1:25" x14ac:dyDescent="0.15">
      <c r="A184" t="s">
        <v>94</v>
      </c>
      <c r="B184">
        <f t="shared" ref="B184:E196" si="47">RANK(B27,B$6:B$39,0)</f>
        <v>28</v>
      </c>
      <c r="C184">
        <f t="shared" si="47"/>
        <v>24</v>
      </c>
      <c r="D184">
        <f t="shared" si="47"/>
        <v>21</v>
      </c>
      <c r="E184">
        <f t="shared" si="47"/>
        <v>25</v>
      </c>
      <c r="F184">
        <f t="shared" si="26"/>
        <v>12</v>
      </c>
      <c r="G184">
        <f t="shared" si="26"/>
        <v>27</v>
      </c>
      <c r="H184">
        <f t="shared" si="26"/>
        <v>12</v>
      </c>
      <c r="I184">
        <f t="shared" si="26"/>
        <v>19</v>
      </c>
      <c r="J184">
        <f t="shared" si="26"/>
        <v>19</v>
      </c>
      <c r="K184">
        <f t="shared" si="26"/>
        <v>4</v>
      </c>
      <c r="L184">
        <f t="shared" si="26"/>
        <v>21</v>
      </c>
      <c r="M184">
        <f t="shared" si="26"/>
        <v>19</v>
      </c>
      <c r="N184">
        <f t="shared" ref="N184:Y184" si="48">RANK(N27,N$6:N$39,0)</f>
        <v>17</v>
      </c>
      <c r="O184">
        <f t="shared" si="48"/>
        <v>20</v>
      </c>
      <c r="P184">
        <f t="shared" si="48"/>
        <v>33</v>
      </c>
      <c r="Q184">
        <f t="shared" si="48"/>
        <v>19</v>
      </c>
      <c r="R184">
        <f t="shared" si="48"/>
        <v>15</v>
      </c>
      <c r="S184">
        <f t="shared" si="48"/>
        <v>12</v>
      </c>
      <c r="T184">
        <f t="shared" si="48"/>
        <v>7</v>
      </c>
      <c r="U184">
        <f t="shared" si="48"/>
        <v>13</v>
      </c>
      <c r="V184">
        <f t="shared" si="48"/>
        <v>19</v>
      </c>
      <c r="W184">
        <f t="shared" si="48"/>
        <v>28</v>
      </c>
      <c r="X184">
        <f t="shared" si="48"/>
        <v>21</v>
      </c>
      <c r="Y184">
        <f t="shared" si="48"/>
        <v>27</v>
      </c>
    </row>
    <row r="185" spans="1:25" x14ac:dyDescent="0.15">
      <c r="A185" t="s">
        <v>95</v>
      </c>
      <c r="B185">
        <f t="shared" si="47"/>
        <v>34</v>
      </c>
      <c r="C185">
        <f t="shared" si="47"/>
        <v>22</v>
      </c>
      <c r="D185">
        <f t="shared" si="47"/>
        <v>13</v>
      </c>
      <c r="E185">
        <f t="shared" si="47"/>
        <v>30</v>
      </c>
      <c r="F185">
        <f t="shared" si="26"/>
        <v>3</v>
      </c>
      <c r="G185">
        <f t="shared" si="26"/>
        <v>30</v>
      </c>
      <c r="H185">
        <f t="shared" si="26"/>
        <v>15</v>
      </c>
      <c r="I185">
        <f t="shared" si="26"/>
        <v>25</v>
      </c>
      <c r="J185">
        <f t="shared" si="26"/>
        <v>17</v>
      </c>
      <c r="K185">
        <f t="shared" si="26"/>
        <v>12</v>
      </c>
      <c r="L185">
        <f t="shared" si="26"/>
        <v>21</v>
      </c>
      <c r="M185">
        <f t="shared" si="26"/>
        <v>19</v>
      </c>
      <c r="N185">
        <f t="shared" ref="N185:Y185" si="49">RANK(N28,N$6:N$39,0)</f>
        <v>9</v>
      </c>
      <c r="O185">
        <f t="shared" si="49"/>
        <v>23</v>
      </c>
      <c r="P185">
        <f t="shared" si="49"/>
        <v>33</v>
      </c>
      <c r="Q185">
        <f t="shared" si="49"/>
        <v>26</v>
      </c>
      <c r="R185">
        <f t="shared" si="49"/>
        <v>20</v>
      </c>
      <c r="S185">
        <f t="shared" si="49"/>
        <v>17</v>
      </c>
      <c r="T185">
        <f t="shared" si="49"/>
        <v>3</v>
      </c>
      <c r="U185">
        <f t="shared" si="49"/>
        <v>16</v>
      </c>
      <c r="V185">
        <f t="shared" si="49"/>
        <v>24</v>
      </c>
      <c r="W185">
        <f t="shared" si="49"/>
        <v>32</v>
      </c>
      <c r="X185">
        <f t="shared" si="49"/>
        <v>25</v>
      </c>
      <c r="Y185">
        <f t="shared" si="49"/>
        <v>33</v>
      </c>
    </row>
    <row r="186" spans="1:25" x14ac:dyDescent="0.15">
      <c r="A186" t="s">
        <v>96</v>
      </c>
      <c r="B186">
        <f t="shared" si="47"/>
        <v>18</v>
      </c>
      <c r="C186">
        <f t="shared" si="47"/>
        <v>22</v>
      </c>
      <c r="D186">
        <f t="shared" si="47"/>
        <v>26</v>
      </c>
      <c r="E186">
        <f t="shared" si="47"/>
        <v>24</v>
      </c>
      <c r="F186">
        <f t="shared" si="26"/>
        <v>23</v>
      </c>
      <c r="G186">
        <f t="shared" si="26"/>
        <v>26</v>
      </c>
      <c r="H186">
        <f t="shared" si="26"/>
        <v>12</v>
      </c>
      <c r="I186">
        <f t="shared" si="26"/>
        <v>15</v>
      </c>
      <c r="J186">
        <f t="shared" si="26"/>
        <v>19</v>
      </c>
      <c r="K186">
        <f t="shared" si="26"/>
        <v>16</v>
      </c>
      <c r="L186">
        <f t="shared" si="26"/>
        <v>9</v>
      </c>
      <c r="M186">
        <f t="shared" si="26"/>
        <v>16</v>
      </c>
      <c r="N186">
        <f t="shared" ref="N186:Y186" si="50">RANK(N29,N$6:N$39,0)</f>
        <v>18</v>
      </c>
      <c r="O186">
        <f t="shared" si="50"/>
        <v>28</v>
      </c>
      <c r="P186">
        <f t="shared" si="50"/>
        <v>29</v>
      </c>
      <c r="Q186">
        <f t="shared" si="50"/>
        <v>15</v>
      </c>
      <c r="R186">
        <f t="shared" si="50"/>
        <v>15</v>
      </c>
      <c r="S186">
        <f t="shared" si="50"/>
        <v>11</v>
      </c>
      <c r="T186">
        <f t="shared" si="50"/>
        <v>21</v>
      </c>
      <c r="U186">
        <f t="shared" si="50"/>
        <v>14</v>
      </c>
      <c r="V186">
        <f t="shared" si="50"/>
        <v>33</v>
      </c>
      <c r="W186">
        <f t="shared" si="50"/>
        <v>20</v>
      </c>
      <c r="X186">
        <f t="shared" si="50"/>
        <v>29</v>
      </c>
      <c r="Y186">
        <f t="shared" si="50"/>
        <v>21</v>
      </c>
    </row>
    <row r="187" spans="1:25" x14ac:dyDescent="0.15">
      <c r="A187" t="s">
        <v>97</v>
      </c>
      <c r="B187">
        <f t="shared" si="47"/>
        <v>20</v>
      </c>
      <c r="C187">
        <f t="shared" si="47"/>
        <v>28</v>
      </c>
      <c r="D187">
        <f t="shared" si="47"/>
        <v>24</v>
      </c>
      <c r="E187">
        <f t="shared" si="47"/>
        <v>26</v>
      </c>
      <c r="F187">
        <f t="shared" si="26"/>
        <v>21</v>
      </c>
      <c r="G187">
        <f t="shared" si="26"/>
        <v>24</v>
      </c>
      <c r="H187">
        <f t="shared" si="26"/>
        <v>23</v>
      </c>
      <c r="I187">
        <f t="shared" si="26"/>
        <v>21</v>
      </c>
      <c r="J187">
        <f t="shared" si="26"/>
        <v>21</v>
      </c>
      <c r="K187">
        <f t="shared" si="26"/>
        <v>14</v>
      </c>
      <c r="L187">
        <f t="shared" si="26"/>
        <v>14</v>
      </c>
      <c r="M187">
        <f t="shared" si="26"/>
        <v>19</v>
      </c>
      <c r="N187">
        <f t="shared" ref="N187:Y187" si="51">RANK(N30,N$6:N$39,0)</f>
        <v>23</v>
      </c>
      <c r="O187">
        <f t="shared" si="51"/>
        <v>31</v>
      </c>
      <c r="P187">
        <f t="shared" si="51"/>
        <v>16</v>
      </c>
      <c r="Q187">
        <f t="shared" si="51"/>
        <v>17</v>
      </c>
      <c r="R187">
        <f t="shared" si="51"/>
        <v>18</v>
      </c>
      <c r="S187">
        <f t="shared" si="51"/>
        <v>9</v>
      </c>
      <c r="T187">
        <f t="shared" si="51"/>
        <v>17</v>
      </c>
      <c r="U187">
        <f t="shared" si="51"/>
        <v>6</v>
      </c>
      <c r="V187">
        <f t="shared" si="51"/>
        <v>26</v>
      </c>
      <c r="W187">
        <f t="shared" si="51"/>
        <v>20</v>
      </c>
      <c r="X187">
        <f t="shared" si="51"/>
        <v>14</v>
      </c>
      <c r="Y187">
        <f t="shared" si="51"/>
        <v>16</v>
      </c>
    </row>
    <row r="188" spans="1:25" x14ac:dyDescent="0.15">
      <c r="A188" t="s">
        <v>98</v>
      </c>
      <c r="B188">
        <f t="shared" si="47"/>
        <v>28</v>
      </c>
      <c r="C188">
        <f t="shared" si="47"/>
        <v>20</v>
      </c>
      <c r="D188">
        <f t="shared" si="47"/>
        <v>28</v>
      </c>
      <c r="E188">
        <f t="shared" si="47"/>
        <v>18</v>
      </c>
      <c r="F188">
        <f t="shared" si="26"/>
        <v>28</v>
      </c>
      <c r="G188">
        <f t="shared" si="26"/>
        <v>18</v>
      </c>
      <c r="H188">
        <f t="shared" si="26"/>
        <v>24</v>
      </c>
      <c r="I188">
        <f t="shared" si="26"/>
        <v>11</v>
      </c>
      <c r="J188">
        <f t="shared" si="26"/>
        <v>23</v>
      </c>
      <c r="K188">
        <f t="shared" si="26"/>
        <v>23</v>
      </c>
      <c r="L188">
        <f t="shared" si="26"/>
        <v>18</v>
      </c>
      <c r="M188">
        <f t="shared" ref="M188:R188" si="52">RANK(M31,M$6:M$39,0)</f>
        <v>12</v>
      </c>
      <c r="N188">
        <f t="shared" si="52"/>
        <v>1</v>
      </c>
      <c r="O188">
        <f t="shared" si="52"/>
        <v>24</v>
      </c>
      <c r="P188">
        <f t="shared" si="52"/>
        <v>22</v>
      </c>
      <c r="Q188">
        <f t="shared" si="52"/>
        <v>19</v>
      </c>
      <c r="R188">
        <f t="shared" si="52"/>
        <v>26</v>
      </c>
      <c r="S188">
        <f t="shared" ref="S188:Y196" si="53">RANK(S31,S$6:S$39,0)</f>
        <v>24</v>
      </c>
      <c r="T188">
        <f t="shared" si="53"/>
        <v>20</v>
      </c>
      <c r="U188">
        <f t="shared" si="53"/>
        <v>23</v>
      </c>
      <c r="V188">
        <f t="shared" si="53"/>
        <v>28</v>
      </c>
      <c r="W188">
        <f t="shared" si="53"/>
        <v>20</v>
      </c>
      <c r="X188">
        <f t="shared" si="53"/>
        <v>21</v>
      </c>
      <c r="Y188">
        <f t="shared" si="53"/>
        <v>25</v>
      </c>
    </row>
    <row r="189" spans="1:25" x14ac:dyDescent="0.15">
      <c r="A189" t="s">
        <v>99</v>
      </c>
      <c r="B189">
        <f t="shared" si="47"/>
        <v>24</v>
      </c>
      <c r="C189">
        <f t="shared" si="47"/>
        <v>32</v>
      </c>
      <c r="D189">
        <f t="shared" si="47"/>
        <v>27</v>
      </c>
      <c r="E189">
        <f t="shared" si="47"/>
        <v>27</v>
      </c>
      <c r="F189">
        <f t="shared" si="26"/>
        <v>26</v>
      </c>
      <c r="G189">
        <f t="shared" si="26"/>
        <v>29</v>
      </c>
      <c r="H189">
        <f t="shared" si="26"/>
        <v>25</v>
      </c>
      <c r="I189">
        <f t="shared" si="26"/>
        <v>25</v>
      </c>
      <c r="J189">
        <f t="shared" si="26"/>
        <v>26</v>
      </c>
      <c r="K189">
        <f t="shared" si="26"/>
        <v>16</v>
      </c>
      <c r="L189">
        <f t="shared" si="26"/>
        <v>18</v>
      </c>
      <c r="M189">
        <f t="shared" ref="M189:R189" si="54">RANK(M32,M$6:M$39,0)</f>
        <v>16</v>
      </c>
      <c r="N189">
        <f t="shared" si="54"/>
        <v>21</v>
      </c>
      <c r="O189">
        <f t="shared" si="54"/>
        <v>33</v>
      </c>
      <c r="P189">
        <f t="shared" si="54"/>
        <v>29</v>
      </c>
      <c r="Q189">
        <f t="shared" si="54"/>
        <v>11</v>
      </c>
      <c r="R189">
        <f t="shared" si="54"/>
        <v>14</v>
      </c>
      <c r="S189">
        <f t="shared" si="53"/>
        <v>3</v>
      </c>
      <c r="T189">
        <f t="shared" si="53"/>
        <v>24</v>
      </c>
      <c r="U189">
        <f t="shared" si="53"/>
        <v>4</v>
      </c>
      <c r="V189">
        <f t="shared" si="53"/>
        <v>30</v>
      </c>
      <c r="W189">
        <f t="shared" si="53"/>
        <v>30</v>
      </c>
      <c r="X189">
        <f t="shared" si="53"/>
        <v>19</v>
      </c>
      <c r="Y189">
        <f t="shared" si="53"/>
        <v>27</v>
      </c>
    </row>
    <row r="190" spans="1:25" x14ac:dyDescent="0.15">
      <c r="A190" t="s">
        <v>100</v>
      </c>
      <c r="B190">
        <f t="shared" si="47"/>
        <v>26</v>
      </c>
      <c r="C190">
        <f t="shared" si="47"/>
        <v>26</v>
      </c>
      <c r="D190">
        <f t="shared" si="47"/>
        <v>28</v>
      </c>
      <c r="E190">
        <f t="shared" si="47"/>
        <v>29</v>
      </c>
      <c r="F190">
        <f t="shared" si="26"/>
        <v>31</v>
      </c>
      <c r="G190">
        <f t="shared" si="26"/>
        <v>25</v>
      </c>
      <c r="H190">
        <f t="shared" si="26"/>
        <v>27</v>
      </c>
      <c r="I190">
        <f t="shared" si="26"/>
        <v>16</v>
      </c>
      <c r="J190">
        <f t="shared" si="26"/>
        <v>30</v>
      </c>
      <c r="K190">
        <f t="shared" si="26"/>
        <v>26</v>
      </c>
      <c r="L190">
        <f t="shared" si="26"/>
        <v>27</v>
      </c>
      <c r="M190">
        <f t="shared" ref="M190:R190" si="55">RANK(M33,M$6:M$39,0)</f>
        <v>11</v>
      </c>
      <c r="N190">
        <f t="shared" si="55"/>
        <v>14</v>
      </c>
      <c r="O190">
        <f t="shared" si="55"/>
        <v>26</v>
      </c>
      <c r="P190">
        <f t="shared" si="55"/>
        <v>22</v>
      </c>
      <c r="Q190">
        <f t="shared" si="55"/>
        <v>24</v>
      </c>
      <c r="R190">
        <f t="shared" si="55"/>
        <v>2</v>
      </c>
      <c r="S190">
        <f t="shared" si="53"/>
        <v>33</v>
      </c>
      <c r="T190">
        <f t="shared" si="53"/>
        <v>24</v>
      </c>
      <c r="U190">
        <f t="shared" si="53"/>
        <v>29</v>
      </c>
      <c r="V190">
        <f t="shared" si="53"/>
        <v>26</v>
      </c>
      <c r="W190">
        <f t="shared" si="53"/>
        <v>20</v>
      </c>
      <c r="X190">
        <f t="shared" si="53"/>
        <v>23</v>
      </c>
      <c r="Y190">
        <f t="shared" si="53"/>
        <v>30</v>
      </c>
    </row>
    <row r="191" spans="1:25" x14ac:dyDescent="0.15">
      <c r="A191" t="s">
        <v>101</v>
      </c>
      <c r="B191">
        <f t="shared" si="47"/>
        <v>26</v>
      </c>
      <c r="C191">
        <f t="shared" si="47"/>
        <v>29</v>
      </c>
      <c r="D191">
        <f t="shared" si="47"/>
        <v>31</v>
      </c>
      <c r="E191">
        <f t="shared" si="47"/>
        <v>22</v>
      </c>
      <c r="F191">
        <f t="shared" si="26"/>
        <v>2</v>
      </c>
      <c r="G191">
        <f t="shared" si="26"/>
        <v>34</v>
      </c>
      <c r="H191">
        <f t="shared" si="26"/>
        <v>32</v>
      </c>
      <c r="I191">
        <f t="shared" si="26"/>
        <v>33</v>
      </c>
      <c r="J191">
        <f t="shared" si="26"/>
        <v>9</v>
      </c>
      <c r="K191">
        <f t="shared" si="26"/>
        <v>32</v>
      </c>
      <c r="L191">
        <f t="shared" si="26"/>
        <v>34</v>
      </c>
      <c r="M191">
        <f t="shared" ref="M191:R191" si="56">RANK(M34,M$6:M$39,0)</f>
        <v>33</v>
      </c>
      <c r="N191">
        <f t="shared" si="56"/>
        <v>33</v>
      </c>
      <c r="O191">
        <f t="shared" si="56"/>
        <v>17</v>
      </c>
      <c r="P191">
        <f t="shared" si="56"/>
        <v>15</v>
      </c>
      <c r="Q191">
        <f t="shared" si="56"/>
        <v>31</v>
      </c>
      <c r="R191">
        <f t="shared" si="56"/>
        <v>33</v>
      </c>
      <c r="S191">
        <f t="shared" si="53"/>
        <v>26</v>
      </c>
      <c r="T191">
        <f t="shared" si="53"/>
        <v>6</v>
      </c>
      <c r="U191">
        <f t="shared" si="53"/>
        <v>32</v>
      </c>
      <c r="V191">
        <f t="shared" si="53"/>
        <v>12</v>
      </c>
      <c r="W191">
        <f t="shared" si="53"/>
        <v>20</v>
      </c>
      <c r="X191">
        <f t="shared" si="53"/>
        <v>31</v>
      </c>
      <c r="Y191">
        <f t="shared" si="53"/>
        <v>30</v>
      </c>
    </row>
    <row r="192" spans="1:25" x14ac:dyDescent="0.15">
      <c r="A192" t="s">
        <v>102</v>
      </c>
      <c r="B192">
        <f t="shared" si="47"/>
        <v>30</v>
      </c>
      <c r="C192">
        <f t="shared" si="47"/>
        <v>26</v>
      </c>
      <c r="D192">
        <f t="shared" si="47"/>
        <v>33</v>
      </c>
      <c r="E192">
        <f t="shared" si="47"/>
        <v>28</v>
      </c>
      <c r="F192">
        <f t="shared" si="26"/>
        <v>30</v>
      </c>
      <c r="G192">
        <f t="shared" si="26"/>
        <v>23</v>
      </c>
      <c r="H192">
        <f t="shared" si="26"/>
        <v>29</v>
      </c>
      <c r="I192">
        <f t="shared" si="26"/>
        <v>18</v>
      </c>
      <c r="J192">
        <f t="shared" si="26"/>
        <v>34</v>
      </c>
      <c r="K192">
        <f t="shared" si="26"/>
        <v>24</v>
      </c>
      <c r="L192">
        <f t="shared" si="26"/>
        <v>29</v>
      </c>
      <c r="M192">
        <f t="shared" ref="M192:R192" si="57">RANK(M35,M$6:M$39,0)</f>
        <v>3</v>
      </c>
      <c r="N192">
        <f t="shared" si="57"/>
        <v>21</v>
      </c>
      <c r="O192">
        <f t="shared" si="57"/>
        <v>28</v>
      </c>
      <c r="P192">
        <f t="shared" si="57"/>
        <v>28</v>
      </c>
      <c r="Q192">
        <f t="shared" si="57"/>
        <v>28</v>
      </c>
      <c r="R192">
        <f t="shared" si="57"/>
        <v>29</v>
      </c>
      <c r="S192">
        <f t="shared" si="53"/>
        <v>26</v>
      </c>
      <c r="T192">
        <f t="shared" si="53"/>
        <v>27</v>
      </c>
      <c r="U192">
        <f t="shared" si="53"/>
        <v>28</v>
      </c>
      <c r="V192">
        <f t="shared" si="53"/>
        <v>31</v>
      </c>
      <c r="W192">
        <f t="shared" si="53"/>
        <v>19</v>
      </c>
      <c r="X192">
        <f t="shared" si="53"/>
        <v>25</v>
      </c>
      <c r="Y192">
        <f t="shared" si="53"/>
        <v>26</v>
      </c>
    </row>
    <row r="193" spans="1:25" x14ac:dyDescent="0.15">
      <c r="A193" t="s">
        <v>103</v>
      </c>
      <c r="B193">
        <f t="shared" si="47"/>
        <v>1</v>
      </c>
      <c r="C193">
        <f t="shared" si="47"/>
        <v>30</v>
      </c>
      <c r="D193">
        <f t="shared" si="47"/>
        <v>24</v>
      </c>
      <c r="E193">
        <f t="shared" si="47"/>
        <v>30</v>
      </c>
      <c r="F193">
        <f t="shared" si="26"/>
        <v>21</v>
      </c>
      <c r="G193">
        <f t="shared" si="26"/>
        <v>33</v>
      </c>
      <c r="H193">
        <f t="shared" si="26"/>
        <v>30</v>
      </c>
      <c r="I193">
        <f t="shared" si="26"/>
        <v>29</v>
      </c>
      <c r="J193">
        <f t="shared" si="26"/>
        <v>31</v>
      </c>
      <c r="K193">
        <f t="shared" si="26"/>
        <v>30</v>
      </c>
      <c r="L193">
        <f t="shared" si="26"/>
        <v>23</v>
      </c>
      <c r="M193">
        <f t="shared" ref="M193:R193" si="58">RANK(M36,M$6:M$39,0)</f>
        <v>26</v>
      </c>
      <c r="N193">
        <f t="shared" si="58"/>
        <v>30</v>
      </c>
      <c r="O193">
        <f t="shared" si="58"/>
        <v>26</v>
      </c>
      <c r="P193">
        <f t="shared" si="58"/>
        <v>26</v>
      </c>
      <c r="Q193">
        <f t="shared" si="58"/>
        <v>23</v>
      </c>
      <c r="R193">
        <f t="shared" si="58"/>
        <v>25</v>
      </c>
      <c r="S193">
        <f t="shared" si="53"/>
        <v>30</v>
      </c>
      <c r="T193">
        <f t="shared" si="53"/>
        <v>30</v>
      </c>
      <c r="U193">
        <f t="shared" si="53"/>
        <v>29</v>
      </c>
      <c r="V193">
        <f t="shared" si="53"/>
        <v>25</v>
      </c>
      <c r="W193">
        <f t="shared" si="53"/>
        <v>28</v>
      </c>
      <c r="X193">
        <f t="shared" si="53"/>
        <v>31</v>
      </c>
      <c r="Y193">
        <f t="shared" si="53"/>
        <v>23</v>
      </c>
    </row>
    <row r="194" spans="1:25" x14ac:dyDescent="0.15">
      <c r="A194" t="s">
        <v>104</v>
      </c>
      <c r="B194">
        <f t="shared" si="47"/>
        <v>30</v>
      </c>
      <c r="C194">
        <f t="shared" si="47"/>
        <v>34</v>
      </c>
      <c r="D194">
        <f t="shared" si="47"/>
        <v>32</v>
      </c>
      <c r="E194">
        <f t="shared" si="47"/>
        <v>32</v>
      </c>
      <c r="F194">
        <f t="shared" si="26"/>
        <v>10</v>
      </c>
      <c r="G194">
        <f t="shared" si="26"/>
        <v>32</v>
      </c>
      <c r="H194">
        <f t="shared" si="26"/>
        <v>34</v>
      </c>
      <c r="I194">
        <f t="shared" si="26"/>
        <v>34</v>
      </c>
      <c r="J194">
        <f t="shared" si="26"/>
        <v>11</v>
      </c>
      <c r="K194">
        <f t="shared" si="26"/>
        <v>33</v>
      </c>
      <c r="L194">
        <f t="shared" si="26"/>
        <v>33</v>
      </c>
      <c r="M194">
        <f t="shared" ref="M194:R194" si="59">RANK(M37,M$6:M$39,0)</f>
        <v>34</v>
      </c>
      <c r="N194">
        <f t="shared" si="59"/>
        <v>33</v>
      </c>
      <c r="O194">
        <f t="shared" si="59"/>
        <v>9</v>
      </c>
      <c r="P194">
        <f t="shared" si="59"/>
        <v>32</v>
      </c>
      <c r="Q194">
        <f t="shared" si="59"/>
        <v>34</v>
      </c>
      <c r="R194">
        <f t="shared" si="59"/>
        <v>31</v>
      </c>
      <c r="S194">
        <f t="shared" si="53"/>
        <v>25</v>
      </c>
      <c r="T194">
        <f t="shared" si="53"/>
        <v>1</v>
      </c>
      <c r="U194">
        <f t="shared" si="53"/>
        <v>29</v>
      </c>
      <c r="V194">
        <f t="shared" si="53"/>
        <v>7</v>
      </c>
      <c r="W194">
        <f t="shared" si="53"/>
        <v>32</v>
      </c>
      <c r="X194">
        <f t="shared" si="53"/>
        <v>25</v>
      </c>
      <c r="Y194">
        <f t="shared" si="53"/>
        <v>34</v>
      </c>
    </row>
    <row r="195" spans="1:25" x14ac:dyDescent="0.15">
      <c r="A195" t="s">
        <v>105</v>
      </c>
      <c r="B195">
        <f t="shared" si="47"/>
        <v>30</v>
      </c>
      <c r="C195">
        <f t="shared" si="47"/>
        <v>31</v>
      </c>
      <c r="D195">
        <f t="shared" si="47"/>
        <v>34</v>
      </c>
      <c r="E195">
        <f t="shared" si="47"/>
        <v>32</v>
      </c>
      <c r="F195">
        <f t="shared" si="26"/>
        <v>34</v>
      </c>
      <c r="G195">
        <f t="shared" si="26"/>
        <v>27</v>
      </c>
      <c r="H195">
        <f t="shared" si="26"/>
        <v>32</v>
      </c>
      <c r="I195">
        <f t="shared" si="26"/>
        <v>1</v>
      </c>
      <c r="J195">
        <f t="shared" si="26"/>
        <v>31</v>
      </c>
      <c r="K195">
        <f t="shared" si="26"/>
        <v>29</v>
      </c>
      <c r="L195">
        <f t="shared" si="26"/>
        <v>32</v>
      </c>
      <c r="M195">
        <f t="shared" ref="M195:R195" si="60">RANK(M38,M$6:M$39,0)</f>
        <v>32</v>
      </c>
      <c r="N195">
        <f t="shared" si="60"/>
        <v>24</v>
      </c>
      <c r="O195">
        <f t="shared" si="60"/>
        <v>31</v>
      </c>
      <c r="P195">
        <f t="shared" si="60"/>
        <v>24</v>
      </c>
      <c r="Q195">
        <f t="shared" si="60"/>
        <v>32</v>
      </c>
      <c r="R195">
        <f t="shared" si="60"/>
        <v>34</v>
      </c>
      <c r="S195">
        <f t="shared" si="53"/>
        <v>34</v>
      </c>
      <c r="T195">
        <f t="shared" si="53"/>
        <v>27</v>
      </c>
      <c r="U195">
        <f t="shared" si="53"/>
        <v>32</v>
      </c>
      <c r="V195">
        <f t="shared" si="53"/>
        <v>31</v>
      </c>
      <c r="W195">
        <f t="shared" si="53"/>
        <v>26</v>
      </c>
      <c r="X195">
        <f t="shared" si="53"/>
        <v>29</v>
      </c>
      <c r="Y195">
        <f t="shared" si="53"/>
        <v>30</v>
      </c>
    </row>
    <row r="196" spans="1:25" x14ac:dyDescent="0.15">
      <c r="A196" t="s">
        <v>106</v>
      </c>
      <c r="B196">
        <f t="shared" si="47"/>
        <v>30</v>
      </c>
      <c r="C196">
        <f t="shared" si="47"/>
        <v>33</v>
      </c>
      <c r="D196">
        <f t="shared" si="47"/>
        <v>30</v>
      </c>
      <c r="E196">
        <f t="shared" si="47"/>
        <v>32</v>
      </c>
      <c r="F196">
        <f t="shared" si="26"/>
        <v>33</v>
      </c>
      <c r="G196">
        <f t="shared" si="26"/>
        <v>30</v>
      </c>
      <c r="H196">
        <f t="shared" si="26"/>
        <v>31</v>
      </c>
      <c r="I196">
        <f t="shared" si="26"/>
        <v>32</v>
      </c>
      <c r="J196">
        <f t="shared" si="26"/>
        <v>31</v>
      </c>
      <c r="K196">
        <f t="shared" si="26"/>
        <v>25</v>
      </c>
      <c r="L196">
        <f t="shared" si="26"/>
        <v>24</v>
      </c>
      <c r="M196">
        <f t="shared" ref="M196:R196" si="61">RANK(M39,M$6:M$39,0)</f>
        <v>31</v>
      </c>
      <c r="N196">
        <f t="shared" si="61"/>
        <v>29</v>
      </c>
      <c r="O196">
        <f t="shared" si="61"/>
        <v>34</v>
      </c>
      <c r="P196">
        <f t="shared" si="61"/>
        <v>27</v>
      </c>
      <c r="Q196">
        <f t="shared" si="61"/>
        <v>30</v>
      </c>
      <c r="R196">
        <f t="shared" si="61"/>
        <v>32</v>
      </c>
      <c r="S196">
        <f t="shared" si="53"/>
        <v>15</v>
      </c>
      <c r="T196">
        <f t="shared" si="53"/>
        <v>32</v>
      </c>
      <c r="U196">
        <f t="shared" si="53"/>
        <v>18</v>
      </c>
      <c r="V196">
        <f t="shared" si="53"/>
        <v>33</v>
      </c>
      <c r="W196">
        <f t="shared" si="53"/>
        <v>34</v>
      </c>
      <c r="X196">
        <f t="shared" si="53"/>
        <v>33</v>
      </c>
      <c r="Y196">
        <f t="shared" si="53"/>
        <v>27</v>
      </c>
    </row>
    <row r="198" spans="1:25" x14ac:dyDescent="0.15">
      <c r="A198" s="4" t="s">
        <v>126</v>
      </c>
    </row>
    <row r="199" spans="1:25" x14ac:dyDescent="0.15">
      <c r="B199" t="s">
        <v>25</v>
      </c>
      <c r="C199" t="s">
        <v>27</v>
      </c>
      <c r="D199" t="s">
        <v>29</v>
      </c>
      <c r="E199" t="s">
        <v>37</v>
      </c>
      <c r="F199" t="s">
        <v>31</v>
      </c>
      <c r="G199" t="s">
        <v>33</v>
      </c>
      <c r="H199" t="s">
        <v>35</v>
      </c>
      <c r="I199" t="s">
        <v>39</v>
      </c>
      <c r="J199" t="s">
        <v>41</v>
      </c>
      <c r="K199" t="s">
        <v>43</v>
      </c>
      <c r="L199" t="s">
        <v>45</v>
      </c>
      <c r="M199" t="s">
        <v>47</v>
      </c>
      <c r="N199" t="s">
        <v>49</v>
      </c>
      <c r="O199" t="s">
        <v>51</v>
      </c>
      <c r="P199" t="s">
        <v>53</v>
      </c>
      <c r="Q199" t="s">
        <v>55</v>
      </c>
      <c r="R199" t="s">
        <v>57</v>
      </c>
      <c r="S199" t="s">
        <v>59</v>
      </c>
      <c r="T199" t="s">
        <v>61</v>
      </c>
      <c r="U199" t="s">
        <v>63</v>
      </c>
      <c r="V199" t="s">
        <v>65</v>
      </c>
      <c r="W199" t="s">
        <v>67</v>
      </c>
      <c r="X199" t="s">
        <v>69</v>
      </c>
      <c r="Y199" t="s">
        <v>71</v>
      </c>
    </row>
    <row r="200" spans="1:25" x14ac:dyDescent="0.15">
      <c r="A200" t="s">
        <v>73</v>
      </c>
      <c r="B200">
        <f t="shared" ref="B200:B233" si="62">ABS(B163-$AC6)</f>
        <v>2</v>
      </c>
      <c r="C200">
        <f t="shared" ref="C200:Y211" si="63">ABS(C163-$AC6)</f>
        <v>6</v>
      </c>
      <c r="D200">
        <f t="shared" si="63"/>
        <v>0</v>
      </c>
      <c r="E200">
        <f t="shared" si="63"/>
        <v>3</v>
      </c>
      <c r="F200">
        <f t="shared" si="63"/>
        <v>0</v>
      </c>
      <c r="G200">
        <f t="shared" si="63"/>
        <v>5</v>
      </c>
      <c r="H200">
        <f t="shared" si="63"/>
        <v>0</v>
      </c>
      <c r="I200">
        <f t="shared" si="63"/>
        <v>1</v>
      </c>
      <c r="J200">
        <f t="shared" si="63"/>
        <v>1</v>
      </c>
      <c r="K200">
        <f t="shared" si="63"/>
        <v>1</v>
      </c>
      <c r="L200">
        <f t="shared" si="63"/>
        <v>1</v>
      </c>
      <c r="M200">
        <f t="shared" si="63"/>
        <v>1</v>
      </c>
      <c r="N200">
        <f t="shared" si="63"/>
        <v>0</v>
      </c>
      <c r="O200">
        <f t="shared" si="63"/>
        <v>3</v>
      </c>
      <c r="P200">
        <f t="shared" si="63"/>
        <v>5</v>
      </c>
      <c r="Q200">
        <f t="shared" si="63"/>
        <v>0</v>
      </c>
      <c r="R200">
        <f t="shared" si="63"/>
        <v>0</v>
      </c>
      <c r="S200">
        <f t="shared" si="63"/>
        <v>1</v>
      </c>
      <c r="T200">
        <f t="shared" si="63"/>
        <v>3</v>
      </c>
      <c r="U200">
        <f t="shared" si="63"/>
        <v>0</v>
      </c>
      <c r="V200">
        <f t="shared" si="63"/>
        <v>2</v>
      </c>
      <c r="W200">
        <f t="shared" si="63"/>
        <v>5</v>
      </c>
      <c r="X200">
        <f t="shared" si="63"/>
        <v>4</v>
      </c>
      <c r="Y200">
        <f t="shared" si="63"/>
        <v>2</v>
      </c>
    </row>
    <row r="201" spans="1:25" x14ac:dyDescent="0.15">
      <c r="A201" t="s">
        <v>74</v>
      </c>
      <c r="B201">
        <f t="shared" si="62"/>
        <v>3</v>
      </c>
      <c r="C201">
        <f t="shared" ref="C201:Q201" si="64">ABS(C164-$AC7)</f>
        <v>0</v>
      </c>
      <c r="D201">
        <f t="shared" si="64"/>
        <v>1</v>
      </c>
      <c r="E201">
        <f t="shared" si="64"/>
        <v>1</v>
      </c>
      <c r="F201">
        <f t="shared" si="64"/>
        <v>7</v>
      </c>
      <c r="G201">
        <f t="shared" si="64"/>
        <v>1</v>
      </c>
      <c r="H201">
        <f t="shared" si="64"/>
        <v>1</v>
      </c>
      <c r="I201">
        <f t="shared" si="64"/>
        <v>1</v>
      </c>
      <c r="J201">
        <f t="shared" si="64"/>
        <v>1</v>
      </c>
      <c r="K201">
        <f t="shared" si="64"/>
        <v>3</v>
      </c>
      <c r="L201">
        <f t="shared" si="64"/>
        <v>2</v>
      </c>
      <c r="M201">
        <f t="shared" si="64"/>
        <v>3</v>
      </c>
      <c r="N201">
        <f t="shared" si="64"/>
        <v>6</v>
      </c>
      <c r="O201">
        <f t="shared" si="64"/>
        <v>2</v>
      </c>
      <c r="P201">
        <f t="shared" si="64"/>
        <v>3</v>
      </c>
      <c r="Q201">
        <f t="shared" si="64"/>
        <v>2</v>
      </c>
      <c r="R201">
        <f t="shared" si="63"/>
        <v>3</v>
      </c>
      <c r="S201">
        <f t="shared" si="63"/>
        <v>3</v>
      </c>
      <c r="T201">
        <f t="shared" si="63"/>
        <v>10</v>
      </c>
      <c r="U201">
        <f t="shared" si="63"/>
        <v>5</v>
      </c>
      <c r="V201">
        <f t="shared" si="63"/>
        <v>8</v>
      </c>
      <c r="W201">
        <f t="shared" si="63"/>
        <v>1</v>
      </c>
      <c r="X201">
        <f t="shared" si="63"/>
        <v>1</v>
      </c>
      <c r="Y201">
        <f t="shared" si="63"/>
        <v>0</v>
      </c>
    </row>
    <row r="202" spans="1:25" x14ac:dyDescent="0.15">
      <c r="A202" t="s">
        <v>75</v>
      </c>
      <c r="B202">
        <f t="shared" si="62"/>
        <v>0</v>
      </c>
      <c r="C202">
        <f t="shared" si="63"/>
        <v>1</v>
      </c>
      <c r="D202">
        <f t="shared" si="63"/>
        <v>7</v>
      </c>
      <c r="E202">
        <f t="shared" si="63"/>
        <v>1</v>
      </c>
      <c r="F202">
        <f t="shared" si="63"/>
        <v>12</v>
      </c>
      <c r="G202">
        <f t="shared" si="63"/>
        <v>2</v>
      </c>
      <c r="H202">
        <f t="shared" si="63"/>
        <v>14</v>
      </c>
      <c r="I202">
        <f t="shared" si="63"/>
        <v>10</v>
      </c>
      <c r="J202">
        <f t="shared" si="63"/>
        <v>11</v>
      </c>
      <c r="K202">
        <f t="shared" si="63"/>
        <v>7</v>
      </c>
      <c r="L202">
        <f t="shared" si="63"/>
        <v>3</v>
      </c>
      <c r="M202">
        <f t="shared" si="63"/>
        <v>11</v>
      </c>
      <c r="N202">
        <f t="shared" si="63"/>
        <v>8</v>
      </c>
      <c r="O202">
        <f t="shared" si="63"/>
        <v>4</v>
      </c>
      <c r="P202">
        <f t="shared" si="63"/>
        <v>1</v>
      </c>
      <c r="Q202">
        <f t="shared" si="63"/>
        <v>9</v>
      </c>
      <c r="R202">
        <f t="shared" si="63"/>
        <v>9</v>
      </c>
      <c r="S202">
        <f t="shared" si="63"/>
        <v>5</v>
      </c>
      <c r="T202">
        <f t="shared" si="63"/>
        <v>13</v>
      </c>
      <c r="U202">
        <f t="shared" si="63"/>
        <v>4</v>
      </c>
      <c r="V202">
        <f t="shared" si="63"/>
        <v>1</v>
      </c>
      <c r="W202">
        <f t="shared" si="63"/>
        <v>1</v>
      </c>
      <c r="X202">
        <f t="shared" si="63"/>
        <v>3</v>
      </c>
      <c r="Y202">
        <f t="shared" si="63"/>
        <v>2</v>
      </c>
    </row>
    <row r="203" spans="1:25" x14ac:dyDescent="0.15">
      <c r="A203" t="s">
        <v>76</v>
      </c>
      <c r="B203">
        <f t="shared" si="62"/>
        <v>7</v>
      </c>
      <c r="C203">
        <f t="shared" si="63"/>
        <v>0</v>
      </c>
      <c r="D203">
        <f t="shared" si="63"/>
        <v>0</v>
      </c>
      <c r="E203">
        <f t="shared" si="63"/>
        <v>2</v>
      </c>
      <c r="F203">
        <f t="shared" si="63"/>
        <v>10</v>
      </c>
      <c r="G203">
        <f t="shared" si="63"/>
        <v>1</v>
      </c>
      <c r="H203">
        <f t="shared" si="63"/>
        <v>3</v>
      </c>
      <c r="I203">
        <f t="shared" si="63"/>
        <v>2</v>
      </c>
      <c r="J203">
        <f t="shared" si="63"/>
        <v>4</v>
      </c>
      <c r="K203">
        <f t="shared" si="63"/>
        <v>6</v>
      </c>
      <c r="L203">
        <f t="shared" si="63"/>
        <v>5</v>
      </c>
      <c r="M203">
        <f t="shared" si="63"/>
        <v>4</v>
      </c>
      <c r="N203">
        <f t="shared" si="63"/>
        <v>2</v>
      </c>
      <c r="O203">
        <f t="shared" si="63"/>
        <v>2</v>
      </c>
      <c r="P203">
        <f t="shared" si="63"/>
        <v>0</v>
      </c>
      <c r="Q203">
        <f t="shared" si="63"/>
        <v>3</v>
      </c>
      <c r="R203">
        <f t="shared" si="63"/>
        <v>1</v>
      </c>
      <c r="S203">
        <f t="shared" si="63"/>
        <v>5</v>
      </c>
      <c r="T203">
        <f t="shared" si="63"/>
        <v>19</v>
      </c>
      <c r="U203">
        <f t="shared" si="63"/>
        <v>8</v>
      </c>
      <c r="V203">
        <f t="shared" si="63"/>
        <v>9</v>
      </c>
      <c r="W203">
        <f t="shared" si="63"/>
        <v>3</v>
      </c>
      <c r="X203">
        <f t="shared" si="63"/>
        <v>8</v>
      </c>
      <c r="Y203">
        <f t="shared" si="63"/>
        <v>8</v>
      </c>
    </row>
    <row r="204" spans="1:25" x14ac:dyDescent="0.15">
      <c r="A204" t="s">
        <v>77</v>
      </c>
      <c r="B204">
        <f t="shared" si="62"/>
        <v>5</v>
      </c>
      <c r="C204">
        <f t="shared" si="63"/>
        <v>8</v>
      </c>
      <c r="D204">
        <f t="shared" si="63"/>
        <v>13</v>
      </c>
      <c r="E204">
        <f t="shared" si="63"/>
        <v>5</v>
      </c>
      <c r="F204">
        <f t="shared" si="63"/>
        <v>2</v>
      </c>
      <c r="G204">
        <f t="shared" si="63"/>
        <v>5</v>
      </c>
      <c r="H204">
        <f t="shared" si="63"/>
        <v>6</v>
      </c>
      <c r="I204">
        <f t="shared" si="63"/>
        <v>4</v>
      </c>
      <c r="J204">
        <f t="shared" si="63"/>
        <v>1</v>
      </c>
      <c r="K204">
        <f t="shared" si="63"/>
        <v>3</v>
      </c>
      <c r="L204">
        <f t="shared" si="63"/>
        <v>3</v>
      </c>
      <c r="M204">
        <f t="shared" si="63"/>
        <v>4</v>
      </c>
      <c r="N204">
        <f t="shared" si="63"/>
        <v>1</v>
      </c>
      <c r="O204">
        <f t="shared" si="63"/>
        <v>9</v>
      </c>
      <c r="P204">
        <f t="shared" si="63"/>
        <v>2</v>
      </c>
      <c r="Q204">
        <f t="shared" si="63"/>
        <v>5</v>
      </c>
      <c r="R204">
        <f t="shared" si="63"/>
        <v>5</v>
      </c>
      <c r="S204">
        <f t="shared" si="63"/>
        <v>2</v>
      </c>
      <c r="T204">
        <f t="shared" si="63"/>
        <v>6</v>
      </c>
      <c r="U204">
        <f t="shared" si="63"/>
        <v>5</v>
      </c>
      <c r="V204">
        <f t="shared" si="63"/>
        <v>12</v>
      </c>
      <c r="W204">
        <f t="shared" si="63"/>
        <v>5</v>
      </c>
      <c r="X204">
        <f t="shared" si="63"/>
        <v>0</v>
      </c>
      <c r="Y204">
        <f t="shared" si="63"/>
        <v>0</v>
      </c>
    </row>
    <row r="205" spans="1:25" x14ac:dyDescent="0.15">
      <c r="A205" t="s">
        <v>78</v>
      </c>
      <c r="B205">
        <f t="shared" si="62"/>
        <v>1</v>
      </c>
      <c r="C205">
        <f t="shared" si="63"/>
        <v>11</v>
      </c>
      <c r="D205">
        <f t="shared" si="63"/>
        <v>4</v>
      </c>
      <c r="E205">
        <f t="shared" si="63"/>
        <v>6</v>
      </c>
      <c r="F205">
        <f t="shared" si="63"/>
        <v>4</v>
      </c>
      <c r="G205">
        <f t="shared" si="63"/>
        <v>5</v>
      </c>
      <c r="H205">
        <f t="shared" si="63"/>
        <v>1</v>
      </c>
      <c r="I205">
        <f t="shared" si="63"/>
        <v>1</v>
      </c>
      <c r="J205">
        <f t="shared" si="63"/>
        <v>7</v>
      </c>
      <c r="K205">
        <f t="shared" si="63"/>
        <v>3</v>
      </c>
      <c r="L205">
        <f t="shared" si="63"/>
        <v>1</v>
      </c>
      <c r="M205">
        <f t="shared" si="63"/>
        <v>3</v>
      </c>
      <c r="N205">
        <f t="shared" si="63"/>
        <v>2</v>
      </c>
      <c r="O205">
        <f t="shared" si="63"/>
        <v>16</v>
      </c>
      <c r="P205">
        <f t="shared" si="63"/>
        <v>13</v>
      </c>
      <c r="Q205">
        <f t="shared" si="63"/>
        <v>0</v>
      </c>
      <c r="R205">
        <f t="shared" si="63"/>
        <v>2</v>
      </c>
      <c r="S205">
        <f t="shared" si="63"/>
        <v>5</v>
      </c>
      <c r="T205">
        <f t="shared" si="63"/>
        <v>5</v>
      </c>
      <c r="U205">
        <f t="shared" si="63"/>
        <v>4</v>
      </c>
      <c r="V205">
        <f t="shared" si="63"/>
        <v>16</v>
      </c>
      <c r="W205">
        <f t="shared" si="63"/>
        <v>10</v>
      </c>
      <c r="X205">
        <f t="shared" si="63"/>
        <v>12</v>
      </c>
      <c r="Y205">
        <f t="shared" si="63"/>
        <v>1</v>
      </c>
    </row>
    <row r="206" spans="1:25" x14ac:dyDescent="0.15">
      <c r="A206" t="s">
        <v>79</v>
      </c>
      <c r="B206">
        <f t="shared" si="62"/>
        <v>4</v>
      </c>
      <c r="C206">
        <f t="shared" si="63"/>
        <v>5</v>
      </c>
      <c r="D206">
        <f t="shared" si="63"/>
        <v>12</v>
      </c>
      <c r="E206">
        <f t="shared" si="63"/>
        <v>0</v>
      </c>
      <c r="F206">
        <f t="shared" si="63"/>
        <v>1</v>
      </c>
      <c r="G206">
        <f t="shared" si="63"/>
        <v>8</v>
      </c>
      <c r="H206">
        <f t="shared" si="63"/>
        <v>3</v>
      </c>
      <c r="I206">
        <f t="shared" si="63"/>
        <v>4</v>
      </c>
      <c r="J206">
        <f t="shared" si="63"/>
        <v>2</v>
      </c>
      <c r="K206">
        <f t="shared" si="63"/>
        <v>9</v>
      </c>
      <c r="L206">
        <f t="shared" si="63"/>
        <v>5</v>
      </c>
      <c r="M206">
        <f t="shared" si="63"/>
        <v>4</v>
      </c>
      <c r="N206">
        <f t="shared" si="63"/>
        <v>7</v>
      </c>
      <c r="O206">
        <f t="shared" si="63"/>
        <v>5</v>
      </c>
      <c r="P206">
        <f t="shared" si="63"/>
        <v>2</v>
      </c>
      <c r="Q206">
        <f t="shared" si="63"/>
        <v>8</v>
      </c>
      <c r="R206">
        <f t="shared" si="63"/>
        <v>1</v>
      </c>
      <c r="S206">
        <f t="shared" si="63"/>
        <v>10</v>
      </c>
      <c r="T206">
        <f t="shared" si="63"/>
        <v>2</v>
      </c>
      <c r="U206">
        <f t="shared" si="63"/>
        <v>5</v>
      </c>
      <c r="V206">
        <f t="shared" si="63"/>
        <v>2</v>
      </c>
      <c r="W206">
        <f t="shared" si="63"/>
        <v>1</v>
      </c>
      <c r="X206">
        <f t="shared" si="63"/>
        <v>3</v>
      </c>
      <c r="Y206">
        <f t="shared" si="63"/>
        <v>3</v>
      </c>
    </row>
    <row r="207" spans="1:25" x14ac:dyDescent="0.15">
      <c r="A207" t="s">
        <v>80</v>
      </c>
      <c r="B207">
        <f t="shared" si="62"/>
        <v>0</v>
      </c>
      <c r="C207">
        <f t="shared" si="63"/>
        <v>8</v>
      </c>
      <c r="D207">
        <f t="shared" si="63"/>
        <v>3</v>
      </c>
      <c r="E207">
        <f t="shared" si="63"/>
        <v>4</v>
      </c>
      <c r="F207">
        <f t="shared" si="63"/>
        <v>2</v>
      </c>
      <c r="G207">
        <f t="shared" si="63"/>
        <v>9</v>
      </c>
      <c r="H207">
        <f t="shared" si="63"/>
        <v>2</v>
      </c>
      <c r="I207">
        <f t="shared" si="63"/>
        <v>5</v>
      </c>
      <c r="J207">
        <f t="shared" si="63"/>
        <v>3</v>
      </c>
      <c r="K207">
        <f t="shared" si="63"/>
        <v>2</v>
      </c>
      <c r="L207">
        <f t="shared" si="63"/>
        <v>5</v>
      </c>
      <c r="M207">
        <f t="shared" si="63"/>
        <v>7</v>
      </c>
      <c r="N207">
        <f t="shared" si="63"/>
        <v>1</v>
      </c>
      <c r="O207">
        <f t="shared" si="63"/>
        <v>9</v>
      </c>
      <c r="P207">
        <f t="shared" si="63"/>
        <v>10</v>
      </c>
      <c r="Q207">
        <f t="shared" si="63"/>
        <v>3</v>
      </c>
      <c r="R207">
        <f t="shared" si="63"/>
        <v>5</v>
      </c>
      <c r="S207">
        <f t="shared" si="63"/>
        <v>4</v>
      </c>
      <c r="T207">
        <f t="shared" si="63"/>
        <v>1</v>
      </c>
      <c r="U207">
        <f t="shared" si="63"/>
        <v>5</v>
      </c>
      <c r="V207">
        <f t="shared" si="63"/>
        <v>12</v>
      </c>
      <c r="W207">
        <f t="shared" si="63"/>
        <v>2</v>
      </c>
      <c r="X207">
        <f t="shared" si="63"/>
        <v>6</v>
      </c>
      <c r="Y207">
        <f t="shared" si="63"/>
        <v>3</v>
      </c>
    </row>
    <row r="208" spans="1:25" x14ac:dyDescent="0.15">
      <c r="A208" t="s">
        <v>81</v>
      </c>
      <c r="B208">
        <f t="shared" si="62"/>
        <v>15</v>
      </c>
      <c r="C208">
        <f t="shared" si="63"/>
        <v>4</v>
      </c>
      <c r="D208">
        <f t="shared" si="63"/>
        <v>1</v>
      </c>
      <c r="E208">
        <f t="shared" si="63"/>
        <v>7</v>
      </c>
      <c r="F208">
        <f t="shared" si="63"/>
        <v>3</v>
      </c>
      <c r="G208">
        <f t="shared" si="63"/>
        <v>9</v>
      </c>
      <c r="H208">
        <f t="shared" si="63"/>
        <v>5</v>
      </c>
      <c r="I208">
        <f t="shared" si="63"/>
        <v>0</v>
      </c>
      <c r="J208">
        <f t="shared" si="63"/>
        <v>8</v>
      </c>
      <c r="K208">
        <f t="shared" si="63"/>
        <v>0</v>
      </c>
      <c r="L208">
        <f t="shared" si="63"/>
        <v>5</v>
      </c>
      <c r="M208">
        <f t="shared" si="63"/>
        <v>3</v>
      </c>
      <c r="N208">
        <f t="shared" si="63"/>
        <v>0</v>
      </c>
      <c r="O208">
        <f t="shared" si="63"/>
        <v>1</v>
      </c>
      <c r="P208">
        <f t="shared" si="63"/>
        <v>11</v>
      </c>
      <c r="Q208">
        <f t="shared" si="63"/>
        <v>0</v>
      </c>
      <c r="R208">
        <f t="shared" si="63"/>
        <v>1</v>
      </c>
      <c r="S208">
        <f t="shared" si="63"/>
        <v>5</v>
      </c>
      <c r="T208">
        <f t="shared" si="63"/>
        <v>4</v>
      </c>
      <c r="U208">
        <f t="shared" si="63"/>
        <v>1</v>
      </c>
      <c r="V208">
        <f t="shared" si="63"/>
        <v>5</v>
      </c>
      <c r="W208">
        <f t="shared" si="63"/>
        <v>16</v>
      </c>
      <c r="X208">
        <f t="shared" si="63"/>
        <v>25</v>
      </c>
      <c r="Y208">
        <f t="shared" si="63"/>
        <v>1</v>
      </c>
    </row>
    <row r="209" spans="1:25" x14ac:dyDescent="0.15">
      <c r="A209" t="s">
        <v>82</v>
      </c>
      <c r="B209">
        <f t="shared" si="62"/>
        <v>9</v>
      </c>
      <c r="C209">
        <f t="shared" si="63"/>
        <v>10</v>
      </c>
      <c r="D209">
        <f t="shared" si="63"/>
        <v>3</v>
      </c>
      <c r="E209">
        <f t="shared" si="63"/>
        <v>8</v>
      </c>
      <c r="F209">
        <f t="shared" si="63"/>
        <v>6</v>
      </c>
      <c r="G209">
        <f t="shared" si="63"/>
        <v>12</v>
      </c>
      <c r="H209">
        <f t="shared" si="63"/>
        <v>1</v>
      </c>
      <c r="I209">
        <f t="shared" si="63"/>
        <v>1</v>
      </c>
      <c r="J209">
        <f t="shared" si="63"/>
        <v>5</v>
      </c>
      <c r="K209">
        <f t="shared" si="63"/>
        <v>3</v>
      </c>
      <c r="L209">
        <f t="shared" si="63"/>
        <v>15</v>
      </c>
      <c r="M209">
        <f t="shared" si="63"/>
        <v>2</v>
      </c>
      <c r="N209">
        <f t="shared" si="63"/>
        <v>2</v>
      </c>
      <c r="O209">
        <f t="shared" si="63"/>
        <v>3</v>
      </c>
      <c r="P209">
        <f t="shared" si="63"/>
        <v>6</v>
      </c>
      <c r="Q209">
        <f t="shared" si="63"/>
        <v>2</v>
      </c>
      <c r="R209">
        <f t="shared" si="63"/>
        <v>3</v>
      </c>
      <c r="S209">
        <f t="shared" si="63"/>
        <v>2</v>
      </c>
      <c r="T209">
        <f t="shared" si="63"/>
        <v>8</v>
      </c>
      <c r="U209">
        <f t="shared" si="63"/>
        <v>5</v>
      </c>
      <c r="V209">
        <f t="shared" si="63"/>
        <v>4</v>
      </c>
      <c r="W209">
        <f t="shared" si="63"/>
        <v>8</v>
      </c>
      <c r="X209">
        <f t="shared" si="63"/>
        <v>0</v>
      </c>
      <c r="Y209">
        <f t="shared" si="63"/>
        <v>5</v>
      </c>
    </row>
    <row r="210" spans="1:25" x14ac:dyDescent="0.15">
      <c r="A210" t="s">
        <v>83</v>
      </c>
      <c r="B210">
        <f t="shared" si="62"/>
        <v>5</v>
      </c>
      <c r="C210">
        <f t="shared" si="63"/>
        <v>2</v>
      </c>
      <c r="D210">
        <f t="shared" si="63"/>
        <v>9</v>
      </c>
      <c r="E210">
        <f t="shared" si="63"/>
        <v>3</v>
      </c>
      <c r="F210">
        <f t="shared" si="63"/>
        <v>9</v>
      </c>
      <c r="G210">
        <f t="shared" si="63"/>
        <v>4</v>
      </c>
      <c r="H210">
        <f t="shared" si="63"/>
        <v>15</v>
      </c>
      <c r="I210">
        <f t="shared" si="63"/>
        <v>12</v>
      </c>
      <c r="J210">
        <f t="shared" si="63"/>
        <v>16</v>
      </c>
      <c r="K210">
        <f t="shared" si="63"/>
        <v>9</v>
      </c>
      <c r="L210">
        <f t="shared" si="63"/>
        <v>2</v>
      </c>
      <c r="M210">
        <f t="shared" si="63"/>
        <v>12</v>
      </c>
      <c r="N210">
        <f t="shared" si="63"/>
        <v>7</v>
      </c>
      <c r="O210">
        <f t="shared" si="63"/>
        <v>2</v>
      </c>
      <c r="P210">
        <f t="shared" si="63"/>
        <v>9</v>
      </c>
      <c r="Q210">
        <f t="shared" si="63"/>
        <v>7</v>
      </c>
      <c r="R210">
        <f t="shared" si="63"/>
        <v>12</v>
      </c>
      <c r="S210">
        <f t="shared" si="63"/>
        <v>10</v>
      </c>
      <c r="T210">
        <f t="shared" si="63"/>
        <v>13</v>
      </c>
      <c r="U210">
        <f t="shared" si="63"/>
        <v>13</v>
      </c>
      <c r="V210">
        <f t="shared" si="63"/>
        <v>3</v>
      </c>
      <c r="W210">
        <f t="shared" si="63"/>
        <v>7</v>
      </c>
      <c r="X210">
        <f t="shared" si="63"/>
        <v>3</v>
      </c>
      <c r="Y210">
        <f t="shared" si="63"/>
        <v>6</v>
      </c>
    </row>
    <row r="211" spans="1:25" x14ac:dyDescent="0.15">
      <c r="A211" t="s">
        <v>84</v>
      </c>
      <c r="B211">
        <f t="shared" si="62"/>
        <v>12</v>
      </c>
      <c r="C211">
        <f t="shared" si="63"/>
        <v>13</v>
      </c>
      <c r="D211">
        <f t="shared" si="63"/>
        <v>6</v>
      </c>
      <c r="E211">
        <f t="shared" si="63"/>
        <v>11</v>
      </c>
      <c r="F211">
        <f t="shared" si="63"/>
        <v>5</v>
      </c>
      <c r="G211">
        <f t="shared" si="63"/>
        <v>9</v>
      </c>
      <c r="H211">
        <f t="shared" si="63"/>
        <v>3</v>
      </c>
      <c r="I211">
        <f t="shared" si="63"/>
        <v>5</v>
      </c>
      <c r="J211">
        <f t="shared" si="63"/>
        <v>14</v>
      </c>
      <c r="K211">
        <f t="shared" si="63"/>
        <v>4</v>
      </c>
      <c r="L211">
        <f t="shared" si="63"/>
        <v>4</v>
      </c>
      <c r="M211">
        <f t="shared" si="63"/>
        <v>5</v>
      </c>
      <c r="N211">
        <f t="shared" si="63"/>
        <v>8</v>
      </c>
      <c r="O211">
        <f t="shared" si="63"/>
        <v>17</v>
      </c>
      <c r="P211">
        <f t="shared" si="63"/>
        <v>20</v>
      </c>
      <c r="Q211">
        <f t="shared" si="63"/>
        <v>8</v>
      </c>
      <c r="R211">
        <f t="shared" si="63"/>
        <v>3</v>
      </c>
      <c r="S211">
        <f t="shared" si="63"/>
        <v>4</v>
      </c>
      <c r="T211">
        <f t="shared" ref="C211:Y222" si="65">ABS(T174-$AC17)</f>
        <v>3</v>
      </c>
      <c r="U211">
        <f t="shared" si="65"/>
        <v>6</v>
      </c>
      <c r="V211">
        <f t="shared" si="65"/>
        <v>17</v>
      </c>
      <c r="W211">
        <f t="shared" si="65"/>
        <v>20</v>
      </c>
      <c r="X211">
        <f t="shared" si="65"/>
        <v>12</v>
      </c>
      <c r="Y211">
        <f t="shared" si="65"/>
        <v>10</v>
      </c>
    </row>
    <row r="212" spans="1:25" x14ac:dyDescent="0.15">
      <c r="A212" t="s">
        <v>85</v>
      </c>
      <c r="B212">
        <f t="shared" si="62"/>
        <v>3</v>
      </c>
      <c r="C212">
        <f t="shared" si="65"/>
        <v>5</v>
      </c>
      <c r="D212">
        <f t="shared" si="65"/>
        <v>5</v>
      </c>
      <c r="E212">
        <f t="shared" si="65"/>
        <v>2</v>
      </c>
      <c r="F212">
        <f t="shared" si="65"/>
        <v>18</v>
      </c>
      <c r="G212">
        <f t="shared" si="65"/>
        <v>5</v>
      </c>
      <c r="H212">
        <f t="shared" si="65"/>
        <v>7</v>
      </c>
      <c r="I212">
        <f t="shared" si="65"/>
        <v>4</v>
      </c>
      <c r="J212">
        <f t="shared" si="65"/>
        <v>14</v>
      </c>
      <c r="K212">
        <f t="shared" si="65"/>
        <v>5</v>
      </c>
      <c r="L212">
        <f t="shared" si="65"/>
        <v>1</v>
      </c>
      <c r="M212">
        <f t="shared" si="65"/>
        <v>2</v>
      </c>
      <c r="N212">
        <f t="shared" si="65"/>
        <v>3</v>
      </c>
      <c r="O212">
        <f t="shared" si="65"/>
        <v>8</v>
      </c>
      <c r="P212">
        <f t="shared" si="65"/>
        <v>12</v>
      </c>
      <c r="Q212">
        <f t="shared" si="65"/>
        <v>0</v>
      </c>
      <c r="R212">
        <f t="shared" si="65"/>
        <v>2</v>
      </c>
      <c r="S212">
        <f t="shared" si="65"/>
        <v>6</v>
      </c>
      <c r="T212">
        <f t="shared" si="65"/>
        <v>21</v>
      </c>
      <c r="U212">
        <f t="shared" si="65"/>
        <v>6</v>
      </c>
      <c r="V212">
        <f t="shared" si="65"/>
        <v>10</v>
      </c>
      <c r="W212">
        <f t="shared" si="65"/>
        <v>5</v>
      </c>
      <c r="X212">
        <f t="shared" si="65"/>
        <v>6</v>
      </c>
      <c r="Y212">
        <f t="shared" si="65"/>
        <v>1</v>
      </c>
    </row>
    <row r="213" spans="1:25" x14ac:dyDescent="0.15">
      <c r="A213" t="s">
        <v>86</v>
      </c>
      <c r="B213">
        <f t="shared" si="62"/>
        <v>4</v>
      </c>
      <c r="C213">
        <f t="shared" si="65"/>
        <v>10</v>
      </c>
      <c r="D213">
        <f t="shared" si="65"/>
        <v>4</v>
      </c>
      <c r="E213">
        <f t="shared" si="65"/>
        <v>9</v>
      </c>
      <c r="F213">
        <f t="shared" si="65"/>
        <v>12</v>
      </c>
      <c r="G213">
        <f t="shared" si="65"/>
        <v>13</v>
      </c>
      <c r="H213">
        <f t="shared" si="65"/>
        <v>0</v>
      </c>
      <c r="I213">
        <f t="shared" si="65"/>
        <v>14</v>
      </c>
      <c r="J213">
        <f t="shared" si="65"/>
        <v>4</v>
      </c>
      <c r="K213">
        <f t="shared" si="65"/>
        <v>7</v>
      </c>
      <c r="L213">
        <f t="shared" si="65"/>
        <v>2</v>
      </c>
      <c r="M213">
        <f t="shared" si="65"/>
        <v>13</v>
      </c>
      <c r="N213">
        <f t="shared" si="65"/>
        <v>14</v>
      </c>
      <c r="O213">
        <f t="shared" si="65"/>
        <v>1</v>
      </c>
      <c r="P213">
        <f t="shared" si="65"/>
        <v>5</v>
      </c>
      <c r="Q213">
        <f t="shared" si="65"/>
        <v>8</v>
      </c>
      <c r="R213">
        <f t="shared" si="65"/>
        <v>8</v>
      </c>
      <c r="S213">
        <f t="shared" si="65"/>
        <v>5</v>
      </c>
      <c r="T213">
        <f t="shared" si="65"/>
        <v>19</v>
      </c>
      <c r="U213">
        <f t="shared" si="65"/>
        <v>6</v>
      </c>
      <c r="V213">
        <f t="shared" si="65"/>
        <v>1</v>
      </c>
      <c r="W213">
        <f t="shared" si="65"/>
        <v>8</v>
      </c>
      <c r="X213">
        <f t="shared" si="65"/>
        <v>12</v>
      </c>
      <c r="Y213">
        <f t="shared" si="65"/>
        <v>4</v>
      </c>
    </row>
    <row r="214" spans="1:25" x14ac:dyDescent="0.15">
      <c r="A214" t="s">
        <v>87</v>
      </c>
      <c r="B214">
        <f t="shared" si="62"/>
        <v>5</v>
      </c>
      <c r="C214">
        <f t="shared" si="65"/>
        <v>4</v>
      </c>
      <c r="D214">
        <f t="shared" si="65"/>
        <v>7</v>
      </c>
      <c r="E214">
        <f t="shared" si="65"/>
        <v>3</v>
      </c>
      <c r="F214">
        <f t="shared" si="65"/>
        <v>8</v>
      </c>
      <c r="G214">
        <f t="shared" si="65"/>
        <v>2</v>
      </c>
      <c r="H214">
        <f t="shared" si="65"/>
        <v>7</v>
      </c>
      <c r="I214">
        <f t="shared" si="65"/>
        <v>2</v>
      </c>
      <c r="J214">
        <f t="shared" si="65"/>
        <v>6</v>
      </c>
      <c r="K214">
        <f t="shared" si="65"/>
        <v>3</v>
      </c>
      <c r="L214">
        <f t="shared" si="65"/>
        <v>4</v>
      </c>
      <c r="M214">
        <f t="shared" si="65"/>
        <v>3</v>
      </c>
      <c r="N214">
        <f t="shared" si="65"/>
        <v>0</v>
      </c>
      <c r="O214">
        <f t="shared" si="65"/>
        <v>10</v>
      </c>
      <c r="P214">
        <f t="shared" si="65"/>
        <v>1</v>
      </c>
      <c r="Q214">
        <f t="shared" si="65"/>
        <v>13</v>
      </c>
      <c r="R214">
        <f t="shared" si="65"/>
        <v>6</v>
      </c>
      <c r="S214">
        <f t="shared" si="65"/>
        <v>2</v>
      </c>
      <c r="T214">
        <f t="shared" si="65"/>
        <v>3</v>
      </c>
      <c r="U214">
        <f t="shared" si="65"/>
        <v>2</v>
      </c>
      <c r="V214">
        <f t="shared" si="65"/>
        <v>6</v>
      </c>
      <c r="W214">
        <f t="shared" si="65"/>
        <v>5</v>
      </c>
      <c r="X214">
        <f t="shared" si="65"/>
        <v>4</v>
      </c>
      <c r="Y214">
        <f t="shared" si="65"/>
        <v>2</v>
      </c>
    </row>
    <row r="215" spans="1:25" x14ac:dyDescent="0.15">
      <c r="A215" t="s">
        <v>88</v>
      </c>
      <c r="B215">
        <f t="shared" si="62"/>
        <v>2</v>
      </c>
      <c r="C215">
        <f t="shared" si="65"/>
        <v>2</v>
      </c>
      <c r="D215">
        <f t="shared" si="65"/>
        <v>3</v>
      </c>
      <c r="E215">
        <f t="shared" si="65"/>
        <v>1</v>
      </c>
      <c r="F215">
        <f t="shared" si="65"/>
        <v>4</v>
      </c>
      <c r="G215">
        <f t="shared" si="65"/>
        <v>1</v>
      </c>
      <c r="H215">
        <f t="shared" si="65"/>
        <v>15</v>
      </c>
      <c r="I215">
        <f t="shared" si="65"/>
        <v>3</v>
      </c>
      <c r="J215">
        <f t="shared" si="65"/>
        <v>9</v>
      </c>
      <c r="K215">
        <f t="shared" si="65"/>
        <v>18</v>
      </c>
      <c r="L215">
        <f t="shared" si="65"/>
        <v>1</v>
      </c>
      <c r="M215">
        <f t="shared" si="65"/>
        <v>6</v>
      </c>
      <c r="N215">
        <f t="shared" si="65"/>
        <v>9</v>
      </c>
      <c r="O215">
        <f t="shared" si="65"/>
        <v>5</v>
      </c>
      <c r="P215">
        <f t="shared" si="65"/>
        <v>4</v>
      </c>
      <c r="Q215">
        <f t="shared" si="65"/>
        <v>17</v>
      </c>
      <c r="R215">
        <f t="shared" si="65"/>
        <v>13</v>
      </c>
      <c r="S215">
        <f t="shared" si="65"/>
        <v>14</v>
      </c>
      <c r="T215">
        <f t="shared" si="65"/>
        <v>3</v>
      </c>
      <c r="U215">
        <f t="shared" si="65"/>
        <v>8</v>
      </c>
      <c r="V215">
        <f t="shared" si="65"/>
        <v>7</v>
      </c>
      <c r="W215">
        <f t="shared" si="65"/>
        <v>1</v>
      </c>
      <c r="X215">
        <f t="shared" si="65"/>
        <v>3</v>
      </c>
      <c r="Y215">
        <f t="shared" si="65"/>
        <v>8</v>
      </c>
    </row>
    <row r="216" spans="1:25" x14ac:dyDescent="0.15">
      <c r="A216" t="s">
        <v>89</v>
      </c>
      <c r="B216">
        <f t="shared" si="62"/>
        <v>1</v>
      </c>
      <c r="C216">
        <f t="shared" si="65"/>
        <v>8</v>
      </c>
      <c r="D216">
        <f t="shared" si="65"/>
        <v>7</v>
      </c>
      <c r="E216">
        <f t="shared" si="65"/>
        <v>15</v>
      </c>
      <c r="F216">
        <f t="shared" si="65"/>
        <v>13</v>
      </c>
      <c r="G216">
        <f t="shared" si="65"/>
        <v>12</v>
      </c>
      <c r="H216">
        <f t="shared" si="65"/>
        <v>12</v>
      </c>
      <c r="I216">
        <f t="shared" si="65"/>
        <v>13</v>
      </c>
      <c r="J216">
        <f t="shared" si="65"/>
        <v>11</v>
      </c>
      <c r="K216">
        <f t="shared" si="65"/>
        <v>3</v>
      </c>
      <c r="L216">
        <f t="shared" si="65"/>
        <v>2</v>
      </c>
      <c r="M216">
        <f t="shared" si="65"/>
        <v>14</v>
      </c>
      <c r="N216">
        <f t="shared" si="65"/>
        <v>14</v>
      </c>
      <c r="O216">
        <f t="shared" si="65"/>
        <v>3</v>
      </c>
      <c r="P216">
        <f t="shared" si="65"/>
        <v>5</v>
      </c>
      <c r="Q216">
        <f t="shared" si="65"/>
        <v>5</v>
      </c>
      <c r="R216">
        <f t="shared" si="65"/>
        <v>12</v>
      </c>
      <c r="S216">
        <f t="shared" si="65"/>
        <v>5</v>
      </c>
      <c r="T216">
        <f t="shared" si="65"/>
        <v>15</v>
      </c>
      <c r="U216">
        <f t="shared" si="65"/>
        <v>8</v>
      </c>
      <c r="V216">
        <f t="shared" si="65"/>
        <v>2</v>
      </c>
      <c r="W216">
        <f t="shared" si="65"/>
        <v>6</v>
      </c>
      <c r="X216">
        <f t="shared" si="65"/>
        <v>13</v>
      </c>
      <c r="Y216">
        <f t="shared" si="65"/>
        <v>11</v>
      </c>
    </row>
    <row r="217" spans="1:25" x14ac:dyDescent="0.15">
      <c r="A217" t="s">
        <v>90</v>
      </c>
      <c r="B217">
        <f t="shared" si="62"/>
        <v>5</v>
      </c>
      <c r="C217">
        <f t="shared" si="65"/>
        <v>17</v>
      </c>
      <c r="D217">
        <f t="shared" si="65"/>
        <v>10</v>
      </c>
      <c r="E217">
        <f t="shared" si="65"/>
        <v>8</v>
      </c>
      <c r="F217">
        <f t="shared" si="65"/>
        <v>1</v>
      </c>
      <c r="G217">
        <f t="shared" si="65"/>
        <v>9</v>
      </c>
      <c r="H217">
        <f t="shared" si="65"/>
        <v>0</v>
      </c>
      <c r="I217">
        <f t="shared" si="65"/>
        <v>13</v>
      </c>
      <c r="J217">
        <f t="shared" si="65"/>
        <v>8</v>
      </c>
      <c r="K217">
        <f t="shared" si="65"/>
        <v>12</v>
      </c>
      <c r="L217">
        <f t="shared" si="65"/>
        <v>12</v>
      </c>
      <c r="M217">
        <f t="shared" si="65"/>
        <v>11</v>
      </c>
      <c r="N217">
        <f t="shared" si="65"/>
        <v>14</v>
      </c>
      <c r="O217">
        <f t="shared" si="65"/>
        <v>14</v>
      </c>
      <c r="P217">
        <f t="shared" si="65"/>
        <v>8</v>
      </c>
      <c r="Q217">
        <f t="shared" si="65"/>
        <v>10</v>
      </c>
      <c r="R217">
        <f t="shared" si="65"/>
        <v>8</v>
      </c>
      <c r="S217">
        <f t="shared" si="65"/>
        <v>8</v>
      </c>
      <c r="T217">
        <f t="shared" si="65"/>
        <v>9</v>
      </c>
      <c r="U217">
        <f t="shared" si="65"/>
        <v>9</v>
      </c>
      <c r="V217">
        <f t="shared" si="65"/>
        <v>7</v>
      </c>
      <c r="W217">
        <f t="shared" si="65"/>
        <v>5</v>
      </c>
      <c r="X217">
        <f t="shared" si="65"/>
        <v>12</v>
      </c>
      <c r="Y217">
        <f t="shared" si="65"/>
        <v>2</v>
      </c>
    </row>
    <row r="218" spans="1:25" x14ac:dyDescent="0.15">
      <c r="A218" t="s">
        <v>91</v>
      </c>
      <c r="B218">
        <f t="shared" si="62"/>
        <v>2</v>
      </c>
      <c r="C218">
        <f t="shared" si="65"/>
        <v>8</v>
      </c>
      <c r="D218">
        <f t="shared" si="65"/>
        <v>5</v>
      </c>
      <c r="E218">
        <f t="shared" si="65"/>
        <v>0</v>
      </c>
      <c r="F218">
        <f t="shared" si="65"/>
        <v>5</v>
      </c>
      <c r="G218">
        <f t="shared" si="65"/>
        <v>3</v>
      </c>
      <c r="H218">
        <f t="shared" si="65"/>
        <v>1</v>
      </c>
      <c r="I218">
        <f t="shared" si="65"/>
        <v>6</v>
      </c>
      <c r="J218">
        <f t="shared" si="65"/>
        <v>5</v>
      </c>
      <c r="K218">
        <f t="shared" si="65"/>
        <v>3</v>
      </c>
      <c r="L218">
        <f t="shared" si="65"/>
        <v>10</v>
      </c>
      <c r="M218">
        <f t="shared" si="65"/>
        <v>5</v>
      </c>
      <c r="N218">
        <f t="shared" si="65"/>
        <v>2</v>
      </c>
      <c r="O218">
        <f t="shared" si="65"/>
        <v>15</v>
      </c>
      <c r="P218">
        <f t="shared" si="65"/>
        <v>6</v>
      </c>
      <c r="Q218">
        <f t="shared" si="65"/>
        <v>3</v>
      </c>
      <c r="R218">
        <f t="shared" si="65"/>
        <v>3</v>
      </c>
      <c r="S218">
        <f t="shared" si="65"/>
        <v>5</v>
      </c>
      <c r="T218">
        <f t="shared" si="65"/>
        <v>3</v>
      </c>
      <c r="U218">
        <f t="shared" si="65"/>
        <v>2</v>
      </c>
      <c r="V218">
        <f t="shared" si="65"/>
        <v>17</v>
      </c>
      <c r="W218">
        <f t="shared" si="65"/>
        <v>8</v>
      </c>
      <c r="X218">
        <f t="shared" si="65"/>
        <v>7</v>
      </c>
      <c r="Y218">
        <f t="shared" si="65"/>
        <v>0</v>
      </c>
    </row>
    <row r="219" spans="1:25" x14ac:dyDescent="0.15">
      <c r="A219" t="s">
        <v>92</v>
      </c>
      <c r="B219">
        <f t="shared" si="62"/>
        <v>3</v>
      </c>
      <c r="C219">
        <f t="shared" si="65"/>
        <v>16</v>
      </c>
      <c r="D219">
        <f t="shared" si="65"/>
        <v>13</v>
      </c>
      <c r="E219">
        <f t="shared" si="65"/>
        <v>5</v>
      </c>
      <c r="F219">
        <f t="shared" si="65"/>
        <v>2</v>
      </c>
      <c r="G219">
        <f t="shared" si="65"/>
        <v>9</v>
      </c>
      <c r="H219">
        <f t="shared" si="65"/>
        <v>5</v>
      </c>
      <c r="I219">
        <f t="shared" si="65"/>
        <v>7</v>
      </c>
      <c r="J219">
        <f t="shared" si="65"/>
        <v>5</v>
      </c>
      <c r="K219">
        <f t="shared" si="65"/>
        <v>6</v>
      </c>
      <c r="L219">
        <f t="shared" si="65"/>
        <v>10</v>
      </c>
      <c r="M219">
        <f t="shared" si="65"/>
        <v>8</v>
      </c>
      <c r="N219">
        <f t="shared" si="65"/>
        <v>7</v>
      </c>
      <c r="O219">
        <f t="shared" si="65"/>
        <v>19</v>
      </c>
      <c r="P219">
        <f t="shared" si="65"/>
        <v>0</v>
      </c>
      <c r="Q219">
        <f t="shared" si="65"/>
        <v>7</v>
      </c>
      <c r="R219">
        <f t="shared" si="65"/>
        <v>3</v>
      </c>
      <c r="S219">
        <f t="shared" si="65"/>
        <v>12</v>
      </c>
      <c r="T219">
        <f t="shared" si="65"/>
        <v>1</v>
      </c>
      <c r="U219">
        <f t="shared" si="65"/>
        <v>14</v>
      </c>
      <c r="V219">
        <f t="shared" si="65"/>
        <v>16</v>
      </c>
      <c r="W219">
        <f t="shared" si="65"/>
        <v>3</v>
      </c>
      <c r="X219">
        <f t="shared" si="65"/>
        <v>4</v>
      </c>
      <c r="Y219">
        <f t="shared" si="65"/>
        <v>0</v>
      </c>
    </row>
    <row r="220" spans="1:25" x14ac:dyDescent="0.15">
      <c r="A220" t="s">
        <v>93</v>
      </c>
      <c r="B220">
        <f t="shared" si="62"/>
        <v>8</v>
      </c>
      <c r="C220">
        <f t="shared" si="65"/>
        <v>5</v>
      </c>
      <c r="D220">
        <f t="shared" si="65"/>
        <v>18</v>
      </c>
      <c r="E220">
        <f t="shared" si="65"/>
        <v>2</v>
      </c>
      <c r="F220">
        <f t="shared" si="65"/>
        <v>2</v>
      </c>
      <c r="G220">
        <f t="shared" si="65"/>
        <v>4</v>
      </c>
      <c r="H220">
        <f t="shared" si="65"/>
        <v>1</v>
      </c>
      <c r="I220">
        <f t="shared" si="65"/>
        <v>1</v>
      </c>
      <c r="J220">
        <f t="shared" si="65"/>
        <v>8</v>
      </c>
      <c r="K220">
        <f t="shared" si="65"/>
        <v>6</v>
      </c>
      <c r="L220">
        <f t="shared" si="65"/>
        <v>5</v>
      </c>
      <c r="M220">
        <f t="shared" si="65"/>
        <v>5</v>
      </c>
      <c r="N220">
        <f t="shared" si="65"/>
        <v>6</v>
      </c>
      <c r="O220">
        <f t="shared" si="65"/>
        <v>5</v>
      </c>
      <c r="P220">
        <f t="shared" si="65"/>
        <v>7</v>
      </c>
      <c r="Q220">
        <f t="shared" si="65"/>
        <v>4</v>
      </c>
      <c r="R220">
        <f t="shared" si="65"/>
        <v>2</v>
      </c>
      <c r="S220">
        <f t="shared" si="65"/>
        <v>6</v>
      </c>
      <c r="T220">
        <f t="shared" si="65"/>
        <v>2</v>
      </c>
      <c r="U220">
        <f t="shared" si="65"/>
        <v>0</v>
      </c>
      <c r="V220">
        <f t="shared" si="65"/>
        <v>3</v>
      </c>
      <c r="W220">
        <f t="shared" si="65"/>
        <v>6</v>
      </c>
      <c r="X220">
        <f t="shared" si="65"/>
        <v>4</v>
      </c>
      <c r="Y220">
        <f t="shared" si="65"/>
        <v>1</v>
      </c>
    </row>
    <row r="221" spans="1:25" x14ac:dyDescent="0.15">
      <c r="A221" t="s">
        <v>94</v>
      </c>
      <c r="B221">
        <f t="shared" si="62"/>
        <v>8</v>
      </c>
      <c r="C221">
        <f t="shared" si="65"/>
        <v>4</v>
      </c>
      <c r="D221">
        <f t="shared" si="65"/>
        <v>1</v>
      </c>
      <c r="E221">
        <f t="shared" si="65"/>
        <v>5</v>
      </c>
      <c r="F221">
        <f t="shared" si="65"/>
        <v>8</v>
      </c>
      <c r="G221">
        <f t="shared" si="65"/>
        <v>7</v>
      </c>
      <c r="H221">
        <f t="shared" si="65"/>
        <v>8</v>
      </c>
      <c r="I221">
        <f t="shared" si="65"/>
        <v>1</v>
      </c>
      <c r="J221">
        <f t="shared" si="65"/>
        <v>1</v>
      </c>
      <c r="K221">
        <f t="shared" si="65"/>
        <v>16</v>
      </c>
      <c r="L221">
        <f t="shared" si="65"/>
        <v>1</v>
      </c>
      <c r="M221">
        <f t="shared" si="65"/>
        <v>1</v>
      </c>
      <c r="N221">
        <f t="shared" si="65"/>
        <v>3</v>
      </c>
      <c r="O221">
        <f t="shared" si="65"/>
        <v>0</v>
      </c>
      <c r="P221">
        <f t="shared" si="65"/>
        <v>13</v>
      </c>
      <c r="Q221">
        <f t="shared" si="65"/>
        <v>1</v>
      </c>
      <c r="R221">
        <f t="shared" si="65"/>
        <v>5</v>
      </c>
      <c r="S221">
        <f t="shared" si="65"/>
        <v>8</v>
      </c>
      <c r="T221">
        <f t="shared" si="65"/>
        <v>13</v>
      </c>
      <c r="U221">
        <f t="shared" si="65"/>
        <v>7</v>
      </c>
      <c r="V221">
        <f t="shared" si="65"/>
        <v>1</v>
      </c>
      <c r="W221">
        <f t="shared" si="65"/>
        <v>8</v>
      </c>
      <c r="X221">
        <f t="shared" si="65"/>
        <v>1</v>
      </c>
      <c r="Y221">
        <f t="shared" si="65"/>
        <v>7</v>
      </c>
    </row>
    <row r="222" spans="1:25" x14ac:dyDescent="0.15">
      <c r="A222" t="s">
        <v>95</v>
      </c>
      <c r="B222">
        <f t="shared" si="62"/>
        <v>11</v>
      </c>
      <c r="C222">
        <f t="shared" si="65"/>
        <v>1</v>
      </c>
      <c r="D222">
        <f t="shared" si="65"/>
        <v>10</v>
      </c>
      <c r="E222">
        <f t="shared" si="65"/>
        <v>7</v>
      </c>
      <c r="F222">
        <f t="shared" si="65"/>
        <v>20</v>
      </c>
      <c r="G222">
        <f t="shared" si="65"/>
        <v>7</v>
      </c>
      <c r="H222">
        <f t="shared" si="65"/>
        <v>8</v>
      </c>
      <c r="I222">
        <f t="shared" si="65"/>
        <v>2</v>
      </c>
      <c r="J222">
        <f t="shared" si="65"/>
        <v>6</v>
      </c>
      <c r="K222">
        <f t="shared" si="65"/>
        <v>11</v>
      </c>
      <c r="L222">
        <f t="shared" si="65"/>
        <v>2</v>
      </c>
      <c r="M222">
        <f t="shared" si="65"/>
        <v>4</v>
      </c>
      <c r="N222">
        <f t="shared" si="65"/>
        <v>14</v>
      </c>
      <c r="O222">
        <f t="shared" si="65"/>
        <v>0</v>
      </c>
      <c r="P222">
        <f t="shared" si="65"/>
        <v>10</v>
      </c>
      <c r="Q222">
        <f t="shared" si="65"/>
        <v>3</v>
      </c>
      <c r="R222">
        <f t="shared" si="65"/>
        <v>3</v>
      </c>
      <c r="S222">
        <f t="shared" si="65"/>
        <v>6</v>
      </c>
      <c r="T222">
        <f t="shared" si="65"/>
        <v>20</v>
      </c>
      <c r="U222">
        <f t="shared" si="65"/>
        <v>7</v>
      </c>
      <c r="V222">
        <f t="shared" ref="C222:Y233" si="66">ABS(V185-$AC28)</f>
        <v>1</v>
      </c>
      <c r="W222">
        <f t="shared" si="66"/>
        <v>9</v>
      </c>
      <c r="X222">
        <f t="shared" si="66"/>
        <v>2</v>
      </c>
      <c r="Y222">
        <f t="shared" si="66"/>
        <v>10</v>
      </c>
    </row>
    <row r="223" spans="1:25" x14ac:dyDescent="0.15">
      <c r="A223" t="s">
        <v>96</v>
      </c>
      <c r="B223">
        <f t="shared" si="62"/>
        <v>5</v>
      </c>
      <c r="C223">
        <f t="shared" si="66"/>
        <v>1</v>
      </c>
      <c r="D223">
        <f t="shared" si="66"/>
        <v>3</v>
      </c>
      <c r="E223">
        <f t="shared" si="66"/>
        <v>1</v>
      </c>
      <c r="F223">
        <f t="shared" si="66"/>
        <v>0</v>
      </c>
      <c r="G223">
        <f t="shared" si="66"/>
        <v>3</v>
      </c>
      <c r="H223">
        <f t="shared" si="66"/>
        <v>11</v>
      </c>
      <c r="I223">
        <f t="shared" si="66"/>
        <v>8</v>
      </c>
      <c r="J223">
        <f t="shared" si="66"/>
        <v>4</v>
      </c>
      <c r="K223">
        <f t="shared" si="66"/>
        <v>7</v>
      </c>
      <c r="L223">
        <f t="shared" si="66"/>
        <v>14</v>
      </c>
      <c r="M223">
        <f t="shared" si="66"/>
        <v>7</v>
      </c>
      <c r="N223">
        <f t="shared" si="66"/>
        <v>5</v>
      </c>
      <c r="O223">
        <f t="shared" si="66"/>
        <v>5</v>
      </c>
      <c r="P223">
        <f t="shared" si="66"/>
        <v>6</v>
      </c>
      <c r="Q223">
        <f t="shared" si="66"/>
        <v>8</v>
      </c>
      <c r="R223">
        <f t="shared" si="66"/>
        <v>8</v>
      </c>
      <c r="S223">
        <f t="shared" si="66"/>
        <v>12</v>
      </c>
      <c r="T223">
        <f t="shared" si="66"/>
        <v>2</v>
      </c>
      <c r="U223">
        <f t="shared" si="66"/>
        <v>9</v>
      </c>
      <c r="V223">
        <f t="shared" si="66"/>
        <v>10</v>
      </c>
      <c r="W223">
        <f t="shared" si="66"/>
        <v>3</v>
      </c>
      <c r="X223">
        <f t="shared" si="66"/>
        <v>6</v>
      </c>
      <c r="Y223">
        <f t="shared" si="66"/>
        <v>2</v>
      </c>
    </row>
    <row r="224" spans="1:25" x14ac:dyDescent="0.15">
      <c r="A224" t="s">
        <v>97</v>
      </c>
      <c r="B224">
        <f t="shared" si="62"/>
        <v>3</v>
      </c>
      <c r="C224">
        <f t="shared" si="66"/>
        <v>5</v>
      </c>
      <c r="D224">
        <f t="shared" si="66"/>
        <v>1</v>
      </c>
      <c r="E224">
        <f t="shared" si="66"/>
        <v>3</v>
      </c>
      <c r="F224">
        <f t="shared" si="66"/>
        <v>2</v>
      </c>
      <c r="G224">
        <f t="shared" si="66"/>
        <v>1</v>
      </c>
      <c r="H224">
        <f t="shared" si="66"/>
        <v>0</v>
      </c>
      <c r="I224">
        <f t="shared" si="66"/>
        <v>2</v>
      </c>
      <c r="J224">
        <f t="shared" si="66"/>
        <v>2</v>
      </c>
      <c r="K224">
        <f t="shared" si="66"/>
        <v>9</v>
      </c>
      <c r="L224">
        <f t="shared" si="66"/>
        <v>9</v>
      </c>
      <c r="M224">
        <f t="shared" si="66"/>
        <v>4</v>
      </c>
      <c r="N224">
        <f t="shared" si="66"/>
        <v>0</v>
      </c>
      <c r="O224">
        <f t="shared" si="66"/>
        <v>8</v>
      </c>
      <c r="P224">
        <f t="shared" si="66"/>
        <v>7</v>
      </c>
      <c r="Q224">
        <f t="shared" si="66"/>
        <v>6</v>
      </c>
      <c r="R224">
        <f t="shared" si="66"/>
        <v>5</v>
      </c>
      <c r="S224">
        <f t="shared" si="66"/>
        <v>14</v>
      </c>
      <c r="T224">
        <f t="shared" si="66"/>
        <v>6</v>
      </c>
      <c r="U224">
        <f t="shared" si="66"/>
        <v>17</v>
      </c>
      <c r="V224">
        <f t="shared" si="66"/>
        <v>3</v>
      </c>
      <c r="W224">
        <f t="shared" si="66"/>
        <v>3</v>
      </c>
      <c r="X224">
        <f t="shared" si="66"/>
        <v>9</v>
      </c>
      <c r="Y224">
        <f t="shared" si="66"/>
        <v>7</v>
      </c>
    </row>
    <row r="225" spans="1:26" x14ac:dyDescent="0.15">
      <c r="A225" t="s">
        <v>98</v>
      </c>
      <c r="B225">
        <f t="shared" si="62"/>
        <v>2</v>
      </c>
      <c r="C225">
        <f t="shared" si="66"/>
        <v>6</v>
      </c>
      <c r="D225">
        <f t="shared" si="66"/>
        <v>2</v>
      </c>
      <c r="E225">
        <f t="shared" si="66"/>
        <v>8</v>
      </c>
      <c r="F225">
        <f t="shared" si="66"/>
        <v>2</v>
      </c>
      <c r="G225">
        <f t="shared" si="66"/>
        <v>8</v>
      </c>
      <c r="H225">
        <f t="shared" si="66"/>
        <v>2</v>
      </c>
      <c r="I225">
        <f t="shared" si="66"/>
        <v>15</v>
      </c>
      <c r="J225">
        <f t="shared" si="66"/>
        <v>3</v>
      </c>
      <c r="K225">
        <f t="shared" si="66"/>
        <v>3</v>
      </c>
      <c r="L225">
        <f t="shared" si="66"/>
        <v>8</v>
      </c>
      <c r="M225">
        <f t="shared" si="66"/>
        <v>14</v>
      </c>
      <c r="N225">
        <f t="shared" si="66"/>
        <v>25</v>
      </c>
      <c r="O225">
        <f t="shared" si="66"/>
        <v>2</v>
      </c>
      <c r="P225">
        <f t="shared" si="66"/>
        <v>4</v>
      </c>
      <c r="Q225">
        <f t="shared" si="66"/>
        <v>7</v>
      </c>
      <c r="R225">
        <f t="shared" si="66"/>
        <v>0</v>
      </c>
      <c r="S225">
        <f t="shared" si="66"/>
        <v>2</v>
      </c>
      <c r="T225">
        <f t="shared" si="66"/>
        <v>6</v>
      </c>
      <c r="U225">
        <f t="shared" si="66"/>
        <v>3</v>
      </c>
      <c r="V225">
        <f t="shared" si="66"/>
        <v>2</v>
      </c>
      <c r="W225">
        <f t="shared" si="66"/>
        <v>6</v>
      </c>
      <c r="X225">
        <f t="shared" si="66"/>
        <v>5</v>
      </c>
      <c r="Y225">
        <f t="shared" si="66"/>
        <v>1</v>
      </c>
    </row>
    <row r="226" spans="1:26" x14ac:dyDescent="0.15">
      <c r="A226" t="s">
        <v>99</v>
      </c>
      <c r="B226">
        <f t="shared" si="62"/>
        <v>3</v>
      </c>
      <c r="C226">
        <f t="shared" si="66"/>
        <v>5</v>
      </c>
      <c r="D226">
        <f t="shared" si="66"/>
        <v>0</v>
      </c>
      <c r="E226">
        <f t="shared" si="66"/>
        <v>0</v>
      </c>
      <c r="F226">
        <f t="shared" si="66"/>
        <v>1</v>
      </c>
      <c r="G226">
        <f t="shared" si="66"/>
        <v>2</v>
      </c>
      <c r="H226">
        <f t="shared" si="66"/>
        <v>2</v>
      </c>
      <c r="I226">
        <f t="shared" si="66"/>
        <v>2</v>
      </c>
      <c r="J226">
        <f t="shared" si="66"/>
        <v>1</v>
      </c>
      <c r="K226">
        <f t="shared" si="66"/>
        <v>11</v>
      </c>
      <c r="L226">
        <f t="shared" si="66"/>
        <v>9</v>
      </c>
      <c r="M226">
        <f t="shared" si="66"/>
        <v>11</v>
      </c>
      <c r="N226">
        <f t="shared" si="66"/>
        <v>6</v>
      </c>
      <c r="O226">
        <f t="shared" si="66"/>
        <v>6</v>
      </c>
      <c r="P226">
        <f t="shared" si="66"/>
        <v>2</v>
      </c>
      <c r="Q226">
        <f t="shared" si="66"/>
        <v>16</v>
      </c>
      <c r="R226">
        <f t="shared" si="66"/>
        <v>13</v>
      </c>
      <c r="S226">
        <f t="shared" si="66"/>
        <v>24</v>
      </c>
      <c r="T226">
        <f t="shared" si="66"/>
        <v>3</v>
      </c>
      <c r="U226">
        <f t="shared" si="66"/>
        <v>23</v>
      </c>
      <c r="V226">
        <f t="shared" si="66"/>
        <v>3</v>
      </c>
      <c r="W226">
        <f t="shared" si="66"/>
        <v>3</v>
      </c>
      <c r="X226">
        <f t="shared" si="66"/>
        <v>8</v>
      </c>
      <c r="Y226">
        <f t="shared" si="66"/>
        <v>0</v>
      </c>
    </row>
    <row r="227" spans="1:26" x14ac:dyDescent="0.15">
      <c r="A227" t="s">
        <v>100</v>
      </c>
      <c r="B227">
        <f t="shared" si="62"/>
        <v>2</v>
      </c>
      <c r="C227">
        <f t="shared" si="66"/>
        <v>2</v>
      </c>
      <c r="D227">
        <f t="shared" si="66"/>
        <v>0</v>
      </c>
      <c r="E227">
        <f t="shared" si="66"/>
        <v>1</v>
      </c>
      <c r="F227">
        <f t="shared" si="66"/>
        <v>3</v>
      </c>
      <c r="G227">
        <f t="shared" si="66"/>
        <v>3</v>
      </c>
      <c r="H227">
        <f t="shared" si="66"/>
        <v>1</v>
      </c>
      <c r="I227">
        <f t="shared" si="66"/>
        <v>12</v>
      </c>
      <c r="J227">
        <f t="shared" si="66"/>
        <v>2</v>
      </c>
      <c r="K227">
        <f t="shared" si="66"/>
        <v>2</v>
      </c>
      <c r="L227">
        <f t="shared" si="66"/>
        <v>1</v>
      </c>
      <c r="M227">
        <f t="shared" si="66"/>
        <v>17</v>
      </c>
      <c r="N227">
        <f t="shared" si="66"/>
        <v>14</v>
      </c>
      <c r="O227">
        <f t="shared" si="66"/>
        <v>2</v>
      </c>
      <c r="P227">
        <f t="shared" si="66"/>
        <v>6</v>
      </c>
      <c r="Q227">
        <f t="shared" si="66"/>
        <v>4</v>
      </c>
      <c r="R227">
        <f t="shared" si="66"/>
        <v>26</v>
      </c>
      <c r="S227">
        <f t="shared" si="66"/>
        <v>5</v>
      </c>
      <c r="T227">
        <f t="shared" si="66"/>
        <v>4</v>
      </c>
      <c r="U227">
        <f t="shared" si="66"/>
        <v>1</v>
      </c>
      <c r="V227">
        <f t="shared" si="66"/>
        <v>2</v>
      </c>
      <c r="W227">
        <f t="shared" si="66"/>
        <v>8</v>
      </c>
      <c r="X227">
        <f t="shared" si="66"/>
        <v>5</v>
      </c>
      <c r="Y227">
        <f t="shared" si="66"/>
        <v>2</v>
      </c>
    </row>
    <row r="228" spans="1:26" x14ac:dyDescent="0.15">
      <c r="A228" t="s">
        <v>101</v>
      </c>
      <c r="B228">
        <f t="shared" si="62"/>
        <v>3</v>
      </c>
      <c r="C228">
        <f t="shared" si="66"/>
        <v>0</v>
      </c>
      <c r="D228">
        <f t="shared" si="66"/>
        <v>2</v>
      </c>
      <c r="E228">
        <f t="shared" si="66"/>
        <v>7</v>
      </c>
      <c r="F228">
        <f t="shared" si="66"/>
        <v>27</v>
      </c>
      <c r="G228">
        <f t="shared" si="66"/>
        <v>5</v>
      </c>
      <c r="H228">
        <f t="shared" si="66"/>
        <v>3</v>
      </c>
      <c r="I228">
        <f t="shared" si="66"/>
        <v>4</v>
      </c>
      <c r="J228">
        <f t="shared" si="66"/>
        <v>20</v>
      </c>
      <c r="K228">
        <f t="shared" si="66"/>
        <v>3</v>
      </c>
      <c r="L228">
        <f t="shared" si="66"/>
        <v>5</v>
      </c>
      <c r="M228">
        <f t="shared" si="66"/>
        <v>4</v>
      </c>
      <c r="N228">
        <f t="shared" si="66"/>
        <v>4</v>
      </c>
      <c r="O228">
        <f t="shared" si="66"/>
        <v>12</v>
      </c>
      <c r="P228">
        <f t="shared" si="66"/>
        <v>14</v>
      </c>
      <c r="Q228">
        <f t="shared" si="66"/>
        <v>2</v>
      </c>
      <c r="R228">
        <f t="shared" si="66"/>
        <v>4</v>
      </c>
      <c r="S228">
        <f t="shared" si="66"/>
        <v>3</v>
      </c>
      <c r="T228">
        <f t="shared" si="66"/>
        <v>23</v>
      </c>
      <c r="U228">
        <f t="shared" si="66"/>
        <v>3</v>
      </c>
      <c r="V228">
        <f t="shared" si="66"/>
        <v>17</v>
      </c>
      <c r="W228">
        <f t="shared" si="66"/>
        <v>9</v>
      </c>
      <c r="X228">
        <f t="shared" si="66"/>
        <v>2</v>
      </c>
      <c r="Y228">
        <f t="shared" si="66"/>
        <v>1</v>
      </c>
    </row>
    <row r="229" spans="1:26" x14ac:dyDescent="0.15">
      <c r="A229" t="s">
        <v>102</v>
      </c>
      <c r="B229">
        <f t="shared" si="62"/>
        <v>1</v>
      </c>
      <c r="C229">
        <f t="shared" si="66"/>
        <v>3</v>
      </c>
      <c r="D229">
        <f t="shared" si="66"/>
        <v>4</v>
      </c>
      <c r="E229">
        <f t="shared" si="66"/>
        <v>1</v>
      </c>
      <c r="F229">
        <f t="shared" si="66"/>
        <v>1</v>
      </c>
      <c r="G229">
        <f t="shared" si="66"/>
        <v>6</v>
      </c>
      <c r="H229">
        <f t="shared" si="66"/>
        <v>0</v>
      </c>
      <c r="I229">
        <f t="shared" si="66"/>
        <v>11</v>
      </c>
      <c r="J229">
        <f t="shared" si="66"/>
        <v>5</v>
      </c>
      <c r="K229">
        <f t="shared" si="66"/>
        <v>5</v>
      </c>
      <c r="L229">
        <f t="shared" si="66"/>
        <v>0</v>
      </c>
      <c r="M229">
        <f t="shared" si="66"/>
        <v>26</v>
      </c>
      <c r="N229">
        <f t="shared" si="66"/>
        <v>8</v>
      </c>
      <c r="O229">
        <f t="shared" si="66"/>
        <v>1</v>
      </c>
      <c r="P229">
        <f t="shared" si="66"/>
        <v>1</v>
      </c>
      <c r="Q229">
        <f t="shared" si="66"/>
        <v>1</v>
      </c>
      <c r="R229">
        <f t="shared" si="66"/>
        <v>0</v>
      </c>
      <c r="S229">
        <f t="shared" si="66"/>
        <v>3</v>
      </c>
      <c r="T229">
        <f t="shared" si="66"/>
        <v>2</v>
      </c>
      <c r="U229">
        <f t="shared" si="66"/>
        <v>1</v>
      </c>
      <c r="V229">
        <f t="shared" si="66"/>
        <v>2</v>
      </c>
      <c r="W229">
        <f t="shared" si="66"/>
        <v>10</v>
      </c>
      <c r="X229">
        <f t="shared" si="66"/>
        <v>4</v>
      </c>
      <c r="Y229">
        <f t="shared" si="66"/>
        <v>3</v>
      </c>
    </row>
    <row r="230" spans="1:26" x14ac:dyDescent="0.15">
      <c r="A230" t="s">
        <v>103</v>
      </c>
      <c r="B230">
        <f t="shared" si="62"/>
        <v>30</v>
      </c>
      <c r="C230">
        <f t="shared" si="66"/>
        <v>1</v>
      </c>
      <c r="D230">
        <f t="shared" si="66"/>
        <v>7</v>
      </c>
      <c r="E230">
        <f t="shared" si="66"/>
        <v>1</v>
      </c>
      <c r="F230">
        <f t="shared" si="66"/>
        <v>10</v>
      </c>
      <c r="G230">
        <f t="shared" si="66"/>
        <v>2</v>
      </c>
      <c r="H230">
        <f t="shared" si="66"/>
        <v>1</v>
      </c>
      <c r="I230">
        <f t="shared" si="66"/>
        <v>2</v>
      </c>
      <c r="J230">
        <f t="shared" si="66"/>
        <v>0</v>
      </c>
      <c r="K230">
        <f t="shared" si="66"/>
        <v>1</v>
      </c>
      <c r="L230">
        <f t="shared" si="66"/>
        <v>8</v>
      </c>
      <c r="M230">
        <f t="shared" si="66"/>
        <v>5</v>
      </c>
      <c r="N230">
        <f t="shared" si="66"/>
        <v>1</v>
      </c>
      <c r="O230">
        <f t="shared" si="66"/>
        <v>5</v>
      </c>
      <c r="P230">
        <f t="shared" si="66"/>
        <v>5</v>
      </c>
      <c r="Q230">
        <f t="shared" si="66"/>
        <v>8</v>
      </c>
      <c r="R230">
        <f t="shared" si="66"/>
        <v>6</v>
      </c>
      <c r="S230">
        <f t="shared" si="66"/>
        <v>1</v>
      </c>
      <c r="T230">
        <f t="shared" si="66"/>
        <v>1</v>
      </c>
      <c r="U230">
        <f t="shared" si="66"/>
        <v>2</v>
      </c>
      <c r="V230">
        <f t="shared" si="66"/>
        <v>6</v>
      </c>
      <c r="W230">
        <f t="shared" si="66"/>
        <v>3</v>
      </c>
      <c r="X230">
        <f t="shared" si="66"/>
        <v>0</v>
      </c>
      <c r="Y230">
        <f t="shared" si="66"/>
        <v>8</v>
      </c>
    </row>
    <row r="231" spans="1:26" x14ac:dyDescent="0.15">
      <c r="A231" t="s">
        <v>104</v>
      </c>
      <c r="B231">
        <f t="shared" si="62"/>
        <v>1</v>
      </c>
      <c r="C231">
        <f t="shared" si="66"/>
        <v>3</v>
      </c>
      <c r="D231">
        <f t="shared" si="66"/>
        <v>1</v>
      </c>
      <c r="E231">
        <f t="shared" si="66"/>
        <v>1</v>
      </c>
      <c r="F231">
        <f t="shared" si="66"/>
        <v>21</v>
      </c>
      <c r="G231">
        <f t="shared" si="66"/>
        <v>1</v>
      </c>
      <c r="H231">
        <f t="shared" si="66"/>
        <v>3</v>
      </c>
      <c r="I231">
        <f t="shared" si="66"/>
        <v>3</v>
      </c>
      <c r="J231">
        <f t="shared" si="66"/>
        <v>20</v>
      </c>
      <c r="K231">
        <f t="shared" si="66"/>
        <v>2</v>
      </c>
      <c r="L231">
        <f t="shared" si="66"/>
        <v>2</v>
      </c>
      <c r="M231">
        <f t="shared" si="66"/>
        <v>3</v>
      </c>
      <c r="N231">
        <f t="shared" si="66"/>
        <v>2</v>
      </c>
      <c r="O231">
        <f t="shared" si="66"/>
        <v>22</v>
      </c>
      <c r="P231">
        <f t="shared" si="66"/>
        <v>1</v>
      </c>
      <c r="Q231">
        <f t="shared" si="66"/>
        <v>3</v>
      </c>
      <c r="R231">
        <f t="shared" si="66"/>
        <v>0</v>
      </c>
      <c r="S231">
        <f t="shared" si="66"/>
        <v>6</v>
      </c>
      <c r="T231">
        <f t="shared" si="66"/>
        <v>30</v>
      </c>
      <c r="U231">
        <f t="shared" si="66"/>
        <v>2</v>
      </c>
      <c r="V231">
        <f t="shared" si="66"/>
        <v>24</v>
      </c>
      <c r="W231">
        <f t="shared" si="66"/>
        <v>1</v>
      </c>
      <c r="X231">
        <f t="shared" si="66"/>
        <v>6</v>
      </c>
      <c r="Y231">
        <f t="shared" si="66"/>
        <v>3</v>
      </c>
    </row>
    <row r="232" spans="1:26" x14ac:dyDescent="0.15">
      <c r="A232" t="s">
        <v>105</v>
      </c>
      <c r="B232">
        <f t="shared" si="62"/>
        <v>3</v>
      </c>
      <c r="C232">
        <f t="shared" si="66"/>
        <v>2</v>
      </c>
      <c r="D232">
        <f t="shared" si="66"/>
        <v>1</v>
      </c>
      <c r="E232">
        <f t="shared" si="66"/>
        <v>1</v>
      </c>
      <c r="F232">
        <f t="shared" si="66"/>
        <v>1</v>
      </c>
      <c r="G232">
        <f t="shared" si="66"/>
        <v>6</v>
      </c>
      <c r="H232">
        <f t="shared" si="66"/>
        <v>1</v>
      </c>
      <c r="I232">
        <f t="shared" si="66"/>
        <v>32</v>
      </c>
      <c r="J232">
        <f t="shared" si="66"/>
        <v>2</v>
      </c>
      <c r="K232">
        <f t="shared" si="66"/>
        <v>4</v>
      </c>
      <c r="L232">
        <f t="shared" si="66"/>
        <v>1</v>
      </c>
      <c r="M232">
        <f t="shared" si="66"/>
        <v>1</v>
      </c>
      <c r="N232">
        <f t="shared" si="66"/>
        <v>9</v>
      </c>
      <c r="O232">
        <f t="shared" si="66"/>
        <v>2</v>
      </c>
      <c r="P232">
        <f t="shared" si="66"/>
        <v>9</v>
      </c>
      <c r="Q232">
        <f t="shared" si="66"/>
        <v>1</v>
      </c>
      <c r="R232">
        <f t="shared" si="66"/>
        <v>1</v>
      </c>
      <c r="S232">
        <f t="shared" si="66"/>
        <v>1</v>
      </c>
      <c r="T232">
        <f t="shared" si="66"/>
        <v>6</v>
      </c>
      <c r="U232">
        <f t="shared" si="66"/>
        <v>1</v>
      </c>
      <c r="V232">
        <f t="shared" si="66"/>
        <v>2</v>
      </c>
      <c r="W232">
        <f t="shared" si="66"/>
        <v>7</v>
      </c>
      <c r="X232">
        <f t="shared" si="66"/>
        <v>4</v>
      </c>
      <c r="Y232">
        <f t="shared" si="66"/>
        <v>3</v>
      </c>
    </row>
    <row r="233" spans="1:26" x14ac:dyDescent="0.15">
      <c r="A233" t="s">
        <v>106</v>
      </c>
      <c r="B233">
        <f t="shared" si="62"/>
        <v>3</v>
      </c>
      <c r="C233">
        <f t="shared" si="66"/>
        <v>0</v>
      </c>
      <c r="D233">
        <f t="shared" si="66"/>
        <v>3</v>
      </c>
      <c r="E233">
        <f t="shared" si="66"/>
        <v>1</v>
      </c>
      <c r="F233">
        <f t="shared" si="66"/>
        <v>0</v>
      </c>
      <c r="G233">
        <f t="shared" si="66"/>
        <v>3</v>
      </c>
      <c r="H233">
        <f t="shared" si="66"/>
        <v>2</v>
      </c>
      <c r="I233">
        <f t="shared" si="66"/>
        <v>1</v>
      </c>
      <c r="J233">
        <f t="shared" si="66"/>
        <v>2</v>
      </c>
      <c r="K233">
        <f t="shared" si="66"/>
        <v>8</v>
      </c>
      <c r="L233">
        <f t="shared" si="66"/>
        <v>9</v>
      </c>
      <c r="M233">
        <f t="shared" si="66"/>
        <v>2</v>
      </c>
      <c r="N233">
        <f t="shared" si="66"/>
        <v>4</v>
      </c>
      <c r="O233">
        <f t="shared" si="66"/>
        <v>1</v>
      </c>
      <c r="P233">
        <f t="shared" si="66"/>
        <v>6</v>
      </c>
      <c r="Q233">
        <f t="shared" si="66"/>
        <v>3</v>
      </c>
      <c r="R233">
        <f t="shared" si="66"/>
        <v>1</v>
      </c>
      <c r="S233">
        <f t="shared" si="66"/>
        <v>18</v>
      </c>
      <c r="T233">
        <f t="shared" si="66"/>
        <v>1</v>
      </c>
      <c r="U233">
        <f t="shared" si="66"/>
        <v>15</v>
      </c>
      <c r="V233">
        <f t="shared" si="66"/>
        <v>0</v>
      </c>
      <c r="W233">
        <f t="shared" si="66"/>
        <v>1</v>
      </c>
      <c r="X233">
        <f>ABS(X196-$AC39)</f>
        <v>0</v>
      </c>
      <c r="Y233">
        <f>ABS(Y196-$AC39)</f>
        <v>6</v>
      </c>
    </row>
    <row r="234" spans="1:26" x14ac:dyDescent="0.15">
      <c r="A234" s="4" t="s">
        <v>123</v>
      </c>
      <c r="B234" s="10">
        <f>SUBTOTAL(1,B200:B233)</f>
        <v>5.0294117647058822</v>
      </c>
      <c r="C234" s="10">
        <f t="shared" ref="C234:Y234" si="67">SUBTOTAL(1,C200:C233)</f>
        <v>5.1764705882352944</v>
      </c>
      <c r="D234" s="10">
        <f t="shared" si="67"/>
        <v>4.882352941176471</v>
      </c>
      <c r="E234" s="10">
        <f t="shared" si="67"/>
        <v>3.9117647058823528</v>
      </c>
      <c r="F234" s="10">
        <f t="shared" si="67"/>
        <v>6.5294117647058822</v>
      </c>
      <c r="G234" s="10">
        <f t="shared" si="67"/>
        <v>5.3529411764705879</v>
      </c>
      <c r="H234" s="10">
        <f t="shared" si="67"/>
        <v>4.2352941176470589</v>
      </c>
      <c r="I234" s="10">
        <f t="shared" si="67"/>
        <v>6</v>
      </c>
      <c r="J234" s="10">
        <f t="shared" si="67"/>
        <v>6.2058823529411766</v>
      </c>
      <c r="K234" s="10">
        <f t="shared" si="67"/>
        <v>5.7352941176470589</v>
      </c>
      <c r="L234" s="10">
        <f t="shared" si="67"/>
        <v>4.9117647058823533</v>
      </c>
      <c r="M234" s="10">
        <f t="shared" si="67"/>
        <v>6.617647058823529</v>
      </c>
      <c r="N234" s="10">
        <f t="shared" si="67"/>
        <v>6.117647058823529</v>
      </c>
      <c r="O234" s="10">
        <f t="shared" si="67"/>
        <v>6.4411764705882355</v>
      </c>
      <c r="P234" s="10">
        <f t="shared" si="67"/>
        <v>6.2941176470588234</v>
      </c>
      <c r="Q234" s="10">
        <f t="shared" si="67"/>
        <v>5.2058823529411766</v>
      </c>
      <c r="R234" s="10">
        <f t="shared" si="67"/>
        <v>5.117647058823529</v>
      </c>
      <c r="S234" s="10">
        <f t="shared" si="67"/>
        <v>6.5294117647058822</v>
      </c>
      <c r="T234" s="10">
        <f t="shared" si="67"/>
        <v>8.235294117647058</v>
      </c>
      <c r="U234" s="10">
        <f t="shared" si="67"/>
        <v>6.0882352941176467</v>
      </c>
      <c r="V234" s="10">
        <f t="shared" si="67"/>
        <v>6.8529411764705879</v>
      </c>
      <c r="W234" s="10">
        <f t="shared" si="67"/>
        <v>5.7941176470588234</v>
      </c>
      <c r="X234" s="10">
        <f t="shared" si="67"/>
        <v>5.7058823529411766</v>
      </c>
      <c r="Y234" s="10">
        <f t="shared" si="67"/>
        <v>3.6176470588235294</v>
      </c>
    </row>
    <row r="235" spans="1:26" x14ac:dyDescent="0.15">
      <c r="A235" s="4" t="s">
        <v>124</v>
      </c>
      <c r="B235">
        <f>RANK(B234,$B234:$Y234,1)</f>
        <v>6</v>
      </c>
      <c r="C235">
        <f t="shared" ref="C235:Y235" si="68">RANK(C234,$B234:$Y234,1)</f>
        <v>8</v>
      </c>
      <c r="D235">
        <f t="shared" si="68"/>
        <v>4</v>
      </c>
      <c r="E235">
        <f t="shared" si="68"/>
        <v>2</v>
      </c>
      <c r="F235">
        <f t="shared" si="68"/>
        <v>20</v>
      </c>
      <c r="G235">
        <f t="shared" si="68"/>
        <v>10</v>
      </c>
      <c r="H235">
        <f t="shared" si="68"/>
        <v>3</v>
      </c>
      <c r="I235">
        <f t="shared" si="68"/>
        <v>14</v>
      </c>
      <c r="J235">
        <f t="shared" si="68"/>
        <v>17</v>
      </c>
      <c r="K235">
        <f t="shared" si="68"/>
        <v>12</v>
      </c>
      <c r="L235">
        <f t="shared" si="68"/>
        <v>5</v>
      </c>
      <c r="M235">
        <f t="shared" si="68"/>
        <v>22</v>
      </c>
      <c r="N235">
        <f t="shared" si="68"/>
        <v>16</v>
      </c>
      <c r="O235">
        <f t="shared" si="68"/>
        <v>19</v>
      </c>
      <c r="P235">
        <f t="shared" si="68"/>
        <v>18</v>
      </c>
      <c r="Q235">
        <f t="shared" si="68"/>
        <v>9</v>
      </c>
      <c r="R235">
        <f t="shared" si="68"/>
        <v>7</v>
      </c>
      <c r="S235">
        <f t="shared" si="68"/>
        <v>20</v>
      </c>
      <c r="T235">
        <f t="shared" si="68"/>
        <v>24</v>
      </c>
      <c r="U235">
        <f t="shared" si="68"/>
        <v>15</v>
      </c>
      <c r="V235">
        <f t="shared" si="68"/>
        <v>23</v>
      </c>
      <c r="W235">
        <f t="shared" si="68"/>
        <v>13</v>
      </c>
      <c r="X235">
        <f t="shared" si="68"/>
        <v>11</v>
      </c>
      <c r="Y235">
        <f t="shared" si="68"/>
        <v>1</v>
      </c>
    </row>
    <row r="236" spans="1:26" x14ac:dyDescent="0.15">
      <c r="A236" s="4" t="s">
        <v>125</v>
      </c>
      <c r="B236">
        <f>RANK(B234,$B234:$Y234,0)</f>
        <v>19</v>
      </c>
      <c r="C236">
        <f t="shared" ref="C236:Y236" si="69">RANK(C234,$B234:$Y234,0)</f>
        <v>17</v>
      </c>
      <c r="D236">
        <f t="shared" si="69"/>
        <v>21</v>
      </c>
      <c r="E236">
        <f t="shared" si="69"/>
        <v>23</v>
      </c>
      <c r="F236">
        <f t="shared" si="69"/>
        <v>4</v>
      </c>
      <c r="G236">
        <f t="shared" si="69"/>
        <v>15</v>
      </c>
      <c r="H236">
        <f t="shared" si="69"/>
        <v>22</v>
      </c>
      <c r="I236">
        <f t="shared" si="69"/>
        <v>11</v>
      </c>
      <c r="J236">
        <f t="shared" si="69"/>
        <v>8</v>
      </c>
      <c r="K236">
        <f t="shared" si="69"/>
        <v>13</v>
      </c>
      <c r="L236">
        <f t="shared" si="69"/>
        <v>20</v>
      </c>
      <c r="M236">
        <f t="shared" si="69"/>
        <v>3</v>
      </c>
      <c r="N236">
        <f t="shared" si="69"/>
        <v>9</v>
      </c>
      <c r="O236">
        <f t="shared" si="69"/>
        <v>6</v>
      </c>
      <c r="P236">
        <f t="shared" si="69"/>
        <v>7</v>
      </c>
      <c r="Q236">
        <f t="shared" si="69"/>
        <v>16</v>
      </c>
      <c r="R236">
        <f t="shared" si="69"/>
        <v>18</v>
      </c>
      <c r="S236">
        <f t="shared" si="69"/>
        <v>4</v>
      </c>
      <c r="T236">
        <f t="shared" si="69"/>
        <v>1</v>
      </c>
      <c r="U236">
        <f t="shared" si="69"/>
        <v>10</v>
      </c>
      <c r="V236">
        <f t="shared" si="69"/>
        <v>2</v>
      </c>
      <c r="W236">
        <f t="shared" si="69"/>
        <v>12</v>
      </c>
      <c r="X236">
        <f t="shared" si="69"/>
        <v>14</v>
      </c>
      <c r="Y236">
        <f t="shared" si="69"/>
        <v>24</v>
      </c>
      <c r="Z236" t="e">
        <f>RANK(Z234,Z$234:AW$234,0)</f>
        <v>#N/A</v>
      </c>
    </row>
  </sheetData>
  <phoneticPr fontId="7" type="noConversion"/>
  <conditionalFormatting sqref="B6:Y39">
    <cfRule type="colorScale" priority="1">
      <colorScale>
        <cfvo type="num" val="0"/>
        <cfvo type="percentile" val="50"/>
        <cfvo type="num" val="100"/>
        <color rgb="FFF8696B"/>
        <color rgb="FFFFEB84"/>
        <color rgb="FF63BE7B"/>
      </colorScale>
    </cfRule>
    <cfRule type="colorScale" priority="3">
      <colorScale>
        <cfvo type="num" val="0"/>
        <cfvo type="percentile" val="50"/>
        <cfvo type="num" val="100"/>
        <color rgb="FFFF0000"/>
        <color rgb="FFFFFF00"/>
        <color rgb="FF00FF00"/>
      </colorScale>
    </cfRule>
  </conditionalFormatting>
  <conditionalFormatting sqref="W26">
    <cfRule type="colorScale" priority="2">
      <colorScale>
        <cfvo type="percent" val="0"/>
        <cfvo type="percentile" val="50"/>
        <cfvo type="percent" val="100"/>
        <color rgb="FFF8696B"/>
        <color rgb="FFFFEB84"/>
        <color rgb="FF63BE7B"/>
      </colorScale>
    </cfRule>
  </conditionalFormatting>
  <hyperlinks>
    <hyperlink ref="B1" r:id="rId1" xr:uid="{00000000-0004-0000-0600-000000000000}"/>
  </hyperlinks>
  <pageMargins left="0.7" right="0.7" top="0.75" bottom="0.75" header="0.3" footer="0.3"/>
  <pageSetup paperSize="9"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K7"/>
  <sheetViews>
    <sheetView workbookViewId="0">
      <selection activeCell="C9" sqref="C9"/>
    </sheetView>
  </sheetViews>
  <sheetFormatPr defaultRowHeight="13.5" x14ac:dyDescent="0.15"/>
  <cols>
    <col min="2" max="2" width="12.75" bestFit="1" customWidth="1"/>
    <col min="3" max="8" width="13.875" bestFit="1" customWidth="1"/>
    <col min="9" max="11" width="16.125" bestFit="1" customWidth="1"/>
  </cols>
  <sheetData>
    <row r="1" spans="1:11" x14ac:dyDescent="0.15">
      <c r="B1" s="13">
        <v>0.01</v>
      </c>
      <c r="C1">
        <v>100000</v>
      </c>
    </row>
    <row r="2" spans="1:11" x14ac:dyDescent="0.15">
      <c r="A2" s="4" t="s">
        <v>128</v>
      </c>
      <c r="B2">
        <v>2019</v>
      </c>
      <c r="C2">
        <v>2020</v>
      </c>
      <c r="D2">
        <v>2021</v>
      </c>
      <c r="E2">
        <v>2022</v>
      </c>
      <c r="F2">
        <v>2023</v>
      </c>
      <c r="G2">
        <v>2024</v>
      </c>
      <c r="H2">
        <v>2025</v>
      </c>
      <c r="I2">
        <v>2026</v>
      </c>
      <c r="J2">
        <v>2027</v>
      </c>
      <c r="K2">
        <v>2028</v>
      </c>
    </row>
    <row r="3" spans="1:11" s="12" customFormat="1" x14ac:dyDescent="0.15">
      <c r="A3" s="11" t="s">
        <v>127</v>
      </c>
      <c r="B3" s="12">
        <v>0.03</v>
      </c>
      <c r="C3" s="12">
        <f>B3+$B$1</f>
        <v>0.04</v>
      </c>
      <c r="D3" s="12">
        <f t="shared" ref="D3:K3" si="0">C3+$B$1</f>
        <v>0.05</v>
      </c>
      <c r="E3" s="12">
        <f t="shared" si="0"/>
        <v>6.0000000000000005E-2</v>
      </c>
      <c r="F3" s="12">
        <f t="shared" si="0"/>
        <v>7.0000000000000007E-2</v>
      </c>
      <c r="G3" s="12">
        <f t="shared" si="0"/>
        <v>0.08</v>
      </c>
      <c r="H3" s="12">
        <f t="shared" si="0"/>
        <v>0.09</v>
      </c>
      <c r="I3" s="12">
        <f t="shared" si="0"/>
        <v>9.9999999999999992E-2</v>
      </c>
      <c r="J3" s="12">
        <f t="shared" si="0"/>
        <v>0.10999999999999999</v>
      </c>
      <c r="K3" s="12">
        <f t="shared" si="0"/>
        <v>0.11999999999999998</v>
      </c>
    </row>
    <row r="4" spans="1:11" s="16" customFormat="1" x14ac:dyDescent="0.15">
      <c r="A4" s="15" t="s">
        <v>130</v>
      </c>
      <c r="B4" s="14">
        <v>50000</v>
      </c>
      <c r="C4" s="14">
        <v>70000</v>
      </c>
      <c r="D4" s="14">
        <v>80000</v>
      </c>
      <c r="E4" s="14">
        <v>100000</v>
      </c>
      <c r="F4" s="14">
        <v>120000</v>
      </c>
      <c r="G4" s="14">
        <v>150000</v>
      </c>
      <c r="H4" s="14">
        <v>200000</v>
      </c>
      <c r="I4" s="14">
        <v>300000</v>
      </c>
      <c r="J4" s="14">
        <v>400000</v>
      </c>
      <c r="K4" s="14">
        <v>500000</v>
      </c>
    </row>
    <row r="5" spans="1:11" x14ac:dyDescent="0.15">
      <c r="A5" s="4" t="s">
        <v>131</v>
      </c>
      <c r="B5" s="14">
        <v>50000</v>
      </c>
      <c r="C5" s="14">
        <f>B7+C4</f>
        <v>121500</v>
      </c>
      <c r="D5" s="14">
        <f t="shared" ref="D5:K5" si="1">C7+D4</f>
        <v>206360</v>
      </c>
      <c r="E5" s="14">
        <f t="shared" si="1"/>
        <v>316678</v>
      </c>
      <c r="F5" s="14">
        <f t="shared" si="1"/>
        <v>455678.68</v>
      </c>
      <c r="G5" s="14">
        <f t="shared" si="1"/>
        <v>637576.18760000006</v>
      </c>
      <c r="H5" s="14">
        <f t="shared" si="1"/>
        <v>888582.2826080001</v>
      </c>
      <c r="I5" s="14">
        <f t="shared" si="1"/>
        <v>1268554.6880427201</v>
      </c>
      <c r="J5" s="14">
        <f t="shared" si="1"/>
        <v>1795410.156846992</v>
      </c>
      <c r="K5" s="14">
        <f t="shared" si="1"/>
        <v>2492905.2741001612</v>
      </c>
    </row>
    <row r="6" spans="1:11" x14ac:dyDescent="0.15">
      <c r="A6" s="4" t="s">
        <v>132</v>
      </c>
      <c r="B6" s="14">
        <f>B5*B3</f>
        <v>1500</v>
      </c>
      <c r="C6" s="14">
        <f t="shared" ref="C6:K6" si="2">C5*C3</f>
        <v>4860</v>
      </c>
      <c r="D6" s="14">
        <f t="shared" si="2"/>
        <v>10318</v>
      </c>
      <c r="E6" s="14">
        <f t="shared" si="2"/>
        <v>19000.68</v>
      </c>
      <c r="F6" s="14">
        <f t="shared" si="2"/>
        <v>31897.507600000001</v>
      </c>
      <c r="G6" s="14">
        <f t="shared" si="2"/>
        <v>51006.095008000004</v>
      </c>
      <c r="H6" s="14">
        <f t="shared" si="2"/>
        <v>79972.40543472</v>
      </c>
      <c r="I6" s="14">
        <f t="shared" si="2"/>
        <v>126855.46880427199</v>
      </c>
      <c r="J6" s="14">
        <f t="shared" si="2"/>
        <v>197495.1172531691</v>
      </c>
      <c r="K6" s="14">
        <f t="shared" si="2"/>
        <v>299148.63289201929</v>
      </c>
    </row>
    <row r="7" spans="1:11" x14ac:dyDescent="0.15">
      <c r="A7" s="4" t="s">
        <v>129</v>
      </c>
      <c r="B7" s="14">
        <f>B5+B6</f>
        <v>51500</v>
      </c>
      <c r="C7" s="14">
        <f t="shared" ref="C7:K7" si="3">C5+C6</f>
        <v>126360</v>
      </c>
      <c r="D7" s="14">
        <f t="shared" si="3"/>
        <v>216678</v>
      </c>
      <c r="E7" s="14">
        <f t="shared" si="3"/>
        <v>335678.68</v>
      </c>
      <c r="F7" s="14">
        <f t="shared" si="3"/>
        <v>487576.1876</v>
      </c>
      <c r="G7" s="14">
        <f t="shared" si="3"/>
        <v>688582.2826080001</v>
      </c>
      <c r="H7" s="14">
        <f t="shared" si="3"/>
        <v>968554.68804272008</v>
      </c>
      <c r="I7" s="14">
        <f t="shared" si="3"/>
        <v>1395410.156846992</v>
      </c>
      <c r="J7" s="14">
        <f t="shared" si="3"/>
        <v>1992905.2741001612</v>
      </c>
      <c r="K7" s="14">
        <f t="shared" si="3"/>
        <v>2792053.9069921803</v>
      </c>
    </row>
  </sheetData>
  <sheetProtection selectLockedCells="1" selectUnlockedCells="1"/>
  <phoneticPr fontId="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{�� �~`N�,g �~`N�,g �g� 
</file>

<file path=customXml/itemProps1.xml><?xml version="1.0" encoding="utf-8"?>
<ds:datastoreItem xmlns:ds="http://schemas.openxmlformats.org/officeDocument/2006/customXml" ds:itemID="{A23A072F-3553-4354-94F1-97F0C087C86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A57F9DA-80F6-46EE-BD96-75613D079D6D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命名范围</vt:lpstr>
      </vt:variant>
      <vt:variant>
        <vt:i4>5</vt:i4>
      </vt:variant>
    </vt:vector>
  </HeadingPairs>
  <TitlesOfParts>
    <vt:vector size="22" baseType="lpstr">
      <vt:lpstr>目录</vt:lpstr>
      <vt:lpstr>草稿表</vt:lpstr>
      <vt:lpstr>python常用函数及方法</vt:lpstr>
      <vt:lpstr>编程学习进度表</vt:lpstr>
      <vt:lpstr>法考学习进度表</vt:lpstr>
      <vt:lpstr>powerbi笔记</vt:lpstr>
      <vt:lpstr>PowerQuery演示</vt:lpstr>
      <vt:lpstr>MySQL笔记</vt:lpstr>
      <vt:lpstr>VBA演示表</vt:lpstr>
      <vt:lpstr>高等数学学习进度</vt:lpstr>
      <vt:lpstr>git笔记</vt:lpstr>
      <vt:lpstr>笔记_3_9_1_VBA运算符、特殊技巧</vt:lpstr>
      <vt:lpstr>MySQL数据类型及运算符</vt:lpstr>
      <vt:lpstr>Access数据查询</vt:lpstr>
      <vt:lpstr>MySQL数据查询</vt:lpstr>
      <vt:lpstr>VBA_实例_原始数据</vt:lpstr>
      <vt:lpstr>Access笔记</vt:lpstr>
      <vt:lpstr>range_base</vt:lpstr>
      <vt:lpstr>selected</vt:lpstr>
      <vt:lpstr>财务</vt:lpstr>
      <vt:lpstr>审计</vt:lpstr>
      <vt:lpstr>市场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彭义灿</dc:creator>
  <cp:lastModifiedBy>hasee</cp:lastModifiedBy>
  <dcterms:created xsi:type="dcterms:W3CDTF">2018-08-15T07:21:00Z</dcterms:created>
  <dcterms:modified xsi:type="dcterms:W3CDTF">2019-06-22T10:32:07Z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6f348e59-1263-4fa3-9af1-2c404364e182</vt:lpwstr>
  </property>
  <property fmtid="{D5CDD505-2E9C-101B-9397-08002B2CF9AE}" pid="4" name="ImportConnectionInfosXmlPartId">
    <vt:lpwstr>{1A57F9DA-80F6-46EE-BD96-75613D079D6D}</vt:lpwstr>
  </property>
  <property fmtid="{D5CDD505-2E9C-101B-9397-08002B2CF9AE}" pid="5" name="ConnectionInfosStorage">
    <vt:lpwstr>WorkbookXmlParts</vt:lpwstr>
  </property>
</Properties>
</file>