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140" yWindow="180" windowWidth="23020" windowHeight="22100"/>
  </bookViews>
  <sheets>
    <sheet name="Measurement_1" sheetId="1" r:id="rId1"/>
    <sheet name="Measurement_2" sheetId="2" r:id="rId2"/>
    <sheet name="Measurement_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62" i="3" l="1"/>
  <c r="F61" i="3"/>
  <c r="F60" i="3"/>
  <c r="F59" i="3"/>
  <c r="F58" i="3"/>
  <c r="F56" i="3"/>
  <c r="F55" i="3"/>
  <c r="F54" i="3"/>
  <c r="F53" i="3"/>
  <c r="F52" i="3"/>
  <c r="E62" i="3"/>
  <c r="E61" i="3"/>
  <c r="E60" i="3"/>
  <c r="E59" i="3"/>
  <c r="E58" i="3"/>
  <c r="E56" i="3"/>
  <c r="E55" i="3"/>
  <c r="E54" i="3"/>
  <c r="E53" i="3"/>
  <c r="E52" i="3"/>
  <c r="B44" i="3"/>
  <c r="C44" i="3"/>
  <c r="D44" i="3"/>
  <c r="E44" i="3"/>
  <c r="F44" i="3"/>
  <c r="G44" i="3"/>
  <c r="H44" i="3"/>
  <c r="I44" i="3"/>
  <c r="J44" i="3"/>
  <c r="K44" i="3"/>
  <c r="L44" i="3"/>
  <c r="M44" i="3"/>
  <c r="B45" i="3"/>
  <c r="C45" i="3"/>
  <c r="D45" i="3"/>
  <c r="E45" i="3"/>
  <c r="F45" i="3"/>
  <c r="G45" i="3"/>
  <c r="H45" i="3"/>
  <c r="I45" i="3"/>
  <c r="J45" i="3"/>
  <c r="K45" i="3"/>
  <c r="L45" i="3"/>
  <c r="M45" i="3"/>
  <c r="B46" i="3"/>
  <c r="C46" i="3"/>
  <c r="D46" i="3"/>
  <c r="E46" i="3"/>
  <c r="F46" i="3"/>
  <c r="G46" i="3"/>
  <c r="H46" i="3"/>
  <c r="I46" i="3"/>
  <c r="J46" i="3"/>
  <c r="K46" i="3"/>
  <c r="L46" i="3"/>
  <c r="M46" i="3"/>
  <c r="B47" i="3"/>
  <c r="C47" i="3"/>
  <c r="D47" i="3"/>
  <c r="E47" i="3"/>
  <c r="F47" i="3"/>
  <c r="G47" i="3"/>
  <c r="H47" i="3"/>
  <c r="I47" i="3"/>
  <c r="J47" i="3"/>
  <c r="K47" i="3"/>
  <c r="L47" i="3"/>
  <c r="M47" i="3"/>
  <c r="C43" i="3"/>
  <c r="D43" i="3"/>
  <c r="E43" i="3"/>
  <c r="F43" i="3"/>
  <c r="G43" i="3"/>
  <c r="B43" i="3"/>
  <c r="M37" i="3"/>
  <c r="L37" i="3"/>
  <c r="K37" i="3"/>
  <c r="J37" i="3"/>
  <c r="I37" i="3"/>
  <c r="H37" i="3"/>
  <c r="G37" i="3"/>
  <c r="F37" i="3"/>
  <c r="E37" i="3"/>
  <c r="D37" i="3"/>
  <c r="C37" i="3"/>
  <c r="B37" i="3"/>
  <c r="M36" i="3"/>
  <c r="L36" i="3"/>
  <c r="K36" i="3"/>
  <c r="J36" i="3"/>
  <c r="I36" i="3"/>
  <c r="H36" i="3"/>
  <c r="G36" i="3"/>
  <c r="F36" i="3"/>
  <c r="E36" i="3"/>
  <c r="D36" i="3"/>
  <c r="C36" i="3"/>
  <c r="B36" i="3"/>
  <c r="M35" i="3"/>
  <c r="L35" i="3"/>
  <c r="K35" i="3"/>
  <c r="J35" i="3"/>
  <c r="I35" i="3"/>
  <c r="H35" i="3"/>
  <c r="G35" i="3"/>
  <c r="F35" i="3"/>
  <c r="E35" i="3"/>
  <c r="D35" i="3"/>
  <c r="C35" i="3"/>
  <c r="B35" i="3"/>
  <c r="M34" i="3"/>
  <c r="L34" i="3"/>
  <c r="K34" i="3"/>
  <c r="J34" i="3"/>
  <c r="I34" i="3"/>
  <c r="H34" i="3"/>
  <c r="G34" i="3"/>
  <c r="F34" i="3"/>
  <c r="E34" i="3"/>
  <c r="D34" i="3"/>
  <c r="C34" i="3"/>
  <c r="B34" i="3"/>
  <c r="G33" i="3"/>
  <c r="F33" i="3"/>
  <c r="E33" i="3"/>
  <c r="D33" i="3"/>
  <c r="C33" i="3"/>
  <c r="B33" i="3"/>
  <c r="F62" i="2"/>
  <c r="F61" i="2"/>
  <c r="F60" i="2"/>
  <c r="F59" i="2"/>
  <c r="F58" i="2"/>
  <c r="F56" i="2"/>
  <c r="F55" i="2"/>
  <c r="F54" i="2"/>
  <c r="F53" i="2"/>
  <c r="F52" i="2"/>
  <c r="E62" i="2"/>
  <c r="E61" i="2"/>
  <c r="E60" i="2"/>
  <c r="E59" i="2"/>
  <c r="E58" i="2"/>
  <c r="E56" i="2"/>
  <c r="E55" i="2"/>
  <c r="E54" i="2"/>
  <c r="E53" i="2"/>
  <c r="E52" i="2"/>
  <c r="B44" i="2"/>
  <c r="C44" i="2"/>
  <c r="D44" i="2"/>
  <c r="E44" i="2"/>
  <c r="F44" i="2"/>
  <c r="G44" i="2"/>
  <c r="H44" i="2"/>
  <c r="I44" i="2"/>
  <c r="J44" i="2"/>
  <c r="K44" i="2"/>
  <c r="L44" i="2"/>
  <c r="M44" i="2"/>
  <c r="B45" i="2"/>
  <c r="C45" i="2"/>
  <c r="D45" i="2"/>
  <c r="E45" i="2"/>
  <c r="F45" i="2"/>
  <c r="G45" i="2"/>
  <c r="H45" i="2"/>
  <c r="I45" i="2"/>
  <c r="J45" i="2"/>
  <c r="K45" i="2"/>
  <c r="L45" i="2"/>
  <c r="M45" i="2"/>
  <c r="B46" i="2"/>
  <c r="C46" i="2"/>
  <c r="D46" i="2"/>
  <c r="E46" i="2"/>
  <c r="F46" i="2"/>
  <c r="G46" i="2"/>
  <c r="H46" i="2"/>
  <c r="I46" i="2"/>
  <c r="J46" i="2"/>
  <c r="K46" i="2"/>
  <c r="L46" i="2"/>
  <c r="M46" i="2"/>
  <c r="B47" i="2"/>
  <c r="C47" i="2"/>
  <c r="D47" i="2"/>
  <c r="E47" i="2"/>
  <c r="F47" i="2"/>
  <c r="G47" i="2"/>
  <c r="H47" i="2"/>
  <c r="I47" i="2"/>
  <c r="J47" i="2"/>
  <c r="K47" i="2"/>
  <c r="L47" i="2"/>
  <c r="M47" i="2"/>
  <c r="C43" i="2"/>
  <c r="D43" i="2"/>
  <c r="E43" i="2"/>
  <c r="F43" i="2"/>
  <c r="G43" i="2"/>
  <c r="B43" i="2"/>
  <c r="H37" i="1"/>
  <c r="H36" i="1"/>
  <c r="H35" i="1"/>
  <c r="H34" i="1"/>
  <c r="B37" i="1"/>
  <c r="B36" i="1"/>
  <c r="B35" i="1"/>
  <c r="B34" i="1"/>
  <c r="B33" i="1"/>
  <c r="M37" i="2"/>
  <c r="L37" i="2"/>
  <c r="K37" i="2"/>
  <c r="J37" i="2"/>
  <c r="I37" i="2"/>
  <c r="H37" i="2"/>
  <c r="G37" i="2"/>
  <c r="F37" i="2"/>
  <c r="E37" i="2"/>
  <c r="D37" i="2"/>
  <c r="C37" i="2"/>
  <c r="B37" i="2"/>
  <c r="M36" i="2"/>
  <c r="L36" i="2"/>
  <c r="K36" i="2"/>
  <c r="J36" i="2"/>
  <c r="I36" i="2"/>
  <c r="H36" i="2"/>
  <c r="G36" i="2"/>
  <c r="F36" i="2"/>
  <c r="E36" i="2"/>
  <c r="D36" i="2"/>
  <c r="C36" i="2"/>
  <c r="B36" i="2"/>
  <c r="M35" i="2"/>
  <c r="L35" i="2"/>
  <c r="K35" i="2"/>
  <c r="J35" i="2"/>
  <c r="I35" i="2"/>
  <c r="H35" i="2"/>
  <c r="G35" i="2"/>
  <c r="F35" i="2"/>
  <c r="E35" i="2"/>
  <c r="D35" i="2"/>
  <c r="C35" i="2"/>
  <c r="B35" i="2"/>
  <c r="M34" i="2"/>
  <c r="L34" i="2"/>
  <c r="K34" i="2"/>
  <c r="J34" i="2"/>
  <c r="I34" i="2"/>
  <c r="H34" i="2"/>
  <c r="G34" i="2"/>
  <c r="F34" i="2"/>
  <c r="E34" i="2"/>
  <c r="D34" i="2"/>
  <c r="C34" i="2"/>
  <c r="B34" i="2"/>
  <c r="G33" i="2"/>
  <c r="F33" i="2"/>
  <c r="E33" i="2"/>
  <c r="D33" i="2"/>
  <c r="C33" i="2"/>
  <c r="B33" i="2"/>
  <c r="F60" i="1"/>
  <c r="F61" i="1"/>
  <c r="F62" i="1"/>
  <c r="F59" i="1"/>
  <c r="F58" i="1"/>
  <c r="E62" i="1"/>
  <c r="E61" i="1"/>
  <c r="E60" i="1"/>
  <c r="E59" i="1"/>
  <c r="E58" i="1"/>
  <c r="F56" i="1"/>
  <c r="F55" i="1"/>
  <c r="F54" i="1"/>
  <c r="F53" i="1"/>
  <c r="F52" i="1"/>
  <c r="E56" i="1"/>
  <c r="E55" i="1"/>
  <c r="E54" i="1"/>
  <c r="E53" i="1"/>
  <c r="E52" i="1"/>
  <c r="B44" i="1"/>
  <c r="C44" i="1"/>
  <c r="D44" i="1"/>
  <c r="E44" i="1"/>
  <c r="F44" i="1"/>
  <c r="G44" i="1"/>
  <c r="H44" i="1"/>
  <c r="I44" i="1"/>
  <c r="J44" i="1"/>
  <c r="K44" i="1"/>
  <c r="L44" i="1"/>
  <c r="M44" i="1"/>
  <c r="B45" i="1"/>
  <c r="C45" i="1"/>
  <c r="D45" i="1"/>
  <c r="E45" i="1"/>
  <c r="F45" i="1"/>
  <c r="G45" i="1"/>
  <c r="H45" i="1"/>
  <c r="I45" i="1"/>
  <c r="J45" i="1"/>
  <c r="K45" i="1"/>
  <c r="L45" i="1"/>
  <c r="M45" i="1"/>
  <c r="B46" i="1"/>
  <c r="C46" i="1"/>
  <c r="D46" i="1"/>
  <c r="E46" i="1"/>
  <c r="F46" i="1"/>
  <c r="G46" i="1"/>
  <c r="H46" i="1"/>
  <c r="I46" i="1"/>
  <c r="J46" i="1"/>
  <c r="K46" i="1"/>
  <c r="L46" i="1"/>
  <c r="M46" i="1"/>
  <c r="B47" i="1"/>
  <c r="C47" i="1"/>
  <c r="D47" i="1"/>
  <c r="E47" i="1"/>
  <c r="F47" i="1"/>
  <c r="G47" i="1"/>
  <c r="H47" i="1"/>
  <c r="I47" i="1"/>
  <c r="J47" i="1"/>
  <c r="K47" i="1"/>
  <c r="L47" i="1"/>
  <c r="M47" i="1"/>
  <c r="C43" i="1"/>
  <c r="D43" i="1"/>
  <c r="E43" i="1"/>
  <c r="F43" i="1"/>
  <c r="G43" i="1"/>
  <c r="B43" i="1"/>
  <c r="C34" i="1"/>
  <c r="D34" i="1"/>
  <c r="E34" i="1"/>
  <c r="F34" i="1"/>
  <c r="G34" i="1"/>
  <c r="I34" i="1"/>
  <c r="J34" i="1"/>
  <c r="K34" i="1"/>
  <c r="L34" i="1"/>
  <c r="M34" i="1"/>
  <c r="C35" i="1"/>
  <c r="D35" i="1"/>
  <c r="E35" i="1"/>
  <c r="F35" i="1"/>
  <c r="G35" i="1"/>
  <c r="I35" i="1"/>
  <c r="J35" i="1"/>
  <c r="K35" i="1"/>
  <c r="L35" i="1"/>
  <c r="M35" i="1"/>
  <c r="C36" i="1"/>
  <c r="D36" i="1"/>
  <c r="E36" i="1"/>
  <c r="F36" i="1"/>
  <c r="G36" i="1"/>
  <c r="I36" i="1"/>
  <c r="J36" i="1"/>
  <c r="K36" i="1"/>
  <c r="L36" i="1"/>
  <c r="M36" i="1"/>
  <c r="C37" i="1"/>
  <c r="D37" i="1"/>
  <c r="E37" i="1"/>
  <c r="F37" i="1"/>
  <c r="G37" i="1"/>
  <c r="I37" i="1"/>
  <c r="J37" i="1"/>
  <c r="K37" i="1"/>
  <c r="L37" i="1"/>
  <c r="M37" i="1"/>
  <c r="C33" i="1"/>
  <c r="D33" i="1"/>
  <c r="E33" i="1"/>
  <c r="F33" i="1"/>
  <c r="G33" i="1"/>
</calcChain>
</file>

<file path=xl/sharedStrings.xml><?xml version="1.0" encoding="utf-8"?>
<sst xmlns="http://schemas.openxmlformats.org/spreadsheetml/2006/main" count="426" uniqueCount="32">
  <si>
    <t>A</t>
  </si>
  <si>
    <t>B</t>
  </si>
  <si>
    <t>C</t>
  </si>
  <si>
    <t>D</t>
  </si>
  <si>
    <t>E</t>
  </si>
  <si>
    <t>F</t>
  </si>
  <si>
    <t>G</t>
  </si>
  <si>
    <t>H</t>
  </si>
  <si>
    <t>Firefly</t>
  </si>
  <si>
    <t>1 sec, no autosensitivity</t>
  </si>
  <si>
    <t>2 sec, no autosensitivity</t>
  </si>
  <si>
    <t>Label</t>
  </si>
  <si>
    <t>pGL</t>
  </si>
  <si>
    <t>GFP</t>
  </si>
  <si>
    <t>AK3_AA</t>
  </si>
  <si>
    <t>CCND3_1</t>
  </si>
  <si>
    <t>AK3_AG</t>
  </si>
  <si>
    <t>CCND3_2</t>
  </si>
  <si>
    <t>AK3_CA</t>
  </si>
  <si>
    <t>CCND3_3.1</t>
  </si>
  <si>
    <t>AK3_CG</t>
  </si>
  <si>
    <t>CCND3_4</t>
  </si>
  <si>
    <t>1 sec, autosensitivity</t>
  </si>
  <si>
    <t>Renilla</t>
  </si>
  <si>
    <t>Ratio firefly/renilla</t>
  </si>
  <si>
    <t>Normalized to empty vector</t>
  </si>
  <si>
    <t>Firefly/Renilla</t>
  </si>
  <si>
    <t>S.D.</t>
  </si>
  <si>
    <t>CCND3_CG</t>
  </si>
  <si>
    <t>CCND3_TG</t>
  </si>
  <si>
    <t>CCND3_CA</t>
  </si>
  <si>
    <t>CCND3_TA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</si>
</sst>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0.0000"/>
    <numFmt numFmtId="171" formatCode="0.000"/>
  </numFmts>
  <fonts count="10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rgb="FF3366FF"/>
      <name val="Calibri"/>
      <scheme val="minor"/>
    </font>
    <font>
      <b/>
      <sz val="9"/>
      <color rgb="FF000000"/>
      <name val="Arial"/>
    </font>
    <font>
      <sz val="8"/>
      <color rgb="FF000000"/>
      <name val="Arial"/>
    </font>
    <font>
      <b/>
      <sz val="11"/>
      <color theme="1"/>
      <name val="Calibri"/>
      <scheme val="minor"/>
    </font>
    <font>
      <b/>
      <sz val="11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0" xfId="0" applyFont="1"/>
    <xf numFmtId="0" fontId="6" fillId="0" borderId="0" xfId="0" applyFont="1" applyAlignment="1">
      <alignment horizontal="left" vertical="center" wrapText="1" indent="1"/>
    </xf>
    <xf numFmtId="0" fontId="7" fillId="0" borderId="1" xfId="0" applyFont="1" applyBorder="1" applyAlignment="1">
      <alignment horizontal="center" vertical="center" wrapText="1"/>
    </xf>
    <xf numFmtId="0" fontId="8" fillId="0" borderId="0" xfId="0" applyFont="1"/>
    <xf numFmtId="0" fontId="9" fillId="0" borderId="0" xfId="0" applyFont="1"/>
    <xf numFmtId="168" fontId="2" fillId="0" borderId="1" xfId="0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right"/>
    </xf>
    <xf numFmtId="0" fontId="8" fillId="0" borderId="0" xfId="0" applyFont="1" applyAlignment="1">
      <alignment horizontal="center"/>
    </xf>
    <xf numFmtId="2" fontId="0" fillId="0" borderId="2" xfId="0" applyNumberFormat="1" applyBorder="1"/>
    <xf numFmtId="2" fontId="0" fillId="0" borderId="3" xfId="0" applyNumberFormat="1" applyBorder="1"/>
    <xf numFmtId="171" fontId="2" fillId="0" borderId="1" xfId="0" applyNumberFormat="1" applyFont="1" applyBorder="1" applyAlignment="1">
      <alignment horizontal="center" vertical="center" wrapText="1"/>
    </xf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errBars>
            <c:errBarType val="both"/>
            <c:errValType val="cust"/>
            <c:noEndCap val="0"/>
            <c:plus>
              <c:numRef>
                <c:f>Measurement_1!$F$52:$F$56</c:f>
                <c:numCache>
                  <c:formatCode>General</c:formatCode>
                  <c:ptCount val="5"/>
                  <c:pt idx="0">
                    <c:v>0.148295842853067</c:v>
                  </c:pt>
                  <c:pt idx="1">
                    <c:v>0.155583076331957</c:v>
                  </c:pt>
                  <c:pt idx="2">
                    <c:v>0.474361601581723</c:v>
                  </c:pt>
                  <c:pt idx="3">
                    <c:v>0.205337678162056</c:v>
                  </c:pt>
                  <c:pt idx="4">
                    <c:v>0.313720932993117</c:v>
                  </c:pt>
                </c:numCache>
              </c:numRef>
            </c:plus>
            <c:minus>
              <c:numRef>
                <c:f>Measurement_1!$F$52:$F$56</c:f>
                <c:numCache>
                  <c:formatCode>General</c:formatCode>
                  <c:ptCount val="5"/>
                  <c:pt idx="0">
                    <c:v>0.148295842853067</c:v>
                  </c:pt>
                  <c:pt idx="1">
                    <c:v>0.155583076331957</c:v>
                  </c:pt>
                  <c:pt idx="2">
                    <c:v>0.474361601581723</c:v>
                  </c:pt>
                  <c:pt idx="3">
                    <c:v>0.205337678162056</c:v>
                  </c:pt>
                  <c:pt idx="4">
                    <c:v>0.313720932993117</c:v>
                  </c:pt>
                </c:numCache>
              </c:numRef>
            </c:minus>
          </c:errBars>
          <c:cat>
            <c:strRef>
              <c:f>Measurement_1!$D$52:$D$56</c:f>
              <c:strCache>
                <c:ptCount val="5"/>
                <c:pt idx="0">
                  <c:v>pGL</c:v>
                </c:pt>
                <c:pt idx="1">
                  <c:v>AK3_AA</c:v>
                </c:pt>
                <c:pt idx="2">
                  <c:v>AK3_AG</c:v>
                </c:pt>
                <c:pt idx="3">
                  <c:v>AK3_CA</c:v>
                </c:pt>
                <c:pt idx="4">
                  <c:v>AK3_CG</c:v>
                </c:pt>
              </c:strCache>
            </c:strRef>
          </c:cat>
          <c:val>
            <c:numRef>
              <c:f>Measurement_1!$E$52:$E$56</c:f>
              <c:numCache>
                <c:formatCode>0.00</c:formatCode>
                <c:ptCount val="5"/>
                <c:pt idx="0">
                  <c:v>0.999730661805474</c:v>
                </c:pt>
                <c:pt idx="1">
                  <c:v>1.282156002538852</c:v>
                </c:pt>
                <c:pt idx="2">
                  <c:v>2.773199482467486</c:v>
                </c:pt>
                <c:pt idx="3">
                  <c:v>2.276074224514774</c:v>
                </c:pt>
                <c:pt idx="4">
                  <c:v>3.739561608313288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44847368"/>
        <c:axId val="2145203800"/>
      </c:barChart>
      <c:catAx>
        <c:axId val="2144847368"/>
        <c:scaling>
          <c:orientation val="minMax"/>
        </c:scaling>
        <c:delete val="0"/>
        <c:axPos val="b"/>
        <c:majorTickMark val="out"/>
        <c:minorTickMark val="none"/>
        <c:tickLblPos val="nextTo"/>
        <c:crossAx val="2145203800"/>
        <c:crosses val="autoZero"/>
        <c:auto val="1"/>
        <c:lblAlgn val="ctr"/>
        <c:lblOffset val="100"/>
        <c:noMultiLvlLbl val="0"/>
      </c:catAx>
      <c:valAx>
        <c:axId val="2145203800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1448473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errBars>
            <c:errBarType val="both"/>
            <c:errValType val="cust"/>
            <c:noEndCap val="0"/>
            <c:plus>
              <c:numRef>
                <c:f>Measurement_1!$F$58:$F$62</c:f>
                <c:numCache>
                  <c:formatCode>General</c:formatCode>
                  <c:ptCount val="5"/>
                  <c:pt idx="0">
                    <c:v>0.148295842853067</c:v>
                  </c:pt>
                  <c:pt idx="1">
                    <c:v>0.165416529067331</c:v>
                  </c:pt>
                  <c:pt idx="2">
                    <c:v>0.0777600076670969</c:v>
                  </c:pt>
                  <c:pt idx="3">
                    <c:v>0.415796980628492</c:v>
                  </c:pt>
                  <c:pt idx="4">
                    <c:v>0.106258888914301</c:v>
                  </c:pt>
                </c:numCache>
              </c:numRef>
            </c:plus>
            <c:minus>
              <c:numRef>
                <c:f>Measurement_1!$F$58:$F$62</c:f>
                <c:numCache>
                  <c:formatCode>General</c:formatCode>
                  <c:ptCount val="5"/>
                  <c:pt idx="0">
                    <c:v>0.148295842853067</c:v>
                  </c:pt>
                  <c:pt idx="1">
                    <c:v>0.165416529067331</c:v>
                  </c:pt>
                  <c:pt idx="2">
                    <c:v>0.0777600076670969</c:v>
                  </c:pt>
                  <c:pt idx="3">
                    <c:v>0.415796980628492</c:v>
                  </c:pt>
                  <c:pt idx="4">
                    <c:v>0.106258888914301</c:v>
                  </c:pt>
                </c:numCache>
              </c:numRef>
            </c:minus>
          </c:errBars>
          <c:cat>
            <c:strRef>
              <c:f>Measurement_1!$D$58:$D$62</c:f>
              <c:strCache>
                <c:ptCount val="5"/>
                <c:pt idx="0">
                  <c:v>pGL</c:v>
                </c:pt>
                <c:pt idx="1">
                  <c:v>CCND3_CG</c:v>
                </c:pt>
                <c:pt idx="2">
                  <c:v>CCND3_TG</c:v>
                </c:pt>
                <c:pt idx="3">
                  <c:v>CCND3_CA</c:v>
                </c:pt>
                <c:pt idx="4">
                  <c:v>CCND3_TA</c:v>
                </c:pt>
              </c:strCache>
            </c:strRef>
          </c:cat>
          <c:val>
            <c:numRef>
              <c:f>Measurement_1!$E$58:$E$62</c:f>
              <c:numCache>
                <c:formatCode>0.00</c:formatCode>
                <c:ptCount val="5"/>
                <c:pt idx="0">
                  <c:v>0.999730661805474</c:v>
                </c:pt>
                <c:pt idx="1">
                  <c:v>1.014159426863108</c:v>
                </c:pt>
                <c:pt idx="2">
                  <c:v>0.521563071164592</c:v>
                </c:pt>
                <c:pt idx="3">
                  <c:v>1.486085467540214</c:v>
                </c:pt>
                <c:pt idx="4">
                  <c:v>0.589768849010793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90016936"/>
        <c:axId val="2139924104"/>
      </c:barChart>
      <c:catAx>
        <c:axId val="-2090016936"/>
        <c:scaling>
          <c:orientation val="minMax"/>
        </c:scaling>
        <c:delete val="0"/>
        <c:axPos val="b"/>
        <c:majorTickMark val="out"/>
        <c:minorTickMark val="none"/>
        <c:tickLblPos val="nextTo"/>
        <c:crossAx val="2139924104"/>
        <c:crosses val="autoZero"/>
        <c:auto val="1"/>
        <c:lblAlgn val="ctr"/>
        <c:lblOffset val="100"/>
        <c:noMultiLvlLbl val="0"/>
      </c:catAx>
      <c:valAx>
        <c:axId val="2139924104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-20900169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errBars>
            <c:errBarType val="both"/>
            <c:errValType val="cust"/>
            <c:noEndCap val="0"/>
            <c:plus>
              <c:numRef>
                <c:f>Measurement_2!$F$52:$F$56</c:f>
                <c:numCache>
                  <c:formatCode>General</c:formatCode>
                  <c:ptCount val="5"/>
                  <c:pt idx="0">
                    <c:v>0.163640703996361</c:v>
                  </c:pt>
                  <c:pt idx="1">
                    <c:v>0.148857500260479</c:v>
                  </c:pt>
                  <c:pt idx="2">
                    <c:v>0.365434507074082</c:v>
                  </c:pt>
                  <c:pt idx="3">
                    <c:v>0.273923838736391</c:v>
                  </c:pt>
                  <c:pt idx="4">
                    <c:v>0.262704174071664</c:v>
                  </c:pt>
                </c:numCache>
              </c:numRef>
            </c:plus>
            <c:minus>
              <c:numRef>
                <c:f>Measurement_2!$F$52:$F$56</c:f>
                <c:numCache>
                  <c:formatCode>General</c:formatCode>
                  <c:ptCount val="5"/>
                  <c:pt idx="0">
                    <c:v>0.163640703996361</c:v>
                  </c:pt>
                  <c:pt idx="1">
                    <c:v>0.148857500260479</c:v>
                  </c:pt>
                  <c:pt idx="2">
                    <c:v>0.365434507074082</c:v>
                  </c:pt>
                  <c:pt idx="3">
                    <c:v>0.273923838736391</c:v>
                  </c:pt>
                  <c:pt idx="4">
                    <c:v>0.262704174071664</c:v>
                  </c:pt>
                </c:numCache>
              </c:numRef>
            </c:minus>
          </c:errBars>
          <c:cat>
            <c:strRef>
              <c:f>Measurement_2!$D$52:$D$56</c:f>
              <c:strCache>
                <c:ptCount val="5"/>
                <c:pt idx="0">
                  <c:v>pGL</c:v>
                </c:pt>
                <c:pt idx="1">
                  <c:v>AK3_AA</c:v>
                </c:pt>
                <c:pt idx="2">
                  <c:v>AK3_AG</c:v>
                </c:pt>
                <c:pt idx="3">
                  <c:v>AK3_CA</c:v>
                </c:pt>
                <c:pt idx="4">
                  <c:v>AK3_CG</c:v>
                </c:pt>
              </c:strCache>
            </c:strRef>
          </c:cat>
          <c:val>
            <c:numRef>
              <c:f>Measurement_2!$E$52:$E$56</c:f>
              <c:numCache>
                <c:formatCode>0.00</c:formatCode>
                <c:ptCount val="5"/>
                <c:pt idx="0">
                  <c:v>1.000252635274852</c:v>
                </c:pt>
                <c:pt idx="1">
                  <c:v>1.287565642572828</c:v>
                </c:pt>
                <c:pt idx="2">
                  <c:v>2.728463580912541</c:v>
                </c:pt>
                <c:pt idx="3">
                  <c:v>2.292490186193392</c:v>
                </c:pt>
                <c:pt idx="4">
                  <c:v>3.75788506688585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38472712"/>
        <c:axId val="-2090468824"/>
      </c:barChart>
      <c:catAx>
        <c:axId val="2138472712"/>
        <c:scaling>
          <c:orientation val="minMax"/>
        </c:scaling>
        <c:delete val="0"/>
        <c:axPos val="b"/>
        <c:majorTickMark val="out"/>
        <c:minorTickMark val="none"/>
        <c:tickLblPos val="nextTo"/>
        <c:crossAx val="-2090468824"/>
        <c:crosses val="autoZero"/>
        <c:auto val="1"/>
        <c:lblAlgn val="ctr"/>
        <c:lblOffset val="100"/>
        <c:noMultiLvlLbl val="0"/>
      </c:catAx>
      <c:valAx>
        <c:axId val="-2090468824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1384727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errBars>
            <c:errBarType val="both"/>
            <c:errValType val="cust"/>
            <c:noEndCap val="0"/>
            <c:plus>
              <c:numRef>
                <c:f>Measurement_2!$F$58:$F$62</c:f>
                <c:numCache>
                  <c:formatCode>General</c:formatCode>
                  <c:ptCount val="5"/>
                  <c:pt idx="0">
                    <c:v>0.163640703996361</c:v>
                  </c:pt>
                  <c:pt idx="1">
                    <c:v>0.201222253824065</c:v>
                  </c:pt>
                  <c:pt idx="2">
                    <c:v>0.0809796283706124</c:v>
                  </c:pt>
                  <c:pt idx="3">
                    <c:v>0.450332007175682</c:v>
                  </c:pt>
                  <c:pt idx="4">
                    <c:v>0.081332053732711</c:v>
                  </c:pt>
                </c:numCache>
              </c:numRef>
            </c:plus>
            <c:minus>
              <c:numRef>
                <c:f>Measurement_2!$F$58:$F$62</c:f>
                <c:numCache>
                  <c:formatCode>General</c:formatCode>
                  <c:ptCount val="5"/>
                  <c:pt idx="0">
                    <c:v>0.163640703996361</c:v>
                  </c:pt>
                  <c:pt idx="1">
                    <c:v>0.201222253824065</c:v>
                  </c:pt>
                  <c:pt idx="2">
                    <c:v>0.0809796283706124</c:v>
                  </c:pt>
                  <c:pt idx="3">
                    <c:v>0.450332007175682</c:v>
                  </c:pt>
                  <c:pt idx="4">
                    <c:v>0.081332053732711</c:v>
                  </c:pt>
                </c:numCache>
              </c:numRef>
            </c:minus>
          </c:errBars>
          <c:cat>
            <c:strRef>
              <c:f>Measurement_2!$D$58:$D$62</c:f>
              <c:strCache>
                <c:ptCount val="5"/>
                <c:pt idx="0">
                  <c:v>pGL</c:v>
                </c:pt>
                <c:pt idx="1">
                  <c:v>CCND3_CG</c:v>
                </c:pt>
                <c:pt idx="2">
                  <c:v>CCND3_TG</c:v>
                </c:pt>
                <c:pt idx="3">
                  <c:v>CCND3_CA</c:v>
                </c:pt>
                <c:pt idx="4">
                  <c:v>CCND3_TA</c:v>
                </c:pt>
              </c:strCache>
            </c:strRef>
          </c:cat>
          <c:val>
            <c:numRef>
              <c:f>Measurement_2!$E$58:$E$62</c:f>
              <c:numCache>
                <c:formatCode>0.00</c:formatCode>
                <c:ptCount val="5"/>
                <c:pt idx="0">
                  <c:v>1.000252635274852</c:v>
                </c:pt>
                <c:pt idx="1">
                  <c:v>0.99226993187009</c:v>
                </c:pt>
                <c:pt idx="2">
                  <c:v>0.499811479105761</c:v>
                </c:pt>
                <c:pt idx="3">
                  <c:v>1.596108695511044</c:v>
                </c:pt>
                <c:pt idx="4">
                  <c:v>0.594154389955711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90187640"/>
        <c:axId val="-2090082040"/>
      </c:barChart>
      <c:catAx>
        <c:axId val="-2090187640"/>
        <c:scaling>
          <c:orientation val="minMax"/>
        </c:scaling>
        <c:delete val="0"/>
        <c:axPos val="b"/>
        <c:majorTickMark val="out"/>
        <c:minorTickMark val="none"/>
        <c:tickLblPos val="nextTo"/>
        <c:crossAx val="-2090082040"/>
        <c:crosses val="autoZero"/>
        <c:auto val="1"/>
        <c:lblAlgn val="ctr"/>
        <c:lblOffset val="100"/>
        <c:noMultiLvlLbl val="0"/>
      </c:catAx>
      <c:valAx>
        <c:axId val="-2090082040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-20901876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errBars>
            <c:errBarType val="both"/>
            <c:errValType val="cust"/>
            <c:noEndCap val="0"/>
            <c:plus>
              <c:numRef>
                <c:f>Measurement_3!$F$52:$F$56</c:f>
                <c:numCache>
                  <c:formatCode>General</c:formatCode>
                  <c:ptCount val="5"/>
                  <c:pt idx="0">
                    <c:v>0.20986965457158</c:v>
                  </c:pt>
                  <c:pt idx="1">
                    <c:v>0.125525172472927</c:v>
                  </c:pt>
                  <c:pt idx="2">
                    <c:v>0.318430394493341</c:v>
                  </c:pt>
                  <c:pt idx="3">
                    <c:v>0.222514996042754</c:v>
                  </c:pt>
                  <c:pt idx="4">
                    <c:v>0.668558779920576</c:v>
                  </c:pt>
                </c:numCache>
              </c:numRef>
            </c:plus>
            <c:minus>
              <c:numRef>
                <c:f>Measurement_3!$F$52:$F$56</c:f>
                <c:numCache>
                  <c:formatCode>General</c:formatCode>
                  <c:ptCount val="5"/>
                  <c:pt idx="0">
                    <c:v>0.20986965457158</c:v>
                  </c:pt>
                  <c:pt idx="1">
                    <c:v>0.125525172472927</c:v>
                  </c:pt>
                  <c:pt idx="2">
                    <c:v>0.318430394493341</c:v>
                  </c:pt>
                  <c:pt idx="3">
                    <c:v>0.222514996042754</c:v>
                  </c:pt>
                  <c:pt idx="4">
                    <c:v>0.668558779920576</c:v>
                  </c:pt>
                </c:numCache>
              </c:numRef>
            </c:minus>
          </c:errBars>
          <c:cat>
            <c:strRef>
              <c:f>Measurement_3!$D$52:$D$56</c:f>
              <c:strCache>
                <c:ptCount val="5"/>
                <c:pt idx="0">
                  <c:v>pGL</c:v>
                </c:pt>
                <c:pt idx="1">
                  <c:v>AK3_AA</c:v>
                </c:pt>
                <c:pt idx="2">
                  <c:v>AK3_AG</c:v>
                </c:pt>
                <c:pt idx="3">
                  <c:v>AK3_CA</c:v>
                </c:pt>
                <c:pt idx="4">
                  <c:v>AK3_CG</c:v>
                </c:pt>
              </c:strCache>
            </c:strRef>
          </c:cat>
          <c:val>
            <c:numRef>
              <c:f>Measurement_3!$E$52:$E$56</c:f>
              <c:numCache>
                <c:formatCode>0.00</c:formatCode>
                <c:ptCount val="5"/>
                <c:pt idx="0">
                  <c:v>0.999635297680634</c:v>
                </c:pt>
                <c:pt idx="1">
                  <c:v>1.205521256235163</c:v>
                </c:pt>
                <c:pt idx="2">
                  <c:v>2.523812710125121</c:v>
                </c:pt>
                <c:pt idx="3">
                  <c:v>2.149262263486982</c:v>
                </c:pt>
                <c:pt idx="4">
                  <c:v>3.560045034472291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89369592"/>
        <c:axId val="-2089365624"/>
      </c:barChart>
      <c:catAx>
        <c:axId val="-2089369592"/>
        <c:scaling>
          <c:orientation val="minMax"/>
        </c:scaling>
        <c:delete val="0"/>
        <c:axPos val="b"/>
        <c:majorTickMark val="out"/>
        <c:minorTickMark val="none"/>
        <c:tickLblPos val="nextTo"/>
        <c:crossAx val="-2089365624"/>
        <c:crosses val="autoZero"/>
        <c:auto val="1"/>
        <c:lblAlgn val="ctr"/>
        <c:lblOffset val="100"/>
        <c:noMultiLvlLbl val="0"/>
      </c:catAx>
      <c:valAx>
        <c:axId val="-2089365624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-20893695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errBars>
            <c:errBarType val="both"/>
            <c:errValType val="cust"/>
            <c:noEndCap val="0"/>
            <c:plus>
              <c:numRef>
                <c:f>Measurement_3!$F$58:$F$62</c:f>
                <c:numCache>
                  <c:formatCode>General</c:formatCode>
                  <c:ptCount val="5"/>
                  <c:pt idx="0">
                    <c:v>0.20986965457158</c:v>
                  </c:pt>
                  <c:pt idx="1">
                    <c:v>0.207309771526141</c:v>
                  </c:pt>
                  <c:pt idx="2">
                    <c:v>0.0774335687244134</c:v>
                  </c:pt>
                  <c:pt idx="3">
                    <c:v>0.484313225008662</c:v>
                  </c:pt>
                  <c:pt idx="4">
                    <c:v>0.0887588376861168</c:v>
                  </c:pt>
                </c:numCache>
              </c:numRef>
            </c:plus>
            <c:minus>
              <c:numRef>
                <c:f>Measurement_3!$F$58:$F$62</c:f>
                <c:numCache>
                  <c:formatCode>General</c:formatCode>
                  <c:ptCount val="5"/>
                  <c:pt idx="0">
                    <c:v>0.20986965457158</c:v>
                  </c:pt>
                  <c:pt idx="1">
                    <c:v>0.207309771526141</c:v>
                  </c:pt>
                  <c:pt idx="2">
                    <c:v>0.0774335687244134</c:v>
                  </c:pt>
                  <c:pt idx="3">
                    <c:v>0.484313225008662</c:v>
                  </c:pt>
                  <c:pt idx="4">
                    <c:v>0.0887588376861168</c:v>
                  </c:pt>
                </c:numCache>
              </c:numRef>
            </c:minus>
          </c:errBars>
          <c:cat>
            <c:strRef>
              <c:f>Measurement_3!$D$58:$D$62</c:f>
              <c:strCache>
                <c:ptCount val="5"/>
                <c:pt idx="0">
                  <c:v>pGL</c:v>
                </c:pt>
                <c:pt idx="1">
                  <c:v>CCND3_CG</c:v>
                </c:pt>
                <c:pt idx="2">
                  <c:v>CCND3_TG</c:v>
                </c:pt>
                <c:pt idx="3">
                  <c:v>CCND3_CA</c:v>
                </c:pt>
                <c:pt idx="4">
                  <c:v>CCND3_TA</c:v>
                </c:pt>
              </c:strCache>
            </c:strRef>
          </c:cat>
          <c:val>
            <c:numRef>
              <c:f>Measurement_3!$E$58:$E$62</c:f>
              <c:numCache>
                <c:formatCode>0.00</c:formatCode>
                <c:ptCount val="5"/>
                <c:pt idx="0">
                  <c:v>0.999635297680634</c:v>
                </c:pt>
                <c:pt idx="1">
                  <c:v>0.880091352792905</c:v>
                </c:pt>
                <c:pt idx="2">
                  <c:v>0.443748871420428</c:v>
                </c:pt>
                <c:pt idx="3">
                  <c:v>1.461275444088498</c:v>
                </c:pt>
                <c:pt idx="4">
                  <c:v>0.551898934684667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7890936"/>
        <c:axId val="-2077884376"/>
      </c:barChart>
      <c:catAx>
        <c:axId val="-2077890936"/>
        <c:scaling>
          <c:orientation val="minMax"/>
        </c:scaling>
        <c:delete val="0"/>
        <c:axPos val="b"/>
        <c:majorTickMark val="out"/>
        <c:minorTickMark val="none"/>
        <c:tickLblPos val="nextTo"/>
        <c:crossAx val="-2077884376"/>
        <c:crosses val="autoZero"/>
        <c:auto val="1"/>
        <c:lblAlgn val="ctr"/>
        <c:lblOffset val="100"/>
        <c:noMultiLvlLbl val="0"/>
      </c:catAx>
      <c:valAx>
        <c:axId val="-2077884376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-20778909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502920</xdr:colOff>
      <xdr:row>50</xdr:row>
      <xdr:rowOff>121920</xdr:rowOff>
    </xdr:from>
    <xdr:to>
      <xdr:col>13</xdr:col>
      <xdr:colOff>381000</xdr:colOff>
      <xdr:row>65</xdr:row>
      <xdr:rowOff>121920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513080</xdr:colOff>
      <xdr:row>67</xdr:row>
      <xdr:rowOff>20320</xdr:rowOff>
    </xdr:from>
    <xdr:to>
      <xdr:col>13</xdr:col>
      <xdr:colOff>391160</xdr:colOff>
      <xdr:row>82</xdr:row>
      <xdr:rowOff>20320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336550</xdr:colOff>
      <xdr:row>51</xdr:row>
      <xdr:rowOff>38100</xdr:rowOff>
    </xdr:from>
    <xdr:to>
      <xdr:col>13</xdr:col>
      <xdr:colOff>196850</xdr:colOff>
      <xdr:row>66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349250</xdr:colOff>
      <xdr:row>67</xdr:row>
      <xdr:rowOff>139700</xdr:rowOff>
    </xdr:from>
    <xdr:to>
      <xdr:col>13</xdr:col>
      <xdr:colOff>209550</xdr:colOff>
      <xdr:row>83</xdr:row>
      <xdr:rowOff>38100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374650</xdr:colOff>
      <xdr:row>51</xdr:row>
      <xdr:rowOff>0</xdr:rowOff>
    </xdr:from>
    <xdr:to>
      <xdr:col>13</xdr:col>
      <xdr:colOff>234950</xdr:colOff>
      <xdr:row>66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412750</xdr:colOff>
      <xdr:row>67</xdr:row>
      <xdr:rowOff>127000</xdr:rowOff>
    </xdr:from>
    <xdr:to>
      <xdr:col>13</xdr:col>
      <xdr:colOff>273050</xdr:colOff>
      <xdr:row>83</xdr:row>
      <xdr:rowOff>25400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2"/>
  <sheetViews>
    <sheetView tabSelected="1" topLeftCell="A33" zoomScale="125" zoomScaleNormal="125" zoomScalePageLayoutView="125" workbookViewId="0">
      <selection activeCell="A51" sqref="A51"/>
    </sheetView>
  </sheetViews>
  <sheetFormatPr baseColWidth="10" defaultColWidth="8.83203125" defaultRowHeight="14" x14ac:dyDescent="0"/>
  <cols>
    <col min="2" max="2" width="8.83203125" customWidth="1"/>
  </cols>
  <sheetData>
    <row r="1" spans="1:1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5" t="s">
        <v>11</v>
      </c>
    </row>
    <row r="3" spans="1:14">
      <c r="A3" s="2" t="s">
        <v>1</v>
      </c>
      <c r="B3" s="6" t="s">
        <v>12</v>
      </c>
      <c r="C3" s="6" t="s">
        <v>12</v>
      </c>
      <c r="D3" s="6" t="s">
        <v>12</v>
      </c>
      <c r="E3" s="6" t="s">
        <v>12</v>
      </c>
      <c r="F3" s="6" t="s">
        <v>12</v>
      </c>
      <c r="G3" s="6" t="s">
        <v>12</v>
      </c>
      <c r="H3" s="6"/>
      <c r="I3" s="6" t="s">
        <v>13</v>
      </c>
      <c r="J3" s="6" t="s">
        <v>13</v>
      </c>
      <c r="K3" s="6" t="s">
        <v>13</v>
      </c>
      <c r="L3" s="6" t="s">
        <v>13</v>
      </c>
      <c r="M3" s="3"/>
      <c r="N3" s="5" t="s">
        <v>11</v>
      </c>
    </row>
    <row r="4" spans="1:14">
      <c r="A4" s="2" t="s">
        <v>2</v>
      </c>
      <c r="B4" s="6" t="s">
        <v>14</v>
      </c>
      <c r="C4" s="6" t="s">
        <v>14</v>
      </c>
      <c r="D4" s="6" t="s">
        <v>14</v>
      </c>
      <c r="E4" s="6" t="s">
        <v>14</v>
      </c>
      <c r="F4" s="6" t="s">
        <v>14</v>
      </c>
      <c r="G4" s="6" t="s">
        <v>14</v>
      </c>
      <c r="H4" s="6" t="s">
        <v>15</v>
      </c>
      <c r="I4" s="6" t="s">
        <v>15</v>
      </c>
      <c r="J4" s="6" t="s">
        <v>15</v>
      </c>
      <c r="K4" s="6" t="s">
        <v>15</v>
      </c>
      <c r="L4" s="6" t="s">
        <v>15</v>
      </c>
      <c r="M4" s="6" t="s">
        <v>15</v>
      </c>
      <c r="N4" s="5" t="s">
        <v>11</v>
      </c>
    </row>
    <row r="5" spans="1:14">
      <c r="A5" s="2" t="s">
        <v>3</v>
      </c>
      <c r="B5" s="6" t="s">
        <v>16</v>
      </c>
      <c r="C5" s="6" t="s">
        <v>16</v>
      </c>
      <c r="D5" s="6" t="s">
        <v>16</v>
      </c>
      <c r="E5" s="6" t="s">
        <v>16</v>
      </c>
      <c r="F5" s="6" t="s">
        <v>16</v>
      </c>
      <c r="G5" s="6" t="s">
        <v>16</v>
      </c>
      <c r="H5" s="6" t="s">
        <v>17</v>
      </c>
      <c r="I5" s="6" t="s">
        <v>17</v>
      </c>
      <c r="J5" s="6" t="s">
        <v>17</v>
      </c>
      <c r="K5" s="6" t="s">
        <v>17</v>
      </c>
      <c r="L5" s="6" t="s">
        <v>17</v>
      </c>
      <c r="M5" s="6" t="s">
        <v>17</v>
      </c>
      <c r="N5" s="5" t="s">
        <v>11</v>
      </c>
    </row>
    <row r="6" spans="1:14">
      <c r="A6" s="2" t="s">
        <v>4</v>
      </c>
      <c r="B6" s="6" t="s">
        <v>18</v>
      </c>
      <c r="C6" s="6" t="s">
        <v>18</v>
      </c>
      <c r="D6" s="6" t="s">
        <v>18</v>
      </c>
      <c r="E6" s="6" t="s">
        <v>18</v>
      </c>
      <c r="F6" s="6" t="s">
        <v>18</v>
      </c>
      <c r="G6" s="6" t="s">
        <v>18</v>
      </c>
      <c r="H6" s="6" t="s">
        <v>19</v>
      </c>
      <c r="I6" s="6" t="s">
        <v>19</v>
      </c>
      <c r="J6" s="6" t="s">
        <v>19</v>
      </c>
      <c r="K6" s="6" t="s">
        <v>19</v>
      </c>
      <c r="L6" s="6" t="s">
        <v>19</v>
      </c>
      <c r="M6" s="6" t="s">
        <v>19</v>
      </c>
      <c r="N6" s="5" t="s">
        <v>11</v>
      </c>
    </row>
    <row r="7" spans="1:14">
      <c r="A7" s="2" t="s">
        <v>5</v>
      </c>
      <c r="B7" s="6" t="s">
        <v>20</v>
      </c>
      <c r="C7" s="6" t="s">
        <v>20</v>
      </c>
      <c r="D7" s="6" t="s">
        <v>20</v>
      </c>
      <c r="E7" s="6" t="s">
        <v>20</v>
      </c>
      <c r="F7" s="6" t="s">
        <v>20</v>
      </c>
      <c r="G7" s="6" t="s">
        <v>20</v>
      </c>
      <c r="H7" s="6" t="s">
        <v>21</v>
      </c>
      <c r="I7" s="6" t="s">
        <v>21</v>
      </c>
      <c r="J7" s="6" t="s">
        <v>21</v>
      </c>
      <c r="K7" s="6" t="s">
        <v>21</v>
      </c>
      <c r="L7" s="6" t="s">
        <v>21</v>
      </c>
      <c r="M7" s="6" t="s">
        <v>21</v>
      </c>
      <c r="N7" s="5" t="s">
        <v>11</v>
      </c>
    </row>
    <row r="8" spans="1:14">
      <c r="A8" s="2" t="s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5" t="s">
        <v>11</v>
      </c>
    </row>
    <row r="9" spans="1:14">
      <c r="A9" s="2" t="s">
        <v>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5" t="s">
        <v>11</v>
      </c>
    </row>
    <row r="11" spans="1:14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  <c r="N11" s="4" t="s">
        <v>9</v>
      </c>
    </row>
    <row r="12" spans="1:14">
      <c r="A12" s="2" t="s">
        <v>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5" t="s">
        <v>8</v>
      </c>
    </row>
    <row r="13" spans="1:14">
      <c r="A13" s="2" t="s">
        <v>1</v>
      </c>
      <c r="B13" s="3">
        <v>116</v>
      </c>
      <c r="C13" s="3">
        <v>115</v>
      </c>
      <c r="D13" s="3">
        <v>134</v>
      </c>
      <c r="E13" s="3">
        <v>151</v>
      </c>
      <c r="F13" s="3">
        <v>150</v>
      </c>
      <c r="G13" s="3">
        <v>144</v>
      </c>
      <c r="H13" s="3"/>
      <c r="I13" s="3">
        <v>9</v>
      </c>
      <c r="J13" s="3">
        <v>10</v>
      </c>
      <c r="K13" s="3">
        <v>9</v>
      </c>
      <c r="L13" s="3">
        <v>9</v>
      </c>
      <c r="M13" s="3"/>
      <c r="N13" s="5" t="s">
        <v>8</v>
      </c>
    </row>
    <row r="14" spans="1:14">
      <c r="A14" s="2" t="s">
        <v>2</v>
      </c>
      <c r="B14" s="3">
        <v>354</v>
      </c>
      <c r="C14" s="3">
        <v>331</v>
      </c>
      <c r="D14" s="3">
        <v>324</v>
      </c>
      <c r="E14" s="3">
        <v>296</v>
      </c>
      <c r="F14" s="3">
        <v>317</v>
      </c>
      <c r="G14" s="3">
        <v>308</v>
      </c>
      <c r="H14" s="3">
        <v>169</v>
      </c>
      <c r="I14" s="3">
        <v>217</v>
      </c>
      <c r="J14" s="3">
        <v>269</v>
      </c>
      <c r="K14" s="3">
        <v>252</v>
      </c>
      <c r="L14" s="3">
        <v>232</v>
      </c>
      <c r="M14" s="3">
        <v>244</v>
      </c>
      <c r="N14" s="5" t="s">
        <v>8</v>
      </c>
    </row>
    <row r="15" spans="1:14">
      <c r="A15" s="2" t="s">
        <v>3</v>
      </c>
      <c r="B15" s="3">
        <v>637</v>
      </c>
      <c r="C15" s="3">
        <v>636</v>
      </c>
      <c r="D15" s="3">
        <v>690</v>
      </c>
      <c r="E15" s="3">
        <v>756</v>
      </c>
      <c r="F15" s="3">
        <v>609</v>
      </c>
      <c r="G15" s="3">
        <v>570</v>
      </c>
      <c r="H15" s="3">
        <v>121</v>
      </c>
      <c r="I15" s="3">
        <v>94</v>
      </c>
      <c r="J15" s="3">
        <v>124</v>
      </c>
      <c r="K15" s="3">
        <v>106</v>
      </c>
      <c r="L15" s="3">
        <v>128</v>
      </c>
      <c r="M15" s="3">
        <v>103</v>
      </c>
      <c r="N15" s="5" t="s">
        <v>8</v>
      </c>
    </row>
    <row r="16" spans="1:14">
      <c r="A16" s="2" t="s">
        <v>4</v>
      </c>
      <c r="B16" s="3">
        <v>461</v>
      </c>
      <c r="C16" s="3">
        <v>436</v>
      </c>
      <c r="D16" s="3">
        <v>420</v>
      </c>
      <c r="E16" s="3">
        <v>416</v>
      </c>
      <c r="F16" s="3">
        <v>438</v>
      </c>
      <c r="G16" s="3">
        <v>485</v>
      </c>
      <c r="H16" s="3">
        <v>209</v>
      </c>
      <c r="I16" s="3">
        <v>283</v>
      </c>
      <c r="J16" s="3">
        <v>232</v>
      </c>
      <c r="K16" s="3">
        <v>353</v>
      </c>
      <c r="L16" s="3">
        <v>309</v>
      </c>
      <c r="M16" s="3">
        <v>234</v>
      </c>
      <c r="N16" s="5" t="s">
        <v>8</v>
      </c>
    </row>
    <row r="17" spans="1:14">
      <c r="A17" s="2" t="s">
        <v>5</v>
      </c>
      <c r="B17" s="3">
        <v>778</v>
      </c>
      <c r="C17" s="3">
        <v>771</v>
      </c>
      <c r="D17" s="3">
        <v>806</v>
      </c>
      <c r="E17" s="3">
        <v>796</v>
      </c>
      <c r="F17" s="3">
        <v>875</v>
      </c>
      <c r="G17" s="3">
        <v>835</v>
      </c>
      <c r="H17" s="3">
        <v>146</v>
      </c>
      <c r="I17" s="3">
        <v>150</v>
      </c>
      <c r="J17" s="3">
        <v>139</v>
      </c>
      <c r="K17" s="3">
        <v>169</v>
      </c>
      <c r="L17" s="3">
        <v>154</v>
      </c>
      <c r="M17" s="3">
        <v>96</v>
      </c>
      <c r="N17" s="5" t="s">
        <v>8</v>
      </c>
    </row>
    <row r="18" spans="1:14">
      <c r="A18" s="2" t="s">
        <v>6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5" t="s">
        <v>8</v>
      </c>
    </row>
    <row r="19" spans="1:14">
      <c r="A19" s="2" t="s">
        <v>7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5" t="s">
        <v>8</v>
      </c>
    </row>
    <row r="21" spans="1:14">
      <c r="A21" s="1"/>
      <c r="B21" s="2">
        <v>1</v>
      </c>
      <c r="C21" s="2">
        <v>2</v>
      </c>
      <c r="D21" s="2">
        <v>3</v>
      </c>
      <c r="E21" s="2">
        <v>4</v>
      </c>
      <c r="F21" s="2">
        <v>5</v>
      </c>
      <c r="G21" s="2">
        <v>6</v>
      </c>
      <c r="H21" s="2">
        <v>7</v>
      </c>
      <c r="I21" s="2">
        <v>8</v>
      </c>
      <c r="J21" s="2">
        <v>9</v>
      </c>
      <c r="K21" s="2">
        <v>10</v>
      </c>
      <c r="L21" s="2">
        <v>11</v>
      </c>
      <c r="M21" s="2">
        <v>12</v>
      </c>
      <c r="N21" s="4" t="s">
        <v>9</v>
      </c>
    </row>
    <row r="22" spans="1:14">
      <c r="A22" s="2" t="s">
        <v>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5" t="s">
        <v>23</v>
      </c>
    </row>
    <row r="23" spans="1:14">
      <c r="A23" s="2" t="s">
        <v>1</v>
      </c>
      <c r="B23" s="3">
        <v>1458</v>
      </c>
      <c r="C23" s="3">
        <v>1029</v>
      </c>
      <c r="D23" s="3">
        <v>1220</v>
      </c>
      <c r="E23" s="3">
        <v>1309</v>
      </c>
      <c r="F23" s="3">
        <v>1211</v>
      </c>
      <c r="G23" s="3">
        <v>1159</v>
      </c>
      <c r="H23" s="3"/>
      <c r="I23" s="3">
        <v>922</v>
      </c>
      <c r="J23" s="3">
        <v>1077</v>
      </c>
      <c r="K23" s="3">
        <v>1121</v>
      </c>
      <c r="L23" s="3">
        <v>1068</v>
      </c>
      <c r="M23" s="3"/>
      <c r="N23" s="5" t="s">
        <v>23</v>
      </c>
    </row>
    <row r="24" spans="1:14">
      <c r="A24" s="2" t="s">
        <v>2</v>
      </c>
      <c r="B24" s="3">
        <v>2689</v>
      </c>
      <c r="C24" s="3">
        <v>1962</v>
      </c>
      <c r="D24" s="3">
        <v>2502</v>
      </c>
      <c r="E24" s="3">
        <v>2061</v>
      </c>
      <c r="F24" s="3">
        <v>2043</v>
      </c>
      <c r="G24" s="3">
        <v>2489</v>
      </c>
      <c r="H24" s="3">
        <v>1923</v>
      </c>
      <c r="I24" s="3">
        <v>1959</v>
      </c>
      <c r="J24" s="3">
        <v>2376</v>
      </c>
      <c r="K24" s="3">
        <v>2054</v>
      </c>
      <c r="L24" s="3">
        <v>2341</v>
      </c>
      <c r="M24" s="3">
        <v>1736</v>
      </c>
      <c r="N24" s="5" t="s">
        <v>23</v>
      </c>
    </row>
    <row r="25" spans="1:14">
      <c r="A25" s="2" t="s">
        <v>3</v>
      </c>
      <c r="B25" s="3">
        <v>2647</v>
      </c>
      <c r="C25" s="3">
        <v>2117</v>
      </c>
      <c r="D25" s="3">
        <v>2424</v>
      </c>
      <c r="E25" s="3">
        <v>1893</v>
      </c>
      <c r="F25" s="3">
        <v>2054</v>
      </c>
      <c r="G25" s="3">
        <v>1770</v>
      </c>
      <c r="H25" s="3">
        <v>2677</v>
      </c>
      <c r="I25" s="3">
        <v>1783</v>
      </c>
      <c r="J25" s="3">
        <v>2038</v>
      </c>
      <c r="K25" s="3">
        <v>1741</v>
      </c>
      <c r="L25" s="3">
        <v>1811</v>
      </c>
      <c r="M25" s="3">
        <v>1826</v>
      </c>
      <c r="N25" s="5" t="s">
        <v>23</v>
      </c>
    </row>
    <row r="26" spans="1:14">
      <c r="A26" s="2" t="s">
        <v>4</v>
      </c>
      <c r="B26" s="3">
        <v>1893</v>
      </c>
      <c r="C26" s="3">
        <v>1582</v>
      </c>
      <c r="D26" s="3">
        <v>1734</v>
      </c>
      <c r="E26" s="3">
        <v>1860</v>
      </c>
      <c r="F26" s="3">
        <v>1544</v>
      </c>
      <c r="G26" s="3">
        <v>1984</v>
      </c>
      <c r="H26" s="3">
        <v>1922</v>
      </c>
      <c r="I26" s="3">
        <v>1634</v>
      </c>
      <c r="J26" s="3">
        <v>1776</v>
      </c>
      <c r="K26" s="3">
        <v>1494</v>
      </c>
      <c r="L26" s="3">
        <v>1603</v>
      </c>
      <c r="M26" s="3">
        <v>1599</v>
      </c>
      <c r="N26" s="5" t="s">
        <v>23</v>
      </c>
    </row>
    <row r="27" spans="1:14">
      <c r="A27" s="2" t="s">
        <v>5</v>
      </c>
      <c r="B27" s="3">
        <v>2190</v>
      </c>
      <c r="C27" s="3">
        <v>1695</v>
      </c>
      <c r="D27" s="3">
        <v>1985</v>
      </c>
      <c r="E27" s="3">
        <v>1857</v>
      </c>
      <c r="F27" s="3">
        <v>2001</v>
      </c>
      <c r="G27" s="3">
        <v>2067</v>
      </c>
      <c r="H27" s="3">
        <v>2693</v>
      </c>
      <c r="I27" s="3">
        <v>1935</v>
      </c>
      <c r="J27" s="3">
        <v>2130</v>
      </c>
      <c r="K27" s="3">
        <v>2087</v>
      </c>
      <c r="L27" s="3">
        <v>2505</v>
      </c>
      <c r="M27" s="3">
        <v>1824</v>
      </c>
      <c r="N27" s="5" t="s">
        <v>23</v>
      </c>
    </row>
    <row r="28" spans="1:14">
      <c r="A28" s="2" t="s">
        <v>6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5" t="s">
        <v>23</v>
      </c>
    </row>
    <row r="29" spans="1:14">
      <c r="A29" s="2" t="s">
        <v>7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5" t="s">
        <v>23</v>
      </c>
    </row>
    <row r="31" spans="1:14">
      <c r="A31" s="1"/>
      <c r="B31" s="2">
        <v>1</v>
      </c>
      <c r="C31" s="2">
        <v>2</v>
      </c>
      <c r="D31" s="2">
        <v>3</v>
      </c>
      <c r="E31" s="2">
        <v>4</v>
      </c>
      <c r="F31" s="2">
        <v>5</v>
      </c>
      <c r="G31" s="2">
        <v>6</v>
      </c>
      <c r="H31" s="2">
        <v>7</v>
      </c>
      <c r="I31" s="2">
        <v>8</v>
      </c>
      <c r="J31" s="2">
        <v>9</v>
      </c>
      <c r="K31" s="2">
        <v>10</v>
      </c>
      <c r="L31" s="2">
        <v>11</v>
      </c>
      <c r="M31" s="2">
        <v>12</v>
      </c>
      <c r="N31" s="4"/>
    </row>
    <row r="32" spans="1:14">
      <c r="A32" s="2" t="s">
        <v>0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5"/>
    </row>
    <row r="33" spans="1:14">
      <c r="A33" s="2" t="s">
        <v>1</v>
      </c>
      <c r="B33" s="9">
        <f>B13/B23</f>
        <v>7.956104252400549E-2</v>
      </c>
      <c r="C33" s="9">
        <f t="shared" ref="C33:M33" si="0">C13/C23</f>
        <v>0.11175898931000972</v>
      </c>
      <c r="D33" s="9">
        <f t="shared" si="0"/>
        <v>0.10983606557377049</v>
      </c>
      <c r="E33" s="9">
        <f t="shared" si="0"/>
        <v>0.11535523300229182</v>
      </c>
      <c r="F33" s="9">
        <f t="shared" si="0"/>
        <v>0.12386457473162675</v>
      </c>
      <c r="G33" s="9">
        <f t="shared" si="0"/>
        <v>0.12424503882657463</v>
      </c>
      <c r="H33" s="9"/>
      <c r="I33" s="9"/>
      <c r="J33" s="9"/>
      <c r="K33" s="9"/>
      <c r="L33" s="9"/>
      <c r="M33" s="9"/>
      <c r="N33" s="8" t="s">
        <v>24</v>
      </c>
    </row>
    <row r="34" spans="1:14">
      <c r="A34" s="2" t="s">
        <v>2</v>
      </c>
      <c r="B34" s="9">
        <f>B14/B24</f>
        <v>0.13164745258460395</v>
      </c>
      <c r="C34" s="9">
        <f t="shared" ref="B34:M34" si="1">C14/C24</f>
        <v>0.16870540265035677</v>
      </c>
      <c r="D34" s="9">
        <f t="shared" si="1"/>
        <v>0.12949640287769784</v>
      </c>
      <c r="E34" s="9">
        <f t="shared" si="1"/>
        <v>0.14361960213488598</v>
      </c>
      <c r="F34" s="9">
        <f t="shared" si="1"/>
        <v>0.15516397454723446</v>
      </c>
      <c r="G34" s="9">
        <f t="shared" si="1"/>
        <v>0.12374447569304942</v>
      </c>
      <c r="H34" s="9">
        <f>H14/H24</f>
        <v>8.788351534061363E-2</v>
      </c>
      <c r="I34" s="9">
        <f t="shared" si="1"/>
        <v>0.11077080142930067</v>
      </c>
      <c r="J34" s="9">
        <f t="shared" si="1"/>
        <v>0.11321548821548821</v>
      </c>
      <c r="K34" s="9">
        <f t="shared" si="1"/>
        <v>0.12268743914313535</v>
      </c>
      <c r="L34" s="9">
        <f t="shared" si="1"/>
        <v>9.9102947458351132E-2</v>
      </c>
      <c r="M34" s="9">
        <f t="shared" si="1"/>
        <v>0.14055299539170507</v>
      </c>
      <c r="N34" s="5"/>
    </row>
    <row r="35" spans="1:14">
      <c r="A35" s="2" t="s">
        <v>3</v>
      </c>
      <c r="B35" s="9">
        <f>B15/B25</f>
        <v>0.24064979221760482</v>
      </c>
      <c r="C35" s="9">
        <f t="shared" ref="B35:M35" si="2">C15/C25</f>
        <v>0.300425129900803</v>
      </c>
      <c r="D35" s="9">
        <f t="shared" si="2"/>
        <v>0.28465346534653463</v>
      </c>
      <c r="E35" s="9">
        <f t="shared" si="2"/>
        <v>0.39936608557844688</v>
      </c>
      <c r="F35" s="9">
        <f t="shared" si="2"/>
        <v>0.29649464459591041</v>
      </c>
      <c r="G35" s="9">
        <f t="shared" si="2"/>
        <v>0.32203389830508472</v>
      </c>
      <c r="H35" s="9">
        <f>H15/H25</f>
        <v>4.519985057900635E-2</v>
      </c>
      <c r="I35" s="9">
        <f t="shared" si="2"/>
        <v>5.2720134604598991E-2</v>
      </c>
      <c r="J35" s="9">
        <f t="shared" si="2"/>
        <v>6.0843964671246323E-2</v>
      </c>
      <c r="K35" s="9">
        <f t="shared" si="2"/>
        <v>6.0884549109707066E-2</v>
      </c>
      <c r="L35" s="9">
        <f t="shared" si="2"/>
        <v>7.0679182771949206E-2</v>
      </c>
      <c r="M35" s="9">
        <f t="shared" si="2"/>
        <v>5.6407447973713033E-2</v>
      </c>
      <c r="N35" s="5"/>
    </row>
    <row r="36" spans="1:14">
      <c r="A36" s="2" t="s">
        <v>4</v>
      </c>
      <c r="B36" s="9">
        <f>B16/B26</f>
        <v>0.24352879027997887</v>
      </c>
      <c r="C36" s="9">
        <f t="shared" ref="B36:M36" si="3">C16/C26</f>
        <v>0.27560050568900124</v>
      </c>
      <c r="D36" s="9">
        <f t="shared" si="3"/>
        <v>0.24221453287197231</v>
      </c>
      <c r="E36" s="9">
        <f t="shared" si="3"/>
        <v>0.22365591397849463</v>
      </c>
      <c r="F36" s="9">
        <f t="shared" si="3"/>
        <v>0.28367875647668395</v>
      </c>
      <c r="G36" s="9">
        <f t="shared" si="3"/>
        <v>0.24445564516129031</v>
      </c>
      <c r="H36" s="9">
        <f>H16/H26</f>
        <v>0.10874089490114464</v>
      </c>
      <c r="I36" s="9">
        <f t="shared" si="3"/>
        <v>0.17319461444308445</v>
      </c>
      <c r="J36" s="9">
        <f t="shared" si="3"/>
        <v>0.13063063063063063</v>
      </c>
      <c r="K36" s="9">
        <f t="shared" si="3"/>
        <v>0.23627844712182061</v>
      </c>
      <c r="L36" s="9">
        <f t="shared" si="3"/>
        <v>0.19276356830941985</v>
      </c>
      <c r="M36" s="9">
        <f t="shared" si="3"/>
        <v>0.14634146341463414</v>
      </c>
      <c r="N36" s="5"/>
    </row>
    <row r="37" spans="1:14">
      <c r="A37" s="2" t="s">
        <v>5</v>
      </c>
      <c r="B37" s="9">
        <f>B17/B27</f>
        <v>0.35525114155251142</v>
      </c>
      <c r="C37" s="9">
        <f t="shared" ref="B37:M37" si="4">C17/C27</f>
        <v>0.45486725663716815</v>
      </c>
      <c r="D37" s="9">
        <f t="shared" si="4"/>
        <v>0.40604534005037785</v>
      </c>
      <c r="E37" s="9">
        <f t="shared" si="4"/>
        <v>0.42864835756596659</v>
      </c>
      <c r="F37" s="9">
        <f t="shared" si="4"/>
        <v>0.43728135932033985</v>
      </c>
      <c r="G37" s="9">
        <f t="shared" si="4"/>
        <v>0.40396710208030961</v>
      </c>
      <c r="H37" s="9">
        <f>H17/H27</f>
        <v>5.4214630523579652E-2</v>
      </c>
      <c r="I37" s="9">
        <f t="shared" si="4"/>
        <v>7.7519379844961239E-2</v>
      </c>
      <c r="J37" s="9">
        <f t="shared" si="4"/>
        <v>6.5258215962441316E-2</v>
      </c>
      <c r="K37" s="9">
        <f t="shared" si="4"/>
        <v>8.0977479635840927E-2</v>
      </c>
      <c r="L37" s="9">
        <f t="shared" si="4"/>
        <v>6.1477045908183633E-2</v>
      </c>
      <c r="M37" s="9">
        <f t="shared" si="4"/>
        <v>5.2631578947368418E-2</v>
      </c>
      <c r="N37" s="5"/>
    </row>
    <row r="38" spans="1:14">
      <c r="A38" s="2" t="s">
        <v>6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5"/>
    </row>
    <row r="39" spans="1:14">
      <c r="A39" s="2" t="s">
        <v>7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5"/>
    </row>
    <row r="41" spans="1:14">
      <c r="A41" s="1"/>
      <c r="B41" s="2">
        <v>1</v>
      </c>
      <c r="C41" s="2">
        <v>2</v>
      </c>
      <c r="D41" s="2">
        <v>3</v>
      </c>
      <c r="E41" s="2">
        <v>4</v>
      </c>
      <c r="F41" s="2">
        <v>5</v>
      </c>
      <c r="G41" s="2">
        <v>6</v>
      </c>
      <c r="H41" s="2">
        <v>7</v>
      </c>
      <c r="I41" s="2">
        <v>8</v>
      </c>
      <c r="J41" s="2">
        <v>9</v>
      </c>
      <c r="K41" s="2">
        <v>10</v>
      </c>
      <c r="L41" s="2">
        <v>11</v>
      </c>
      <c r="M41" s="2">
        <v>12</v>
      </c>
    </row>
    <row r="42" spans="1:14">
      <c r="A42" s="2" t="s">
        <v>0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4">
      <c r="A43" s="2" t="s">
        <v>1</v>
      </c>
      <c r="B43" s="3">
        <f>B33/0.1108</f>
        <v>0.71805995057766692</v>
      </c>
      <c r="C43" s="3">
        <f t="shared" ref="C43:M43" si="5">C33/0.1108</f>
        <v>1.008655138176983</v>
      </c>
      <c r="D43" s="3">
        <f t="shared" si="5"/>
        <v>0.99130023081020302</v>
      </c>
      <c r="E43" s="3">
        <f t="shared" si="5"/>
        <v>1.0411122112120201</v>
      </c>
      <c r="F43" s="3">
        <f t="shared" si="5"/>
        <v>1.1179113242926602</v>
      </c>
      <c r="G43" s="3">
        <f t="shared" si="5"/>
        <v>1.121345115763309</v>
      </c>
      <c r="H43" s="3"/>
      <c r="I43" s="3"/>
      <c r="J43" s="3"/>
      <c r="K43" s="3"/>
      <c r="L43" s="3"/>
      <c r="M43" s="3"/>
      <c r="N43" s="7" t="s">
        <v>25</v>
      </c>
    </row>
    <row r="44" spans="1:14">
      <c r="A44" s="2" t="s">
        <v>2</v>
      </c>
      <c r="B44" s="3">
        <f t="shared" ref="B44:M44" si="6">B34/0.1108</f>
        <v>1.1881539041931766</v>
      </c>
      <c r="C44" s="3">
        <f t="shared" si="6"/>
        <v>1.5226119372775884</v>
      </c>
      <c r="D44" s="3">
        <f t="shared" si="6"/>
        <v>1.1687400981741682</v>
      </c>
      <c r="E44" s="3">
        <f t="shared" si="6"/>
        <v>1.2962057954412092</v>
      </c>
      <c r="F44" s="3">
        <f t="shared" si="6"/>
        <v>1.400396882195257</v>
      </c>
      <c r="G44" s="3">
        <f t="shared" si="6"/>
        <v>1.1168273979517096</v>
      </c>
      <c r="H44" s="3">
        <f t="shared" si="6"/>
        <v>0.79317252112467174</v>
      </c>
      <c r="I44" s="3">
        <f t="shared" si="6"/>
        <v>0.99973647499368834</v>
      </c>
      <c r="J44" s="3">
        <f t="shared" si="6"/>
        <v>1.0218004351578358</v>
      </c>
      <c r="K44" s="3">
        <f t="shared" si="6"/>
        <v>1.1072873568875032</v>
      </c>
      <c r="L44" s="3">
        <f t="shared" si="6"/>
        <v>0.89443093373963123</v>
      </c>
      <c r="M44" s="3">
        <f t="shared" si="6"/>
        <v>1.2685288392753167</v>
      </c>
    </row>
    <row r="45" spans="1:14">
      <c r="A45" s="2" t="s">
        <v>3</v>
      </c>
      <c r="B45" s="3">
        <f t="shared" ref="B45:M45" si="7">B35/0.1108</f>
        <v>2.1719295326498633</v>
      </c>
      <c r="C45" s="3">
        <f t="shared" si="7"/>
        <v>2.7114181398989441</v>
      </c>
      <c r="D45" s="3">
        <f t="shared" si="7"/>
        <v>2.5690745969903848</v>
      </c>
      <c r="E45" s="3">
        <f t="shared" si="7"/>
        <v>3.6043870539571019</v>
      </c>
      <c r="F45" s="3">
        <f t="shared" si="7"/>
        <v>2.6759444458114658</v>
      </c>
      <c r="G45" s="3">
        <f t="shared" si="7"/>
        <v>2.9064431254971548</v>
      </c>
      <c r="H45" s="3">
        <f t="shared" si="7"/>
        <v>0.40794088970222336</v>
      </c>
      <c r="I45" s="3">
        <f t="shared" si="7"/>
        <v>0.47581348921118227</v>
      </c>
      <c r="J45" s="3">
        <f t="shared" si="7"/>
        <v>0.5491332551556527</v>
      </c>
      <c r="K45" s="3">
        <f t="shared" si="7"/>
        <v>0.54949954070132734</v>
      </c>
      <c r="L45" s="3">
        <f t="shared" si="7"/>
        <v>0.63789876147968605</v>
      </c>
      <c r="M45" s="3">
        <f t="shared" si="7"/>
        <v>0.50909249073748231</v>
      </c>
    </row>
    <row r="46" spans="1:14">
      <c r="A46" s="2" t="s">
        <v>4</v>
      </c>
      <c r="B46" s="3">
        <f t="shared" ref="B46:M46" si="8">B36/0.1108</f>
        <v>2.1979132696748995</v>
      </c>
      <c r="C46" s="3">
        <f t="shared" si="8"/>
        <v>2.487369184918784</v>
      </c>
      <c r="D46" s="3">
        <f t="shared" si="8"/>
        <v>2.1860517407217719</v>
      </c>
      <c r="E46" s="3">
        <f t="shared" si="8"/>
        <v>2.0185551803113233</v>
      </c>
      <c r="F46" s="3">
        <f t="shared" si="8"/>
        <v>2.5602775855296387</v>
      </c>
      <c r="G46" s="3">
        <f t="shared" si="8"/>
        <v>2.2062783859322233</v>
      </c>
      <c r="H46" s="3">
        <f t="shared" si="8"/>
        <v>0.98141601896339925</v>
      </c>
      <c r="I46" s="3">
        <f t="shared" si="8"/>
        <v>1.5631282891975131</v>
      </c>
      <c r="J46" s="3">
        <f t="shared" si="8"/>
        <v>1.1789768107457639</v>
      </c>
      <c r="K46" s="3">
        <f t="shared" si="8"/>
        <v>2.1324769595832187</v>
      </c>
      <c r="L46" s="3">
        <f t="shared" si="8"/>
        <v>1.7397433962944031</v>
      </c>
      <c r="M46" s="3">
        <f t="shared" si="8"/>
        <v>1.3207713304569868</v>
      </c>
    </row>
    <row r="47" spans="1:14">
      <c r="A47" s="2" t="s">
        <v>5</v>
      </c>
      <c r="B47" s="3">
        <f t="shared" ref="B47:M47" si="9">B37/0.1108</f>
        <v>3.2062377396436048</v>
      </c>
      <c r="C47" s="3">
        <f t="shared" si="9"/>
        <v>4.1053001501549478</v>
      </c>
      <c r="D47" s="3">
        <f t="shared" si="9"/>
        <v>3.664669134028681</v>
      </c>
      <c r="E47" s="3">
        <f t="shared" si="9"/>
        <v>3.8686674870574604</v>
      </c>
      <c r="F47" s="3">
        <f t="shared" si="9"/>
        <v>3.9465826653460279</v>
      </c>
      <c r="G47" s="3">
        <f t="shared" si="9"/>
        <v>3.6459124736490041</v>
      </c>
      <c r="H47" s="3">
        <f t="shared" si="9"/>
        <v>0.48930171952689216</v>
      </c>
      <c r="I47" s="3">
        <f t="shared" si="9"/>
        <v>0.69963339210253828</v>
      </c>
      <c r="J47" s="3">
        <f t="shared" si="9"/>
        <v>0.58897306825308049</v>
      </c>
      <c r="K47" s="3">
        <f t="shared" si="9"/>
        <v>0.73084367902383507</v>
      </c>
      <c r="L47" s="3">
        <f t="shared" si="9"/>
        <v>0.55484698473089922</v>
      </c>
      <c r="M47" s="3">
        <f t="shared" si="9"/>
        <v>0.47501425042751283</v>
      </c>
    </row>
    <row r="48" spans="1:14">
      <c r="A48" s="2" t="s">
        <v>6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1:13">
      <c r="A49" s="2" t="s">
        <v>7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1" spans="1:13">
      <c r="E51" s="10" t="s">
        <v>26</v>
      </c>
      <c r="F51" s="11" t="s">
        <v>27</v>
      </c>
    </row>
    <row r="52" spans="1:13">
      <c r="D52" s="6" t="s">
        <v>12</v>
      </c>
      <c r="E52" s="12">
        <f>AVERAGE(B43:G43)</f>
        <v>0.99973066180547387</v>
      </c>
      <c r="F52" s="13">
        <f>STDEV(B43:G43)</f>
        <v>0.14829584285306721</v>
      </c>
    </row>
    <row r="53" spans="1:13">
      <c r="D53" s="6" t="s">
        <v>14</v>
      </c>
      <c r="E53" s="12">
        <f>AVERAGE(B44:G44)</f>
        <v>1.2821560025388516</v>
      </c>
      <c r="F53" s="13">
        <f>STDEV(B44:G44)</f>
        <v>0.15558307633195739</v>
      </c>
    </row>
    <row r="54" spans="1:13">
      <c r="D54" s="6" t="s">
        <v>16</v>
      </c>
      <c r="E54" s="12">
        <f>AVERAGE(B45:G45)</f>
        <v>2.7731994824674859</v>
      </c>
      <c r="F54" s="13">
        <f>STDEV(B45:G45)</f>
        <v>0.47436160158172302</v>
      </c>
    </row>
    <row r="55" spans="1:13">
      <c r="D55" s="6" t="s">
        <v>18</v>
      </c>
      <c r="E55" s="12">
        <f>AVERAGE(B46:G46)</f>
        <v>2.2760742245147738</v>
      </c>
      <c r="F55" s="13">
        <f>STDEV(B46:G46)</f>
        <v>0.20533767816205586</v>
      </c>
    </row>
    <row r="56" spans="1:13">
      <c r="D56" s="6" t="s">
        <v>20</v>
      </c>
      <c r="E56" s="12">
        <f>AVERAGE(B47:G47)</f>
        <v>3.7395616083132879</v>
      </c>
      <c r="F56" s="13">
        <f>STDEV(B47:G47)</f>
        <v>0.31372093299311682</v>
      </c>
    </row>
    <row r="58" spans="1:13">
      <c r="D58" s="6" t="s">
        <v>12</v>
      </c>
      <c r="E58" s="12">
        <f>AVERAGE(B43:G43)</f>
        <v>0.99973066180547387</v>
      </c>
      <c r="F58" s="13">
        <f>STDEV(B43:G43)</f>
        <v>0.14829584285306721</v>
      </c>
    </row>
    <row r="59" spans="1:13">
      <c r="C59" s="6" t="s">
        <v>15</v>
      </c>
      <c r="D59" s="6" t="s">
        <v>28</v>
      </c>
      <c r="E59" s="12">
        <f>AVERAGE(H44:M44)</f>
        <v>1.0141594268631078</v>
      </c>
      <c r="F59" s="13">
        <f>STDEV(H44:M44)</f>
        <v>0.16541652906733118</v>
      </c>
    </row>
    <row r="60" spans="1:13">
      <c r="C60" s="6" t="s">
        <v>17</v>
      </c>
      <c r="D60" s="6" t="s">
        <v>29</v>
      </c>
      <c r="E60" s="12">
        <f>AVERAGE(H45:M45)</f>
        <v>0.52156307116459244</v>
      </c>
      <c r="F60" s="13">
        <f t="shared" ref="F60:F62" si="10">STDEV(H45:M45)</f>
        <v>7.7760007667096911E-2</v>
      </c>
    </row>
    <row r="61" spans="1:13">
      <c r="C61" s="6" t="s">
        <v>19</v>
      </c>
      <c r="D61" s="6" t="s">
        <v>30</v>
      </c>
      <c r="E61" s="12">
        <f>AVERAGE(H46:M46)</f>
        <v>1.4860854675402144</v>
      </c>
      <c r="F61" s="13">
        <f t="shared" si="10"/>
        <v>0.41579698062849157</v>
      </c>
    </row>
    <row r="62" spans="1:13">
      <c r="C62" s="6" t="s">
        <v>21</v>
      </c>
      <c r="D62" s="6" t="s">
        <v>31</v>
      </c>
      <c r="E62" s="12">
        <f>AVERAGE(H47:M47)</f>
        <v>0.58976884901079296</v>
      </c>
      <c r="F62" s="13">
        <f t="shared" si="10"/>
        <v>0.10625888891430084</v>
      </c>
    </row>
  </sheetData>
  <pageMargins left="0.7" right="0.7" top="0.75" bottom="0.75" header="0.3" footer="0.3"/>
  <pageSetup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2"/>
  <sheetViews>
    <sheetView topLeftCell="A24" workbookViewId="0">
      <selection activeCell="C51" sqref="C51:F62"/>
    </sheetView>
  </sheetViews>
  <sheetFormatPr baseColWidth="10" defaultColWidth="8.83203125" defaultRowHeight="14" x14ac:dyDescent="0"/>
  <cols>
    <col min="2" max="2" width="9.5" customWidth="1"/>
  </cols>
  <sheetData>
    <row r="1" spans="1:1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5" t="s">
        <v>11</v>
      </c>
    </row>
    <row r="3" spans="1:14">
      <c r="A3" s="2" t="s">
        <v>1</v>
      </c>
      <c r="B3" s="6" t="s">
        <v>12</v>
      </c>
      <c r="C3" s="6" t="s">
        <v>12</v>
      </c>
      <c r="D3" s="6" t="s">
        <v>12</v>
      </c>
      <c r="E3" s="6" t="s">
        <v>12</v>
      </c>
      <c r="F3" s="6" t="s">
        <v>12</v>
      </c>
      <c r="G3" s="6" t="s">
        <v>12</v>
      </c>
      <c r="H3" s="6"/>
      <c r="I3" s="6" t="s">
        <v>13</v>
      </c>
      <c r="J3" s="6" t="s">
        <v>13</v>
      </c>
      <c r="K3" s="6" t="s">
        <v>13</v>
      </c>
      <c r="L3" s="6" t="s">
        <v>13</v>
      </c>
      <c r="M3" s="3"/>
      <c r="N3" s="5" t="s">
        <v>11</v>
      </c>
    </row>
    <row r="4" spans="1:14">
      <c r="A4" s="2" t="s">
        <v>2</v>
      </c>
      <c r="B4" s="6" t="s">
        <v>14</v>
      </c>
      <c r="C4" s="6" t="s">
        <v>14</v>
      </c>
      <c r="D4" s="6" t="s">
        <v>14</v>
      </c>
      <c r="E4" s="6" t="s">
        <v>14</v>
      </c>
      <c r="F4" s="6" t="s">
        <v>14</v>
      </c>
      <c r="G4" s="6" t="s">
        <v>14</v>
      </c>
      <c r="H4" s="6" t="s">
        <v>15</v>
      </c>
      <c r="I4" s="6" t="s">
        <v>15</v>
      </c>
      <c r="J4" s="6" t="s">
        <v>15</v>
      </c>
      <c r="K4" s="6" t="s">
        <v>15</v>
      </c>
      <c r="L4" s="6" t="s">
        <v>15</v>
      </c>
      <c r="M4" s="6" t="s">
        <v>15</v>
      </c>
      <c r="N4" s="5" t="s">
        <v>11</v>
      </c>
    </row>
    <row r="5" spans="1:14">
      <c r="A5" s="2" t="s">
        <v>3</v>
      </c>
      <c r="B5" s="6" t="s">
        <v>16</v>
      </c>
      <c r="C5" s="6" t="s">
        <v>16</v>
      </c>
      <c r="D5" s="6" t="s">
        <v>16</v>
      </c>
      <c r="E5" s="6" t="s">
        <v>16</v>
      </c>
      <c r="F5" s="6" t="s">
        <v>16</v>
      </c>
      <c r="G5" s="6" t="s">
        <v>16</v>
      </c>
      <c r="H5" s="6" t="s">
        <v>17</v>
      </c>
      <c r="I5" s="6" t="s">
        <v>17</v>
      </c>
      <c r="J5" s="6" t="s">
        <v>17</v>
      </c>
      <c r="K5" s="6" t="s">
        <v>17</v>
      </c>
      <c r="L5" s="6" t="s">
        <v>17</v>
      </c>
      <c r="M5" s="6" t="s">
        <v>17</v>
      </c>
      <c r="N5" s="5" t="s">
        <v>11</v>
      </c>
    </row>
    <row r="6" spans="1:14">
      <c r="A6" s="2" t="s">
        <v>4</v>
      </c>
      <c r="B6" s="6" t="s">
        <v>18</v>
      </c>
      <c r="C6" s="6" t="s">
        <v>18</v>
      </c>
      <c r="D6" s="6" t="s">
        <v>18</v>
      </c>
      <c r="E6" s="6" t="s">
        <v>18</v>
      </c>
      <c r="F6" s="6" t="s">
        <v>18</v>
      </c>
      <c r="G6" s="6" t="s">
        <v>18</v>
      </c>
      <c r="H6" s="6" t="s">
        <v>19</v>
      </c>
      <c r="I6" s="6" t="s">
        <v>19</v>
      </c>
      <c r="J6" s="6" t="s">
        <v>19</v>
      </c>
      <c r="K6" s="6" t="s">
        <v>19</v>
      </c>
      <c r="L6" s="6" t="s">
        <v>19</v>
      </c>
      <c r="M6" s="6" t="s">
        <v>19</v>
      </c>
      <c r="N6" s="5" t="s">
        <v>11</v>
      </c>
    </row>
    <row r="7" spans="1:14">
      <c r="A7" s="2" t="s">
        <v>5</v>
      </c>
      <c r="B7" s="6" t="s">
        <v>20</v>
      </c>
      <c r="C7" s="6" t="s">
        <v>20</v>
      </c>
      <c r="D7" s="6" t="s">
        <v>20</v>
      </c>
      <c r="E7" s="6" t="s">
        <v>20</v>
      </c>
      <c r="F7" s="6" t="s">
        <v>20</v>
      </c>
      <c r="G7" s="6" t="s">
        <v>20</v>
      </c>
      <c r="H7" s="6" t="s">
        <v>21</v>
      </c>
      <c r="I7" s="6" t="s">
        <v>21</v>
      </c>
      <c r="J7" s="6" t="s">
        <v>21</v>
      </c>
      <c r="K7" s="6" t="s">
        <v>21</v>
      </c>
      <c r="L7" s="6" t="s">
        <v>21</v>
      </c>
      <c r="M7" s="6" t="s">
        <v>21</v>
      </c>
      <c r="N7" s="5" t="s">
        <v>11</v>
      </c>
    </row>
    <row r="8" spans="1:14">
      <c r="A8" s="2" t="s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5" t="s">
        <v>11</v>
      </c>
    </row>
    <row r="9" spans="1:14">
      <c r="A9" s="2" t="s">
        <v>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5" t="s">
        <v>11</v>
      </c>
    </row>
    <row r="11" spans="1:14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  <c r="N11" s="4" t="s">
        <v>10</v>
      </c>
    </row>
    <row r="12" spans="1:14">
      <c r="A12" s="2" t="s">
        <v>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5" t="s">
        <v>8</v>
      </c>
    </row>
    <row r="13" spans="1:14">
      <c r="A13" s="2" t="s">
        <v>1</v>
      </c>
      <c r="B13" s="3">
        <v>155</v>
      </c>
      <c r="C13" s="3">
        <v>163</v>
      </c>
      <c r="D13" s="3">
        <v>173</v>
      </c>
      <c r="E13" s="3">
        <v>208</v>
      </c>
      <c r="F13" s="3">
        <v>165</v>
      </c>
      <c r="G13" s="3">
        <v>203</v>
      </c>
      <c r="H13" s="3"/>
      <c r="I13" s="3">
        <v>10</v>
      </c>
      <c r="J13" s="3">
        <v>13</v>
      </c>
      <c r="K13" s="3">
        <v>15</v>
      </c>
      <c r="L13" s="3">
        <v>13</v>
      </c>
      <c r="M13" s="3"/>
      <c r="N13" s="5" t="s">
        <v>8</v>
      </c>
    </row>
    <row r="14" spans="1:14">
      <c r="A14" s="2" t="s">
        <v>2</v>
      </c>
      <c r="B14" s="3">
        <v>479</v>
      </c>
      <c r="C14" s="3">
        <v>429</v>
      </c>
      <c r="D14" s="3">
        <v>427</v>
      </c>
      <c r="E14" s="3">
        <v>407</v>
      </c>
      <c r="F14" s="3">
        <v>414</v>
      </c>
      <c r="G14" s="3">
        <v>401</v>
      </c>
      <c r="H14" s="3">
        <v>202</v>
      </c>
      <c r="I14" s="3">
        <v>271</v>
      </c>
      <c r="J14" s="3">
        <v>368</v>
      </c>
      <c r="K14" s="3">
        <v>314</v>
      </c>
      <c r="L14" s="3">
        <v>297</v>
      </c>
      <c r="M14" s="3">
        <v>333</v>
      </c>
      <c r="N14" s="5" t="s">
        <v>8</v>
      </c>
    </row>
    <row r="15" spans="1:14">
      <c r="A15" s="2" t="s">
        <v>3</v>
      </c>
      <c r="B15" s="3">
        <v>863</v>
      </c>
      <c r="C15" s="3">
        <v>823</v>
      </c>
      <c r="D15" s="3">
        <v>897</v>
      </c>
      <c r="E15" s="3">
        <v>915</v>
      </c>
      <c r="F15" s="3">
        <v>812</v>
      </c>
      <c r="G15" s="3">
        <v>758</v>
      </c>
      <c r="H15" s="3">
        <v>138</v>
      </c>
      <c r="I15" s="3">
        <v>139</v>
      </c>
      <c r="J15" s="3">
        <v>152</v>
      </c>
      <c r="K15" s="3">
        <v>124</v>
      </c>
      <c r="L15" s="3">
        <v>158</v>
      </c>
      <c r="M15" s="3">
        <v>138</v>
      </c>
      <c r="N15" s="5" t="s">
        <v>8</v>
      </c>
    </row>
    <row r="16" spans="1:14">
      <c r="A16" s="2" t="s">
        <v>4</v>
      </c>
      <c r="B16" s="3">
        <v>548</v>
      </c>
      <c r="C16" s="3">
        <v>605</v>
      </c>
      <c r="D16" s="3">
        <v>548</v>
      </c>
      <c r="E16" s="3">
        <v>563</v>
      </c>
      <c r="F16" s="3">
        <v>591</v>
      </c>
      <c r="G16" s="3">
        <v>667</v>
      </c>
      <c r="H16" s="3">
        <v>286</v>
      </c>
      <c r="I16" s="3">
        <v>391</v>
      </c>
      <c r="J16" s="3">
        <v>334</v>
      </c>
      <c r="K16" s="3">
        <v>499</v>
      </c>
      <c r="L16" s="3">
        <v>443</v>
      </c>
      <c r="M16" s="3">
        <v>340</v>
      </c>
      <c r="N16" s="5" t="s">
        <v>8</v>
      </c>
    </row>
    <row r="17" spans="1:14">
      <c r="A17" s="2" t="s">
        <v>5</v>
      </c>
      <c r="B17" s="3">
        <v>1081</v>
      </c>
      <c r="C17" s="3">
        <v>1026</v>
      </c>
      <c r="D17" s="3">
        <v>1049</v>
      </c>
      <c r="E17" s="3">
        <v>1066</v>
      </c>
      <c r="F17" s="3">
        <v>1082</v>
      </c>
      <c r="G17" s="3">
        <v>1141</v>
      </c>
      <c r="H17" s="3">
        <v>188</v>
      </c>
      <c r="I17" s="3">
        <v>179</v>
      </c>
      <c r="J17" s="3">
        <v>200</v>
      </c>
      <c r="K17" s="3">
        <v>214</v>
      </c>
      <c r="L17" s="3">
        <v>211</v>
      </c>
      <c r="M17" s="3">
        <v>142</v>
      </c>
      <c r="N17" s="5" t="s">
        <v>8</v>
      </c>
    </row>
    <row r="18" spans="1:14">
      <c r="A18" s="2" t="s">
        <v>6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5" t="s">
        <v>8</v>
      </c>
    </row>
    <row r="19" spans="1:14">
      <c r="A19" s="2" t="s">
        <v>7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5" t="s">
        <v>8</v>
      </c>
    </row>
    <row r="21" spans="1:14">
      <c r="A21" s="1"/>
      <c r="B21" s="2">
        <v>1</v>
      </c>
      <c r="C21" s="2">
        <v>2</v>
      </c>
      <c r="D21" s="2">
        <v>3</v>
      </c>
      <c r="E21" s="2">
        <v>4</v>
      </c>
      <c r="F21" s="2">
        <v>5</v>
      </c>
      <c r="G21" s="2">
        <v>6</v>
      </c>
      <c r="H21" s="2">
        <v>7</v>
      </c>
      <c r="I21" s="2">
        <v>8</v>
      </c>
      <c r="J21" s="2">
        <v>9</v>
      </c>
      <c r="K21" s="2">
        <v>10</v>
      </c>
      <c r="L21" s="2">
        <v>11</v>
      </c>
      <c r="M21" s="2">
        <v>12</v>
      </c>
      <c r="N21" s="4" t="s">
        <v>9</v>
      </c>
    </row>
    <row r="22" spans="1:14">
      <c r="A22" s="2" t="s">
        <v>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5" t="s">
        <v>23</v>
      </c>
    </row>
    <row r="23" spans="1:14">
      <c r="A23" s="2" t="s">
        <v>1</v>
      </c>
      <c r="B23" s="3">
        <v>1458</v>
      </c>
      <c r="C23" s="3">
        <v>1029</v>
      </c>
      <c r="D23" s="3">
        <v>1220</v>
      </c>
      <c r="E23" s="3">
        <v>1309</v>
      </c>
      <c r="F23" s="3">
        <v>1211</v>
      </c>
      <c r="G23" s="3">
        <v>1159</v>
      </c>
      <c r="H23" s="3"/>
      <c r="I23" s="3">
        <v>922</v>
      </c>
      <c r="J23" s="3">
        <v>1077</v>
      </c>
      <c r="K23" s="3">
        <v>1121</v>
      </c>
      <c r="L23" s="3">
        <v>1068</v>
      </c>
      <c r="M23" s="3"/>
      <c r="N23" s="5" t="s">
        <v>23</v>
      </c>
    </row>
    <row r="24" spans="1:14">
      <c r="A24" s="2" t="s">
        <v>2</v>
      </c>
      <c r="B24" s="3">
        <v>2689</v>
      </c>
      <c r="C24" s="3">
        <v>1962</v>
      </c>
      <c r="D24" s="3">
        <v>2502</v>
      </c>
      <c r="E24" s="3">
        <v>2061</v>
      </c>
      <c r="F24" s="3">
        <v>2043</v>
      </c>
      <c r="G24" s="3">
        <v>2489</v>
      </c>
      <c r="H24" s="3">
        <v>1923</v>
      </c>
      <c r="I24" s="3">
        <v>1959</v>
      </c>
      <c r="J24" s="3">
        <v>2376</v>
      </c>
      <c r="K24" s="3">
        <v>2054</v>
      </c>
      <c r="L24" s="3">
        <v>2341</v>
      </c>
      <c r="M24" s="3">
        <v>1736</v>
      </c>
      <c r="N24" s="5" t="s">
        <v>23</v>
      </c>
    </row>
    <row r="25" spans="1:14">
      <c r="A25" s="2" t="s">
        <v>3</v>
      </c>
      <c r="B25" s="3">
        <v>2647</v>
      </c>
      <c r="C25" s="3">
        <v>2117</v>
      </c>
      <c r="D25" s="3">
        <v>2424</v>
      </c>
      <c r="E25" s="3">
        <v>1893</v>
      </c>
      <c r="F25" s="3">
        <v>2054</v>
      </c>
      <c r="G25" s="3">
        <v>1770</v>
      </c>
      <c r="H25" s="3">
        <v>2677</v>
      </c>
      <c r="I25" s="3">
        <v>1783</v>
      </c>
      <c r="J25" s="3">
        <v>2038</v>
      </c>
      <c r="K25" s="3">
        <v>1741</v>
      </c>
      <c r="L25" s="3">
        <v>1811</v>
      </c>
      <c r="M25" s="3">
        <v>1826</v>
      </c>
      <c r="N25" s="5" t="s">
        <v>23</v>
      </c>
    </row>
    <row r="26" spans="1:14">
      <c r="A26" s="2" t="s">
        <v>4</v>
      </c>
      <c r="B26" s="3">
        <v>1893</v>
      </c>
      <c r="C26" s="3">
        <v>1582</v>
      </c>
      <c r="D26" s="3">
        <v>1734</v>
      </c>
      <c r="E26" s="3">
        <v>1860</v>
      </c>
      <c r="F26" s="3">
        <v>1544</v>
      </c>
      <c r="G26" s="3">
        <v>1984</v>
      </c>
      <c r="H26" s="3">
        <v>1922</v>
      </c>
      <c r="I26" s="3">
        <v>1634</v>
      </c>
      <c r="J26" s="3">
        <v>1776</v>
      </c>
      <c r="K26" s="3">
        <v>1494</v>
      </c>
      <c r="L26" s="3">
        <v>1603</v>
      </c>
      <c r="M26" s="3">
        <v>1599</v>
      </c>
      <c r="N26" s="5" t="s">
        <v>23</v>
      </c>
    </row>
    <row r="27" spans="1:14">
      <c r="A27" s="2" t="s">
        <v>5</v>
      </c>
      <c r="B27" s="3">
        <v>2190</v>
      </c>
      <c r="C27" s="3">
        <v>1695</v>
      </c>
      <c r="D27" s="3">
        <v>1985</v>
      </c>
      <c r="E27" s="3">
        <v>1857</v>
      </c>
      <c r="F27" s="3">
        <v>2001</v>
      </c>
      <c r="G27" s="3">
        <v>2067</v>
      </c>
      <c r="H27" s="3">
        <v>2693</v>
      </c>
      <c r="I27" s="3">
        <v>1935</v>
      </c>
      <c r="J27" s="3">
        <v>2130</v>
      </c>
      <c r="K27" s="3">
        <v>2087</v>
      </c>
      <c r="L27" s="3">
        <v>2505</v>
      </c>
      <c r="M27" s="3">
        <v>1824</v>
      </c>
      <c r="N27" s="5" t="s">
        <v>23</v>
      </c>
    </row>
    <row r="28" spans="1:14">
      <c r="A28" s="2" t="s">
        <v>6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5" t="s">
        <v>23</v>
      </c>
    </row>
    <row r="29" spans="1:14">
      <c r="A29" s="2" t="s">
        <v>7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5" t="s">
        <v>23</v>
      </c>
    </row>
    <row r="31" spans="1:14">
      <c r="A31" s="1"/>
      <c r="B31" s="2">
        <v>1</v>
      </c>
      <c r="C31" s="2">
        <v>2</v>
      </c>
      <c r="D31" s="2">
        <v>3</v>
      </c>
      <c r="E31" s="2">
        <v>4</v>
      </c>
      <c r="F31" s="2">
        <v>5</v>
      </c>
      <c r="G31" s="2">
        <v>6</v>
      </c>
      <c r="H31" s="2">
        <v>7</v>
      </c>
      <c r="I31" s="2">
        <v>8</v>
      </c>
      <c r="J31" s="2">
        <v>9</v>
      </c>
      <c r="K31" s="2">
        <v>10</v>
      </c>
      <c r="L31" s="2">
        <v>11</v>
      </c>
      <c r="M31" s="2">
        <v>12</v>
      </c>
      <c r="N31" s="4"/>
    </row>
    <row r="32" spans="1:14">
      <c r="A32" s="2" t="s">
        <v>0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5"/>
    </row>
    <row r="33" spans="1:14">
      <c r="A33" s="2" t="s">
        <v>1</v>
      </c>
      <c r="B33" s="9">
        <f>B13/B23</f>
        <v>0.10631001371742113</v>
      </c>
      <c r="C33" s="9">
        <f t="shared" ref="C33:M33" si="0">C13/C23</f>
        <v>0.15840621963070942</v>
      </c>
      <c r="D33" s="9">
        <f t="shared" si="0"/>
        <v>0.1418032786885246</v>
      </c>
      <c r="E33" s="9">
        <f t="shared" si="0"/>
        <v>0.15889992360580596</v>
      </c>
      <c r="F33" s="9">
        <f t="shared" si="0"/>
        <v>0.13625103220478943</v>
      </c>
      <c r="G33" s="9">
        <f t="shared" si="0"/>
        <v>0.17515099223468508</v>
      </c>
      <c r="H33" s="9"/>
      <c r="I33" s="9"/>
      <c r="J33" s="9"/>
      <c r="K33" s="9"/>
      <c r="L33" s="9"/>
      <c r="M33" s="9"/>
      <c r="N33" s="8" t="s">
        <v>24</v>
      </c>
    </row>
    <row r="34" spans="1:14">
      <c r="A34" s="2" t="s">
        <v>2</v>
      </c>
      <c r="B34" s="9">
        <f t="shared" ref="B34:M37" si="1">B14/B24</f>
        <v>0.17813313499442171</v>
      </c>
      <c r="C34" s="9">
        <f t="shared" si="1"/>
        <v>0.21865443425076453</v>
      </c>
      <c r="D34" s="9">
        <f t="shared" si="1"/>
        <v>0.17066346922462031</v>
      </c>
      <c r="E34" s="9">
        <f t="shared" si="1"/>
        <v>0.19747695293546821</v>
      </c>
      <c r="F34" s="9">
        <f t="shared" si="1"/>
        <v>0.20264317180616739</v>
      </c>
      <c r="G34" s="9">
        <f t="shared" si="1"/>
        <v>0.16110887906789875</v>
      </c>
      <c r="H34" s="9">
        <f t="shared" si="1"/>
        <v>0.10504420176807072</v>
      </c>
      <c r="I34" s="9">
        <f t="shared" si="1"/>
        <v>0.1383358856559469</v>
      </c>
      <c r="J34" s="9">
        <f t="shared" si="1"/>
        <v>0.15488215488215487</v>
      </c>
      <c r="K34" s="9">
        <f t="shared" si="1"/>
        <v>0.15287244401168451</v>
      </c>
      <c r="L34" s="9">
        <f t="shared" si="1"/>
        <v>0.12686885946176849</v>
      </c>
      <c r="M34" s="9">
        <f t="shared" si="1"/>
        <v>0.19182027649769584</v>
      </c>
      <c r="N34" s="5"/>
    </row>
    <row r="35" spans="1:14">
      <c r="A35" s="2" t="s">
        <v>3</v>
      </c>
      <c r="B35" s="9">
        <f t="shared" si="1"/>
        <v>0.32602946732149601</v>
      </c>
      <c r="C35" s="9">
        <f t="shared" si="1"/>
        <v>0.38875767595654226</v>
      </c>
      <c r="D35" s="9">
        <f t="shared" si="1"/>
        <v>0.37004950495049505</v>
      </c>
      <c r="E35" s="9">
        <f t="shared" si="1"/>
        <v>0.48335974643423135</v>
      </c>
      <c r="F35" s="9">
        <f t="shared" si="1"/>
        <v>0.39532619279454723</v>
      </c>
      <c r="G35" s="9">
        <f t="shared" si="1"/>
        <v>0.42824858757062145</v>
      </c>
      <c r="H35" s="9">
        <f t="shared" si="1"/>
        <v>5.1550242809114681E-2</v>
      </c>
      <c r="I35" s="9">
        <f t="shared" si="1"/>
        <v>7.7958496915311273E-2</v>
      </c>
      <c r="J35" s="9">
        <f t="shared" si="1"/>
        <v>7.4582924435721301E-2</v>
      </c>
      <c r="K35" s="9">
        <f t="shared" si="1"/>
        <v>7.1223434807581851E-2</v>
      </c>
      <c r="L35" s="9">
        <f t="shared" si="1"/>
        <v>8.7244616234124786E-2</v>
      </c>
      <c r="M35" s="9">
        <f t="shared" si="1"/>
        <v>7.5575027382256299E-2</v>
      </c>
      <c r="N35" s="5"/>
    </row>
    <row r="36" spans="1:14">
      <c r="A36" s="2" t="s">
        <v>4</v>
      </c>
      <c r="B36" s="9">
        <f t="shared" si="1"/>
        <v>0.28948758584257794</v>
      </c>
      <c r="C36" s="9">
        <f t="shared" si="1"/>
        <v>0.38242730720606827</v>
      </c>
      <c r="D36" s="9">
        <f t="shared" si="1"/>
        <v>0.31603229527104959</v>
      </c>
      <c r="E36" s="9">
        <f t="shared" si="1"/>
        <v>0.30268817204301074</v>
      </c>
      <c r="F36" s="9">
        <f t="shared" si="1"/>
        <v>0.38277202072538863</v>
      </c>
      <c r="G36" s="9">
        <f t="shared" si="1"/>
        <v>0.33618951612903225</v>
      </c>
      <c r="H36" s="9">
        <f t="shared" si="1"/>
        <v>0.14880332986472425</v>
      </c>
      <c r="I36" s="9">
        <f t="shared" si="1"/>
        <v>0.23929008567931456</v>
      </c>
      <c r="J36" s="9">
        <f t="shared" si="1"/>
        <v>0.18806306306306306</v>
      </c>
      <c r="K36" s="9">
        <f t="shared" si="1"/>
        <v>0.33400267737617134</v>
      </c>
      <c r="L36" s="9">
        <f t="shared" si="1"/>
        <v>0.27635683094198377</v>
      </c>
      <c r="M36" s="9">
        <f t="shared" si="1"/>
        <v>0.21263289555972484</v>
      </c>
      <c r="N36" s="5"/>
    </row>
    <row r="37" spans="1:14">
      <c r="A37" s="2" t="s">
        <v>5</v>
      </c>
      <c r="B37" s="9">
        <f t="shared" si="1"/>
        <v>0.49360730593607305</v>
      </c>
      <c r="C37" s="9">
        <f t="shared" si="1"/>
        <v>0.6053097345132743</v>
      </c>
      <c r="D37" s="9">
        <f t="shared" si="1"/>
        <v>0.52846347607052901</v>
      </c>
      <c r="E37" s="9">
        <f t="shared" si="1"/>
        <v>0.57404415724286484</v>
      </c>
      <c r="F37" s="9">
        <f t="shared" si="1"/>
        <v>0.5407296351824088</v>
      </c>
      <c r="G37" s="9">
        <f t="shared" si="1"/>
        <v>0.55200774068698599</v>
      </c>
      <c r="H37" s="9">
        <f t="shared" si="1"/>
        <v>6.9810620126253248E-2</v>
      </c>
      <c r="I37" s="9">
        <f t="shared" si="1"/>
        <v>9.2506459948320408E-2</v>
      </c>
      <c r="J37" s="9">
        <f t="shared" si="1"/>
        <v>9.3896713615023469E-2</v>
      </c>
      <c r="K37" s="9">
        <f t="shared" si="1"/>
        <v>0.10253953042644945</v>
      </c>
      <c r="L37" s="9">
        <f t="shared" si="1"/>
        <v>8.423153692614771E-2</v>
      </c>
      <c r="M37" s="9">
        <f t="shared" si="1"/>
        <v>7.7850877192982462E-2</v>
      </c>
      <c r="N37" s="5"/>
    </row>
    <row r="38" spans="1:14">
      <c r="A38" s="2" t="s">
        <v>6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5"/>
    </row>
    <row r="39" spans="1:14">
      <c r="A39" s="2" t="s">
        <v>7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5"/>
    </row>
    <row r="41" spans="1:14">
      <c r="A41" s="1"/>
      <c r="B41" s="2">
        <v>1</v>
      </c>
      <c r="C41" s="2">
        <v>2</v>
      </c>
      <c r="D41" s="2">
        <v>3</v>
      </c>
      <c r="E41" s="2">
        <v>4</v>
      </c>
      <c r="F41" s="2">
        <v>5</v>
      </c>
      <c r="G41" s="2">
        <v>6</v>
      </c>
      <c r="H41" s="2">
        <v>7</v>
      </c>
      <c r="I41" s="2">
        <v>8</v>
      </c>
      <c r="J41" s="2">
        <v>9</v>
      </c>
      <c r="K41" s="2">
        <v>10</v>
      </c>
      <c r="L41" s="2">
        <v>11</v>
      </c>
      <c r="M41" s="2">
        <v>12</v>
      </c>
    </row>
    <row r="42" spans="1:14">
      <c r="A42" s="2" t="s">
        <v>0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4">
      <c r="A43" s="2" t="s">
        <v>1</v>
      </c>
      <c r="B43" s="14">
        <f>B33/0.1461</f>
        <v>0.7276523868406648</v>
      </c>
      <c r="C43" s="14">
        <f t="shared" ref="C43:M43" si="2">C33/0.1461</f>
        <v>1.0842314827563957</v>
      </c>
      <c r="D43" s="14">
        <f t="shared" si="2"/>
        <v>0.97059054543822443</v>
      </c>
      <c r="E43" s="14">
        <f t="shared" si="2"/>
        <v>1.0876107022984665</v>
      </c>
      <c r="F43" s="14">
        <f t="shared" si="2"/>
        <v>0.93258748942361003</v>
      </c>
      <c r="G43" s="14">
        <f t="shared" si="2"/>
        <v>1.1988432048917528</v>
      </c>
      <c r="H43" s="14"/>
      <c r="I43" s="14"/>
      <c r="J43" s="14"/>
      <c r="K43" s="14"/>
      <c r="L43" s="14"/>
      <c r="M43" s="14"/>
      <c r="N43" s="7" t="s">
        <v>25</v>
      </c>
    </row>
    <row r="44" spans="1:14">
      <c r="A44" s="2" t="s">
        <v>2</v>
      </c>
      <c r="B44" s="14">
        <f t="shared" ref="B44:M44" si="3">B34/0.1461</f>
        <v>1.2192548596469657</v>
      </c>
      <c r="C44" s="14">
        <f t="shared" si="3"/>
        <v>1.4966080373084498</v>
      </c>
      <c r="D44" s="14">
        <f t="shared" si="3"/>
        <v>1.1681277838783046</v>
      </c>
      <c r="E44" s="14">
        <f t="shared" si="3"/>
        <v>1.3516560775870514</v>
      </c>
      <c r="F44" s="14">
        <f t="shared" si="3"/>
        <v>1.3870169185911525</v>
      </c>
      <c r="G44" s="14">
        <f t="shared" si="3"/>
        <v>1.1027301784250427</v>
      </c>
      <c r="H44" s="14">
        <f t="shared" si="3"/>
        <v>0.71898837623593914</v>
      </c>
      <c r="I44" s="14">
        <f t="shared" si="3"/>
        <v>0.94685753357937641</v>
      </c>
      <c r="J44" s="14">
        <f t="shared" si="3"/>
        <v>1.0601105741420593</v>
      </c>
      <c r="K44" s="14">
        <f t="shared" si="3"/>
        <v>1.0463548529204962</v>
      </c>
      <c r="L44" s="14">
        <f t="shared" si="3"/>
        <v>0.86837001684988691</v>
      </c>
      <c r="M44" s="14">
        <f t="shared" si="3"/>
        <v>1.3129382374927847</v>
      </c>
    </row>
    <row r="45" spans="1:14">
      <c r="A45" s="2" t="s">
        <v>3</v>
      </c>
      <c r="B45" s="14">
        <f t="shared" ref="B45:M45" si="4">B35/0.1461</f>
        <v>2.2315500843360438</v>
      </c>
      <c r="C45" s="14">
        <f t="shared" si="4"/>
        <v>2.660901272803164</v>
      </c>
      <c r="D45" s="14">
        <f t="shared" si="4"/>
        <v>2.5328508210163929</v>
      </c>
      <c r="E45" s="14">
        <f t="shared" si="4"/>
        <v>3.3084171556073327</v>
      </c>
      <c r="F45" s="14">
        <f t="shared" si="4"/>
        <v>2.7058603202912197</v>
      </c>
      <c r="G45" s="14">
        <f t="shared" si="4"/>
        <v>2.9312018314210913</v>
      </c>
      <c r="H45" s="14">
        <f t="shared" si="4"/>
        <v>0.35284218212946394</v>
      </c>
      <c r="I45" s="14">
        <f t="shared" si="4"/>
        <v>0.53359683035805117</v>
      </c>
      <c r="J45" s="14">
        <f t="shared" si="4"/>
        <v>0.51049229593238399</v>
      </c>
      <c r="K45" s="14">
        <f t="shared" si="4"/>
        <v>0.48749784262547463</v>
      </c>
      <c r="L45" s="14">
        <f t="shared" si="4"/>
        <v>0.59715685307409161</v>
      </c>
      <c r="M45" s="14">
        <f t="shared" si="4"/>
        <v>0.51728287051510125</v>
      </c>
    </row>
    <row r="46" spans="1:14">
      <c r="A46" s="2" t="s">
        <v>4</v>
      </c>
      <c r="B46" s="14">
        <f t="shared" ref="B46:M46" si="5">B36/0.1461</f>
        <v>1.9814345369101842</v>
      </c>
      <c r="C46" s="14">
        <f t="shared" si="5"/>
        <v>2.6175722601373597</v>
      </c>
      <c r="D46" s="14">
        <f t="shared" si="5"/>
        <v>2.1631231709175194</v>
      </c>
      <c r="E46" s="14">
        <f t="shared" si="5"/>
        <v>2.0717876252088345</v>
      </c>
      <c r="F46" s="14">
        <f t="shared" si="5"/>
        <v>2.6199316955878755</v>
      </c>
      <c r="G46" s="14">
        <f t="shared" si="5"/>
        <v>2.3010918283985777</v>
      </c>
      <c r="H46" s="14">
        <f t="shared" si="5"/>
        <v>1.0185032844950324</v>
      </c>
      <c r="I46" s="14">
        <f t="shared" si="5"/>
        <v>1.6378513735750482</v>
      </c>
      <c r="J46" s="14">
        <f t="shared" si="5"/>
        <v>1.2872215130942029</v>
      </c>
      <c r="K46" s="14">
        <f t="shared" si="5"/>
        <v>2.2861237328964497</v>
      </c>
      <c r="L46" s="14">
        <f t="shared" si="5"/>
        <v>1.8915594178096082</v>
      </c>
      <c r="M46" s="14">
        <f t="shared" si="5"/>
        <v>1.4553928511959262</v>
      </c>
    </row>
    <row r="47" spans="1:14">
      <c r="A47" s="2" t="s">
        <v>5</v>
      </c>
      <c r="B47" s="14">
        <f t="shared" ref="B47:M47" si="6">B37/0.1461</f>
        <v>3.3785578777280838</v>
      </c>
      <c r="C47" s="14">
        <f t="shared" si="6"/>
        <v>4.1431193327397278</v>
      </c>
      <c r="D47" s="14">
        <f t="shared" si="6"/>
        <v>3.6171353598256606</v>
      </c>
      <c r="E47" s="14">
        <f t="shared" si="6"/>
        <v>3.9291181193899027</v>
      </c>
      <c r="F47" s="14">
        <f t="shared" si="6"/>
        <v>3.7010926432745297</v>
      </c>
      <c r="G47" s="14">
        <f t="shared" si="6"/>
        <v>3.7782870683571934</v>
      </c>
      <c r="H47" s="14">
        <f t="shared" si="6"/>
        <v>0.4778276531571064</v>
      </c>
      <c r="I47" s="14">
        <f t="shared" si="6"/>
        <v>0.63317221046078309</v>
      </c>
      <c r="J47" s="14">
        <f t="shared" si="6"/>
        <v>0.64268797820002366</v>
      </c>
      <c r="K47" s="14">
        <f t="shared" si="6"/>
        <v>0.70184483522552665</v>
      </c>
      <c r="L47" s="14">
        <f t="shared" si="6"/>
        <v>0.5765334491865004</v>
      </c>
      <c r="M47" s="14">
        <f t="shared" si="6"/>
        <v>0.53286021350432899</v>
      </c>
    </row>
    <row r="48" spans="1:14">
      <c r="A48" s="2" t="s">
        <v>6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1:13">
      <c r="A49" s="2" t="s">
        <v>7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1" spans="1:13">
      <c r="E51" s="10" t="s">
        <v>26</v>
      </c>
      <c r="F51" s="11" t="s">
        <v>27</v>
      </c>
    </row>
    <row r="52" spans="1:13">
      <c r="D52" s="6" t="s">
        <v>12</v>
      </c>
      <c r="E52" s="12">
        <f>AVERAGE(B43:G43)</f>
        <v>1.0002526352748522</v>
      </c>
      <c r="F52" s="13">
        <f>STDEV(B43:G43)</f>
        <v>0.16364070399636099</v>
      </c>
    </row>
    <row r="53" spans="1:13">
      <c r="D53" s="6" t="s">
        <v>14</v>
      </c>
      <c r="E53" s="12">
        <f>AVERAGE(B44:G44)</f>
        <v>1.2875656425728279</v>
      </c>
      <c r="F53" s="13">
        <f>STDEV(B44:G44)</f>
        <v>0.14885750026047942</v>
      </c>
    </row>
    <row r="54" spans="1:13">
      <c r="D54" s="6" t="s">
        <v>16</v>
      </c>
      <c r="E54" s="12">
        <f>AVERAGE(B45:G45)</f>
        <v>2.7284635809125408</v>
      </c>
      <c r="F54" s="13">
        <f>STDEV(B45:G45)</f>
        <v>0.36543450707408226</v>
      </c>
    </row>
    <row r="55" spans="1:13">
      <c r="D55" s="6" t="s">
        <v>18</v>
      </c>
      <c r="E55" s="12">
        <f>AVERAGE(B46:G46)</f>
        <v>2.2924901861933917</v>
      </c>
      <c r="F55" s="13">
        <f>STDEV(B46:G46)</f>
        <v>0.27392383873639098</v>
      </c>
    </row>
    <row r="56" spans="1:13">
      <c r="D56" s="6" t="s">
        <v>20</v>
      </c>
      <c r="E56" s="12">
        <f>AVERAGE(B47:G47)</f>
        <v>3.7578850668858501</v>
      </c>
      <c r="F56" s="13">
        <f>STDEV(B47:G47)</f>
        <v>0.26270417407166452</v>
      </c>
    </row>
    <row r="58" spans="1:13">
      <c r="D58" s="6" t="s">
        <v>12</v>
      </c>
      <c r="E58" s="12">
        <f>AVERAGE(B43:G43)</f>
        <v>1.0002526352748522</v>
      </c>
      <c r="F58" s="13">
        <f>STDEV(B43:G43)</f>
        <v>0.16364070399636099</v>
      </c>
    </row>
    <row r="59" spans="1:13">
      <c r="C59" s="6" t="s">
        <v>15</v>
      </c>
      <c r="D59" s="6" t="s">
        <v>28</v>
      </c>
      <c r="E59" s="12">
        <f>AVERAGE(H44:M44)</f>
        <v>0.99226993187009027</v>
      </c>
      <c r="F59" s="13">
        <f>STDEV(H44:M44)</f>
        <v>0.20122225382406536</v>
      </c>
    </row>
    <row r="60" spans="1:13">
      <c r="C60" s="6" t="s">
        <v>17</v>
      </c>
      <c r="D60" s="6" t="s">
        <v>29</v>
      </c>
      <c r="E60" s="12">
        <f>AVERAGE(H45:M45)</f>
        <v>0.49981147910576107</v>
      </c>
      <c r="F60" s="13">
        <f>STDEV(H45:M45)</f>
        <v>8.0979628370612414E-2</v>
      </c>
    </row>
    <row r="61" spans="1:13">
      <c r="C61" s="6" t="s">
        <v>19</v>
      </c>
      <c r="D61" s="6" t="s">
        <v>30</v>
      </c>
      <c r="E61" s="12">
        <f>AVERAGE(H46:M46)</f>
        <v>1.5961086955110444</v>
      </c>
      <c r="F61" s="13">
        <f>STDEV(H46:M46)</f>
        <v>0.45033200717568161</v>
      </c>
    </row>
    <row r="62" spans="1:13">
      <c r="C62" s="6" t="s">
        <v>21</v>
      </c>
      <c r="D62" s="6" t="s">
        <v>31</v>
      </c>
      <c r="E62" s="12">
        <f>AVERAGE(H47:M47)</f>
        <v>0.59415438995571146</v>
      </c>
      <c r="F62" s="13">
        <f>STDEV(H47:M47)</f>
        <v>8.1332053732710977E-2</v>
      </c>
    </row>
  </sheetData>
  <pageMargins left="0.7" right="0.7" top="0.75" bottom="0.75" header="0.3" footer="0.3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2"/>
  <sheetViews>
    <sheetView topLeftCell="A31" workbookViewId="0">
      <selection activeCell="O55" sqref="O55"/>
    </sheetView>
  </sheetViews>
  <sheetFormatPr baseColWidth="10" defaultColWidth="8.83203125" defaultRowHeight="14" x14ac:dyDescent="0"/>
  <sheetData>
    <row r="1" spans="1:1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5" t="s">
        <v>11</v>
      </c>
    </row>
    <row r="3" spans="1:14">
      <c r="A3" s="2" t="s">
        <v>1</v>
      </c>
      <c r="B3" s="6" t="s">
        <v>12</v>
      </c>
      <c r="C3" s="6" t="s">
        <v>12</v>
      </c>
      <c r="D3" s="6" t="s">
        <v>12</v>
      </c>
      <c r="E3" s="6" t="s">
        <v>12</v>
      </c>
      <c r="F3" s="6" t="s">
        <v>12</v>
      </c>
      <c r="G3" s="6" t="s">
        <v>12</v>
      </c>
      <c r="H3" s="6"/>
      <c r="I3" s="6" t="s">
        <v>13</v>
      </c>
      <c r="J3" s="6" t="s">
        <v>13</v>
      </c>
      <c r="K3" s="6" t="s">
        <v>13</v>
      </c>
      <c r="L3" s="6" t="s">
        <v>13</v>
      </c>
      <c r="M3" s="3"/>
      <c r="N3" s="5" t="s">
        <v>11</v>
      </c>
    </row>
    <row r="4" spans="1:14">
      <c r="A4" s="2" t="s">
        <v>2</v>
      </c>
      <c r="B4" s="6" t="s">
        <v>14</v>
      </c>
      <c r="C4" s="6" t="s">
        <v>14</v>
      </c>
      <c r="D4" s="6" t="s">
        <v>14</v>
      </c>
      <c r="E4" s="6" t="s">
        <v>14</v>
      </c>
      <c r="F4" s="6" t="s">
        <v>14</v>
      </c>
      <c r="G4" s="6" t="s">
        <v>14</v>
      </c>
      <c r="H4" s="6" t="s">
        <v>15</v>
      </c>
      <c r="I4" s="6" t="s">
        <v>15</v>
      </c>
      <c r="J4" s="6" t="s">
        <v>15</v>
      </c>
      <c r="K4" s="6" t="s">
        <v>15</v>
      </c>
      <c r="L4" s="6" t="s">
        <v>15</v>
      </c>
      <c r="M4" s="6" t="s">
        <v>15</v>
      </c>
      <c r="N4" s="5" t="s">
        <v>11</v>
      </c>
    </row>
    <row r="5" spans="1:14">
      <c r="A5" s="2" t="s">
        <v>3</v>
      </c>
      <c r="B5" s="6" t="s">
        <v>16</v>
      </c>
      <c r="C5" s="6" t="s">
        <v>16</v>
      </c>
      <c r="D5" s="6" t="s">
        <v>16</v>
      </c>
      <c r="E5" s="6" t="s">
        <v>16</v>
      </c>
      <c r="F5" s="6" t="s">
        <v>16</v>
      </c>
      <c r="G5" s="6" t="s">
        <v>16</v>
      </c>
      <c r="H5" s="6" t="s">
        <v>17</v>
      </c>
      <c r="I5" s="6" t="s">
        <v>17</v>
      </c>
      <c r="J5" s="6" t="s">
        <v>17</v>
      </c>
      <c r="K5" s="6" t="s">
        <v>17</v>
      </c>
      <c r="L5" s="6" t="s">
        <v>17</v>
      </c>
      <c r="M5" s="6" t="s">
        <v>17</v>
      </c>
      <c r="N5" s="5" t="s">
        <v>11</v>
      </c>
    </row>
    <row r="6" spans="1:14">
      <c r="A6" s="2" t="s">
        <v>4</v>
      </c>
      <c r="B6" s="6" t="s">
        <v>18</v>
      </c>
      <c r="C6" s="6" t="s">
        <v>18</v>
      </c>
      <c r="D6" s="6" t="s">
        <v>18</v>
      </c>
      <c r="E6" s="6" t="s">
        <v>18</v>
      </c>
      <c r="F6" s="6" t="s">
        <v>18</v>
      </c>
      <c r="G6" s="6" t="s">
        <v>18</v>
      </c>
      <c r="H6" s="6" t="s">
        <v>19</v>
      </c>
      <c r="I6" s="6" t="s">
        <v>19</v>
      </c>
      <c r="J6" s="6" t="s">
        <v>19</v>
      </c>
      <c r="K6" s="6" t="s">
        <v>19</v>
      </c>
      <c r="L6" s="6" t="s">
        <v>19</v>
      </c>
      <c r="M6" s="6" t="s">
        <v>19</v>
      </c>
      <c r="N6" s="5" t="s">
        <v>11</v>
      </c>
    </row>
    <row r="7" spans="1:14">
      <c r="A7" s="2" t="s">
        <v>5</v>
      </c>
      <c r="B7" s="6" t="s">
        <v>20</v>
      </c>
      <c r="C7" s="6" t="s">
        <v>20</v>
      </c>
      <c r="D7" s="6" t="s">
        <v>20</v>
      </c>
      <c r="E7" s="6" t="s">
        <v>20</v>
      </c>
      <c r="F7" s="6" t="s">
        <v>20</v>
      </c>
      <c r="G7" s="6" t="s">
        <v>20</v>
      </c>
      <c r="H7" s="6" t="s">
        <v>21</v>
      </c>
      <c r="I7" s="6" t="s">
        <v>21</v>
      </c>
      <c r="J7" s="6" t="s">
        <v>21</v>
      </c>
      <c r="K7" s="6" t="s">
        <v>21</v>
      </c>
      <c r="L7" s="6" t="s">
        <v>21</v>
      </c>
      <c r="M7" s="6" t="s">
        <v>21</v>
      </c>
      <c r="N7" s="5" t="s">
        <v>11</v>
      </c>
    </row>
    <row r="8" spans="1:14">
      <c r="A8" s="2" t="s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5" t="s">
        <v>11</v>
      </c>
    </row>
    <row r="9" spans="1:14">
      <c r="A9" s="2" t="s">
        <v>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5" t="s">
        <v>11</v>
      </c>
    </row>
    <row r="11" spans="1:14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  <c r="N11" s="4" t="s">
        <v>22</v>
      </c>
    </row>
    <row r="12" spans="1:14">
      <c r="A12" s="2" t="s">
        <v>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5" t="s">
        <v>8</v>
      </c>
    </row>
    <row r="13" spans="1:14">
      <c r="A13" s="2" t="s">
        <v>1</v>
      </c>
      <c r="B13" s="3">
        <v>21597</v>
      </c>
      <c r="C13" s="3">
        <v>21321</v>
      </c>
      <c r="D13" s="3">
        <v>24768</v>
      </c>
      <c r="E13" s="3">
        <v>28437</v>
      </c>
      <c r="F13" s="3">
        <v>23500</v>
      </c>
      <c r="G13" s="3">
        <v>26741</v>
      </c>
      <c r="H13" s="3"/>
      <c r="I13" s="3">
        <v>1268</v>
      </c>
      <c r="J13" s="3">
        <v>524</v>
      </c>
      <c r="K13" s="3">
        <v>721</v>
      </c>
      <c r="L13" s="3">
        <v>762</v>
      </c>
      <c r="M13" s="3"/>
      <c r="N13" s="5" t="s">
        <v>8</v>
      </c>
    </row>
    <row r="14" spans="1:14">
      <c r="A14" s="2" t="s">
        <v>2</v>
      </c>
      <c r="B14" s="3">
        <v>61819</v>
      </c>
      <c r="C14" s="3">
        <v>57521</v>
      </c>
      <c r="D14" s="3">
        <v>55667</v>
      </c>
      <c r="E14" s="3">
        <v>54789</v>
      </c>
      <c r="F14" s="3">
        <v>57604</v>
      </c>
      <c r="G14" s="3">
        <v>54476</v>
      </c>
      <c r="H14" s="3">
        <v>25502</v>
      </c>
      <c r="I14" s="3">
        <v>34176</v>
      </c>
      <c r="J14" s="3">
        <v>43448</v>
      </c>
      <c r="K14" s="3">
        <v>38157</v>
      </c>
      <c r="L14" s="3">
        <v>34892</v>
      </c>
      <c r="M14" s="3">
        <v>43463</v>
      </c>
      <c r="N14" s="5" t="s">
        <v>8</v>
      </c>
    </row>
    <row r="15" spans="1:14">
      <c r="A15" s="2" t="s">
        <v>3</v>
      </c>
      <c r="B15" s="3">
        <v>126114</v>
      </c>
      <c r="C15" s="3">
        <v>112764</v>
      </c>
      <c r="D15" s="3">
        <v>108645</v>
      </c>
      <c r="E15" s="3">
        <v>122026</v>
      </c>
      <c r="F15" s="3">
        <v>104756</v>
      </c>
      <c r="G15" s="3">
        <v>99334</v>
      </c>
      <c r="H15" s="3">
        <v>17875</v>
      </c>
      <c r="I15" s="3">
        <v>16340</v>
      </c>
      <c r="J15" s="3">
        <v>18156</v>
      </c>
      <c r="K15" s="3">
        <v>17100</v>
      </c>
      <c r="L15" s="3">
        <v>20696</v>
      </c>
      <c r="M15" s="3">
        <v>17096</v>
      </c>
      <c r="N15" s="5" t="s">
        <v>8</v>
      </c>
    </row>
    <row r="16" spans="1:14">
      <c r="A16" s="2" t="s">
        <v>4</v>
      </c>
      <c r="B16" s="3">
        <v>73066</v>
      </c>
      <c r="C16" s="3">
        <v>73883</v>
      </c>
      <c r="D16" s="3">
        <v>73031</v>
      </c>
      <c r="E16" s="3">
        <v>69815</v>
      </c>
      <c r="F16" s="3">
        <v>71790</v>
      </c>
      <c r="G16" s="3">
        <v>101889</v>
      </c>
      <c r="H16" s="3">
        <v>38418</v>
      </c>
      <c r="I16" s="3">
        <v>51241</v>
      </c>
      <c r="J16" s="3">
        <v>37607</v>
      </c>
      <c r="K16" s="3">
        <v>62711</v>
      </c>
      <c r="L16" s="3">
        <v>61971</v>
      </c>
      <c r="M16" s="3">
        <v>37596</v>
      </c>
      <c r="N16" s="5" t="s">
        <v>8</v>
      </c>
    </row>
    <row r="17" spans="1:14">
      <c r="A17" s="2" t="s">
        <v>5</v>
      </c>
      <c r="B17" s="3">
        <v>131653</v>
      </c>
      <c r="C17" s="3">
        <v>151759</v>
      </c>
      <c r="D17" s="3">
        <v>130163</v>
      </c>
      <c r="E17" s="3">
        <v>136881</v>
      </c>
      <c r="F17" s="3">
        <v>154644</v>
      </c>
      <c r="G17" s="3">
        <v>123840</v>
      </c>
      <c r="H17" s="3">
        <v>27014</v>
      </c>
      <c r="I17" s="3">
        <v>23271</v>
      </c>
      <c r="J17" s="3">
        <v>25072</v>
      </c>
      <c r="K17" s="3">
        <v>26757</v>
      </c>
      <c r="L17" s="3">
        <v>28985</v>
      </c>
      <c r="M17" s="3">
        <v>17727</v>
      </c>
      <c r="N17" s="5" t="s">
        <v>8</v>
      </c>
    </row>
    <row r="18" spans="1:14">
      <c r="A18" s="2" t="s">
        <v>6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5" t="s">
        <v>8</v>
      </c>
    </row>
    <row r="19" spans="1:14">
      <c r="A19" s="2" t="s">
        <v>7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5" t="s">
        <v>8</v>
      </c>
    </row>
    <row r="21" spans="1:14">
      <c r="A21" s="1"/>
      <c r="B21" s="2">
        <v>1</v>
      </c>
      <c r="C21" s="2">
        <v>2</v>
      </c>
      <c r="D21" s="2">
        <v>3</v>
      </c>
      <c r="E21" s="2">
        <v>4</v>
      </c>
      <c r="F21" s="2">
        <v>5</v>
      </c>
      <c r="G21" s="2">
        <v>6</v>
      </c>
      <c r="H21" s="2">
        <v>7</v>
      </c>
      <c r="I21" s="2">
        <v>8</v>
      </c>
      <c r="J21" s="2">
        <v>9</v>
      </c>
      <c r="K21" s="2">
        <v>10</v>
      </c>
      <c r="L21" s="2">
        <v>11</v>
      </c>
      <c r="M21" s="2">
        <v>12</v>
      </c>
      <c r="N21" s="4" t="s">
        <v>22</v>
      </c>
    </row>
    <row r="22" spans="1:14">
      <c r="A22" s="2" t="s">
        <v>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5" t="s">
        <v>23</v>
      </c>
    </row>
    <row r="23" spans="1:14">
      <c r="A23" s="2" t="s">
        <v>1</v>
      </c>
      <c r="B23" s="3">
        <v>300763</v>
      </c>
      <c r="C23" s="3">
        <v>173151</v>
      </c>
      <c r="D23" s="3">
        <v>211156</v>
      </c>
      <c r="E23" s="3">
        <v>194120</v>
      </c>
      <c r="F23" s="3">
        <v>185662</v>
      </c>
      <c r="G23" s="3">
        <v>220569</v>
      </c>
      <c r="H23" s="3"/>
      <c r="I23" s="3">
        <v>156876</v>
      </c>
      <c r="J23" s="3">
        <v>195832</v>
      </c>
      <c r="K23" s="3">
        <v>187439</v>
      </c>
      <c r="L23" s="3">
        <v>174689</v>
      </c>
      <c r="M23" s="3"/>
      <c r="N23" s="5" t="s">
        <v>23</v>
      </c>
    </row>
    <row r="24" spans="1:14">
      <c r="A24" s="2" t="s">
        <v>2</v>
      </c>
      <c r="B24" s="3">
        <v>445816</v>
      </c>
      <c r="C24" s="3">
        <v>356246</v>
      </c>
      <c r="D24" s="3">
        <v>439833</v>
      </c>
      <c r="E24" s="3">
        <v>398688</v>
      </c>
      <c r="F24" s="3">
        <v>362877</v>
      </c>
      <c r="G24" s="3">
        <v>421629</v>
      </c>
      <c r="H24" s="3">
        <v>336707</v>
      </c>
      <c r="I24" s="3">
        <v>339183</v>
      </c>
      <c r="J24" s="3">
        <v>407566</v>
      </c>
      <c r="K24" s="3">
        <v>336017</v>
      </c>
      <c r="L24" s="3">
        <v>427193</v>
      </c>
      <c r="M24" s="3">
        <v>302432</v>
      </c>
      <c r="N24" s="5" t="s">
        <v>23</v>
      </c>
    </row>
    <row r="25" spans="1:14">
      <c r="A25" s="2" t="s">
        <v>3</v>
      </c>
      <c r="B25" s="3">
        <v>467404</v>
      </c>
      <c r="C25" s="3">
        <v>400541</v>
      </c>
      <c r="D25" s="3">
        <v>416563</v>
      </c>
      <c r="E25" s="3">
        <v>334573</v>
      </c>
      <c r="F25" s="3">
        <v>352451</v>
      </c>
      <c r="G25" s="3">
        <v>320714</v>
      </c>
      <c r="H25" s="3">
        <v>467052</v>
      </c>
      <c r="I25" s="3">
        <v>366923</v>
      </c>
      <c r="J25" s="3">
        <v>336459</v>
      </c>
      <c r="K25" s="3">
        <v>299448</v>
      </c>
      <c r="L25" s="3">
        <v>329112</v>
      </c>
      <c r="M25" s="3">
        <v>300532</v>
      </c>
      <c r="N25" s="5" t="s">
        <v>23</v>
      </c>
    </row>
    <row r="26" spans="1:14">
      <c r="A26" s="2" t="s">
        <v>4</v>
      </c>
      <c r="B26" s="3">
        <v>315500</v>
      </c>
      <c r="C26" s="3">
        <v>256698</v>
      </c>
      <c r="D26" s="3">
        <v>297396</v>
      </c>
      <c r="E26" s="3">
        <v>320403</v>
      </c>
      <c r="F26" s="3">
        <v>270996</v>
      </c>
      <c r="G26" s="3">
        <v>375541</v>
      </c>
      <c r="H26" s="3">
        <v>328464</v>
      </c>
      <c r="I26" s="3">
        <v>263783</v>
      </c>
      <c r="J26" s="3">
        <v>325406</v>
      </c>
      <c r="K26" s="3">
        <v>252214</v>
      </c>
      <c r="L26" s="3">
        <v>280234</v>
      </c>
      <c r="M26" s="3">
        <v>275912</v>
      </c>
      <c r="N26" s="5" t="s">
        <v>23</v>
      </c>
    </row>
    <row r="27" spans="1:14">
      <c r="A27" s="2" t="s">
        <v>5</v>
      </c>
      <c r="B27" s="3">
        <v>393777</v>
      </c>
      <c r="C27" s="3">
        <v>282353</v>
      </c>
      <c r="D27" s="3">
        <v>344715</v>
      </c>
      <c r="E27" s="3">
        <v>317228</v>
      </c>
      <c r="F27" s="3">
        <v>321737</v>
      </c>
      <c r="G27" s="3">
        <v>349154</v>
      </c>
      <c r="H27" s="3">
        <v>511219</v>
      </c>
      <c r="I27" s="3">
        <v>310262</v>
      </c>
      <c r="J27" s="3">
        <v>366812</v>
      </c>
      <c r="K27" s="3">
        <v>354100</v>
      </c>
      <c r="L27" s="3">
        <v>435871</v>
      </c>
      <c r="M27" s="3">
        <v>342075</v>
      </c>
      <c r="N27" s="5" t="s">
        <v>23</v>
      </c>
    </row>
    <row r="28" spans="1:14">
      <c r="A28" s="2" t="s">
        <v>6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5" t="s">
        <v>23</v>
      </c>
    </row>
    <row r="29" spans="1:14">
      <c r="A29" s="2" t="s">
        <v>7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5" t="s">
        <v>23</v>
      </c>
    </row>
    <row r="31" spans="1:14">
      <c r="A31" s="1"/>
      <c r="B31" s="2">
        <v>1</v>
      </c>
      <c r="C31" s="2">
        <v>2</v>
      </c>
      <c r="D31" s="2">
        <v>3</v>
      </c>
      <c r="E31" s="2">
        <v>4</v>
      </c>
      <c r="F31" s="2">
        <v>5</v>
      </c>
      <c r="G31" s="2">
        <v>6</v>
      </c>
      <c r="H31" s="2">
        <v>7</v>
      </c>
      <c r="I31" s="2">
        <v>8</v>
      </c>
      <c r="J31" s="2">
        <v>9</v>
      </c>
      <c r="K31" s="2">
        <v>10</v>
      </c>
      <c r="L31" s="2">
        <v>11</v>
      </c>
      <c r="M31" s="2">
        <v>12</v>
      </c>
      <c r="N31" s="4"/>
    </row>
    <row r="32" spans="1:14">
      <c r="A32" s="2" t="s">
        <v>0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5"/>
    </row>
    <row r="33" spans="1:14">
      <c r="A33" s="2" t="s">
        <v>1</v>
      </c>
      <c r="B33" s="9">
        <f>B13/B23</f>
        <v>7.1807369922497116E-2</v>
      </c>
      <c r="C33" s="9">
        <f t="shared" ref="C33:M33" si="0">C13/C23</f>
        <v>0.12313529809241644</v>
      </c>
      <c r="D33" s="9">
        <f t="shared" si="0"/>
        <v>0.11729716418193184</v>
      </c>
      <c r="E33" s="9">
        <f t="shared" si="0"/>
        <v>0.14649186070471873</v>
      </c>
      <c r="F33" s="9">
        <f t="shared" si="0"/>
        <v>0.12657409701500577</v>
      </c>
      <c r="G33" s="9">
        <f t="shared" si="0"/>
        <v>0.12123643848410248</v>
      </c>
      <c r="H33" s="9"/>
      <c r="I33" s="9"/>
      <c r="J33" s="9"/>
      <c r="K33" s="9"/>
      <c r="L33" s="9"/>
      <c r="M33" s="9"/>
      <c r="N33" s="8" t="s">
        <v>24</v>
      </c>
    </row>
    <row r="34" spans="1:14">
      <c r="A34" s="2" t="s">
        <v>2</v>
      </c>
      <c r="B34" s="9">
        <f t="shared" ref="B34:M37" si="1">B14/B24</f>
        <v>0.13866483033359053</v>
      </c>
      <c r="C34" s="9">
        <f t="shared" si="1"/>
        <v>0.16146426907249484</v>
      </c>
      <c r="D34" s="9">
        <f t="shared" si="1"/>
        <v>0.12656394586127007</v>
      </c>
      <c r="E34" s="9">
        <f t="shared" si="1"/>
        <v>0.13742324825427402</v>
      </c>
      <c r="F34" s="9">
        <f t="shared" si="1"/>
        <v>0.1587424940131229</v>
      </c>
      <c r="G34" s="9">
        <f t="shared" si="1"/>
        <v>0.12920363637226093</v>
      </c>
      <c r="H34" s="9">
        <f t="shared" si="1"/>
        <v>7.5739441116460304E-2</v>
      </c>
      <c r="I34" s="9">
        <f t="shared" si="1"/>
        <v>0.10075976685152263</v>
      </c>
      <c r="J34" s="9">
        <f t="shared" si="1"/>
        <v>0.10660359303769205</v>
      </c>
      <c r="K34" s="9">
        <f t="shared" si="1"/>
        <v>0.11355675456896526</v>
      </c>
      <c r="L34" s="9">
        <f t="shared" si="1"/>
        <v>8.167736830893764E-2</v>
      </c>
      <c r="M34" s="9">
        <f t="shared" si="1"/>
        <v>0.14371164427044758</v>
      </c>
      <c r="N34" s="5"/>
    </row>
    <row r="35" spans="1:14">
      <c r="A35" s="2" t="s">
        <v>3</v>
      </c>
      <c r="B35" s="9">
        <f t="shared" si="1"/>
        <v>0.26981797331644575</v>
      </c>
      <c r="C35" s="9">
        <f t="shared" si="1"/>
        <v>0.28152923171410665</v>
      </c>
      <c r="D35" s="9">
        <f t="shared" si="1"/>
        <v>0.26081289024709348</v>
      </c>
      <c r="E35" s="9">
        <f t="shared" si="1"/>
        <v>0.36472160036823054</v>
      </c>
      <c r="F35" s="9">
        <f t="shared" si="1"/>
        <v>0.29722145773455033</v>
      </c>
      <c r="G35" s="9">
        <f t="shared" si="1"/>
        <v>0.30972767013600905</v>
      </c>
      <c r="H35" s="9">
        <f t="shared" si="1"/>
        <v>3.8271969716434144E-2</v>
      </c>
      <c r="I35" s="9">
        <f t="shared" si="1"/>
        <v>4.4532504094864589E-2</v>
      </c>
      <c r="J35" s="9">
        <f t="shared" si="1"/>
        <v>5.3961998341551271E-2</v>
      </c>
      <c r="K35" s="9">
        <f t="shared" si="1"/>
        <v>5.7105073334936279E-2</v>
      </c>
      <c r="L35" s="9">
        <f t="shared" si="1"/>
        <v>6.2884367631687699E-2</v>
      </c>
      <c r="M35" s="9">
        <f t="shared" si="1"/>
        <v>5.6885789200484475E-2</v>
      </c>
      <c r="N35" s="5"/>
    </row>
    <row r="36" spans="1:14">
      <c r="A36" s="2" t="s">
        <v>4</v>
      </c>
      <c r="B36" s="9">
        <f t="shared" si="1"/>
        <v>0.23158795562599049</v>
      </c>
      <c r="C36" s="9">
        <f t="shared" si="1"/>
        <v>0.28782070760192913</v>
      </c>
      <c r="D36" s="9">
        <f t="shared" si="1"/>
        <v>0.24556819863078186</v>
      </c>
      <c r="E36" s="9">
        <f t="shared" si="1"/>
        <v>0.21789746038582661</v>
      </c>
      <c r="F36" s="9">
        <f t="shared" si="1"/>
        <v>0.26491165921268212</v>
      </c>
      <c r="G36" s="9">
        <f t="shared" si="1"/>
        <v>0.27131258637538913</v>
      </c>
      <c r="H36" s="9">
        <f t="shared" si="1"/>
        <v>0.11696258950752594</v>
      </c>
      <c r="I36" s="9">
        <f t="shared" si="1"/>
        <v>0.19425436817383987</v>
      </c>
      <c r="J36" s="9">
        <f t="shared" si="1"/>
        <v>0.11556947321192602</v>
      </c>
      <c r="K36" s="9">
        <f t="shared" si="1"/>
        <v>0.24864202621583259</v>
      </c>
      <c r="L36" s="9">
        <f t="shared" si="1"/>
        <v>0.22114018998408472</v>
      </c>
      <c r="M36" s="9">
        <f t="shared" si="1"/>
        <v>0.13626083678854128</v>
      </c>
      <c r="N36" s="5"/>
    </row>
    <row r="37" spans="1:14">
      <c r="A37" s="2" t="s">
        <v>5</v>
      </c>
      <c r="B37" s="9">
        <f t="shared" si="1"/>
        <v>0.33433389964370697</v>
      </c>
      <c r="C37" s="9">
        <f t="shared" si="1"/>
        <v>0.53747967969173338</v>
      </c>
      <c r="D37" s="9">
        <f t="shared" si="1"/>
        <v>0.37759598508913161</v>
      </c>
      <c r="E37" s="9">
        <f t="shared" si="1"/>
        <v>0.43149091505163478</v>
      </c>
      <c r="F37" s="9">
        <f t="shared" si="1"/>
        <v>0.480653452975567</v>
      </c>
      <c r="G37" s="9">
        <f t="shared" si="1"/>
        <v>0.35468589791324173</v>
      </c>
      <c r="H37" s="9">
        <f t="shared" si="1"/>
        <v>5.284232393553448E-2</v>
      </c>
      <c r="I37" s="9">
        <f t="shared" si="1"/>
        <v>7.50043511612766E-2</v>
      </c>
      <c r="J37" s="9">
        <f t="shared" si="1"/>
        <v>6.8351089931627099E-2</v>
      </c>
      <c r="K37" s="9">
        <f t="shared" si="1"/>
        <v>7.5563400169443656E-2</v>
      </c>
      <c r="L37" s="9">
        <f t="shared" si="1"/>
        <v>6.6499032970764288E-2</v>
      </c>
      <c r="M37" s="9">
        <f t="shared" si="1"/>
        <v>5.182196886647665E-2</v>
      </c>
      <c r="N37" s="5"/>
    </row>
    <row r="38" spans="1:14">
      <c r="A38" s="2" t="s">
        <v>6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5"/>
    </row>
    <row r="39" spans="1:14">
      <c r="A39" s="2" t="s">
        <v>7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5"/>
    </row>
    <row r="41" spans="1:14">
      <c r="A41" s="1"/>
      <c r="B41" s="2">
        <v>1</v>
      </c>
      <c r="C41" s="2">
        <v>2</v>
      </c>
      <c r="D41" s="2">
        <v>3</v>
      </c>
      <c r="E41" s="2">
        <v>4</v>
      </c>
      <c r="F41" s="2">
        <v>5</v>
      </c>
      <c r="G41" s="2">
        <v>6</v>
      </c>
      <c r="H41" s="2">
        <v>7</v>
      </c>
      <c r="I41" s="2">
        <v>8</v>
      </c>
      <c r="J41" s="2">
        <v>9</v>
      </c>
      <c r="K41" s="2">
        <v>10</v>
      </c>
      <c r="L41" s="2">
        <v>11</v>
      </c>
      <c r="M41" s="2">
        <v>12</v>
      </c>
    </row>
    <row r="42" spans="1:14">
      <c r="A42" s="2" t="s">
        <v>0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4">
      <c r="A43" s="2" t="s">
        <v>1</v>
      </c>
      <c r="B43" s="14">
        <f>B33/0.1178</f>
        <v>0.60957020307722509</v>
      </c>
      <c r="C43" s="14">
        <f t="shared" ref="C43:M43" si="2">C33/0.1178</f>
        <v>1.045291155283671</v>
      </c>
      <c r="D43" s="14">
        <f t="shared" si="2"/>
        <v>0.99573144466835173</v>
      </c>
      <c r="E43" s="14">
        <f t="shared" si="2"/>
        <v>1.2435641825527906</v>
      </c>
      <c r="F43" s="14">
        <f t="shared" si="2"/>
        <v>1.0744829967317977</v>
      </c>
      <c r="G43" s="14">
        <f t="shared" si="2"/>
        <v>1.0291718037699702</v>
      </c>
      <c r="H43" s="14"/>
      <c r="I43" s="14"/>
      <c r="J43" s="14"/>
      <c r="K43" s="14"/>
      <c r="L43" s="14"/>
      <c r="M43" s="14"/>
      <c r="N43" s="7" t="s">
        <v>25</v>
      </c>
    </row>
    <row r="44" spans="1:14">
      <c r="A44" s="2" t="s">
        <v>2</v>
      </c>
      <c r="B44" s="14">
        <f t="shared" ref="B44:M44" si="3">B34/0.1178</f>
        <v>1.1771208007944867</v>
      </c>
      <c r="C44" s="14">
        <f t="shared" si="3"/>
        <v>1.3706644233658305</v>
      </c>
      <c r="D44" s="14">
        <f t="shared" si="3"/>
        <v>1.0743968239496611</v>
      </c>
      <c r="E44" s="14">
        <f t="shared" si="3"/>
        <v>1.1665810547901019</v>
      </c>
      <c r="F44" s="14">
        <f t="shared" si="3"/>
        <v>1.3475593719280381</v>
      </c>
      <c r="G44" s="14">
        <f t="shared" si="3"/>
        <v>1.09680506258286</v>
      </c>
      <c r="H44" s="14">
        <f t="shared" si="3"/>
        <v>0.64294941525008742</v>
      </c>
      <c r="I44" s="14">
        <f t="shared" si="3"/>
        <v>0.85534606834908855</v>
      </c>
      <c r="J44" s="14">
        <f t="shared" si="3"/>
        <v>0.90495410048974578</v>
      </c>
      <c r="K44" s="14">
        <f t="shared" si="3"/>
        <v>0.96397924082313458</v>
      </c>
      <c r="L44" s="14">
        <f t="shared" si="3"/>
        <v>0.69335626747824819</v>
      </c>
      <c r="M44" s="14">
        <f t="shared" si="3"/>
        <v>1.2199630243671271</v>
      </c>
    </row>
    <row r="45" spans="1:14">
      <c r="A45" s="2" t="s">
        <v>3</v>
      </c>
      <c r="B45" s="14">
        <f t="shared" ref="B45:M45" si="4">B35/0.1178</f>
        <v>2.290475155487655</v>
      </c>
      <c r="C45" s="14">
        <f t="shared" si="4"/>
        <v>2.3898916104762873</v>
      </c>
      <c r="D45" s="14">
        <f t="shared" si="4"/>
        <v>2.2140313263760056</v>
      </c>
      <c r="E45" s="14">
        <f t="shared" si="4"/>
        <v>3.096108661869529</v>
      </c>
      <c r="F45" s="14">
        <f t="shared" si="4"/>
        <v>2.5231023576786953</v>
      </c>
      <c r="G45" s="14">
        <f t="shared" si="4"/>
        <v>2.6292671488625556</v>
      </c>
      <c r="H45" s="14">
        <f t="shared" si="4"/>
        <v>0.32488938638738663</v>
      </c>
      <c r="I45" s="14">
        <f t="shared" si="4"/>
        <v>0.37803483951497951</v>
      </c>
      <c r="J45" s="14">
        <f t="shared" si="4"/>
        <v>0.45808147997921284</v>
      </c>
      <c r="K45" s="14">
        <f t="shared" si="4"/>
        <v>0.48476293153596162</v>
      </c>
      <c r="L45" s="14">
        <f t="shared" si="4"/>
        <v>0.53382315476814679</v>
      </c>
      <c r="M45" s="14">
        <f t="shared" si="4"/>
        <v>0.4829014363368801</v>
      </c>
    </row>
    <row r="46" spans="1:14">
      <c r="A46" s="2" t="s">
        <v>4</v>
      </c>
      <c r="B46" s="14">
        <f t="shared" ref="B46:M46" si="5">B36/0.1178</f>
        <v>1.9659418983530601</v>
      </c>
      <c r="C46" s="14">
        <f t="shared" si="5"/>
        <v>2.4432997249739312</v>
      </c>
      <c r="D46" s="14">
        <f t="shared" si="5"/>
        <v>2.0846196827740395</v>
      </c>
      <c r="E46" s="14">
        <f t="shared" si="5"/>
        <v>1.8497237723754381</v>
      </c>
      <c r="F46" s="14">
        <f t="shared" si="5"/>
        <v>2.2488256299888123</v>
      </c>
      <c r="G46" s="14">
        <f t="shared" si="5"/>
        <v>2.303162872456614</v>
      </c>
      <c r="H46" s="14">
        <f t="shared" si="5"/>
        <v>0.9928912521861285</v>
      </c>
      <c r="I46" s="14">
        <f t="shared" si="5"/>
        <v>1.6490184055504233</v>
      </c>
      <c r="J46" s="14">
        <f t="shared" si="5"/>
        <v>0.98106513762246195</v>
      </c>
      <c r="K46" s="14">
        <f t="shared" si="5"/>
        <v>2.1107132955503616</v>
      </c>
      <c r="L46" s="14">
        <f t="shared" si="5"/>
        <v>1.8772511883199041</v>
      </c>
      <c r="M46" s="14">
        <f t="shared" si="5"/>
        <v>1.1567133853017086</v>
      </c>
    </row>
    <row r="47" spans="1:14">
      <c r="A47" s="2" t="s">
        <v>5</v>
      </c>
      <c r="B47" s="14">
        <f t="shared" ref="B47:M47" si="6">B37/0.1178</f>
        <v>2.8381485538515023</v>
      </c>
      <c r="C47" s="14">
        <f t="shared" si="6"/>
        <v>4.5626458377906056</v>
      </c>
      <c r="D47" s="14">
        <f t="shared" si="6"/>
        <v>3.2053988547464485</v>
      </c>
      <c r="E47" s="14">
        <f t="shared" si="6"/>
        <v>3.6629109936471544</v>
      </c>
      <c r="F47" s="14">
        <f t="shared" si="6"/>
        <v>4.080250025259482</v>
      </c>
      <c r="G47" s="14">
        <f t="shared" si="6"/>
        <v>3.0109159415385545</v>
      </c>
      <c r="H47" s="14">
        <f t="shared" si="6"/>
        <v>0.44857660386701598</v>
      </c>
      <c r="I47" s="14">
        <f t="shared" si="6"/>
        <v>0.63670926282917317</v>
      </c>
      <c r="J47" s="14">
        <f t="shared" si="6"/>
        <v>0.58022996546372752</v>
      </c>
      <c r="K47" s="14">
        <f t="shared" si="6"/>
        <v>0.64145500992736548</v>
      </c>
      <c r="L47" s="14">
        <f t="shared" si="6"/>
        <v>0.56450791995555427</v>
      </c>
      <c r="M47" s="14">
        <f t="shared" si="6"/>
        <v>0.43991484606516679</v>
      </c>
    </row>
    <row r="48" spans="1:14">
      <c r="A48" s="2" t="s">
        <v>6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1:13">
      <c r="A49" s="2" t="s">
        <v>7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1" spans="1:13">
      <c r="E51" s="10" t="s">
        <v>26</v>
      </c>
      <c r="F51" s="11" t="s">
        <v>27</v>
      </c>
    </row>
    <row r="52" spans="1:13">
      <c r="D52" s="6" t="s">
        <v>12</v>
      </c>
      <c r="E52" s="12">
        <f>AVERAGE(B43:G43)</f>
        <v>0.9996352976806343</v>
      </c>
      <c r="F52" s="13">
        <f>STDEV(B43:G43)</f>
        <v>0.20986965457158033</v>
      </c>
    </row>
    <row r="53" spans="1:13">
      <c r="D53" s="6" t="s">
        <v>14</v>
      </c>
      <c r="E53" s="12">
        <f>AVERAGE(B44:G44)</f>
        <v>1.2055212562351629</v>
      </c>
      <c r="F53" s="13">
        <f>STDEV(B44:G44)</f>
        <v>0.12552517247292683</v>
      </c>
    </row>
    <row r="54" spans="1:13">
      <c r="D54" s="6" t="s">
        <v>16</v>
      </c>
      <c r="E54" s="12">
        <f>AVERAGE(B45:G45)</f>
        <v>2.5238127101251213</v>
      </c>
      <c r="F54" s="13">
        <f>STDEV(B45:G45)</f>
        <v>0.31843039449334137</v>
      </c>
    </row>
    <row r="55" spans="1:13">
      <c r="D55" s="6" t="s">
        <v>18</v>
      </c>
      <c r="E55" s="12">
        <f>AVERAGE(B46:G46)</f>
        <v>2.1492622634869822</v>
      </c>
      <c r="F55" s="13">
        <f>STDEV(B46:G46)</f>
        <v>0.22251499604275427</v>
      </c>
    </row>
    <row r="56" spans="1:13">
      <c r="D56" s="6" t="s">
        <v>20</v>
      </c>
      <c r="E56" s="12">
        <f>AVERAGE(B47:G47)</f>
        <v>3.5600450344722909</v>
      </c>
      <c r="F56" s="13">
        <f>STDEV(B47:G47)</f>
        <v>0.66855877992057655</v>
      </c>
    </row>
    <row r="58" spans="1:13">
      <c r="D58" s="6" t="s">
        <v>12</v>
      </c>
      <c r="E58" s="12">
        <f>AVERAGE(B43:G43)</f>
        <v>0.9996352976806343</v>
      </c>
      <c r="F58" s="13">
        <f>STDEV(B43:G43)</f>
        <v>0.20986965457158033</v>
      </c>
    </row>
    <row r="59" spans="1:13">
      <c r="C59" s="6" t="s">
        <v>15</v>
      </c>
      <c r="D59" s="6" t="s">
        <v>28</v>
      </c>
      <c r="E59" s="12">
        <f>AVERAGE(H44:M44)</f>
        <v>0.88009135279290529</v>
      </c>
      <c r="F59" s="13">
        <f>STDEV(H44:M44)</f>
        <v>0.20730977152614136</v>
      </c>
    </row>
    <row r="60" spans="1:13">
      <c r="C60" s="6" t="s">
        <v>17</v>
      </c>
      <c r="D60" s="6" t="s">
        <v>29</v>
      </c>
      <c r="E60" s="12">
        <f>AVERAGE(H45:M45)</f>
        <v>0.4437488714204279</v>
      </c>
      <c r="F60" s="13">
        <f>STDEV(H45:M45)</f>
        <v>7.7433568724413426E-2</v>
      </c>
    </row>
    <row r="61" spans="1:13">
      <c r="C61" s="6" t="s">
        <v>19</v>
      </c>
      <c r="D61" s="6" t="s">
        <v>30</v>
      </c>
      <c r="E61" s="12">
        <f>AVERAGE(H46:M46)</f>
        <v>1.4612754440884981</v>
      </c>
      <c r="F61" s="13">
        <f>STDEV(H46:M46)</f>
        <v>0.48431322500866236</v>
      </c>
    </row>
    <row r="62" spans="1:13">
      <c r="C62" s="6" t="s">
        <v>21</v>
      </c>
      <c r="D62" s="6" t="s">
        <v>31</v>
      </c>
      <c r="E62" s="12">
        <f>AVERAGE(H47:M47)</f>
        <v>0.55189893468466722</v>
      </c>
      <c r="F62" s="13">
        <f>STDEV(H47:M47)</f>
        <v>8.8758837686116823E-2</v>
      </c>
    </row>
  </sheetData>
  <pageMargins left="0.7" right="0.7" top="0.75" bottom="0.75" header="0.3" footer="0.3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Measurement_1</vt:lpstr>
      <vt:lpstr>Measurement_2</vt:lpstr>
      <vt:lpstr>Measurement_3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Regev Lab Role Account</dc:creator>
  <cp:lastModifiedBy>Leif</cp:lastModifiedBy>
  <dcterms:created xsi:type="dcterms:W3CDTF">2017-12-09T19:17:53Z</dcterms:created>
  <dcterms:modified xsi:type="dcterms:W3CDTF">2017-12-09T20:19:22Z</dcterms:modified>
</cp:coreProperties>
</file>