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n Rong\Desktop\"/>
    </mc:Choice>
  </mc:AlternateContent>
  <bookViews>
    <workbookView xWindow="0" yWindow="0" windowWidth="14380" windowHeight="4120"/>
  </bookViews>
  <sheets>
    <sheet name="工作表1" sheetId="1" r:id="rId1"/>
  </sheets>
  <definedNames>
    <definedName name="_xlnm._FilterDatabase" localSheetId="0" hidden="1">工作表1!$A$1:$L$16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D17" i="1"/>
  <c r="C17" i="1"/>
  <c r="L13" i="1"/>
  <c r="L12" i="1"/>
  <c r="L11" i="1"/>
  <c r="L10" i="1"/>
  <c r="L5" i="1"/>
  <c r="L4" i="1"/>
  <c r="L3" i="1"/>
  <c r="L2" i="1"/>
  <c r="K12" i="1"/>
  <c r="K11" i="1"/>
  <c r="K10" i="1"/>
  <c r="K9" i="1"/>
  <c r="K4" i="1"/>
  <c r="K3" i="1"/>
  <c r="K2" i="1"/>
  <c r="J15" i="1"/>
  <c r="K15" i="1" s="1"/>
  <c r="J14" i="1"/>
  <c r="K14" i="1" s="1"/>
  <c r="J13" i="1"/>
  <c r="K13" i="1" s="1"/>
  <c r="J12" i="1"/>
  <c r="J11" i="1"/>
  <c r="J10" i="1"/>
  <c r="J9" i="1"/>
  <c r="L9" i="1" s="1"/>
  <c r="J8" i="1"/>
  <c r="K8" i="1" s="1"/>
  <c r="J7" i="1"/>
  <c r="K7" i="1" s="1"/>
  <c r="J6" i="1"/>
  <c r="K6" i="1" s="1"/>
  <c r="J5" i="1"/>
  <c r="K5" i="1" s="1"/>
  <c r="J4" i="1"/>
  <c r="J3" i="1"/>
  <c r="J2" i="1"/>
  <c r="J17" i="1" s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L6" i="1" l="1"/>
  <c r="L14" i="1"/>
  <c r="L7" i="1"/>
  <c r="L15" i="1"/>
  <c r="L8" i="1"/>
  <c r="M18" i="1" l="1"/>
  <c r="M17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<sst xmlns="http://schemas.openxmlformats.org/spreadsheetml/2006/main" count="34" uniqueCount="34">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</sst>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students' overall scores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工作表1!$J$2:$J$15</c:f>
              <c:numCache>
                <c:formatCode>General</c:formatCode>
                <c:ptCount val="14"/>
                <c:pt idx="0">
                  <c:v>59</c:v>
                </c:pt>
                <c:pt idx="1">
                  <c:v>55.6</c:v>
                </c:pt>
                <c:pt idx="2">
                  <c:v>66.900000000000006</c:v>
                </c:pt>
                <c:pt idx="3">
                  <c:v>74.2</c:v>
                </c:pt>
                <c:pt idx="4">
                  <c:v>77.900000000000006</c:v>
                </c:pt>
                <c:pt idx="5">
                  <c:v>75.2</c:v>
                </c:pt>
                <c:pt idx="6">
                  <c:v>81.2</c:v>
                </c:pt>
                <c:pt idx="7">
                  <c:v>80.8</c:v>
                </c:pt>
                <c:pt idx="8">
                  <c:v>80.800000000000011</c:v>
                </c:pt>
                <c:pt idx="9">
                  <c:v>77.599999999999994</c:v>
                </c:pt>
                <c:pt idx="10">
                  <c:v>84.7</c:v>
                </c:pt>
                <c:pt idx="11">
                  <c:v>80.599999999999994</c:v>
                </c:pt>
                <c:pt idx="12">
                  <c:v>91.7</c:v>
                </c:pt>
                <c:pt idx="1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2-467C-9565-E979FD8DB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7952303"/>
        <c:axId val="1007956047"/>
      </c:barChart>
      <c:catAx>
        <c:axId val="100795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7956047"/>
        <c:crosses val="autoZero"/>
        <c:auto val="1"/>
        <c:lblAlgn val="ctr"/>
        <c:lblOffset val="100"/>
        <c:noMultiLvlLbl val="0"/>
      </c:catAx>
      <c:valAx>
        <c:axId val="10079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795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v>"pass" and "fail" grades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multiLvlStrRef>
              <c:f>工作表1!$L$17:$M$18</c:f>
              <c:multiLvlStrCache>
                <c:ptCount val="2"/>
                <c:lvl>
                  <c:pt idx="0">
                    <c:v>12</c:v>
                  </c:pt>
                  <c:pt idx="1">
                    <c:v>2</c:v>
                  </c:pt>
                </c:lvl>
                <c:lvl>
                  <c:pt idx="0">
                    <c:v>pass</c:v>
                  </c:pt>
                  <c:pt idx="1">
                    <c:v>fail</c:v>
                  </c:pt>
                </c:lvl>
              </c:multiLvlStrCache>
            </c:multiLvlStrRef>
          </c:cat>
          <c:val>
            <c:numRef>
              <c:f>工作表1!$M$17:$M$18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1-46BF-9042-75CAD0D2C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644525</xdr:colOff>
      <xdr:row>24</xdr:row>
      <xdr:rowOff>0</xdr:rowOff>
    </xdr:from>
    <xdr:to>
      <xdr:col>10</xdr:col>
      <xdr:colOff>1435100</xdr:colOff>
      <xdr:row>34</xdr:row>
      <xdr:rowOff>6350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</xdr:colOff>
      <xdr:row>18</xdr:row>
      <xdr:rowOff>0</xdr:rowOff>
    </xdr:from>
    <xdr:to>
      <xdr:col>15</xdr:col>
      <xdr:colOff>317500</xdr:colOff>
      <xdr:row>29</xdr:row>
      <xdr:rowOff>88900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zoomScale="59" zoomScaleNormal="59" workbookViewId="0">
      <selection activeCell="R11" sqref="R11"/>
    </sheetView>
  </sheetViews>
  <sheetFormatPr defaultRowHeight="17"/>
  <cols>
    <col min="3" max="4" width="13" bestFit="1" customWidth="1"/>
    <col min="8" max="8" width="18.6328125" bestFit="1" customWidth="1"/>
    <col min="10" max="10" width="16.08984375" bestFit="1" customWidth="1"/>
    <col min="11" max="11" width="24.179687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12</v>
      </c>
      <c r="B2" s="1" t="s">
        <v>11</v>
      </c>
      <c r="C2" s="1">
        <v>72</v>
      </c>
      <c r="D2" s="1">
        <v>35</v>
      </c>
      <c r="E2" s="1">
        <v>34</v>
      </c>
      <c r="F2" s="1">
        <v>97</v>
      </c>
      <c r="G2" s="1">
        <v>92</v>
      </c>
      <c r="H2" s="1">
        <f>AVERAGE(C2:G2)</f>
        <v>66</v>
      </c>
      <c r="I2" s="1">
        <v>52</v>
      </c>
      <c r="J2" s="5">
        <f>AVERAGE(C2:G2)*0.1*5+I2*0.5</f>
        <v>59</v>
      </c>
      <c r="K2" s="5" t="str">
        <f>IF(J2&gt;=90, "A", IF(J2&gt;=80, "B", IF(J2&gt;=70, "C", IF(J2&gt;=60, "D", "F"))))</f>
        <v>F</v>
      </c>
      <c r="L2" s="5" t="str">
        <f>IF(J2&gt;=60, "pass", "fail")</f>
        <v>fail</v>
      </c>
    </row>
    <row r="3" spans="1:12">
      <c r="A3" s="1">
        <v>14</v>
      </c>
      <c r="B3" s="1" t="s">
        <v>13</v>
      </c>
      <c r="C3" s="1">
        <v>59</v>
      </c>
      <c r="D3" s="1">
        <v>77</v>
      </c>
      <c r="E3" s="1">
        <v>71</v>
      </c>
      <c r="F3" s="1">
        <v>45</v>
      </c>
      <c r="G3" s="1">
        <v>34</v>
      </c>
      <c r="H3" s="1">
        <f>AVERAGE(C3:G3)</f>
        <v>57.2</v>
      </c>
      <c r="I3" s="1">
        <v>54</v>
      </c>
      <c r="J3" s="5">
        <f>AVERAGE(C3:G3)*0.1*5+I3*0.5</f>
        <v>55.6</v>
      </c>
      <c r="K3" s="5" t="str">
        <f>IF(J3&gt;=90, "A", IF(J3&gt;=80, "B", IF(J3&gt;=70, "C", IF(J3&gt;=60, "D", "F"))))</f>
        <v>F</v>
      </c>
      <c r="L3" s="5" t="str">
        <f>IF(J3&gt;=60, "pass", "fail")</f>
        <v>fail</v>
      </c>
    </row>
    <row r="4" spans="1:12">
      <c r="A4" s="1">
        <v>11</v>
      </c>
      <c r="B4" s="1" t="s">
        <v>12</v>
      </c>
      <c r="C4" s="1">
        <v>81</v>
      </c>
      <c r="D4" s="1">
        <v>55</v>
      </c>
      <c r="E4" s="1">
        <v>62</v>
      </c>
      <c r="F4" s="1">
        <v>47</v>
      </c>
      <c r="G4" s="1">
        <v>79</v>
      </c>
      <c r="H4" s="1">
        <f>AVERAGE(C4:G4)</f>
        <v>64.8</v>
      </c>
      <c r="I4" s="1">
        <v>69</v>
      </c>
      <c r="J4" s="5">
        <f>AVERAGE(C4:G4)*0.1*5+I4*0.5</f>
        <v>66.900000000000006</v>
      </c>
      <c r="K4" s="5" t="str">
        <f>IF(J4&gt;=90, "A", IF(J4&gt;=80, "B", IF(J4&gt;=70, "C", IF(J4&gt;=60, "D", "F"))))</f>
        <v>D</v>
      </c>
      <c r="L4" s="5" t="str">
        <f>IF(J4&gt;=60, "pass", "fail")</f>
        <v>pass</v>
      </c>
    </row>
    <row r="5" spans="1:12">
      <c r="A5" s="1">
        <v>9</v>
      </c>
      <c r="B5" s="1" t="s">
        <v>7</v>
      </c>
      <c r="C5" s="1">
        <v>86</v>
      </c>
      <c r="D5" s="1">
        <v>92</v>
      </c>
      <c r="E5" s="1">
        <v>79</v>
      </c>
      <c r="F5" s="1">
        <v>73</v>
      </c>
      <c r="G5" s="1">
        <v>47</v>
      </c>
      <c r="H5" s="1">
        <f>AVERAGE(C5:G5)</f>
        <v>75.400000000000006</v>
      </c>
      <c r="I5" s="1">
        <v>73</v>
      </c>
      <c r="J5" s="5">
        <f>AVERAGE(C5:G5)*0.1*5+I5*0.5</f>
        <v>74.2</v>
      </c>
      <c r="K5" s="5" t="str">
        <f>IF(J5&gt;=90, "A", IF(J5&gt;=80, "B", IF(J5&gt;=70, "C", IF(J5&gt;=60, "D", "F"))))</f>
        <v>C</v>
      </c>
      <c r="L5" s="5" t="str">
        <f>IF(J5&gt;=60, "pass", "fail")</f>
        <v>pass</v>
      </c>
    </row>
    <row r="6" spans="1:12">
      <c r="A6" s="1">
        <v>7</v>
      </c>
      <c r="B6" s="1" t="s">
        <v>6</v>
      </c>
      <c r="C6" s="1">
        <v>77</v>
      </c>
      <c r="D6" s="1">
        <v>80</v>
      </c>
      <c r="E6" s="1">
        <v>63</v>
      </c>
      <c r="F6" s="1">
        <v>85</v>
      </c>
      <c r="G6" s="1">
        <v>89</v>
      </c>
      <c r="H6" s="1">
        <f>AVERAGE(C6:G6)</f>
        <v>78.8</v>
      </c>
      <c r="I6" s="1">
        <v>77</v>
      </c>
      <c r="J6" s="5">
        <f>AVERAGE(C6:G6)*0.1*5+I6*0.5</f>
        <v>77.900000000000006</v>
      </c>
      <c r="K6" s="5" t="str">
        <f>IF(J6&gt;=90, "A", IF(J6&gt;=80, "B", IF(J6&gt;=70, "C", IF(J6&gt;=60, "D", "F"))))</f>
        <v>C</v>
      </c>
      <c r="L6" s="5" t="str">
        <f>IF(J6&gt;=60, "pass", "fail")</f>
        <v>pass</v>
      </c>
    </row>
    <row r="7" spans="1:12">
      <c r="A7" s="1">
        <v>13</v>
      </c>
      <c r="B7" s="1" t="s">
        <v>8</v>
      </c>
      <c r="C7" s="1">
        <v>67</v>
      </c>
      <c r="D7" s="1">
        <v>88</v>
      </c>
      <c r="E7" s="1">
        <v>71</v>
      </c>
      <c r="F7" s="1">
        <v>44</v>
      </c>
      <c r="G7" s="1">
        <v>97</v>
      </c>
      <c r="H7" s="1">
        <f>AVERAGE(C7:G7)</f>
        <v>73.400000000000006</v>
      </c>
      <c r="I7" s="1">
        <v>77</v>
      </c>
      <c r="J7" s="5">
        <f>AVERAGE(C7:G7)*0.1*5+I7*0.5</f>
        <v>75.2</v>
      </c>
      <c r="K7" s="5" t="str">
        <f>IF(J7&gt;=90, "A", IF(J7&gt;=80, "B", IF(J7&gt;=70, "C", IF(J7&gt;=60, "D", "F"))))</f>
        <v>C</v>
      </c>
      <c r="L7" s="5" t="str">
        <f>IF(J7&gt;=60, "pass", "fail")</f>
        <v>pass</v>
      </c>
    </row>
    <row r="8" spans="1:12">
      <c r="A8" s="1">
        <v>10</v>
      </c>
      <c r="B8" s="1" t="s">
        <v>2</v>
      </c>
      <c r="C8" s="1">
        <v>90</v>
      </c>
      <c r="D8" s="1">
        <v>64</v>
      </c>
      <c r="E8" s="1">
        <v>91</v>
      </c>
      <c r="F8" s="1">
        <v>82</v>
      </c>
      <c r="G8" s="1">
        <v>85</v>
      </c>
      <c r="H8" s="1">
        <f>AVERAGE(C8:G8)</f>
        <v>82.4</v>
      </c>
      <c r="I8" s="1">
        <v>80</v>
      </c>
      <c r="J8" s="5">
        <f>AVERAGE(C8:G8)*0.1*5+I8*0.5</f>
        <v>81.2</v>
      </c>
      <c r="K8" s="5" t="str">
        <f>IF(J8&gt;=90, "A", IF(J8&gt;=80, "B", IF(J8&gt;=70, "C", IF(J8&gt;=60, "D", "F"))))</f>
        <v>B</v>
      </c>
      <c r="L8" s="5" t="str">
        <f>IF(J8&gt;=60, "pass", "fail")</f>
        <v>pass</v>
      </c>
    </row>
    <row r="9" spans="1:12">
      <c r="A9" s="1">
        <v>6</v>
      </c>
      <c r="B9" s="1" t="s">
        <v>3</v>
      </c>
      <c r="C9" s="1">
        <v>67</v>
      </c>
      <c r="D9" s="1">
        <v>79</v>
      </c>
      <c r="E9" s="1">
        <v>82</v>
      </c>
      <c r="F9" s="1">
        <v>85</v>
      </c>
      <c r="G9" s="1">
        <v>95</v>
      </c>
      <c r="H9" s="1">
        <f>AVERAGE(C9:G9)</f>
        <v>81.599999999999994</v>
      </c>
      <c r="I9" s="1">
        <v>80</v>
      </c>
      <c r="J9" s="5">
        <f>AVERAGE(C9:G9)*0.1*5+I9*0.5</f>
        <v>80.8</v>
      </c>
      <c r="K9" s="5" t="str">
        <f>IF(J9&gt;=90, "A", IF(J9&gt;=80, "B", IF(J9&gt;=70, "C", IF(J9&gt;=60, "D", "F"))))</f>
        <v>B</v>
      </c>
      <c r="L9" s="5" t="str">
        <f>IF(J9&gt;=60, "pass", "fail")</f>
        <v>pass</v>
      </c>
    </row>
    <row r="10" spans="1:12">
      <c r="A10" s="1">
        <v>5</v>
      </c>
      <c r="B10" s="1" t="s">
        <v>5</v>
      </c>
      <c r="C10" s="1">
        <v>87</v>
      </c>
      <c r="D10" s="1">
        <v>76</v>
      </c>
      <c r="E10" s="1">
        <v>78</v>
      </c>
      <c r="F10" s="1">
        <v>82</v>
      </c>
      <c r="G10" s="1">
        <v>80</v>
      </c>
      <c r="H10" s="1">
        <f>AVERAGE(C10:G10)</f>
        <v>80.599999999999994</v>
      </c>
      <c r="I10" s="1">
        <v>81</v>
      </c>
      <c r="J10" s="5">
        <f>AVERAGE(C10:G10)*0.1*5+I10*0.5</f>
        <v>80.800000000000011</v>
      </c>
      <c r="K10" s="5" t="str">
        <f>IF(J10&gt;=90, "A", IF(J10&gt;=80, "B", IF(J10&gt;=70, "C", IF(J10&gt;=60, "D", "F"))))</f>
        <v>B</v>
      </c>
      <c r="L10" s="5" t="str">
        <f>IF(J10&gt;=60, "pass", "fail")</f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>AVERAGE(C11:G11)</f>
        <v>73.2</v>
      </c>
      <c r="I11" s="1">
        <v>82</v>
      </c>
      <c r="J11" s="5">
        <f>AVERAGE(C11:G11)*0.1*5+I11*0.5</f>
        <v>77.599999999999994</v>
      </c>
      <c r="K11" s="5" t="str">
        <f>IF(J11&gt;=90, "A", IF(J11&gt;=80, "B", IF(J11&gt;=70, "C", IF(J11&gt;=60, "D", "F"))))</f>
        <v>C</v>
      </c>
      <c r="L11" s="5" t="str">
        <f>IF(J11&gt;=60, "pass", "fail")</f>
        <v>pass</v>
      </c>
    </row>
    <row r="12" spans="1:12">
      <c r="A12" s="1">
        <v>2</v>
      </c>
      <c r="B12" s="1" t="s">
        <v>4</v>
      </c>
      <c r="C12" s="1">
        <v>78</v>
      </c>
      <c r="D12" s="1">
        <v>89</v>
      </c>
      <c r="E12" s="1">
        <v>90</v>
      </c>
      <c r="F12" s="1">
        <v>77</v>
      </c>
      <c r="G12" s="1">
        <v>73</v>
      </c>
      <c r="H12" s="1">
        <f>AVERAGE(C12:G12)</f>
        <v>81.400000000000006</v>
      </c>
      <c r="I12" s="1">
        <v>88</v>
      </c>
      <c r="J12" s="5">
        <f>AVERAGE(C12:G12)*0.1*5+I12*0.5</f>
        <v>84.7</v>
      </c>
      <c r="K12" s="5" t="str">
        <f>IF(J12&gt;=90, "A", IF(J12&gt;=80, "B", IF(J12&gt;=70, "C", IF(J12&gt;=60, "D", "F"))))</f>
        <v>B</v>
      </c>
      <c r="L12" s="5" t="str">
        <f>IF(J12&gt;=60, "pass", "fail")</f>
        <v>pass</v>
      </c>
    </row>
    <row r="13" spans="1:12">
      <c r="A13" s="1">
        <v>8</v>
      </c>
      <c r="B13" s="1" t="s">
        <v>10</v>
      </c>
      <c r="C13" s="1">
        <v>72</v>
      </c>
      <c r="D13" s="1">
        <v>83</v>
      </c>
      <c r="E13" s="1">
        <v>62</v>
      </c>
      <c r="F13" s="2">
        <v>67</v>
      </c>
      <c r="G13" s="1">
        <v>82</v>
      </c>
      <c r="H13" s="1">
        <f>AVERAGE(C13:G13)</f>
        <v>73.2</v>
      </c>
      <c r="I13" s="1">
        <v>88</v>
      </c>
      <c r="J13" s="5">
        <f>AVERAGE(C13:G13)*0.1*5+I13*0.5</f>
        <v>80.599999999999994</v>
      </c>
      <c r="K13" s="5" t="str">
        <f>IF(J13&gt;=90, "A", IF(J13&gt;=80, "B", IF(J13&gt;=70, "C", IF(J13&gt;=60, "D", "F"))))</f>
        <v>B</v>
      </c>
      <c r="L13" s="5" t="str">
        <f>IF(J13&gt;=60, "pass", "fail")</f>
        <v>pass</v>
      </c>
    </row>
    <row r="14" spans="1:12">
      <c r="A14" s="1">
        <v>4</v>
      </c>
      <c r="B14" s="1" t="s">
        <v>0</v>
      </c>
      <c r="C14" s="1">
        <v>98</v>
      </c>
      <c r="D14" s="1">
        <v>90</v>
      </c>
      <c r="E14" s="1">
        <v>95</v>
      </c>
      <c r="F14" s="1">
        <v>94</v>
      </c>
      <c r="G14" s="1">
        <v>95</v>
      </c>
      <c r="H14" s="1">
        <f>AVERAGE(C14:G14)</f>
        <v>94.4</v>
      </c>
      <c r="I14" s="1">
        <v>89</v>
      </c>
      <c r="J14" s="5">
        <f>AVERAGE(C14:G14)*0.1*5+I14*0.5</f>
        <v>91.7</v>
      </c>
      <c r="K14" s="5" t="str">
        <f>IF(J14&gt;=90, "A", IF(J14&gt;=80, "B", IF(J14&gt;=70, "C", IF(J14&gt;=60, "D", "F"))))</f>
        <v>A</v>
      </c>
      <c r="L14" s="5" t="str">
        <f>IF(J14&gt;=60, "pass", "fail")</f>
        <v>pass</v>
      </c>
    </row>
    <row r="15" spans="1:12">
      <c r="A15" s="1">
        <v>3</v>
      </c>
      <c r="B15" s="1" t="s">
        <v>1</v>
      </c>
      <c r="C15" s="1">
        <v>88</v>
      </c>
      <c r="D15" s="1">
        <v>96</v>
      </c>
      <c r="E15" s="1">
        <v>79</v>
      </c>
      <c r="F15" s="1">
        <v>82</v>
      </c>
      <c r="G15" s="1">
        <v>85</v>
      </c>
      <c r="H15" s="1">
        <f>AVERAGE(C15:G15)</f>
        <v>86</v>
      </c>
      <c r="I15" s="1">
        <v>94</v>
      </c>
      <c r="J15" s="5">
        <f>AVERAGE(C15:G15)*0.1*5+I15*0.5</f>
        <v>90</v>
      </c>
      <c r="K15" s="5" t="str">
        <f>IF(J15&gt;=90, "A", IF(J15&gt;=80, "B", IF(J15&gt;=70, "C", IF(J15&gt;=60, "D", "F"))))</f>
        <v>A</v>
      </c>
      <c r="L15" s="5" t="str">
        <f>IF(J15&gt;=60, "pass", "fail")</f>
        <v>pass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3">
      <c r="C17" s="5">
        <f>MAX(C2:C15)</f>
        <v>98</v>
      </c>
      <c r="D17" s="5">
        <f>LARGE(D2:D15,2)</f>
        <v>92</v>
      </c>
      <c r="H17" s="7">
        <f>COUNTIF(H2:H15,"&lt;80")</f>
        <v>8</v>
      </c>
      <c r="I17" s="6"/>
      <c r="J17" s="5">
        <f>AVERAGE(J2:J15)</f>
        <v>76.871428571428581</v>
      </c>
      <c r="L17" t="s">
        <v>32</v>
      </c>
      <c r="M17" s="5">
        <f>COUNTIF(L2:L15, "pass")</f>
        <v>12</v>
      </c>
    </row>
    <row r="18" spans="3:13">
      <c r="L18" t="s">
        <v>33</v>
      </c>
      <c r="M18" s="5">
        <f>COUNTIF(L2:L15, "fail")</f>
        <v>2</v>
      </c>
    </row>
    <row r="24" spans="3:13">
      <c r="J24" s="4" t="s">
        <v>30</v>
      </c>
    </row>
  </sheetData>
  <autoFilter ref="A1:L16"/>
  <sortState ref="A2:L16">
    <sortCondition ref="I2"/>
  </sortState>
  <phoneticPr fontId="2" type="noConversion"/>
  <conditionalFormatting sqref="L2:L15 M17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Pin Rong</cp:lastModifiedBy>
  <dcterms:created xsi:type="dcterms:W3CDTF">2023-10-19T05:27:10Z</dcterms:created>
  <dcterms:modified xsi:type="dcterms:W3CDTF">2024-10-18T06:48:06Z</dcterms:modified>
</cp:coreProperties>
</file>