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<sst xmlns="http://schemas.openxmlformats.org/spreadsheetml/2006/main" uniqueCount="10">
  <si/>
  <si>
    <t>表格 1</t>
  </si>
  <si>
    <t>Temperature(℃)</t>
  </si>
  <si>
    <t>volume of Borax solution (mL)</t>
  </si>
  <si>
    <t>volume of 0.5M HCl solution (mL)</t>
  </si>
  <si>
    <t>Temperature(K)</t>
  </si>
  <si>
    <t>1/Temperature(K^-1)</t>
  </si>
  <si>
    <t>[borate ion](M)</t>
  </si>
  <si>
    <t xml:space="preserve"> Ksp</t>
  </si>
  <si>
    <t xml:space="preserve"> ln(Ksp)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</si>
</sst>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"/>
  </numFmts>
  <fonts count="4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1" applyFont="1" applyFill="1" applyBorder="1" applyAlignment="1" applyProtection="0">
      <alignment horizontal="center" vertical="top" wrapText="1"/>
    </xf>
    <xf numFmtId="4" fontId="0" borderId="3" applyNumberFormat="1" applyFont="1" applyFill="0" applyBorder="1" applyAlignment="1" applyProtection="0">
      <alignment horizontal="center" vertical="top" wrapText="1"/>
    </xf>
    <xf numFmtId="4" fontId="0" borderId="4" applyNumberFormat="1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horizontal="center" vertical="top" wrapText="1"/>
    </xf>
    <xf numFmtId="0" fontId="3" fillId="3" borderId="5" applyNumberFormat="1" applyFont="1" applyFill="1" applyBorder="1" applyAlignment="1" applyProtection="0">
      <alignment horizontal="center" vertical="top" wrapText="1"/>
    </xf>
    <xf numFmtId="4" fontId="0" borderId="6" applyNumberFormat="1" applyFont="1" applyFill="0" applyBorder="1" applyAlignment="1" applyProtection="0">
      <alignment horizontal="center" vertical="top" wrapText="1"/>
    </xf>
    <xf numFmtId="4" fontId="0" borderId="7" applyNumberFormat="1" applyFont="1" applyFill="0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73821"/>
          <c:y val="0.143333"/>
          <c:w val="0.80339"/>
          <c:h val="0.7925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1'!$E$2</c:f>
              <c:strCache>
                <c:ptCount val="1"/>
                <c:pt idx="0">
                  <c:v>1/Temperature(K^-1)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1'!$A$3:$A$8</c:f>
              <c:strCache>
                <c:ptCount val="6"/>
                <c:pt idx="0">
                  <c:v>61.4</c:v>
                </c:pt>
                <c:pt idx="1">
                  <c:v>53.8</c:v>
                </c:pt>
                <c:pt idx="2">
                  <c:v>48.3</c:v>
                </c:pt>
                <c:pt idx="3">
                  <c:v>47.1</c:v>
                </c:pt>
                <c:pt idx="4">
                  <c:v>41.7</c:v>
                </c:pt>
                <c:pt idx="5">
                  <c:v>35.5</c:v>
                </c:pt>
              </c:strCache>
            </c:strRef>
          </c:cat>
          <c:val>
            <c:numRef>
              <c:f>'工作表 1'!$E$3:$E$8</c:f>
              <c:numCache>
                <c:ptCount val="6"/>
                <c:pt idx="0">
                  <c:v>0.002989</c:v>
                </c:pt>
                <c:pt idx="1">
                  <c:v>0.003059</c:v>
                </c:pt>
                <c:pt idx="2">
                  <c:v>0.003111</c:v>
                </c:pt>
                <c:pt idx="3">
                  <c:v>0.003123</c:v>
                </c:pt>
                <c:pt idx="4">
                  <c:v>0.003176</c:v>
                </c:pt>
                <c:pt idx="5">
                  <c:v>0.003240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1'!$H$2</c:f>
              <c:strCache>
                <c:ptCount val="1"/>
                <c:pt idx="0">
                  <c:v> ln(Ksp)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1'!$A$3:$A$8</c:f>
              <c:strCache>
                <c:ptCount val="6"/>
                <c:pt idx="0">
                  <c:v>61.4</c:v>
                </c:pt>
                <c:pt idx="1">
                  <c:v>53.8</c:v>
                </c:pt>
                <c:pt idx="2">
                  <c:v>48.3</c:v>
                </c:pt>
                <c:pt idx="3">
                  <c:v>47.1</c:v>
                </c:pt>
                <c:pt idx="4">
                  <c:v>41.7</c:v>
                </c:pt>
                <c:pt idx="5">
                  <c:v>35.5</c:v>
                </c:pt>
              </c:strCache>
            </c:strRef>
          </c:cat>
          <c:val>
            <c:numRef>
              <c:f>'工作表 1'!$H$3:$H$8</c:f>
              <c:numCache>
                <c:ptCount val="6"/>
                <c:pt idx="0">
                  <c:v>4.408269</c:v>
                </c:pt>
                <c:pt idx="1">
                  <c:v>3.838029</c:v>
                </c:pt>
                <c:pt idx="2">
                  <c:v>2.049213</c:v>
                </c:pt>
                <c:pt idx="3">
                  <c:v>0.946324</c:v>
                </c:pt>
                <c:pt idx="4">
                  <c:v>0.268063</c:v>
                </c:pt>
                <c:pt idx="5">
                  <c:v>-0.870227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数值轴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.5625"/>
        <c:minorUnit val="0.78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6704"/>
          <c:y val="0"/>
          <c:w val="0.801848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743185</xdr:colOff>
      <xdr:row>24</xdr:row>
      <xdr:rowOff>169861</xdr:rowOff>
    </xdr:from>
    <xdr:to>
      <xdr:col>6</xdr:col>
      <xdr:colOff>222014</xdr:colOff>
      <xdr:row>41</xdr:row>
      <xdr:rowOff>93661</xdr:rowOff>
    </xdr:to>
    <xdr:graphicFrame>
      <xdr:nvGraphicFramePr>
        <xdr:cNvPr id="2" name="Chart 2"/>
        <xdr:cNvGraphicFramePr/>
      </xdr:nvGraphicFramePr>
      <xdr:xfrm>
        <a:off x="1627700" y="6241732"/>
        <a:ext cx="570183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1.6172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31" customHeight="1">
      <c r="A1" t="s" s="2">
        <v>1</v>
      </c>
      <c r="B1" s="2"/>
      <c r="C1" s="2"/>
      <c r="D1" s="2"/>
      <c r="E1" s="2"/>
      <c r="F1" s="2"/>
      <c r="G1" s="2"/>
      <c r="H1" s="2"/>
    </row>
    <row r="2" ht="32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</row>
    <row r="3" ht="20.55" customHeight="1">
      <c r="A3" s="4">
        <v>61.4</v>
      </c>
      <c r="B3" s="5">
        <v>5</v>
      </c>
      <c r="C3" s="6">
        <v>51.24</v>
      </c>
      <c r="D3" s="6">
        <f>A3+273.15</f>
        <v>334.55</v>
      </c>
      <c r="E3" s="7">
        <f>1/D3</f>
        <v>0.002989089822149156</v>
      </c>
      <c r="F3" s="6">
        <f>0.5344*C3/2/B3</f>
        <v>2.7382656</v>
      </c>
      <c r="G3" s="6">
        <f>4*F3^3</f>
        <v>82.12714070960439</v>
      </c>
      <c r="H3" s="6">
        <f>LN(G3)</f>
        <v>4.408268542944251</v>
      </c>
    </row>
    <row r="4" ht="20.35" customHeight="1">
      <c r="A4" s="8">
        <v>53.8</v>
      </c>
      <c r="B4" s="9">
        <v>5</v>
      </c>
      <c r="C4" s="10">
        <v>42.37</v>
      </c>
      <c r="D4" s="10">
        <f>A4+273.15</f>
        <v>326.95</v>
      </c>
      <c r="E4" s="11">
        <f>1/D4</f>
        <v>0.003058571647040832</v>
      </c>
      <c r="F4" s="10">
        <f>0.5344*C4/2/B4</f>
        <v>2.2642528</v>
      </c>
      <c r="G4" s="10">
        <f>4*F4^3</f>
        <v>46.43385402369842</v>
      </c>
      <c r="H4" s="10">
        <f>LN(G4)</f>
        <v>3.838028805774054</v>
      </c>
    </row>
    <row r="5" ht="20.35" customHeight="1">
      <c r="A5" s="8">
        <v>48.3</v>
      </c>
      <c r="B5" s="9">
        <v>5</v>
      </c>
      <c r="C5" s="10">
        <v>23.34</v>
      </c>
      <c r="D5" s="10">
        <f>A5+273.15</f>
        <v>321.45</v>
      </c>
      <c r="E5" s="11">
        <f>1/D5</f>
        <v>0.003110903717529943</v>
      </c>
      <c r="F5" s="10">
        <f>0.5344*C5/2/B5</f>
        <v>1.2472896</v>
      </c>
      <c r="G5" s="10">
        <f>4*F5^3</f>
        <v>7.761790114377099</v>
      </c>
      <c r="H5" s="10">
        <f>LN(G5)</f>
        <v>2.04921299243388</v>
      </c>
    </row>
    <row r="6" ht="20.35" customHeight="1">
      <c r="A6" s="8">
        <v>47.1</v>
      </c>
      <c r="B6" s="9">
        <v>5</v>
      </c>
      <c r="C6" s="10">
        <v>16.16</v>
      </c>
      <c r="D6" s="10">
        <f>A6+273.15</f>
        <v>320.25</v>
      </c>
      <c r="E6" s="11">
        <f>1/D6</f>
        <v>0.00312256049960968</v>
      </c>
      <c r="F6" s="10">
        <f>0.5344*C6/2/B6</f>
        <v>0.8635904</v>
      </c>
      <c r="G6" s="10">
        <f>4*F6^3</f>
        <v>2.576222738047677</v>
      </c>
      <c r="H6" s="10">
        <f>LN(G6)</f>
        <v>0.9463242711374982</v>
      </c>
    </row>
    <row r="7" ht="20.35" customHeight="1">
      <c r="A7" s="8">
        <v>41.7</v>
      </c>
      <c r="B7" s="9">
        <v>5</v>
      </c>
      <c r="C7" s="10">
        <v>12.89</v>
      </c>
      <c r="D7" s="10">
        <f>A7+273.15</f>
        <v>314.85</v>
      </c>
      <c r="E7" s="11">
        <f>1/D7</f>
        <v>0.003176115610608226</v>
      </c>
      <c r="F7" s="10">
        <f>0.5344*C7/2/B7</f>
        <v>0.6888416000000001</v>
      </c>
      <c r="G7" s="10">
        <f>4*F7^3</f>
        <v>1.307428933756053</v>
      </c>
      <c r="H7" s="10">
        <f>LN(G7)</f>
        <v>0.2680625627119386</v>
      </c>
    </row>
    <row r="8" ht="20.35" customHeight="1">
      <c r="A8" s="8">
        <v>35.5</v>
      </c>
      <c r="B8" s="9">
        <v>5</v>
      </c>
      <c r="C8" s="10">
        <v>8.82</v>
      </c>
      <c r="D8" s="10">
        <f>A8+273.15</f>
        <v>308.65</v>
      </c>
      <c r="E8" s="11">
        <f>1/D8</f>
        <v>0.003239915762190183</v>
      </c>
      <c r="F8" s="10">
        <f>0.5344*C8/2/B8</f>
        <v>0.4713408</v>
      </c>
      <c r="G8" s="10">
        <f>4*F8^3</f>
        <v>0.4188563415614336</v>
      </c>
      <c r="H8" s="10">
        <f>LN(G8)</f>
        <v>-0.8702272780852499</v>
      </c>
    </row>
    <row r="9" ht="20.35" customHeight="1">
      <c r="A9" s="8"/>
      <c r="B9" s="12"/>
      <c r="C9" s="13"/>
      <c r="D9" s="13"/>
      <c r="E9" s="13"/>
      <c r="F9" s="13"/>
      <c r="G9" s="13"/>
      <c r="H9" s="13"/>
    </row>
    <row r="10" ht="20.35" customHeight="1">
      <c r="A10" s="8"/>
      <c r="B10" s="12"/>
      <c r="C10" s="13"/>
      <c r="D10" s="13"/>
      <c r="E10" s="13"/>
      <c r="F10" s="13"/>
      <c r="G10" s="13"/>
      <c r="H10" s="13"/>
    </row>
    <row r="11" ht="20.35" customHeight="1">
      <c r="A11" s="8"/>
      <c r="B11" s="12"/>
      <c r="C11" s="13"/>
      <c r="D11" s="13"/>
      <c r="E11" s="13"/>
      <c r="F11" s="13"/>
      <c r="G11" s="13"/>
      <c r="H11" s="13"/>
    </row>
    <row r="12" ht="20.35" customHeight="1">
      <c r="A12" s="8"/>
      <c r="B12" s="12"/>
      <c r="C12" s="13"/>
      <c r="D12" s="13"/>
      <c r="E12" s="13"/>
      <c r="F12" s="13"/>
      <c r="G12" s="13"/>
      <c r="H12" s="13"/>
    </row>
    <row r="13" ht="20.35" customHeight="1">
      <c r="A13" s="8"/>
      <c r="B13" s="12"/>
      <c r="C13" s="13"/>
      <c r="D13" s="13"/>
      <c r="E13" s="13"/>
      <c r="F13" s="13"/>
      <c r="G13" s="13"/>
      <c r="H13" s="13"/>
    </row>
    <row r="14" ht="20.35" customHeight="1">
      <c r="A14" s="8"/>
      <c r="B14" s="12"/>
      <c r="C14" s="13"/>
      <c r="D14" s="13"/>
      <c r="E14" s="13"/>
      <c r="F14" s="13"/>
      <c r="G14" s="13"/>
      <c r="H14" s="13"/>
    </row>
    <row r="15" ht="20.35" customHeight="1">
      <c r="A15" s="8"/>
      <c r="B15" s="12"/>
      <c r="C15" s="13"/>
      <c r="D15" s="13"/>
      <c r="E15" s="13"/>
      <c r="F15" s="13"/>
      <c r="G15" s="13"/>
      <c r="H15" s="13"/>
    </row>
    <row r="16" ht="20.35" customHeight="1">
      <c r="A16" s="8"/>
      <c r="B16" s="12"/>
      <c r="C16" s="13"/>
      <c r="D16" s="13"/>
      <c r="E16" s="13"/>
      <c r="F16" s="13"/>
      <c r="G16" s="13"/>
      <c r="H16" s="13"/>
    </row>
    <row r="17" ht="20.35" customHeight="1">
      <c r="A17" s="8"/>
      <c r="B17" s="12"/>
      <c r="C17" s="13"/>
      <c r="D17" s="13"/>
      <c r="E17" s="13"/>
      <c r="F17" s="13"/>
      <c r="G17" s="13"/>
      <c r="H17" s="13"/>
    </row>
    <row r="18" ht="20.35" customHeight="1">
      <c r="A18" s="8"/>
      <c r="B18" s="12"/>
      <c r="C18" s="13"/>
      <c r="D18" s="13"/>
      <c r="E18" s="13"/>
      <c r="F18" s="13"/>
      <c r="G18" s="13"/>
      <c r="H18" s="13"/>
    </row>
    <row r="19" ht="20.35" customHeight="1">
      <c r="A19" s="8"/>
      <c r="B19" s="12"/>
      <c r="C19" s="13"/>
      <c r="D19" s="13"/>
      <c r="E19" s="13"/>
      <c r="F19" s="13"/>
      <c r="G19" s="13"/>
      <c r="H19" s="13"/>
    </row>
    <row r="20" ht="20.35" customHeight="1">
      <c r="A20" s="8"/>
      <c r="B20" s="12"/>
      <c r="C20" s="13"/>
      <c r="D20" s="13"/>
      <c r="E20" s="13"/>
      <c r="F20" s="13"/>
      <c r="G20" s="13"/>
      <c r="H20" s="13"/>
    </row>
    <row r="21" ht="20.35" customHeight="1">
      <c r="A21" s="8"/>
      <c r="B21" s="12"/>
      <c r="C21" s="13"/>
      <c r="D21" s="13"/>
      <c r="E21" s="13"/>
      <c r="F21" s="13"/>
      <c r="G21" s="13"/>
      <c r="H21" s="13"/>
    </row>
    <row r="22" ht="20.35" customHeight="1">
      <c r="A22" s="8"/>
      <c r="B22" s="12"/>
      <c r="C22" s="13"/>
      <c r="D22" s="13"/>
      <c r="E22" s="13"/>
      <c r="F22" s="13"/>
      <c r="G22" s="13"/>
      <c r="H22" s="13"/>
    </row>
    <row r="23" ht="20.35" customHeight="1">
      <c r="A23" s="8"/>
      <c r="B23" s="12"/>
      <c r="C23" s="13"/>
      <c r="D23" s="13"/>
      <c r="E23" s="13"/>
      <c r="F23" s="13"/>
      <c r="G23" s="13"/>
      <c r="H23" s="13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