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<sst xmlns="http://schemas.openxmlformats.org/spreadsheetml/2006/main" uniqueCount="95">
  <si>
    <t xml:space="preserve">               海岛奇兵特遣队队员情报值得分表        记录时间：12.20.15 9:34</t>
  </si>
  <si>
    <t>本队平均每日情报值</t>
  </si>
  <si>
    <t>牌数</t>
  </si>
  <si>
    <t>级别</t>
  </si>
  <si>
    <t>玩家名称</t>
  </si>
  <si>
    <t>上周情报值</t>
  </si>
  <si>
    <t>本周平均</t>
  </si>
  <si>
    <t>上周平均</t>
  </si>
  <si>
    <t>上周进攻</t>
  </si>
  <si>
    <t>参战率</t>
  </si>
  <si>
    <t>特殊记录</t>
  </si>
  <si>
    <t>得分</t>
  </si>
  <si>
    <t>定期奖惩机制</t>
  </si>
  <si>
    <t>東京喰種</t>
  </si>
  <si>
    <t>1. 一周为一个记分周期，新入成员将适用《新人筛选规则》，而不参与前两周淘汰，但会在第二周结束筛选。
2. 评分标准为((上周情报值*25%+周平均情报值*75%+淘汰周出战次数*3+特殊记录*5+0.25*(周平均情报值-上周平均情报值))*淘汰周参与率+牌数/20)/级别*修正值(30)[注:修正值根据队伍平均值计算,且最终通过复位使零分归零]
3. 以下情况记录为特殊事件：
+1：布置战报，特遣队任务表现出色，分享每日事件战术攻略，分享录像等活跃行为-1：不按战报进攻
，不出兵，捡漏，所负责地图未完成等消极行为
4. 每周日将公布得分，倒数三名将被警告，连续三周被警告则淘汰 (警告期，危险期，淘汰。)
5. (根据队伍平均水平浮动)军官要求最低得分65, 副指挥官要求最低得分80
6. (根据队伍平均水平浮动)满足下列要求可升职：
军官：周平均情报达55，得分达70
副指挥官：周平均情报达65，得分达90
7. 正副指挥官有权临时提拔出色的队员，若周末不满足职称最低条件则降职
8. 本机制仍处于beta阶段，最终解释权归指挥官所有</t>
  </si>
  <si>
    <t>寒烟翠</t>
  </si>
  <si>
    <t>专杀奥特曼</t>
  </si>
  <si>
    <t>小强</t>
  </si>
  <si>
    <t>丢丢</t>
  </si>
  <si>
    <t>Emperor、帝</t>
  </si>
  <si>
    <t>XL灬冰麒麟</t>
  </si>
  <si>
    <t>12.13加入</t>
  </si>
  <si>
    <t>smwyi</t>
  </si>
  <si>
    <t>零一</t>
  </si>
  <si>
    <t>戰龍</t>
  </si>
  <si>
    <t>猪头兴</t>
  </si>
  <si>
    <t>巅峰-深沉青年</t>
  </si>
  <si>
    <t xml:space="preserve">本队平均水平 </t>
  </si>
  <si>
    <t>aman</t>
  </si>
  <si>
    <t>Vampire</t>
  </si>
  <si>
    <t>新人筛选规则（新人须知）</t>
  </si>
  <si>
    <t>瑶啊瑶。</t>
  </si>
  <si>
    <t>1. 新成员加入后进入新人期，为期两个计分周期
2. 新人期第一周数据不完整，不具可比性，故不参与常规淘汰，入队第一周会给出分数以供参考
3. 新人期第二周将根据周日最后评分，若分数低于所有常规队员则淘汰
4. 新人期内若达到升职条件即可升职并脱离新人期
5. 新人期请尽快完成战力统计，详情请查阅群文件</t>
  </si>
  <si>
    <t>如虎如貔</t>
  </si>
  <si>
    <t>姜大龙</t>
  </si>
  <si>
    <t>黑夜、糜烂</t>
  </si>
  <si>
    <t>12.15加入</t>
  </si>
  <si>
    <t>埋伏</t>
  </si>
  <si>
    <t>Ash</t>
  </si>
  <si>
    <t>奖励名单</t>
  </si>
  <si>
    <t>未名#</t>
  </si>
  <si>
    <t>脱离新人期：XL灬冰麒麟,猪头兴,巅峰-深沉青年</t>
  </si>
  <si>
    <t>天意sxz</t>
  </si>
  <si>
    <t>升职：XL灬冰麒麟,smwyi</t>
  </si>
  <si>
    <t>爱在偶然</t>
  </si>
  <si>
    <t>惩罚名单</t>
  </si>
  <si>
    <t>兔Star</t>
  </si>
  <si>
    <t>降职：Ash,妞、给大爷乐一个</t>
  </si>
  <si>
    <t>妞、给大爷乐一个</t>
  </si>
  <si>
    <t>警告期：妞、给大爷乐一个，兔Star，爱在偶然</t>
  </si>
  <si>
    <t>复位修正</t>
  </si>
  <si>
    <t>图例</t>
  </si>
  <si>
    <t>默默</t>
  </si>
  <si>
    <t>12.15主退</t>
  </si>
  <si>
    <t>指挥官</t>
  </si>
  <si>
    <t>副指挥官</t>
  </si>
  <si>
    <t>军官</t>
  </si>
  <si>
    <t>新人第一周</t>
  </si>
  <si>
    <t>新人第二周</t>
  </si>
  <si>
    <t>☆.大帅.☆</t>
  </si>
  <si>
    <t>12.13主退</t>
  </si>
  <si>
    <t>升职</t>
  </si>
  <si>
    <t>降职</t>
  </si>
  <si>
    <t>警告</t>
  </si>
  <si>
    <t>危险</t>
  </si>
  <si>
    <t>淘汰</t>
  </si>
  <si>
    <t>马大大</t>
  </si>
  <si>
    <t>12.10主退</t>
  </si>
  <si>
    <t>羊咩咩</t>
  </si>
  <si>
    <t>12.06主退</t>
  </si>
  <si>
    <t>谁能挡我</t>
  </si>
  <si>
    <t>12.05主退</t>
  </si>
  <si>
    <t>小飞</t>
  </si>
  <si>
    <t>12.02淘汰</t>
  </si>
  <si>
    <t>静渊</t>
  </si>
  <si>
    <t>11.29淘汰</t>
  </si>
  <si>
    <t>不诉离殇</t>
  </si>
  <si>
    <t>11.22淘汰</t>
  </si>
  <si>
    <t>—</t>
  </si>
  <si>
    <t>飞虎特遣队☆冷血</t>
  </si>
  <si>
    <t>11.17主退</t>
  </si>
  <si>
    <t>莫洛晴</t>
  </si>
  <si>
    <t>11.15淘汰</t>
  </si>
  <si>
    <t>萌小呆</t>
  </si>
  <si>
    <t>11.14主退</t>
  </si>
  <si>
    <t>秋少云</t>
  </si>
  <si>
    <t>11.10淘汰</t>
  </si>
  <si>
    <t>疯子</t>
  </si>
  <si>
    <t>11.08主退</t>
  </si>
  <si>
    <t>Master\周</t>
  </si>
  <si>
    <t>11.06主退</t>
  </si>
  <si>
    <t>我是第二就没有第一</t>
  </si>
  <si>
    <t>11.01主退</t>
  </si>
  <si>
    <t>开着火车去你家</t>
  </si>
  <si>
    <t>11.01淘汰</t>
  </si>
</sst>
</file>

<file path=xl/styles.xml><?xml version="1.0" encoding="utf-8"?>
<styleSheet xmlns="http://schemas.openxmlformats.org/spreadsheetml/2006/main">
  <numFmts count="3">
    <numFmt formatCode="General" numFmtId="164"/>
    <numFmt formatCode="0&quot; &quot;" numFmtId="165"/>
    <numFmt formatCode="0.00&quot; &quot;" numFmtId="166"/>
  </numFmts>
  <fonts count="11">
    <font>
      <name val="宋体"/>
      <family val="2"/>
      <color indexed="8"/>
      <sz val="11"/>
    </font>
    <font>
      <name val="Helvetica"/>
      <family val="2"/>
      <color indexed="8"/>
      <sz val="12"/>
    </font>
    <font>
      <name val="宋体"/>
      <family val="2"/>
      <color indexed="8"/>
      <sz val="14"/>
    </font>
    <font>
      <name val="宋体"/>
      <family val="2"/>
      <color indexed="11"/>
      <sz val="18"/>
    </font>
    <font>
      <name val="宋体"/>
      <family val="2"/>
      <color indexed="8"/>
      <sz val="14"/>
    </font>
    <font>
      <name val="宋体"/>
      <family val="2"/>
      <color indexed="8"/>
      <sz val="18"/>
    </font>
    <font>
      <name val="宋体"/>
      <family val="2"/>
      <color indexed="8"/>
      <sz val="16"/>
    </font>
    <font>
      <name val="宋体"/>
      <family val="2"/>
      <color indexed="16"/>
      <sz val="14"/>
    </font>
    <font>
      <name val="宋体"/>
      <family val="2"/>
      <color indexed="16"/>
      <sz val="11"/>
    </font>
    <font>
      <name val="宋体"/>
      <family val="2"/>
      <color indexed="21"/>
      <sz val="14"/>
    </font>
    <font>
      <name val="宋体"/>
      <family val="2"/>
      <color indexed="21"/>
      <sz val="11"/>
    </font>
  </fonts>
  <fills count="1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42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22">
    <xf applyAlignment="1" borderId="0" fillId="0" fontId="0" numFmtId="164" xfId="0">
      <alignment vertical="center"/>
    </xf>
    <xf applyAlignment="1" borderId="0" fillId="0" fontId="0" numFmtId="164" xfId="0">
      <alignment vertical="center"/>
    </xf>
    <xf applyAlignment="1" borderId="1" fillId="2" fontId="0" numFmtId="49" xfId="0">
      <alignment horizontal="center" vertical="center"/>
    </xf>
    <xf applyAlignment="1" borderId="2" fillId="2" fontId="0" numFmtId="1" xfId="0">
      <alignment horizontal="center" vertical="center"/>
    </xf>
    <xf applyAlignment="1" borderId="2" fillId="2" fontId="0" numFmtId="49" xfId="0">
      <alignment horizontal="center" vertical="center" wrapText="1"/>
    </xf>
    <xf applyAlignment="1" borderId="3" fillId="2" fontId="3" numFmtId="2" xfId="0">
      <alignment horizontal="center" vertical="center"/>
    </xf>
    <xf applyAlignment="1" borderId="4" fillId="2" fontId="4" numFmtId="49" xfId="0">
      <alignment horizontal="center" vertical="center"/>
    </xf>
    <xf applyAlignment="1" borderId="5" fillId="2" fontId="4" numFmtId="49" xfId="0">
      <alignment horizontal="center" vertical="center"/>
    </xf>
    <xf applyAlignment="1" borderId="6" fillId="2" fontId="4" numFmtId="49" xfId="0">
      <alignment horizontal="center" vertical="center"/>
    </xf>
    <xf applyAlignment="1" borderId="7" fillId="2" fontId="4" numFmtId="49" xfId="0">
      <alignment horizontal="center" vertical="center"/>
    </xf>
    <xf applyAlignment="1" borderId="8" fillId="2" fontId="4" numFmtId="1" xfId="0">
      <alignment horizontal="center" vertical="center"/>
    </xf>
    <xf applyAlignment="1" borderId="9" fillId="2" fontId="4" numFmtId="49" xfId="0">
      <alignment horizontal="center" vertical="center"/>
    </xf>
    <xf applyAlignment="1" borderId="10" fillId="3" fontId="5" numFmtId="49" xfId="0">
      <alignment horizontal="center" vertical="center"/>
    </xf>
    <xf applyAlignment="1" borderId="11" fillId="3" fontId="0" numFmtId="1" xfId="0">
      <alignment horizontal="center" vertical="center"/>
    </xf>
    <xf applyAlignment="1" borderId="12" fillId="3" fontId="0" numFmtId="1" xfId="0">
      <alignment horizontal="center" vertical="center"/>
    </xf>
    <xf applyAlignment="1" borderId="13" fillId="2" fontId="4" numFmtId="1" xfId="0">
      <alignment horizontal="center" vertical="center"/>
    </xf>
    <xf applyAlignment="1" borderId="6" fillId="2" fontId="4" numFmtId="1" xfId="0">
      <alignment horizontal="center" vertical="center"/>
    </xf>
    <xf applyAlignment="1" borderId="14" fillId="4" fontId="0" numFmtId="49" xfId="0">
      <alignment vertical="center"/>
    </xf>
    <xf applyAlignment="1" borderId="15" fillId="2" fontId="4" numFmtId="1" xfId="0">
      <alignment horizontal="center" vertical="center"/>
    </xf>
    <xf applyAlignment="1" borderId="16" fillId="2" fontId="4" numFmtId="1" xfId="0">
      <alignment horizontal="center" vertical="center"/>
    </xf>
    <xf applyAlignment="1" borderId="6" fillId="2" fontId="4" numFmtId="9" xfId="0">
      <alignment horizontal="center" vertical="center"/>
    </xf>
    <xf applyAlignment="1" borderId="17" fillId="2" fontId="4" numFmtId="165" xfId="0">
      <alignment horizontal="center" vertical="center"/>
    </xf>
    <xf applyAlignment="1" borderId="18" fillId="2" fontId="0" numFmtId="49" xfId="0">
      <alignment vertical="center" wrapText="1"/>
    </xf>
    <xf applyAlignment="1" borderId="19" fillId="2" fontId="0" numFmtId="1" xfId="0">
      <alignment vertical="center" wrapText="1"/>
    </xf>
    <xf applyAlignment="1" borderId="20" fillId="2" fontId="0" numFmtId="1" xfId="0">
      <alignment vertical="center" wrapText="1"/>
    </xf>
    <xf applyAlignment="1" borderId="21" fillId="2" fontId="4" numFmtId="1" xfId="0">
      <alignment horizontal="center" vertical="center"/>
    </xf>
    <xf applyAlignment="1" borderId="14" fillId="2" fontId="4" numFmtId="1" xfId="0">
      <alignment horizontal="center" vertical="center"/>
    </xf>
    <xf applyAlignment="1" borderId="14" fillId="5" fontId="0" numFmtId="49" xfId="0">
      <alignment vertical="center"/>
    </xf>
    <xf applyAlignment="1" borderId="22" fillId="2" fontId="4" numFmtId="1" xfId="0">
      <alignment horizontal="center" vertical="center"/>
    </xf>
    <xf applyAlignment="1" borderId="23" fillId="2" fontId="4" numFmtId="1" xfId="0">
      <alignment horizontal="center" vertical="center"/>
    </xf>
    <xf applyAlignment="1" borderId="14" fillId="2" fontId="4" numFmtId="9" xfId="0">
      <alignment horizontal="center" vertical="center"/>
    </xf>
    <xf applyAlignment="1" borderId="24" fillId="2" fontId="0" numFmtId="1" xfId="0">
      <alignment vertical="center" wrapText="1"/>
    </xf>
    <xf applyAlignment="1" borderId="25" fillId="2" fontId="0" numFmtId="1" xfId="0">
      <alignment vertical="center" wrapText="1"/>
    </xf>
    <xf applyAlignment="1" borderId="26" fillId="2" fontId="0" numFmtId="1" xfId="0">
      <alignment vertical="center" wrapText="1"/>
    </xf>
    <xf applyAlignment="1" borderId="14" fillId="6" fontId="0" numFmtId="49" xfId="0">
      <alignment vertical="center"/>
    </xf>
    <xf applyAlignment="1" borderId="14" fillId="4" fontId="0" numFmtId="49" xfId="0">
      <alignment horizontal="left" vertical="center"/>
    </xf>
    <xf applyAlignment="1" borderId="14" fillId="7" fontId="0" numFmtId="49" xfId="0">
      <alignment vertical="center"/>
    </xf>
    <xf applyAlignment="1" borderId="14" fillId="2" fontId="4" numFmtId="49" xfId="0">
      <alignment horizontal="center" vertical="center"/>
    </xf>
    <xf applyAlignment="1" borderId="14" fillId="2" fontId="0" numFmtId="49" xfId="0">
      <alignment vertical="center"/>
    </xf>
    <xf applyAlignment="1" borderId="14" fillId="8" fontId="0" numFmtId="49" xfId="0">
      <alignment horizontal="left" vertical="center"/>
    </xf>
    <xf applyAlignment="1" borderId="27" fillId="2" fontId="4" numFmtId="1" xfId="0">
      <alignment horizontal="center" vertical="center"/>
    </xf>
    <xf applyAlignment="1" borderId="28" fillId="2" fontId="4" numFmtId="1" xfId="0">
      <alignment horizontal="center" vertical="center"/>
    </xf>
    <xf applyAlignment="1" borderId="28" fillId="8" fontId="0" numFmtId="49" xfId="0">
      <alignment horizontal="left" vertical="center"/>
    </xf>
    <xf applyAlignment="1" borderId="29" fillId="2" fontId="4" numFmtId="1" xfId="0">
      <alignment horizontal="center" vertical="center"/>
    </xf>
    <xf applyAlignment="1" borderId="30" fillId="2" fontId="4" numFmtId="1" xfId="0">
      <alignment horizontal="center" vertical="center"/>
    </xf>
    <xf applyAlignment="1" borderId="28" fillId="2" fontId="4" numFmtId="9" xfId="0">
      <alignment horizontal="center" vertical="center"/>
    </xf>
    <xf applyAlignment="1" borderId="4" fillId="9" fontId="4" numFmtId="49" xfId="0">
      <alignment horizontal="center" vertical="center"/>
    </xf>
    <xf applyAlignment="1" borderId="5" fillId="9" fontId="4" numFmtId="49" xfId="0">
      <alignment horizontal="center" vertical="center"/>
    </xf>
    <xf applyAlignment="1" borderId="5" fillId="9" fontId="0" numFmtId="49" xfId="0">
      <alignment horizontal="left" vertical="center"/>
    </xf>
    <xf applyAlignment="1" borderId="31" fillId="9" fontId="4" numFmtId="49" xfId="0">
      <alignment horizontal="center" vertical="center"/>
    </xf>
    <xf applyAlignment="1" borderId="32" fillId="9" fontId="4" numFmtId="49" xfId="0">
      <alignment horizontal="center" vertical="center"/>
    </xf>
    <xf applyAlignment="1" borderId="5" fillId="9" fontId="4" numFmtId="1" xfId="0">
      <alignment horizontal="center" vertical="center"/>
    </xf>
    <xf applyAlignment="1" borderId="17" fillId="9" fontId="4" numFmtId="166" xfId="0">
      <alignment horizontal="center" vertical="center"/>
    </xf>
    <xf applyAlignment="1" borderId="6" fillId="6" fontId="0" numFmtId="49" xfId="0">
      <alignment vertical="center"/>
    </xf>
    <xf applyAlignment="1" borderId="33" fillId="2" fontId="0" numFmtId="1" xfId="0">
      <alignment vertical="center" wrapText="1"/>
    </xf>
    <xf applyAlignment="1" borderId="3" fillId="2" fontId="0" numFmtId="1" xfId="0">
      <alignment vertical="center" wrapText="1"/>
    </xf>
    <xf applyAlignment="1" borderId="34" fillId="2" fontId="0" numFmtId="1" xfId="0">
      <alignment vertical="center" wrapText="1"/>
    </xf>
    <xf applyAlignment="1" borderId="10" fillId="3" fontId="6" numFmtId="49" xfId="0">
      <alignment horizontal="center" vertical="center"/>
    </xf>
    <xf applyAlignment="1" borderId="11" fillId="3" fontId="6" numFmtId="1" xfId="0">
      <alignment horizontal="center" vertical="center"/>
    </xf>
    <xf applyAlignment="1" borderId="12" fillId="3" fontId="6" numFmtId="1" xfId="0">
      <alignment horizontal="center" vertical="center"/>
    </xf>
    <xf applyAlignment="1" borderId="10" fillId="5" fontId="4" numFmtId="49" xfId="0">
      <alignment horizontal="center" vertical="center"/>
    </xf>
    <xf applyAlignment="1" borderId="11" fillId="5" fontId="4" numFmtId="1" xfId="0">
      <alignment horizontal="center" vertical="center"/>
    </xf>
    <xf applyAlignment="1" borderId="12" fillId="5" fontId="4" numFmtId="1" xfId="0">
      <alignment horizontal="center" vertical="center"/>
    </xf>
    <xf applyAlignment="1" borderId="13" fillId="2" fontId="7" numFmtId="49" xfId="0">
      <alignment horizontal="center" vertical="center"/>
    </xf>
    <xf applyAlignment="1" borderId="6" fillId="2" fontId="8" numFmtId="1" xfId="0">
      <alignment horizontal="center" vertical="center"/>
    </xf>
    <xf applyAlignment="1" borderId="9" fillId="2" fontId="8" numFmtId="1" xfId="0">
      <alignment horizontal="center" vertical="center"/>
    </xf>
    <xf applyAlignment="1" borderId="14" fillId="2" fontId="0" numFmtId="49" xfId="0">
      <alignment horizontal="left" vertical="center"/>
    </xf>
    <xf applyAlignment="1" borderId="27" fillId="2" fontId="7" numFmtId="49" xfId="0">
      <alignment horizontal="center" vertical="center"/>
    </xf>
    <xf applyAlignment="1" borderId="35" fillId="2" fontId="4" numFmtId="1" xfId="0">
      <alignment horizontal="center" vertical="center"/>
    </xf>
    <xf applyAlignment="1" borderId="14" fillId="10" fontId="0" numFmtId="49" xfId="0">
      <alignment vertical="center"/>
    </xf>
    <xf applyAlignment="1" borderId="10" fillId="11" fontId="4" numFmtId="49" xfId="0">
      <alignment horizontal="center" vertical="center"/>
    </xf>
    <xf applyAlignment="1" borderId="11" fillId="11" fontId="4" numFmtId="1" xfId="0">
      <alignment horizontal="center" vertical="center"/>
    </xf>
    <xf applyAlignment="1" borderId="12" fillId="11" fontId="4" numFmtId="1" xfId="0">
      <alignment horizontal="center" vertical="center"/>
    </xf>
    <xf applyAlignment="1" borderId="13" fillId="2" fontId="4" numFmtId="49" xfId="0">
      <alignment horizontal="center" vertical="center"/>
    </xf>
    <xf applyAlignment="1" borderId="9" fillId="2" fontId="4" numFmtId="1" xfId="0">
      <alignment horizontal="center" vertical="center"/>
    </xf>
    <xf applyAlignment="1" borderId="21" fillId="2" fontId="4" numFmtId="49" xfId="0">
      <alignment horizontal="center" vertical="center"/>
    </xf>
    <xf applyAlignment="1" borderId="17" fillId="2" fontId="4" numFmtId="1" xfId="0">
      <alignment horizontal="center" vertical="center"/>
    </xf>
    <xf applyAlignment="1" borderId="13" fillId="12" fontId="4" numFmtId="1" xfId="0">
      <alignment horizontal="center" vertical="center"/>
    </xf>
    <xf applyAlignment="1" borderId="6" fillId="12" fontId="4" numFmtId="1" xfId="0">
      <alignment horizontal="center" vertical="center"/>
    </xf>
    <xf applyAlignment="1" borderId="14" fillId="12" fontId="0" numFmtId="49" xfId="0">
      <alignment vertical="center"/>
    </xf>
    <xf applyAlignment="1" borderId="36" fillId="12" fontId="4" numFmtId="1" xfId="0">
      <alignment horizontal="center" vertical="center"/>
    </xf>
    <xf applyAlignment="1" borderId="37" fillId="12" fontId="4" numFmtId="1" xfId="0">
      <alignment horizontal="center" vertical="center"/>
    </xf>
    <xf applyAlignment="1" borderId="6" fillId="12" fontId="4" numFmtId="9" xfId="0">
      <alignment horizontal="center" vertical="center"/>
    </xf>
    <xf applyAlignment="1" borderId="14" fillId="12" fontId="4" numFmtId="9" xfId="0">
      <alignment horizontal="center" vertical="center"/>
    </xf>
    <xf applyAlignment="1" borderId="38" fillId="9" fontId="0" numFmtId="49" xfId="0">
      <alignment horizontal="center" vertical="center"/>
    </xf>
    <xf applyAlignment="1" borderId="39" fillId="9" fontId="0" numFmtId="1" xfId="0">
      <alignment horizontal="center" vertical="center"/>
    </xf>
    <xf applyAlignment="1" borderId="40" fillId="9" fontId="0" numFmtId="1" xfId="0">
      <alignment horizontal="center" vertical="center"/>
    </xf>
    <xf applyAlignment="1" borderId="21" fillId="2" fontId="9" numFmtId="1" xfId="0">
      <alignment horizontal="center" vertical="center"/>
    </xf>
    <xf applyAlignment="1" borderId="14" fillId="2" fontId="9" numFmtId="1" xfId="0">
      <alignment horizontal="center" vertical="center"/>
    </xf>
    <xf applyAlignment="1" borderId="14" fillId="2" fontId="10" numFmtId="49" xfId="0">
      <alignment vertical="center"/>
    </xf>
    <xf applyAlignment="1" borderId="22" fillId="2" fontId="9" numFmtId="1" xfId="0">
      <alignment horizontal="center" vertical="center"/>
    </xf>
    <xf applyAlignment="1" borderId="23" fillId="2" fontId="9" numFmtId="1" xfId="0">
      <alignment horizontal="center" vertical="center"/>
    </xf>
    <xf applyAlignment="1" borderId="14" fillId="2" fontId="9" numFmtId="49" xfId="0">
      <alignment horizontal="center" vertical="center"/>
    </xf>
    <xf applyAlignment="1" borderId="14" fillId="2" fontId="9" numFmtId="9" xfId="0">
      <alignment horizontal="center" vertical="center"/>
    </xf>
    <xf applyAlignment="1" borderId="17" fillId="2" fontId="9" numFmtId="165" xfId="0">
      <alignment horizontal="center" vertical="center"/>
    </xf>
    <xf applyAlignment="1" borderId="13" fillId="5" fontId="0" numFmtId="49" xfId="0">
      <alignment horizontal="center" vertical="center"/>
    </xf>
    <xf applyAlignment="1" borderId="6" fillId="4" fontId="0" numFmtId="49" xfId="0">
      <alignment horizontal="center" vertical="center"/>
    </xf>
    <xf applyAlignment="1" borderId="6" fillId="6" fontId="0" numFmtId="49" xfId="0">
      <alignment horizontal="center" vertical="center"/>
    </xf>
    <xf applyAlignment="1" borderId="6" fillId="7" fontId="0" numFmtId="49" xfId="0">
      <alignment horizontal="center" vertical="center"/>
    </xf>
    <xf applyAlignment="1" borderId="9" fillId="8" fontId="0" numFmtId="49" xfId="0">
      <alignment horizontal="center" vertical="center"/>
    </xf>
    <xf applyAlignment="1" borderId="14" fillId="2" fontId="10" numFmtId="49" xfId="0">
      <alignment horizontal="left" vertical="center"/>
    </xf>
    <xf applyAlignment="1" borderId="27" fillId="2" fontId="0" numFmtId="49" xfId="0">
      <alignment horizontal="center" vertical="center"/>
    </xf>
    <xf applyAlignment="1" borderId="28" fillId="2" fontId="0" numFmtId="49" xfId="0">
      <alignment horizontal="center" vertical="center"/>
    </xf>
    <xf applyAlignment="1" borderId="28" fillId="10" fontId="0" numFmtId="49" xfId="0">
      <alignment horizontal="center" vertical="center"/>
    </xf>
    <xf applyAlignment="1" borderId="28" fillId="13" fontId="0" numFmtId="49" xfId="0">
      <alignment horizontal="center" vertical="center"/>
    </xf>
    <xf applyAlignment="1" borderId="35" fillId="11" fontId="0" numFmtId="49" xfId="0">
      <alignment horizontal="center" vertical="center"/>
    </xf>
    <xf applyAlignment="1" borderId="18" fillId="2" fontId="10" numFmtId="1" xfId="0">
      <alignment vertical="center"/>
    </xf>
    <xf applyAlignment="1" borderId="19" fillId="2" fontId="10" numFmtId="1" xfId="0">
      <alignment vertical="center"/>
    </xf>
    <xf applyAlignment="1" borderId="24" fillId="2" fontId="0" numFmtId="1" xfId="0">
      <alignment vertical="bottom"/>
    </xf>
    <xf applyAlignment="1" borderId="25" fillId="2" fontId="0" numFmtId="1" xfId="0">
      <alignment vertical="bottom"/>
    </xf>
    <xf applyAlignment="1" borderId="24" fillId="2" fontId="0" numFmtId="1" xfId="0">
      <alignment vertical="center"/>
    </xf>
    <xf applyAlignment="1" borderId="25" fillId="2" fontId="0" numFmtId="1" xfId="0">
      <alignment vertical="center"/>
    </xf>
    <xf applyAlignment="1" borderId="41" fillId="2" fontId="0" numFmtId="1" xfId="0">
      <alignment vertical="bottom"/>
    </xf>
    <xf applyAlignment="1" borderId="17" fillId="2" fontId="9" numFmtId="1" xfId="0">
      <alignment horizontal="center" vertical="center"/>
    </xf>
    <xf applyAlignment="1" borderId="17" fillId="2" fontId="9" numFmtId="9" xfId="0">
      <alignment horizontal="center" vertical="center"/>
    </xf>
    <xf applyAlignment="1" borderId="27" fillId="2" fontId="9" numFmtId="1" xfId="0">
      <alignment horizontal="center" vertical="center"/>
    </xf>
    <xf applyAlignment="1" borderId="28" fillId="2" fontId="9" numFmtId="49" xfId="0">
      <alignment horizontal="center" vertical="center"/>
    </xf>
    <xf applyAlignment="1" borderId="28" fillId="2" fontId="10" numFmtId="49" xfId="0">
      <alignment vertical="center"/>
    </xf>
    <xf applyAlignment="1" borderId="28" fillId="2" fontId="9" numFmtId="1" xfId="0">
      <alignment horizontal="center" vertical="center"/>
    </xf>
    <xf applyAlignment="1" borderId="28" fillId="2" fontId="9" numFmtId="9" xfId="0">
      <alignment horizontal="center" vertical="center"/>
    </xf>
    <xf applyAlignment="1" borderId="35" fillId="2" fontId="9" numFmtId="9" xfId="0">
      <alignment horizontal="center" vertical="center"/>
    </xf>
    <xf borderId="0" fillId="0" fontId="0" numFmtId="0" xfId="0"/>
  </cellXfs>
  <cellStyles count="1">
    <cellStyle builtinId="0" name="Normal" xfId="0"/>
  </cellStyles>
  <dxfs count="1">
    <dxf>
      <fill>
        <patternFill patternType="solid">
          <fgColor indexed="13"/>
          <bgColor indexed="14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0b0f0"/>
      <rgbColor rgb="00000000"/>
      <rgbColor rgb="ffffc000"/>
      <rgbColor rgb="ff92d050"/>
      <rgbColor rgb="ff00b050"/>
      <rgbColor rgb="ffa5b6ca"/>
      <rgbColor rgb="ffff33cc"/>
      <rgbColor rgb="ffff99ff"/>
      <rgbColor rgb="ffffff00"/>
      <rgbColor rgb="ff7f7f7f"/>
      <rgbColor rgb="ff7b4b2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5"/>
  <sheetViews>
    <sheetView defaultGridColor="1" showGridLines="0" workbookViewId="0">
      <selection activeCell="A1" sqref="A1"/>
    </sheetView>
  </sheetViews>
  <sheetFormatPr baseColWidth="10" defaultRowHeight="15"/>
  <cols>
    <col customWidth="1" max="1" min="1" style="1" width="10.7344"/>
    <col customWidth="1" max="2" min="2" style="1" width="10.7344"/>
    <col customWidth="1" max="3" min="3" style="1" width="18.1562"/>
    <col customWidth="1" max="4" min="4" style="1" width="14.2891"/>
    <col customWidth="1" max="5" min="5" style="1" width="14.5781"/>
    <col customWidth="1" max="6" min="6" style="1" width="2.57812"/>
    <col customWidth="1" max="7" min="7" style="1" width="16.4453"/>
    <col customWidth="1" max="8" min="8" style="1" width="14.2891"/>
    <col customWidth="1" max="9" min="9" style="1" width="11.2891"/>
    <col customWidth="1" max="10" min="10" style="1" width="15"/>
    <col customWidth="1" max="11" min="11" style="1" width="20.1562"/>
    <col customWidth="1" max="12" min="12" style="1" width="12.2891"/>
    <col customWidth="1" max="13" min="13" style="1" width="12.2891"/>
    <col customWidth="1" max="14" min="14" style="1" width="12.2891"/>
    <col customWidth="1" max="15" min="15" style="1" width="12.2891"/>
    <col customWidth="1" max="16" min="16" style="1" width="12.2891"/>
    <col customWidth="1" max="256" min="17" style="1" width="10.7344"/>
  </cols>
  <sheetData>
    <row customHeight="1" ht="37.5" r="1" s="121" spans="1:16">
      <c r="A1" s="2" t="s">
        <v>0</v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4" t="s">
        <v>1</v>
      </c>
      <c r="P1" s="5" t="n"/>
    </row>
    <row customHeight="1" ht="24.95" r="2" s="121" spans="1:16">
      <c r="A2" s="6" t="s">
        <v>2</v>
      </c>
      <c r="B2" s="7" t="s">
        <v>3</v>
      </c>
      <c r="C2" s="8" t="s">
        <v>4</v>
      </c>
      <c r="D2" s="7" t="s">
        <v>5</v>
      </c>
      <c r="E2" s="9" t="s">
        <v>6</v>
      </c>
      <c r="F2" s="10" t="n"/>
      <c r="G2" s="7" t="s">
        <v>7</v>
      </c>
      <c r="H2" s="7" t="s">
        <v>8</v>
      </c>
      <c r="I2" s="7" t="s">
        <v>9</v>
      </c>
      <c r="J2" s="7" t="s">
        <v>10</v>
      </c>
      <c r="K2" s="11" t="s">
        <v>11</v>
      </c>
      <c r="L2" s="12" t="s">
        <v>12</v>
      </c>
      <c r="M2" s="13" t="n"/>
      <c r="N2" s="13" t="n"/>
      <c r="O2" s="13" t="n"/>
      <c r="P2" s="14" t="n"/>
    </row>
    <row customHeight="1" ht="20.1" r="3" s="121" spans="1:16">
      <c r="A3" s="15" t="n">
        <v>1017</v>
      </c>
      <c r="B3" s="16" t="n">
        <v>61</v>
      </c>
      <c r="C3" s="17" t="s">
        <v>13</v>
      </c>
      <c r="D3" s="16" t="n">
        <v>105</v>
      </c>
      <c r="E3" s="18" t="n">
        <v>87</v>
      </c>
      <c r="F3" s="19">
        <f>E3-G3</f>
        <v/>
      </c>
      <c r="G3" s="16" t="n">
        <v>59</v>
      </c>
      <c r="H3" s="16" t="n">
        <v>6</v>
      </c>
      <c r="I3" s="20" t="n">
        <v>1</v>
      </c>
      <c r="J3" s="16" t="n">
        <v>1</v>
      </c>
      <c r="K3" s="21">
        <f>((((D3*25%+E3*75%+H3*3+J3*5+0.25*(E3-G3))*(1-(1-I3)/2))+A3/20)/B3*30-17.76)/40.13*65.27</f>
        <v/>
      </c>
      <c r="L3" s="22" t="s">
        <v>14</v>
      </c>
      <c r="M3" s="23" t="n"/>
      <c r="N3" s="23" t="n"/>
      <c r="O3" s="23" t="n"/>
      <c r="P3" s="24" t="n"/>
    </row>
    <row customHeight="1" ht="20.1" r="4" s="121" spans="1:16">
      <c r="A4" s="25" t="n">
        <v>905</v>
      </c>
      <c r="B4" s="26" t="n">
        <v>58</v>
      </c>
      <c r="C4" s="27" t="s">
        <v>15</v>
      </c>
      <c r="D4" s="26" t="n">
        <v>115</v>
      </c>
      <c r="E4" s="28" t="n">
        <v>101</v>
      </c>
      <c r="F4" s="29">
        <f>E4-G4</f>
        <v/>
      </c>
      <c r="G4" s="26" t="n">
        <v>99</v>
      </c>
      <c r="H4" s="26" t="n">
        <v>6</v>
      </c>
      <c r="I4" s="30" t="n">
        <v>1</v>
      </c>
      <c r="J4" s="26" t="n">
        <v>-1.5</v>
      </c>
      <c r="K4" s="21">
        <f>((((D4*25%+E4*75%+H4*3+J4*5+0.25*(E4-G4))*(1-(1-I4)/2))+A4/20)/B4*30-17.76)/40.13*65.27</f>
        <v/>
      </c>
      <c r="L4" s="31" t="n"/>
      <c r="M4" s="32" t="n"/>
      <c r="N4" s="32" t="n"/>
      <c r="O4" s="32" t="n"/>
      <c r="P4" s="33" t="n"/>
    </row>
    <row customHeight="1" ht="19.5" r="5" s="121" spans="1:16">
      <c r="A5" s="25" t="n">
        <v>655</v>
      </c>
      <c r="B5" s="26" t="n">
        <v>50</v>
      </c>
      <c r="C5" s="34" t="s">
        <v>16</v>
      </c>
      <c r="D5" s="26" t="n">
        <v>69</v>
      </c>
      <c r="E5" s="28" t="n">
        <v>61</v>
      </c>
      <c r="F5" s="29">
        <f>E5-G5</f>
        <v/>
      </c>
      <c r="G5" s="26" t="n">
        <v>60</v>
      </c>
      <c r="H5" s="26" t="n">
        <v>6</v>
      </c>
      <c r="I5" s="30" t="n">
        <v>1</v>
      </c>
      <c r="J5" s="26" t="n">
        <v>0.5</v>
      </c>
      <c r="K5" s="21">
        <f>((((D5*25%+E5*75%+H5*3+J5*5+0.25*(E5-G5))*(1-(1-I5)/2))+A5/20)/B5*30-17.76)/40.13*65.27</f>
        <v/>
      </c>
      <c r="L5" s="31" t="n"/>
      <c r="M5" s="32" t="n"/>
      <c r="N5" s="32" t="n"/>
      <c r="O5" s="32" t="n"/>
      <c r="P5" s="33" t="n"/>
    </row>
    <row customHeight="1" ht="20.1" r="6" s="121" spans="1:16">
      <c r="A6" s="25" t="n">
        <v>661</v>
      </c>
      <c r="B6" s="26" t="n">
        <v>54</v>
      </c>
      <c r="C6" s="34" t="s">
        <v>17</v>
      </c>
      <c r="D6" s="26" t="n">
        <v>78</v>
      </c>
      <c r="E6" s="28" t="n">
        <v>64</v>
      </c>
      <c r="F6" s="29">
        <f>E6-G6</f>
        <v/>
      </c>
      <c r="G6" s="26" t="n">
        <v>62</v>
      </c>
      <c r="H6" s="26" t="n">
        <v>5</v>
      </c>
      <c r="I6" s="30" t="n">
        <v>1</v>
      </c>
      <c r="J6" s="26" t="n">
        <v>1</v>
      </c>
      <c r="K6" s="21">
        <f>((((D6*25%+E6*75%+H6*3+J6*5+0.25*(E6-G6))*(1-(1-I6)/2))+A6/20)/B6*30-17.76)/40.13*65.27</f>
        <v/>
      </c>
      <c r="L6" s="31" t="n"/>
      <c r="M6" s="32" t="n"/>
      <c r="N6" s="32" t="n"/>
      <c r="O6" s="32" t="n"/>
      <c r="P6" s="33" t="n"/>
    </row>
    <row customHeight="1" ht="20.1" r="7" s="121" spans="1:16">
      <c r="A7" s="25" t="n">
        <v>670</v>
      </c>
      <c r="B7" s="26" t="n">
        <v>57</v>
      </c>
      <c r="C7" s="35" t="s">
        <v>18</v>
      </c>
      <c r="D7" s="26" t="n">
        <v>78</v>
      </c>
      <c r="E7" s="28" t="n">
        <v>69</v>
      </c>
      <c r="F7" s="29">
        <f>E7-G7</f>
        <v/>
      </c>
      <c r="G7" s="26" t="n">
        <v>68</v>
      </c>
      <c r="H7" s="26" t="n">
        <v>5</v>
      </c>
      <c r="I7" s="30" t="n">
        <v>1</v>
      </c>
      <c r="J7" s="26" t="n">
        <v>1.5</v>
      </c>
      <c r="K7" s="21">
        <f>((((D7*25%+E7*75%+H7*3+J7*5+0.25*(E7-G7))*(1-(1-I7)/2))+A7/20)/B7*30-17.76)/40.13*65.27</f>
        <v/>
      </c>
      <c r="L7" s="31" t="n"/>
      <c r="M7" s="32" t="n"/>
      <c r="N7" s="32" t="n"/>
      <c r="O7" s="32" t="n"/>
      <c r="P7" s="33" t="n"/>
    </row>
    <row customHeight="1" ht="20.1" r="8" s="121" spans="1:16">
      <c r="A8" s="25" t="n">
        <v>634</v>
      </c>
      <c r="B8" s="26" t="n">
        <v>54</v>
      </c>
      <c r="C8" s="17" t="s">
        <v>19</v>
      </c>
      <c r="D8" s="26" t="n">
        <v>65</v>
      </c>
      <c r="E8" s="28" t="n">
        <v>64</v>
      </c>
      <c r="F8" s="29">
        <f>E8-G8</f>
        <v/>
      </c>
      <c r="G8" s="26" t="n">
        <v>64</v>
      </c>
      <c r="H8" s="26" t="n">
        <v>4</v>
      </c>
      <c r="I8" s="30" t="n">
        <v>1</v>
      </c>
      <c r="J8" s="26" t="n">
        <v>2.5</v>
      </c>
      <c r="K8" s="21">
        <f>((((D8*25%+E8*75%+H8*3+J8*5+0.25*(E8-G8))*(1-(1-I8)/2))+A8/20)/B8*30-17.76)/40.13*65.27</f>
        <v/>
      </c>
      <c r="L8" s="31" t="n"/>
      <c r="M8" s="32" t="n"/>
      <c r="N8" s="32" t="n"/>
      <c r="O8" s="32" t="n"/>
      <c r="P8" s="33" t="n"/>
    </row>
    <row customHeight="1" ht="20.1" r="9" s="121" spans="1:16">
      <c r="A9" s="25" t="n">
        <v>669</v>
      </c>
      <c r="B9" s="26" t="n">
        <v>59</v>
      </c>
      <c r="C9" s="36" t="s">
        <v>20</v>
      </c>
      <c r="D9" s="26" t="n">
        <v>75</v>
      </c>
      <c r="E9" s="28" t="n">
        <v>76</v>
      </c>
      <c r="F9" s="29">
        <f>E9-E9</f>
        <v/>
      </c>
      <c r="G9" s="37" t="s">
        <v>21</v>
      </c>
      <c r="H9" s="26" t="n">
        <v>4</v>
      </c>
      <c r="I9" s="30" t="n">
        <v>1</v>
      </c>
      <c r="J9" s="26" t="n">
        <v>2</v>
      </c>
      <c r="K9" s="21">
        <f>((((D9*25%+E9*75%+H9*3+J9*5+0.25*(E9-E9))*(1-(1-I9)/2))+A9/20)/B9*30-17.76)/40.13*65.27</f>
        <v/>
      </c>
      <c r="L9" s="31" t="n"/>
      <c r="M9" s="32" t="n"/>
      <c r="N9" s="32" t="n"/>
      <c r="O9" s="32" t="n"/>
      <c r="P9" s="33" t="n"/>
    </row>
    <row customHeight="1" ht="20.1" r="10" s="121" spans="1:16">
      <c r="A10" s="25" t="n">
        <v>567</v>
      </c>
      <c r="B10" s="26" t="n">
        <v>48</v>
      </c>
      <c r="C10" s="38" t="s">
        <v>22</v>
      </c>
      <c r="D10" s="26" t="n">
        <v>76</v>
      </c>
      <c r="E10" s="28" t="n">
        <v>59</v>
      </c>
      <c r="F10" s="29">
        <f>E10-G10</f>
        <v/>
      </c>
      <c r="G10" s="26" t="n">
        <v>56</v>
      </c>
      <c r="H10" s="26" t="n">
        <v>3</v>
      </c>
      <c r="I10" s="30" t="n">
        <v>1</v>
      </c>
      <c r="J10" s="26" t="n">
        <v>1</v>
      </c>
      <c r="K10" s="21">
        <f>((((D10*25%+E10*75%+H10*3+J10*5+0.25*(E10-G10))*(1-(1-I10)/2))+A10/20)/B10*30-17.76)/40.13*65.27</f>
        <v/>
      </c>
      <c r="L10" s="31" t="n"/>
      <c r="M10" s="32" t="n"/>
      <c r="N10" s="32" t="n"/>
      <c r="O10" s="32" t="n"/>
      <c r="P10" s="33" t="n"/>
    </row>
    <row customHeight="1" ht="20.1" r="11" s="121" spans="1:16">
      <c r="A11" s="25" t="n">
        <v>593</v>
      </c>
      <c r="B11" s="26" t="n">
        <v>50</v>
      </c>
      <c r="C11" s="34" t="s">
        <v>23</v>
      </c>
      <c r="D11" s="26" t="n">
        <v>49</v>
      </c>
      <c r="E11" s="28" t="n">
        <v>38</v>
      </c>
      <c r="F11" s="29">
        <f>E11-G11</f>
        <v/>
      </c>
      <c r="G11" s="26" t="n">
        <v>36</v>
      </c>
      <c r="H11" s="26" t="n">
        <v>6</v>
      </c>
      <c r="I11" s="30" t="n">
        <v>1</v>
      </c>
      <c r="J11" s="26" t="n">
        <v>2.5</v>
      </c>
      <c r="K11" s="21">
        <f>((((D11*25%+E11*75%+H11*3+J11*5+0.25*(E11-G11))*(1-(1-I11)/2))+A11/20)/B11*30-17.76)/40.13*65.27</f>
        <v/>
      </c>
      <c r="L11" s="31" t="n"/>
      <c r="M11" s="32" t="n"/>
      <c r="N11" s="32" t="n"/>
      <c r="O11" s="32" t="n"/>
      <c r="P11" s="33" t="n"/>
    </row>
    <row customHeight="1" ht="20.1" r="12" s="121" spans="1:16">
      <c r="A12" s="25" t="n">
        <v>582</v>
      </c>
      <c r="B12" s="26" t="n">
        <v>51</v>
      </c>
      <c r="C12" s="34" t="s">
        <v>24</v>
      </c>
      <c r="D12" s="26" t="n">
        <v>65</v>
      </c>
      <c r="E12" s="28" t="n">
        <v>63</v>
      </c>
      <c r="F12" s="29">
        <f>E12-G12</f>
        <v/>
      </c>
      <c r="G12" s="26" t="n">
        <v>63</v>
      </c>
      <c r="H12" s="26" t="n">
        <v>3</v>
      </c>
      <c r="I12" s="30" t="n">
        <v>1</v>
      </c>
      <c r="J12" s="26" t="n">
        <v>0</v>
      </c>
      <c r="K12" s="21">
        <f>((((D12*25%+E12*75%+H12*3+J12*5+0.25*(E12-G12))*(1-(1-I12)/2))+A12/20)/B12*30-17.76)/40.13*65.27</f>
        <v/>
      </c>
      <c r="L12" s="31" t="n"/>
      <c r="M12" s="32" t="n"/>
      <c r="N12" s="32" t="n"/>
      <c r="O12" s="32" t="n"/>
      <c r="P12" s="33" t="n"/>
    </row>
    <row customHeight="1" ht="20.1" r="13" s="121" spans="1:16">
      <c r="A13" s="25" t="n">
        <v>646</v>
      </c>
      <c r="B13" s="26" t="n">
        <v>51</v>
      </c>
      <c r="C13" s="39" t="s">
        <v>25</v>
      </c>
      <c r="D13" s="26" t="n">
        <v>68</v>
      </c>
      <c r="E13" s="28" t="n">
        <v>34</v>
      </c>
      <c r="F13" s="29">
        <f>E13-E13</f>
        <v/>
      </c>
      <c r="G13" s="26" t="n">
        <v>0</v>
      </c>
      <c r="H13" s="26" t="n">
        <v>5</v>
      </c>
      <c r="I13" s="30" t="n">
        <v>1</v>
      </c>
      <c r="J13" s="26" t="n">
        <v>0.5</v>
      </c>
      <c r="K13" s="21">
        <f>((((D13*25%+E13*75%+H13*3+J13*5+0.25*(E13-G13))*(1-(1-I13)/2))+A13/20)/B13*30-17.76)/40.13*65.27</f>
        <v/>
      </c>
      <c r="L13" s="31" t="n"/>
      <c r="M13" s="32" t="n"/>
      <c r="N13" s="32" t="n"/>
      <c r="O13" s="32" t="n"/>
      <c r="P13" s="33" t="n"/>
    </row>
    <row customHeight="1" ht="20.1" r="14" s="121" spans="1:16">
      <c r="A14" s="40" t="n">
        <v>659</v>
      </c>
      <c r="B14" s="41" t="n">
        <v>55</v>
      </c>
      <c r="C14" s="42" t="s">
        <v>26</v>
      </c>
      <c r="D14" s="41" t="n">
        <v>60</v>
      </c>
      <c r="E14" s="43" t="n">
        <v>48</v>
      </c>
      <c r="F14" s="44">
        <f>E14-G14</f>
        <v/>
      </c>
      <c r="G14" s="41" t="n">
        <v>37</v>
      </c>
      <c r="H14" s="41" t="n">
        <v>6</v>
      </c>
      <c r="I14" s="45" t="n">
        <v>1</v>
      </c>
      <c r="J14" s="41" t="n">
        <v>0.5</v>
      </c>
      <c r="K14" s="21">
        <f>((((D14*25%+E14*75%+H14*3+J14*5+0.25*(E14-G14))*(1-(1-I14)/2))+A14/20)/B14*30-17.76)/40.13*65.27</f>
        <v/>
      </c>
      <c r="L14" s="31" t="n"/>
      <c r="M14" s="32" t="n"/>
      <c r="N14" s="32" t="n"/>
      <c r="O14" s="32" t="n"/>
      <c r="P14" s="33" t="n"/>
    </row>
    <row customHeight="1" ht="20.1" r="15" s="121" spans="1:16">
      <c r="A15" s="46" t="n"/>
      <c r="B15" s="47" t="n"/>
      <c r="C15" s="48" t="s">
        <v>27</v>
      </c>
      <c r="D15" s="47" t="n"/>
      <c r="E15" s="49" t="n"/>
      <c r="F15" s="50" t="n"/>
      <c r="G15" s="47" t="n"/>
      <c r="H15" s="47" t="n"/>
      <c r="I15" s="47" t="n"/>
      <c r="J15" s="51" t="n"/>
      <c r="K15" s="52" t="n"/>
      <c r="L15" s="31" t="n"/>
      <c r="M15" s="32" t="n"/>
      <c r="N15" s="32" t="n"/>
      <c r="O15" s="32" t="n"/>
      <c r="P15" s="33" t="n"/>
    </row>
    <row customHeight="1" ht="20.1" r="16" s="121" spans="1:16">
      <c r="A16" s="15" t="n">
        <v>716</v>
      </c>
      <c r="B16" s="16" t="n">
        <v>57</v>
      </c>
      <c r="C16" s="53" t="s">
        <v>28</v>
      </c>
      <c r="D16" s="16" t="n">
        <v>50</v>
      </c>
      <c r="E16" s="18" t="n">
        <v>49</v>
      </c>
      <c r="F16" s="19">
        <f>E16-G16</f>
        <v/>
      </c>
      <c r="G16" s="16" t="n">
        <v>49</v>
      </c>
      <c r="H16" s="16" t="n">
        <v>5</v>
      </c>
      <c r="I16" s="20" t="n">
        <v>1</v>
      </c>
      <c r="J16" s="16" t="n">
        <v>2</v>
      </c>
      <c r="K16" s="21">
        <f>((((D16*25%+E16*75%+H16*3+J16*5+0.25*(E16-G16))*(1-(1-I16)/2))+A16/20)/B16*30-17.76)/40.13*65.27</f>
        <v/>
      </c>
      <c r="L16" s="54" t="n"/>
      <c r="M16" s="55" t="n"/>
      <c r="N16" s="55" t="n"/>
      <c r="O16" s="55" t="n"/>
      <c r="P16" s="56" t="n"/>
    </row>
    <row customHeight="1" ht="20.1" r="17" s="121" spans="1:16">
      <c r="A17" s="25" t="n">
        <v>586</v>
      </c>
      <c r="B17" s="26" t="n">
        <v>52</v>
      </c>
      <c r="C17" s="34" t="s">
        <v>29</v>
      </c>
      <c r="D17" s="26" t="n">
        <v>52</v>
      </c>
      <c r="E17" s="28" t="n">
        <v>50</v>
      </c>
      <c r="F17" s="29">
        <f>E17-G17</f>
        <v/>
      </c>
      <c r="G17" s="26" t="n">
        <v>50</v>
      </c>
      <c r="H17" s="26" t="n">
        <v>5</v>
      </c>
      <c r="I17" s="30" t="n">
        <v>1</v>
      </c>
      <c r="J17" s="26" t="n">
        <v>1</v>
      </c>
      <c r="K17" s="21">
        <f>((((D17*25%+E17*75%+H17*3+J17*5+0.25*(E17-G17))*(1-(1-I17)/2))+A17/20)/B17*30-17.76)/40.13*65.27</f>
        <v/>
      </c>
      <c r="L17" s="57" t="s">
        <v>30</v>
      </c>
      <c r="M17" s="58" t="n"/>
      <c r="N17" s="58" t="n"/>
      <c r="O17" s="58" t="n"/>
      <c r="P17" s="59" t="n"/>
    </row>
    <row customHeight="1" ht="20.1" r="18" s="121" spans="1:16">
      <c r="A18" s="25" t="n">
        <v>501</v>
      </c>
      <c r="B18" s="26" t="n">
        <v>47</v>
      </c>
      <c r="C18" s="38" t="s">
        <v>31</v>
      </c>
      <c r="D18" s="26" t="n">
        <v>55</v>
      </c>
      <c r="E18" s="28" t="n">
        <v>47</v>
      </c>
      <c r="F18" s="29">
        <f>E18-G18</f>
        <v/>
      </c>
      <c r="G18" s="26" t="n">
        <v>45</v>
      </c>
      <c r="H18" s="26" t="n">
        <v>3</v>
      </c>
      <c r="I18" s="30" t="n">
        <v>1</v>
      </c>
      <c r="J18" s="26" t="n">
        <v>1</v>
      </c>
      <c r="K18" s="21">
        <f>((((D18*25%+E18*75%+H18*3+J18*5+0.25*(E18-G18))*(1-(1-I18)/2))+A18/20)/B18*30-17.76)/40.13*65.27</f>
        <v/>
      </c>
      <c r="L18" s="22" t="s">
        <v>32</v>
      </c>
      <c r="M18" s="23" t="n"/>
      <c r="N18" s="23" t="n"/>
      <c r="O18" s="23" t="n"/>
      <c r="P18" s="24" t="n"/>
    </row>
    <row customHeight="1" ht="20.1" r="19" s="121" spans="1:16">
      <c r="A19" s="25" t="n">
        <v>533</v>
      </c>
      <c r="B19" s="26" t="n">
        <v>50</v>
      </c>
      <c r="C19" s="38" t="s">
        <v>33</v>
      </c>
      <c r="D19" s="26" t="n">
        <v>43</v>
      </c>
      <c r="E19" s="28" t="n">
        <v>40</v>
      </c>
      <c r="F19" s="29">
        <f>E19-G19</f>
        <v/>
      </c>
      <c r="G19" s="26" t="n">
        <v>39</v>
      </c>
      <c r="H19" s="26" t="n">
        <v>6</v>
      </c>
      <c r="I19" s="30" t="n">
        <v>1</v>
      </c>
      <c r="J19" s="26" t="n">
        <v>1</v>
      </c>
      <c r="K19" s="21">
        <f>((((D19*25%+E19*75%+H19*3+J19*5+0.25*(E19-G19))*(1-(1-I19)/2))+A19/20)/B19*30-17.76)/40.13*65.27</f>
        <v/>
      </c>
      <c r="L19" s="31" t="n"/>
      <c r="M19" s="32" t="n"/>
      <c r="N19" s="32" t="n"/>
      <c r="O19" s="32" t="n"/>
      <c r="P19" s="33" t="n"/>
    </row>
    <row customHeight="1" ht="20.1" r="20" s="121" spans="1:16">
      <c r="A20" s="25" t="n">
        <v>624</v>
      </c>
      <c r="B20" s="26" t="n">
        <v>53</v>
      </c>
      <c r="C20" s="38" t="s">
        <v>34</v>
      </c>
      <c r="D20" s="26" t="n">
        <v>46</v>
      </c>
      <c r="E20" s="28" t="n">
        <v>44</v>
      </c>
      <c r="F20" s="29">
        <f>E20-G20</f>
        <v/>
      </c>
      <c r="G20" s="26" t="n">
        <v>44</v>
      </c>
      <c r="H20" s="26" t="n">
        <v>4</v>
      </c>
      <c r="I20" s="30" t="n">
        <v>1</v>
      </c>
      <c r="J20" s="26" t="n">
        <v>1</v>
      </c>
      <c r="K20" s="21">
        <f>((((D20*25%+E20*75%+H20*3+J20*5+0.25*(E20-G20))*(1-(1-I20)/2))+A20/20)/B20*30-17.76)/40.13*65.27</f>
        <v/>
      </c>
      <c r="L20" s="31" t="n"/>
      <c r="M20" s="32" t="n"/>
      <c r="N20" s="32" t="n"/>
      <c r="O20" s="32" t="n"/>
      <c r="P20" s="33" t="n"/>
    </row>
    <row customHeight="1" ht="20.1" r="21" s="121" spans="1:16">
      <c r="A21" s="25" t="n">
        <v>802</v>
      </c>
      <c r="B21" s="26" t="n">
        <v>63</v>
      </c>
      <c r="C21" s="36" t="s">
        <v>35</v>
      </c>
      <c r="D21" s="26" t="n">
        <v>46</v>
      </c>
      <c r="E21" s="28" t="n">
        <v>46</v>
      </c>
      <c r="F21" s="29">
        <f>E21-E21</f>
        <v/>
      </c>
      <c r="G21" s="37" t="s">
        <v>36</v>
      </c>
      <c r="H21" s="26" t="n">
        <v>3</v>
      </c>
      <c r="I21" s="30" t="n">
        <v>1</v>
      </c>
      <c r="J21" s="26" t="n">
        <v>2.5</v>
      </c>
      <c r="K21" s="21">
        <f>((((D21*25%+E21*75%+H21*3+J21*5+0.25*(E21-E21))*(1-(1-I21)/2))+A21/20)/B21*30-17.76)/40.13*65.27</f>
        <v/>
      </c>
      <c r="L21" s="31" t="n"/>
      <c r="M21" s="32" t="n"/>
      <c r="N21" s="32" t="n"/>
      <c r="O21" s="32" t="n"/>
      <c r="P21" s="33" t="n"/>
    </row>
    <row customHeight="1" ht="20.1" r="22" s="121" spans="1:16">
      <c r="A22" s="25" t="n">
        <v>466</v>
      </c>
      <c r="B22" s="26" t="n">
        <v>47</v>
      </c>
      <c r="C22" s="38" t="s">
        <v>37</v>
      </c>
      <c r="D22" s="26" t="n">
        <v>71</v>
      </c>
      <c r="E22" s="28" t="n">
        <v>41</v>
      </c>
      <c r="F22" s="29">
        <f>E22-G22</f>
        <v/>
      </c>
      <c r="G22" s="26" t="n">
        <v>37</v>
      </c>
      <c r="H22" s="26" t="n">
        <v>2</v>
      </c>
      <c r="I22" s="30" t="n">
        <v>1</v>
      </c>
      <c r="J22" s="26" t="n">
        <v>0</v>
      </c>
      <c r="K22" s="21">
        <f>((((D22*25%+E22*75%+H22*3+J22*5+0.25*(E22-G22))*(1-(1-I22)/2))+A22/20)/B22*30-17.76)/40.13*65.27</f>
        <v/>
      </c>
      <c r="L22" s="54" t="n"/>
      <c r="M22" s="55" t="n"/>
      <c r="N22" s="55" t="n"/>
      <c r="O22" s="55" t="n"/>
      <c r="P22" s="56" t="n"/>
    </row>
    <row customHeight="1" ht="20.1" r="23" s="121" spans="1:16">
      <c r="A23" s="25" t="n">
        <v>540</v>
      </c>
      <c r="B23" s="26" t="n">
        <v>50</v>
      </c>
      <c r="C23" s="34" t="s">
        <v>38</v>
      </c>
      <c r="D23" s="26" t="n">
        <v>48</v>
      </c>
      <c r="E23" s="28" t="n">
        <v>47</v>
      </c>
      <c r="F23" s="29">
        <f>E23-G23</f>
        <v/>
      </c>
      <c r="G23" s="26" t="n">
        <v>47</v>
      </c>
      <c r="H23" s="26" t="n">
        <v>2</v>
      </c>
      <c r="I23" s="30" t="n">
        <v>1</v>
      </c>
      <c r="J23" s="26" t="n">
        <v>0.5</v>
      </c>
      <c r="K23" s="21">
        <f>((((D23*25%+E23*75%+H23*3+J23*5+0.25*(E23-G23))*(1-(1-I23)/2))+A23/20)/B23*30-17.76)/40.13*65.27</f>
        <v/>
      </c>
      <c r="L23" s="60" t="s">
        <v>39</v>
      </c>
      <c r="M23" s="61" t="n"/>
      <c r="N23" s="61" t="n"/>
      <c r="O23" s="61" t="n"/>
      <c r="P23" s="62" t="n"/>
    </row>
    <row customHeight="1" ht="20.1" r="24" s="121" spans="1:16">
      <c r="A24" s="25" t="n">
        <v>511</v>
      </c>
      <c r="B24" s="26" t="n">
        <v>55</v>
      </c>
      <c r="C24" s="38" t="s">
        <v>40</v>
      </c>
      <c r="D24" s="26" t="n">
        <v>61</v>
      </c>
      <c r="E24" s="28" t="n">
        <v>38</v>
      </c>
      <c r="F24" s="29">
        <f>E24-G24</f>
        <v/>
      </c>
      <c r="G24" s="26" t="n">
        <v>35</v>
      </c>
      <c r="H24" s="26" t="n">
        <v>3</v>
      </c>
      <c r="I24" s="30" t="n">
        <v>1</v>
      </c>
      <c r="J24" s="26" t="n">
        <v>2</v>
      </c>
      <c r="K24" s="21">
        <f>((((D24*25%+E24*75%+H24*3+J24*5+0.25*(E24-G24))*(1-(1-I24)/2))+A24/20)/B24*30-17.76)/40.13*65.27</f>
        <v/>
      </c>
      <c r="L24" s="63" t="s">
        <v>41</v>
      </c>
      <c r="M24" s="64" t="n"/>
      <c r="N24" s="64" t="n"/>
      <c r="O24" s="64" t="n"/>
      <c r="P24" s="65" t="n"/>
    </row>
    <row customHeight="1" ht="20.1" r="25" s="121" spans="1:16">
      <c r="A25" s="25" t="n">
        <v>543</v>
      </c>
      <c r="B25" s="26" t="n">
        <v>59</v>
      </c>
      <c r="C25" s="66" t="s">
        <v>42</v>
      </c>
      <c r="D25" s="26" t="n">
        <v>48</v>
      </c>
      <c r="E25" s="28" t="n">
        <v>47</v>
      </c>
      <c r="F25" s="29">
        <f>E25-G25</f>
        <v/>
      </c>
      <c r="G25" s="26" t="n">
        <v>46</v>
      </c>
      <c r="H25" s="26" t="n">
        <v>4</v>
      </c>
      <c r="I25" s="30" t="n">
        <v>1</v>
      </c>
      <c r="J25" s="26" t="n">
        <v>1.5</v>
      </c>
      <c r="K25" s="21">
        <f>((((D25*25%+E25*75%+H25*3+J25*5+0.25*(E25-G25))*(1-(1-I25)/2))+A25/20)/B25*30-17.76)/40.13*65.27</f>
        <v/>
      </c>
      <c r="L25" s="67" t="s">
        <v>43</v>
      </c>
      <c r="M25" s="41" t="n"/>
      <c r="N25" s="41" t="n"/>
      <c r="O25" s="41" t="n"/>
      <c r="P25" s="68" t="n"/>
    </row>
    <row customHeight="1" ht="20.1" r="26" s="121" spans="1:16">
      <c r="A26" s="25" t="n">
        <v>590</v>
      </c>
      <c r="B26" s="26" t="n">
        <v>52</v>
      </c>
      <c r="C26" s="69" t="s">
        <v>44</v>
      </c>
      <c r="D26" s="26" t="n">
        <v>40</v>
      </c>
      <c r="E26" s="28" t="n">
        <v>54</v>
      </c>
      <c r="F26" s="29">
        <f>E26-G26</f>
        <v/>
      </c>
      <c r="G26" s="26" t="n">
        <v>57</v>
      </c>
      <c r="H26" s="26" t="n">
        <v>2</v>
      </c>
      <c r="I26" s="30" t="n">
        <v>1</v>
      </c>
      <c r="J26" s="26" t="n">
        <v>-1</v>
      </c>
      <c r="K26" s="21">
        <f>((((D26*25%+E26*75%+H26*3+J26*5+0.25*(E26-G26))*(1-(1-I26)/2))+A26/20)/B26*30-17.76)/40.13*65.27</f>
        <v/>
      </c>
      <c r="L26" s="70" t="s">
        <v>45</v>
      </c>
      <c r="M26" s="71" t="n"/>
      <c r="N26" s="71" t="n"/>
      <c r="O26" s="71" t="n"/>
      <c r="P26" s="72" t="n"/>
    </row>
    <row customHeight="1" ht="20.1" r="27" s="121" spans="1:16">
      <c r="A27" s="25" t="n">
        <v>525</v>
      </c>
      <c r="B27" s="26" t="n">
        <v>50</v>
      </c>
      <c r="C27" s="69" t="s">
        <v>46</v>
      </c>
      <c r="D27" s="26" t="n">
        <v>46</v>
      </c>
      <c r="E27" s="28" t="n">
        <v>39</v>
      </c>
      <c r="F27" s="29">
        <f>E27-G27</f>
        <v/>
      </c>
      <c r="G27" s="26" t="n">
        <v>38</v>
      </c>
      <c r="H27" s="26" t="n">
        <v>3</v>
      </c>
      <c r="I27" s="30" t="n">
        <v>1</v>
      </c>
      <c r="J27" s="26" t="n">
        <v>-1</v>
      </c>
      <c r="K27" s="21">
        <f>((((D27*25%+E27*75%+H27*3+J27*5+0.25*(E27-G27))*(1-(1-I27)/2))+A27/20)/B27*30-17.76)/40.13*65.27</f>
        <v/>
      </c>
      <c r="L27" s="73" t="s">
        <v>47</v>
      </c>
      <c r="M27" s="16" t="n"/>
      <c r="N27" s="16" t="n"/>
      <c r="O27" s="16" t="n"/>
      <c r="P27" s="74" t="n"/>
    </row>
    <row customHeight="1" ht="20.1" r="28" s="121" spans="1:16">
      <c r="A28" s="40" t="n">
        <v>567</v>
      </c>
      <c r="B28" s="41" t="n">
        <v>48</v>
      </c>
      <c r="C28" s="69" t="s">
        <v>48</v>
      </c>
      <c r="D28" s="41" t="n">
        <v>53</v>
      </c>
      <c r="E28" s="43" t="n">
        <v>49</v>
      </c>
      <c r="F28" s="44">
        <f>E28-G28</f>
        <v/>
      </c>
      <c r="G28" s="41" t="n">
        <v>49</v>
      </c>
      <c r="H28" s="41" t="n">
        <v>0</v>
      </c>
      <c r="I28" s="45" t="n">
        <v>0</v>
      </c>
      <c r="J28" s="41" t="n">
        <v>0</v>
      </c>
      <c r="K28" s="21">
        <f>((((D28*25%+E28*75%+H28*3+J28*5+0.25*(E28-G28))*(1-(1-I28)/2))+A28/20)/B28*30-17.76)/40.13*65.27</f>
        <v/>
      </c>
      <c r="L28" s="75" t="s">
        <v>49</v>
      </c>
      <c r="M28" s="26" t="n"/>
      <c r="N28" s="26" t="n"/>
      <c r="O28" s="26" t="n"/>
      <c r="P28" s="76" t="n"/>
    </row>
    <row customHeight="1" ht="20.1" r="29" s="121" spans="1:16">
      <c r="A29" s="77" t="n">
        <v>630.48</v>
      </c>
      <c r="B29" s="78" t="n">
        <v>53.24</v>
      </c>
      <c r="C29" s="79" t="s">
        <v>50</v>
      </c>
      <c r="D29" s="78" t="n">
        <v>0</v>
      </c>
      <c r="E29" s="80" t="n">
        <v>0</v>
      </c>
      <c r="F29" s="81" t="n"/>
      <c r="G29" s="78" t="n">
        <v>0</v>
      </c>
      <c r="H29" s="78" t="n">
        <v>0</v>
      </c>
      <c r="I29" s="82" t="n">
        <v>1</v>
      </c>
      <c r="J29" s="78" t="n">
        <v>0</v>
      </c>
      <c r="K29" s="83">
        <f>((((D29*25%+E29*75%+H29*3+J29*5+0.25*(E29-G29))*(1-(1-I29)/2))+A29/20)/B29*30-17.76)/40.13*65.27</f>
        <v/>
      </c>
      <c r="L29" s="84" t="s">
        <v>51</v>
      </c>
      <c r="M29" s="85" t="n"/>
      <c r="N29" s="85" t="n"/>
      <c r="O29" s="85" t="n"/>
      <c r="P29" s="86" t="n"/>
    </row>
    <row customHeight="1" ht="20.1" r="30" s="121" spans="1:16">
      <c r="A30" s="87" t="n">
        <v>762</v>
      </c>
      <c r="B30" s="88" t="n">
        <v>58</v>
      </c>
      <c r="C30" s="89" t="s">
        <v>52</v>
      </c>
      <c r="D30" s="88" t="n">
        <v>39</v>
      </c>
      <c r="E30" s="90" t="n">
        <v>41</v>
      </c>
      <c r="F30" s="91" t="n"/>
      <c r="G30" s="92" t="s">
        <v>53</v>
      </c>
      <c r="H30" s="88" t="n">
        <v>2</v>
      </c>
      <c r="I30" s="93" t="n">
        <v>1</v>
      </c>
      <c r="J30" s="88" t="n"/>
      <c r="K30" s="94" t="n">
        <v>45</v>
      </c>
      <c r="L30" s="95" t="s">
        <v>54</v>
      </c>
      <c r="M30" s="96" t="s">
        <v>55</v>
      </c>
      <c r="N30" s="97" t="s">
        <v>56</v>
      </c>
      <c r="O30" s="98" t="s">
        <v>57</v>
      </c>
      <c r="P30" s="99" t="s">
        <v>58</v>
      </c>
    </row>
    <row customHeight="1" ht="20.1" r="31" s="121" spans="1:16">
      <c r="A31" s="87" t="n">
        <v>930</v>
      </c>
      <c r="B31" s="88" t="n">
        <v>57</v>
      </c>
      <c r="C31" s="100" t="s">
        <v>59</v>
      </c>
      <c r="D31" s="88" t="n">
        <v>25</v>
      </c>
      <c r="E31" s="90" t="n">
        <v>26</v>
      </c>
      <c r="F31" s="91" t="n"/>
      <c r="G31" s="92" t="s">
        <v>60</v>
      </c>
      <c r="H31" s="88" t="n">
        <v>0</v>
      </c>
      <c r="I31" s="93" t="n">
        <v>1</v>
      </c>
      <c r="J31" s="88" t="n">
        <v>1</v>
      </c>
      <c r="K31" s="94" t="n">
        <v>40</v>
      </c>
      <c r="L31" s="101" t="s">
        <v>61</v>
      </c>
      <c r="M31" s="102" t="s">
        <v>62</v>
      </c>
      <c r="N31" s="103" t="s">
        <v>63</v>
      </c>
      <c r="O31" s="104" t="s">
        <v>64</v>
      </c>
      <c r="P31" s="105" t="s">
        <v>65</v>
      </c>
    </row>
    <row customHeight="1" ht="20.1" r="32" s="121" spans="1:16">
      <c r="A32" s="87" t="n">
        <v>714</v>
      </c>
      <c r="B32" s="88" t="n">
        <v>53</v>
      </c>
      <c r="C32" s="89" t="s">
        <v>66</v>
      </c>
      <c r="D32" s="88" t="n">
        <v>119</v>
      </c>
      <c r="E32" s="88" t="n">
        <v>75</v>
      </c>
      <c r="F32" s="88" t="n"/>
      <c r="G32" s="92" t="s">
        <v>67</v>
      </c>
      <c r="H32" s="88" t="n">
        <v>6</v>
      </c>
      <c r="I32" s="93" t="n">
        <v>1</v>
      </c>
      <c r="J32" s="88" t="n">
        <v>-0.5</v>
      </c>
      <c r="K32" s="94" t="n">
        <v>103</v>
      </c>
      <c r="L32" s="106" t="n"/>
      <c r="M32" s="107" t="n"/>
      <c r="N32" s="107" t="n"/>
      <c r="O32" s="107" t="n"/>
      <c r="P32" s="107" t="n"/>
    </row>
    <row customHeight="1" ht="20.1" r="33" s="121" spans="1:16">
      <c r="A33" s="87" t="n">
        <v>625</v>
      </c>
      <c r="B33" s="88" t="n">
        <v>58</v>
      </c>
      <c r="C33" s="100" t="s">
        <v>68</v>
      </c>
      <c r="D33" s="88" t="n">
        <v>36</v>
      </c>
      <c r="E33" s="88" t="n">
        <v>37</v>
      </c>
      <c r="F33" s="88" t="n"/>
      <c r="G33" s="92" t="s">
        <v>69</v>
      </c>
      <c r="H33" s="88" t="n">
        <v>4</v>
      </c>
      <c r="I33" s="93" t="n">
        <v>1</v>
      </c>
      <c r="J33" s="88" t="n">
        <v>0</v>
      </c>
      <c r="K33" s="94">
        <f>((((D33*25%+E33*75%+H33*3+J33*5+0.25*(E33-E33))*I33)+A33/20)/B33*30-17.54)/39.8*67.01</f>
        <v/>
      </c>
      <c r="L33" s="108" t="n"/>
      <c r="M33" s="109" t="n"/>
      <c r="N33" s="109" t="n"/>
      <c r="O33" s="109" t="n"/>
      <c r="P33" s="109" t="n"/>
    </row>
    <row customHeight="1" ht="20.1" r="34" s="121" spans="1:16">
      <c r="A34" s="87" t="n">
        <v>670</v>
      </c>
      <c r="B34" s="88" t="n">
        <v>55</v>
      </c>
      <c r="C34" s="89" t="s">
        <v>70</v>
      </c>
      <c r="D34" s="88" t="n">
        <v>31</v>
      </c>
      <c r="E34" s="88" t="n">
        <v>32</v>
      </c>
      <c r="F34" s="88" t="n"/>
      <c r="G34" s="92" t="s">
        <v>71</v>
      </c>
      <c r="H34" s="88" t="n">
        <v>7</v>
      </c>
      <c r="I34" s="93" t="n">
        <v>1</v>
      </c>
      <c r="J34" s="88" t="n">
        <v>0</v>
      </c>
      <c r="K34" s="94" t="n">
        <v>48</v>
      </c>
      <c r="L34" s="108" t="n"/>
      <c r="M34" s="109" t="n"/>
      <c r="N34" s="109" t="n"/>
      <c r="O34" s="109" t="n"/>
      <c r="P34" s="109" t="n"/>
    </row>
    <row customHeight="1" ht="20.1" r="35" s="121" spans="1:16">
      <c r="A35" s="87" t="n">
        <v>582</v>
      </c>
      <c r="B35" s="88" t="n">
        <v>56</v>
      </c>
      <c r="C35" s="89" t="s">
        <v>72</v>
      </c>
      <c r="D35" s="88" t="n">
        <v>36</v>
      </c>
      <c r="E35" s="88" t="n">
        <v>37</v>
      </c>
      <c r="F35" s="88" t="n"/>
      <c r="G35" s="92" t="s">
        <v>73</v>
      </c>
      <c r="H35" s="88" t="n">
        <v>3</v>
      </c>
      <c r="I35" s="93" t="n">
        <v>0.85</v>
      </c>
      <c r="J35" s="88" t="n">
        <v>0</v>
      </c>
      <c r="K35" s="94" t="n">
        <v>33</v>
      </c>
      <c r="L35" s="110" t="n"/>
      <c r="M35" s="111" t="n"/>
      <c r="N35" s="111" t="n"/>
      <c r="O35" s="111" t="n"/>
      <c r="P35" s="111" t="n"/>
    </row>
    <row customHeight="1" ht="20.1" r="36" s="121" spans="1:16">
      <c r="A36" s="87" t="n">
        <v>464</v>
      </c>
      <c r="B36" s="88" t="n">
        <v>50</v>
      </c>
      <c r="C36" s="89" t="s">
        <v>74</v>
      </c>
      <c r="D36" s="88" t="n">
        <v>36</v>
      </c>
      <c r="E36" s="88" t="n">
        <v>37</v>
      </c>
      <c r="F36" s="88" t="n"/>
      <c r="G36" s="92" t="s">
        <v>75</v>
      </c>
      <c r="H36" s="88" t="n">
        <v>0</v>
      </c>
      <c r="I36" s="93" t="n">
        <v>1</v>
      </c>
      <c r="J36" s="88" t="n">
        <v>0</v>
      </c>
      <c r="K36" s="94" t="n">
        <v>30</v>
      </c>
      <c r="L36" s="110" t="n"/>
      <c r="M36" s="111" t="n"/>
      <c r="N36" s="111" t="n"/>
      <c r="O36" s="111" t="n"/>
      <c r="P36" s="111" t="n"/>
    </row>
    <row customHeight="1" ht="20.1" r="37" s="121" spans="1:16">
      <c r="A37" s="87" t="n">
        <v>569</v>
      </c>
      <c r="B37" s="88" t="n">
        <v>57</v>
      </c>
      <c r="C37" s="89" t="s">
        <v>76</v>
      </c>
      <c r="D37" s="88" t="n">
        <v>34</v>
      </c>
      <c r="E37" s="88" t="n">
        <v>27</v>
      </c>
      <c r="F37" s="88" t="n"/>
      <c r="G37" s="92" t="s">
        <v>77</v>
      </c>
      <c r="H37" s="88" t="n">
        <v>3</v>
      </c>
      <c r="I37" s="93" t="n">
        <v>1</v>
      </c>
      <c r="J37" s="88" t="n">
        <v>0</v>
      </c>
      <c r="K37" s="94" t="n">
        <v>31</v>
      </c>
      <c r="L37" s="110" t="n"/>
      <c r="M37" s="111" t="n"/>
      <c r="N37" s="111" t="n"/>
      <c r="O37" s="111" t="n"/>
      <c r="P37" s="111" t="n"/>
    </row>
    <row customHeight="1" ht="20.1" r="38" s="121" spans="1:16">
      <c r="A38" s="87" t="n">
        <v>714</v>
      </c>
      <c r="B38" s="92" t="s">
        <v>78</v>
      </c>
      <c r="C38" s="89" t="s">
        <v>79</v>
      </c>
      <c r="D38" s="92" t="s">
        <v>78</v>
      </c>
      <c r="E38" s="92" t="s">
        <v>78</v>
      </c>
      <c r="F38" s="88" t="n"/>
      <c r="G38" s="92" t="s">
        <v>80</v>
      </c>
      <c r="H38" s="88" t="n">
        <v>0</v>
      </c>
      <c r="I38" s="93" t="n">
        <v>1</v>
      </c>
      <c r="J38" s="88" t="n">
        <v>0</v>
      </c>
      <c r="K38" s="88" t="n">
        <v>10</v>
      </c>
      <c r="L38" s="112" t="n"/>
      <c r="M38" s="109" t="n"/>
      <c r="N38" s="109" t="n"/>
      <c r="O38" s="109" t="n"/>
      <c r="P38" s="109" t="n"/>
    </row>
    <row customHeight="1" ht="20.1" r="39" s="121" spans="1:16">
      <c r="A39" s="87" t="n">
        <v>535</v>
      </c>
      <c r="B39" s="92" t="s">
        <v>78</v>
      </c>
      <c r="C39" s="89" t="s">
        <v>81</v>
      </c>
      <c r="D39" s="88" t="n">
        <v>28</v>
      </c>
      <c r="E39" s="88" t="n">
        <v>36</v>
      </c>
      <c r="F39" s="88" t="n"/>
      <c r="G39" s="92" t="s">
        <v>82</v>
      </c>
      <c r="H39" s="88" t="n">
        <v>2</v>
      </c>
      <c r="I39" s="93" t="n">
        <v>1</v>
      </c>
      <c r="J39" s="88" t="n">
        <v>0</v>
      </c>
      <c r="K39" s="113" t="n">
        <v>40.5</v>
      </c>
      <c r="L39" s="108" t="n"/>
      <c r="M39" s="109" t="n"/>
      <c r="N39" s="109" t="n"/>
      <c r="O39" s="109" t="n"/>
      <c r="P39" s="109" t="n"/>
    </row>
    <row customHeight="1" ht="20.1" r="40" s="121" spans="1:16">
      <c r="A40" s="87" t="n">
        <v>764</v>
      </c>
      <c r="B40" s="92" t="s">
        <v>78</v>
      </c>
      <c r="C40" s="89" t="s">
        <v>83</v>
      </c>
      <c r="D40" s="88" t="n">
        <v>88</v>
      </c>
      <c r="E40" s="92" t="s">
        <v>78</v>
      </c>
      <c r="F40" s="88" t="n"/>
      <c r="G40" s="92" t="s">
        <v>84</v>
      </c>
      <c r="H40" s="88" t="n">
        <v>1</v>
      </c>
      <c r="I40" s="93" t="n">
        <v>1</v>
      </c>
      <c r="J40" s="88" t="n">
        <v>0</v>
      </c>
      <c r="K40" s="113" t="n">
        <v>3</v>
      </c>
      <c r="L40" s="108" t="n"/>
      <c r="M40" s="109" t="n"/>
      <c r="N40" s="109" t="n"/>
      <c r="O40" s="109" t="n"/>
      <c r="P40" s="109" t="n"/>
    </row>
    <row customHeight="1" ht="20.1" r="41" s="121" spans="1:16">
      <c r="A41" s="87" t="n">
        <v>624</v>
      </c>
      <c r="B41" s="92" t="s">
        <v>78</v>
      </c>
      <c r="C41" s="89" t="s">
        <v>85</v>
      </c>
      <c r="D41" s="88" t="n">
        <v>11</v>
      </c>
      <c r="E41" s="88" t="n">
        <v>12</v>
      </c>
      <c r="F41" s="88" t="n"/>
      <c r="G41" s="92" t="s">
        <v>86</v>
      </c>
      <c r="H41" s="88" t="n">
        <v>0</v>
      </c>
      <c r="I41" s="93" t="n">
        <v>1</v>
      </c>
      <c r="J41" s="88" t="n">
        <v>0</v>
      </c>
      <c r="K41" s="114">
        <f>(E41+H41*3+J41*5+0.5*(E41-E41))*I41</f>
        <v/>
      </c>
      <c r="L41" s="108" t="n"/>
      <c r="M41" s="109" t="n"/>
      <c r="N41" s="109" t="n"/>
      <c r="O41" s="109" t="n"/>
      <c r="P41" s="109" t="n"/>
    </row>
    <row customHeight="1" ht="20.1" r="42" s="121" spans="1:16">
      <c r="A42" s="87" t="n">
        <v>538</v>
      </c>
      <c r="B42" s="92" t="s">
        <v>78</v>
      </c>
      <c r="C42" s="89" t="s">
        <v>87</v>
      </c>
      <c r="D42" s="88" t="n">
        <v>52</v>
      </c>
      <c r="E42" s="88" t="n">
        <v>29</v>
      </c>
      <c r="F42" s="88" t="n"/>
      <c r="G42" s="92" t="s">
        <v>88</v>
      </c>
      <c r="H42" s="88" t="n">
        <v>5</v>
      </c>
      <c r="I42" s="93" t="n">
        <v>1</v>
      </c>
      <c r="J42" s="88" t="n">
        <v>0</v>
      </c>
      <c r="K42" s="114">
        <f>(E42+H42*3+J42*5+0.5*(E42-E42))*I42</f>
        <v/>
      </c>
      <c r="L42" s="110" t="n"/>
      <c r="M42" s="111" t="n"/>
      <c r="N42" s="111" t="n"/>
      <c r="O42" s="111" t="n"/>
      <c r="P42" s="111" t="n"/>
    </row>
    <row customHeight="1" ht="20.1" r="43" s="121" spans="1:16">
      <c r="A43" s="87" t="n">
        <v>580</v>
      </c>
      <c r="B43" s="92" t="s">
        <v>78</v>
      </c>
      <c r="C43" s="89" t="s">
        <v>89</v>
      </c>
      <c r="D43" s="92" t="s">
        <v>78</v>
      </c>
      <c r="E43" s="92" t="s">
        <v>78</v>
      </c>
      <c r="F43" s="88" t="n"/>
      <c r="G43" s="92" t="s">
        <v>90</v>
      </c>
      <c r="H43" s="88" t="n">
        <v>0</v>
      </c>
      <c r="I43" s="93" t="n">
        <v>1</v>
      </c>
      <c r="J43" s="88" t="n">
        <v>0</v>
      </c>
      <c r="K43" s="113" t="n">
        <v>20</v>
      </c>
      <c r="L43" s="108" t="n"/>
      <c r="M43" s="109" t="n"/>
      <c r="N43" s="109" t="n"/>
      <c r="O43" s="109" t="n"/>
      <c r="P43" s="109" t="n"/>
    </row>
    <row customHeight="1" ht="20.1" r="44" s="121" spans="1:16">
      <c r="A44" s="87" t="n">
        <v>430</v>
      </c>
      <c r="B44" s="92" t="s">
        <v>78</v>
      </c>
      <c r="C44" s="89" t="s">
        <v>91</v>
      </c>
      <c r="D44" s="88" t="n">
        <v>31</v>
      </c>
      <c r="E44" s="88" t="n">
        <v>24</v>
      </c>
      <c r="F44" s="88" t="n"/>
      <c r="G44" s="92" t="s">
        <v>92</v>
      </c>
      <c r="H44" s="88" t="n">
        <v>1</v>
      </c>
      <c r="I44" s="93" t="n">
        <v>1</v>
      </c>
      <c r="J44" s="88" t="n">
        <v>0</v>
      </c>
      <c r="K44" s="114">
        <f>(E44+H44*3+J44*5)*I44</f>
        <v/>
      </c>
      <c r="L44" s="108" t="n"/>
      <c r="M44" s="109" t="n"/>
      <c r="N44" s="109" t="n"/>
      <c r="O44" s="109" t="n"/>
      <c r="P44" s="109" t="n"/>
    </row>
    <row customHeight="1" ht="20.1" r="45" s="121" spans="1:16">
      <c r="A45" s="115" t="n">
        <v>466</v>
      </c>
      <c r="B45" s="116" t="s">
        <v>78</v>
      </c>
      <c r="C45" s="117" t="s">
        <v>93</v>
      </c>
      <c r="D45" s="118" t="n">
        <v>15</v>
      </c>
      <c r="E45" s="118" t="n">
        <v>15</v>
      </c>
      <c r="F45" s="118" t="n"/>
      <c r="G45" s="116" t="s">
        <v>94</v>
      </c>
      <c r="H45" s="118" t="n">
        <v>1</v>
      </c>
      <c r="I45" s="119" t="n">
        <v>0.8</v>
      </c>
      <c r="J45" s="118" t="n">
        <v>0</v>
      </c>
      <c r="K45" s="120">
        <f>(E45+H45*3+J45*5)*I45</f>
        <v/>
      </c>
      <c r="L45" s="110" t="n"/>
      <c r="M45" s="111" t="n"/>
      <c r="N45" s="111" t="n"/>
      <c r="O45" s="111" t="n"/>
      <c r="P45" s="111" t="n"/>
    </row>
    <row r="105" spans="1:16"/>
  </sheetData>
  <mergeCells count="28">
    <mergeCell ref="E40:F40"/>
    <mergeCell ref="E44:F44"/>
    <mergeCell ref="L26:P26"/>
    <mergeCell ref="E33:F33"/>
    <mergeCell ref="L28:P28"/>
    <mergeCell ref="E43:F43"/>
    <mergeCell ref="L27:P27"/>
    <mergeCell ref="A1:N1"/>
    <mergeCell ref="E32:F32"/>
    <mergeCell ref="L17:P17"/>
    <mergeCell ref="E45:F45"/>
    <mergeCell ref="L18:P22"/>
    <mergeCell ref="E39:F39"/>
    <mergeCell ref="E41:F41"/>
    <mergeCell ref="E42:F42"/>
    <mergeCell ref="E35:F35"/>
    <mergeCell ref="E36:F36"/>
    <mergeCell ref="E37:F37"/>
    <mergeCell ref="E38:F38"/>
    <mergeCell ref="L23:P23"/>
    <mergeCell ref="L25:P25"/>
    <mergeCell ref="L2:P2"/>
    <mergeCell ref="E30:F30"/>
    <mergeCell ref="L24:P24"/>
    <mergeCell ref="L29:P29"/>
    <mergeCell ref="E34:F34"/>
    <mergeCell ref="L3:P16"/>
    <mergeCell ref="E31:F31"/>
  </mergeCells>
  <conditionalFormatting sqref="A3:K28">
    <cfRule dxfId="0" priority="1" stopIfTrue="1" text=" " type="containsText">
      <formula>NOT(ISERROR(FIND(UPPER(" "),UPPER(A3))))</formula>
      <formula>" "</formula>
    </cfRule>
  </conditionalFormatting>
  <pageMargins bottom="0.75" footer="0.3" header="0.3" left="0.7" right="0.7" top="0.75"/>
  <pageSetup firstPageNumber="1" fitToHeight="1" fitToWidth="1" orientation="portrait" pageOrder="downThenOver" scale="100" useFirstPageNumber="0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2016-02-18T09:18:16Z</dcterms:created>
  <dcterms:modified xsi:type="dcterms:W3CDTF">2016-02-18T09:18:16Z</dcterms:modified>
  <cp:lastModifiedBy/>
  <cp:category/>
  <cp:contentStatus/>
  <cp:version/>
  <cp:revision/>
  <cp:keywords/>
</cp:coreProperties>
</file>