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nedamcoafrica.sharepoint.com/sites/NedamcoAfrica-AcademyWorkSpace/Shared Documents/General/"/>
    </mc:Choice>
  </mc:AlternateContent>
  <xr:revisionPtr revIDLastSave="2655" documentId="8_{CEA34E3D-0F9C-434B-AA9A-C7D63962D3F9}" xr6:coauthVersionLast="47" xr6:coauthVersionMax="47" xr10:uidLastSave="{B4876ED6-8ADE-4DE9-8767-F880D601B1C6}"/>
  <bookViews>
    <workbookView xWindow="-103" yWindow="-103" windowWidth="19543" windowHeight="12377" firstSheet="26" activeTab="22" xr2:uid="{428B884B-DD2B-4F38-B835-AB4466DAB4CC}"/>
  </bookViews>
  <sheets>
    <sheet name="High Level Overview" sheetId="42" r:id="rId1"/>
    <sheet name="Financial Overview " sheetId="32" r:id="rId2"/>
    <sheet name="Financial Overview" sheetId="9" state="hidden" r:id="rId3"/>
    <sheet name="Sheet7" sheetId="19" state="hidden" r:id="rId4"/>
    <sheet name="Categories (OLD)" sheetId="10" state="hidden" r:id="rId5"/>
    <sheet name="Categories (NEW)" sheetId="17" state="hidden" r:id="rId6"/>
    <sheet name="Categories (NEW) old" sheetId="18" state="hidden" r:id="rId7"/>
    <sheet name="Employee &amp; Client Status" sheetId="30" r:id="rId8"/>
    <sheet name="Academy 2.0 | Mastersheet - RW" sheetId="33" r:id="rId9"/>
    <sheet name="Academy 2.0 | Mastersheet - ET" sheetId="31" r:id="rId10"/>
    <sheet name="Academy 1.0 | Mastersheet - ET" sheetId="6" r:id="rId11"/>
    <sheet name="Academy 1.0 | Modeled data" sheetId="13" state="hidden" r:id="rId12"/>
    <sheet name="Academy 2.0 | Mastersheet" sheetId="3" state="hidden" r:id="rId13"/>
    <sheet name="Hahu Jobs" sheetId="44" r:id="rId14"/>
    <sheet name="Template clients" sheetId="8" r:id="rId15"/>
    <sheet name="Africa 118" sheetId="43" r:id="rId16"/>
    <sheet name="MMCYTECH" sheetId="34" r:id="rId17"/>
    <sheet name="MMCYTECH OLD" sheetId="23" state="hidden" r:id="rId18"/>
    <sheet name="Gebeya (old)" sheetId="24" state="hidden" r:id="rId19"/>
    <sheet name="Gebeya" sheetId="35" r:id="rId20"/>
    <sheet name="Shega" sheetId="36" r:id="rId21"/>
    <sheet name="Shega (old)" sheetId="27" state="hidden" r:id="rId22"/>
    <sheet name="Holland Dairy" sheetId="39" r:id="rId23"/>
    <sheet name="1888 EC" sheetId="37" r:id="rId24"/>
    <sheet name="1888 EC (old)" sheetId="29" state="hidden" r:id="rId25"/>
    <sheet name="nohippo" sheetId="38" r:id="rId26"/>
    <sheet name="nohippo (OLD)" sheetId="28" state="hidden" r:id="rId27"/>
    <sheet name="Holland Dairy (OLD)" sheetId="26" state="hidden" r:id="rId28"/>
    <sheet name="Ethiopian Airlines" sheetId="40" r:id="rId29"/>
    <sheet name="Ethiopian Airlines (old)" sheetId="25" state="hidden" r:id="rId30"/>
    <sheet name="Kifiya" sheetId="41" r:id="rId31"/>
    <sheet name="Kifiya (old)" sheetId="22" state="hidden" r:id="rId32"/>
    <sheet name="RAW" sheetId="5" state="hidden" r:id="rId33"/>
  </sheets>
  <definedNames>
    <definedName name="_xlnm._FilterDatabase" localSheetId="11" hidden="1">'Academy 1.0 | Modeled data'!$A$2:$U$111</definedName>
    <definedName name="_xlnm._FilterDatabase" localSheetId="12" hidden="1">'Academy 2.0 | Mastersheet'!$A$2:$O$96</definedName>
    <definedName name="_xlnm._FilterDatabase" localSheetId="9" hidden="1">'Academy 2.0 | Mastersheet - ET'!$A$2:$AO$77</definedName>
    <definedName name="_xlnm._FilterDatabase" localSheetId="8" hidden="1">'Academy 2.0 | Mastersheet - RW'!$A$2:$AO$15</definedName>
    <definedName name="_xlnm._FilterDatabase" localSheetId="5" hidden="1">'Categories (NEW)'!$A$1:$H$1</definedName>
    <definedName name="_xlnm._FilterDatabase" localSheetId="4" hidden="1">'Categories (OLD)'!$A$1:$N$1</definedName>
    <definedName name="_xlnm._FilterDatabase" localSheetId="10" hidden="1">'Academy 1.0 | Mastersheet - ET'!$A$2:$AO$112</definedName>
  </definedNames>
  <calcPr calcId="191028"/>
  <pivotCaches>
    <pivotCache cacheId="1678" r:id="rId3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8" i="31" l="1"/>
  <c r="T78" i="31"/>
  <c r="U78" i="31"/>
  <c r="V78" i="31"/>
  <c r="W78" i="31"/>
  <c r="X78" i="31"/>
  <c r="Y78" i="31"/>
  <c r="Z78" i="31"/>
  <c r="AA78" i="31"/>
  <c r="AB78" i="31"/>
  <c r="AC78" i="31"/>
  <c r="AD78" i="31"/>
  <c r="AE78" i="31"/>
  <c r="AF78" i="31"/>
  <c r="AG78" i="31"/>
  <c r="AH78" i="31"/>
  <c r="AI78" i="31"/>
  <c r="AJ78" i="31"/>
  <c r="AK78" i="31"/>
  <c r="AL78" i="31"/>
  <c r="AM78" i="31"/>
  <c r="AN78" i="31"/>
  <c r="AO78" i="31"/>
  <c r="AP78" i="31"/>
  <c r="AQ78" i="31"/>
  <c r="AR78" i="31"/>
  <c r="AS78" i="31"/>
  <c r="AT78" i="31"/>
  <c r="AU78" i="31"/>
  <c r="AV78" i="31"/>
  <c r="AW78" i="31"/>
  <c r="AX78" i="31"/>
  <c r="AY78" i="31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E21" i="42"/>
  <c r="F21" i="42"/>
  <c r="G21" i="42"/>
  <c r="H42" i="44"/>
  <c r="G42" i="44"/>
  <c r="H30" i="44"/>
  <c r="G30" i="44"/>
  <c r="D18" i="44"/>
  <c r="B18" i="44"/>
  <c r="G4" i="44"/>
  <c r="G3" i="44"/>
  <c r="H42" i="43"/>
  <c r="G42" i="43"/>
  <c r="H30" i="43"/>
  <c r="G30" i="43"/>
  <c r="D18" i="43"/>
  <c r="B18" i="43"/>
  <c r="G4" i="43"/>
  <c r="G3" i="43"/>
  <c r="Q3" i="6"/>
  <c r="G3" i="41"/>
  <c r="AF107" i="6"/>
  <c r="AF100" i="6"/>
  <c r="AF99" i="6"/>
  <c r="AF66" i="6"/>
  <c r="AF49" i="6"/>
  <c r="AF48" i="6"/>
  <c r="AF44" i="6"/>
  <c r="AF43" i="6"/>
  <c r="AF42" i="6"/>
  <c r="AF37" i="6"/>
  <c r="AF33" i="6"/>
  <c r="AF32" i="6"/>
  <c r="AF31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C107" i="6"/>
  <c r="AC100" i="6"/>
  <c r="AC99" i="6"/>
  <c r="AC66" i="6"/>
  <c r="AC49" i="6"/>
  <c r="AC48" i="6"/>
  <c r="AC44" i="6"/>
  <c r="AC43" i="6"/>
  <c r="AC42" i="6"/>
  <c r="AC37" i="6"/>
  <c r="AC33" i="6"/>
  <c r="AC32" i="6"/>
  <c r="AC31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Y107" i="6"/>
  <c r="Y100" i="6"/>
  <c r="Y99" i="6"/>
  <c r="Y66" i="6"/>
  <c r="Y49" i="6"/>
  <c r="Y48" i="6"/>
  <c r="Y44" i="6"/>
  <c r="Y43" i="6"/>
  <c r="Y42" i="6"/>
  <c r="Y37" i="6"/>
  <c r="Y33" i="6"/>
  <c r="Y32" i="6"/>
  <c r="Y31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AB107" i="6"/>
  <c r="AB100" i="6"/>
  <c r="AB99" i="6"/>
  <c r="AB66" i="6"/>
  <c r="AB49" i="6"/>
  <c r="AB48" i="6"/>
  <c r="AB44" i="6"/>
  <c r="AB43" i="6"/>
  <c r="AB42" i="6"/>
  <c r="AB37" i="6"/>
  <c r="AB33" i="6"/>
  <c r="AB32" i="6"/>
  <c r="AB31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AB3" i="6"/>
  <c r="X107" i="6"/>
  <c r="X100" i="6"/>
  <c r="X99" i="6"/>
  <c r="X66" i="6"/>
  <c r="X49" i="6"/>
  <c r="X48" i="6"/>
  <c r="X44" i="6"/>
  <c r="X43" i="6"/>
  <c r="X42" i="6"/>
  <c r="X37" i="6"/>
  <c r="X33" i="6"/>
  <c r="X32" i="6"/>
  <c r="X31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X3" i="6"/>
  <c r="H79" i="41"/>
  <c r="G79" i="41"/>
  <c r="H66" i="41"/>
  <c r="G66" i="41"/>
  <c r="D18" i="41"/>
  <c r="B18" i="41"/>
  <c r="G4" i="41"/>
  <c r="G67" i="40"/>
  <c r="H67" i="40"/>
  <c r="H54" i="40"/>
  <c r="G54" i="40"/>
  <c r="D18" i="40"/>
  <c r="B18" i="40"/>
  <c r="G4" i="40"/>
  <c r="G3" i="40"/>
  <c r="G48" i="39"/>
  <c r="H48" i="39"/>
  <c r="H37" i="39"/>
  <c r="G37" i="39"/>
  <c r="D18" i="39"/>
  <c r="B18" i="39"/>
  <c r="G4" i="39"/>
  <c r="G3" i="39"/>
  <c r="H48" i="38"/>
  <c r="G48" i="38"/>
  <c r="H37" i="38"/>
  <c r="G37" i="38"/>
  <c r="D18" i="38"/>
  <c r="B18" i="38"/>
  <c r="G4" i="38"/>
  <c r="G3" i="38"/>
  <c r="H48" i="37"/>
  <c r="G48" i="37"/>
  <c r="H37" i="37"/>
  <c r="G37" i="37"/>
  <c r="D18" i="37"/>
  <c r="B18" i="37"/>
  <c r="G4" i="37"/>
  <c r="G3" i="37"/>
  <c r="G38" i="36"/>
  <c r="H50" i="36"/>
  <c r="G50" i="36"/>
  <c r="H38" i="36"/>
  <c r="D18" i="36"/>
  <c r="B18" i="36"/>
  <c r="G4" i="36"/>
  <c r="G3" i="36"/>
  <c r="H38" i="35"/>
  <c r="G38" i="35"/>
  <c r="H50" i="35"/>
  <c r="G50" i="35"/>
  <c r="D18" i="35"/>
  <c r="B18" i="35"/>
  <c r="G4" i="35"/>
  <c r="G3" i="35"/>
  <c r="G4" i="8"/>
  <c r="G3" i="8"/>
  <c r="H50" i="34"/>
  <c r="G4" i="34" s="1"/>
  <c r="G50" i="34"/>
  <c r="G3" i="34" s="1"/>
  <c r="G38" i="34"/>
  <c r="H38" i="34"/>
  <c r="D18" i="34"/>
  <c r="B18" i="34"/>
  <c r="D15" i="32"/>
  <c r="D14" i="32"/>
  <c r="I15" i="32"/>
  <c r="I14" i="32"/>
  <c r="H6" i="32"/>
  <c r="C31" i="32"/>
  <c r="E31" i="32" s="1"/>
  <c r="C25" i="32"/>
  <c r="E25" i="32" s="1"/>
  <c r="C30" i="32"/>
  <c r="E30" i="32" s="1"/>
  <c r="T16" i="33"/>
  <c r="C24" i="32" s="1"/>
  <c r="E24" i="32" s="1"/>
  <c r="S16" i="33"/>
  <c r="H23" i="32" s="1"/>
  <c r="J23" i="32" s="1"/>
  <c r="R16" i="33"/>
  <c r="C23" i="32" s="1"/>
  <c r="E23" i="32" s="1"/>
  <c r="Q16" i="33"/>
  <c r="I9" i="32"/>
  <c r="D9" i="32"/>
  <c r="I8" i="32"/>
  <c r="D8" i="32"/>
  <c r="I7" i="32"/>
  <c r="R78" i="31"/>
  <c r="D7" i="32" s="1"/>
  <c r="Q78" i="31"/>
  <c r="Q112" i="6"/>
  <c r="C6" i="32" s="1"/>
  <c r="F39" i="9"/>
  <c r="F34" i="9"/>
  <c r="F28" i="9"/>
  <c r="F23" i="9"/>
  <c r="F12" i="9"/>
  <c r="C4" i="9" s="1"/>
  <c r="C6" i="9" s="1"/>
  <c r="F17" i="9"/>
  <c r="D4" i="9" s="1"/>
  <c r="D6" i="9" s="1"/>
  <c r="H42" i="8"/>
  <c r="G42" i="8"/>
  <c r="H30" i="8"/>
  <c r="G30" i="8"/>
  <c r="AD112" i="6"/>
  <c r="AC112" i="6"/>
  <c r="Z112" i="6"/>
  <c r="H15" i="32" s="1"/>
  <c r="J15" i="32" s="1"/>
  <c r="Y112" i="6"/>
  <c r="C15" i="32" s="1"/>
  <c r="E15" i="32" s="1"/>
  <c r="U112" i="6"/>
  <c r="C14" i="32" s="1"/>
  <c r="AY112" i="6"/>
  <c r="AW112" i="6"/>
  <c r="AU112" i="6"/>
  <c r="AS112" i="6"/>
  <c r="AQ112" i="6"/>
  <c r="AO112" i="6"/>
  <c r="AM112" i="6"/>
  <c r="AK112" i="6"/>
  <c r="AI112" i="6"/>
  <c r="AE112" i="6"/>
  <c r="AA112" i="6"/>
  <c r="H9" i="32" s="1"/>
  <c r="W112" i="6"/>
  <c r="H8" i="32" s="1"/>
  <c r="V112" i="6"/>
  <c r="H14" i="32" s="1"/>
  <c r="J14" i="32" s="1"/>
  <c r="S112" i="6"/>
  <c r="H7" i="32" s="1"/>
  <c r="AX3" i="6"/>
  <c r="AX112" i="6" s="1"/>
  <c r="AV3" i="6"/>
  <c r="AV112" i="6" s="1"/>
  <c r="AT3" i="6"/>
  <c r="AT112" i="6" s="1"/>
  <c r="AR3" i="6"/>
  <c r="AR112" i="6" s="1"/>
  <c r="AP3" i="6"/>
  <c r="AP112" i="6" s="1"/>
  <c r="AN3" i="6"/>
  <c r="AN112" i="6" s="1"/>
  <c r="AL3" i="6"/>
  <c r="AL112" i="6" s="1"/>
  <c r="AJ3" i="6"/>
  <c r="AJ112" i="6" s="1"/>
  <c r="AF112" i="6"/>
  <c r="AB112" i="6"/>
  <c r="H4" i="23"/>
  <c r="H3" i="23"/>
  <c r="C18" i="29"/>
  <c r="E18" i="29"/>
  <c r="C18" i="28"/>
  <c r="E18" i="28"/>
  <c r="C18" i="23"/>
  <c r="E18" i="23"/>
  <c r="C18" i="27"/>
  <c r="E18" i="27"/>
  <c r="C18" i="26"/>
  <c r="E18" i="26"/>
  <c r="C18" i="25"/>
  <c r="E18" i="25"/>
  <c r="C18" i="24"/>
  <c r="E18" i="24"/>
  <c r="E18" i="22"/>
  <c r="C18" i="22"/>
  <c r="B18" i="8"/>
  <c r="D18" i="8"/>
  <c r="Q14" i="13"/>
  <c r="P14" i="13"/>
  <c r="N14" i="13"/>
  <c r="M14" i="13"/>
  <c r="Q13" i="13"/>
  <c r="P13" i="13"/>
  <c r="N13" i="13"/>
  <c r="M13" i="13"/>
  <c r="Q8" i="13"/>
  <c r="P8" i="13"/>
  <c r="N8" i="13"/>
  <c r="M8" i="13"/>
  <c r="Q31" i="13"/>
  <c r="P31" i="13"/>
  <c r="N31" i="13"/>
  <c r="M31" i="13"/>
  <c r="Q34" i="13"/>
  <c r="P34" i="13"/>
  <c r="N34" i="13"/>
  <c r="M34" i="13"/>
  <c r="Q10" i="13"/>
  <c r="P10" i="13"/>
  <c r="N10" i="13"/>
  <c r="M10" i="13"/>
  <c r="Q39" i="13"/>
  <c r="P39" i="13"/>
  <c r="N39" i="13"/>
  <c r="M39" i="13"/>
  <c r="Q27" i="13"/>
  <c r="P27" i="13"/>
  <c r="N27" i="13"/>
  <c r="M27" i="13"/>
  <c r="Q40" i="13"/>
  <c r="P40" i="13"/>
  <c r="N40" i="13"/>
  <c r="M40" i="13"/>
  <c r="Q11" i="13"/>
  <c r="P11" i="13"/>
  <c r="N11" i="13"/>
  <c r="M11" i="13"/>
  <c r="Q35" i="13"/>
  <c r="P35" i="13"/>
  <c r="N35" i="13"/>
  <c r="M35" i="13"/>
  <c r="Q21" i="13"/>
  <c r="P21" i="13"/>
  <c r="N21" i="13"/>
  <c r="M21" i="13"/>
  <c r="Q7" i="13"/>
  <c r="P7" i="13"/>
  <c r="N7" i="13"/>
  <c r="M7" i="13"/>
  <c r="Q23" i="13"/>
  <c r="P23" i="13"/>
  <c r="N23" i="13"/>
  <c r="M23" i="13"/>
  <c r="Q20" i="13"/>
  <c r="P20" i="13"/>
  <c r="N20" i="13"/>
  <c r="M20" i="13"/>
  <c r="Q16" i="13"/>
  <c r="P16" i="13"/>
  <c r="N16" i="13"/>
  <c r="M16" i="13"/>
  <c r="Q5" i="13"/>
  <c r="P5" i="13"/>
  <c r="N5" i="13"/>
  <c r="M5" i="13"/>
  <c r="Q4" i="13"/>
  <c r="P4" i="13"/>
  <c r="N4" i="13"/>
  <c r="M4" i="13"/>
  <c r="Q37" i="13"/>
  <c r="P37" i="13"/>
  <c r="N37" i="13"/>
  <c r="M37" i="13"/>
  <c r="Q33" i="13"/>
  <c r="P33" i="13"/>
  <c r="N33" i="13"/>
  <c r="M33" i="13"/>
  <c r="Q15" i="13"/>
  <c r="P15" i="13"/>
  <c r="N15" i="13"/>
  <c r="M15" i="13"/>
  <c r="Q6" i="13"/>
  <c r="P6" i="13"/>
  <c r="N6" i="13"/>
  <c r="M6" i="13"/>
  <c r="Q3" i="13"/>
  <c r="P3" i="13"/>
  <c r="N3" i="13"/>
  <c r="M3" i="13"/>
  <c r="Q17" i="13"/>
  <c r="P17" i="13"/>
  <c r="N17" i="13"/>
  <c r="M17" i="13"/>
  <c r="Q9" i="13"/>
  <c r="P9" i="13"/>
  <c r="N9" i="13"/>
  <c r="M9" i="13"/>
  <c r="Q12" i="13"/>
  <c r="P12" i="13"/>
  <c r="N12" i="13"/>
  <c r="M12" i="13"/>
  <c r="Q22" i="13"/>
  <c r="P22" i="13"/>
  <c r="N22" i="13"/>
  <c r="M22" i="13"/>
  <c r="Q26" i="13"/>
  <c r="P26" i="13"/>
  <c r="N26" i="13"/>
  <c r="M26" i="13"/>
  <c r="Q36" i="13"/>
  <c r="P36" i="13"/>
  <c r="N36" i="13"/>
  <c r="M36" i="13"/>
  <c r="Q32" i="13"/>
  <c r="P32" i="13"/>
  <c r="N32" i="13"/>
  <c r="M32" i="13"/>
  <c r="Q28" i="13"/>
  <c r="P28" i="13"/>
  <c r="N28" i="13"/>
  <c r="M28" i="13"/>
  <c r="T25" i="13"/>
  <c r="Q25" i="13"/>
  <c r="P25" i="13"/>
  <c r="N25" i="13"/>
  <c r="M25" i="13"/>
  <c r="Q18" i="13"/>
  <c r="P18" i="13"/>
  <c r="N18" i="13"/>
  <c r="M18" i="13"/>
  <c r="Q19" i="13"/>
  <c r="P19" i="13"/>
  <c r="N19" i="13"/>
  <c r="M19" i="13"/>
  <c r="P30" i="13"/>
  <c r="N30" i="13"/>
  <c r="M30" i="13"/>
  <c r="Q24" i="13"/>
  <c r="P24" i="13"/>
  <c r="N24" i="13"/>
  <c r="M24" i="13"/>
  <c r="T107" i="6"/>
  <c r="T100" i="6"/>
  <c r="T49" i="6"/>
  <c r="T25" i="6"/>
  <c r="T31" i="6"/>
  <c r="T44" i="6"/>
  <c r="T37" i="6"/>
  <c r="T33" i="6"/>
  <c r="T48" i="6"/>
  <c r="T43" i="6"/>
  <c r="T42" i="6"/>
  <c r="T24" i="6"/>
  <c r="T15" i="6"/>
  <c r="T8" i="6"/>
  <c r="T11" i="6"/>
  <c r="T10" i="6"/>
  <c r="T14" i="6"/>
  <c r="T9" i="6"/>
  <c r="T20" i="6"/>
  <c r="T23" i="6"/>
  <c r="T99" i="6"/>
  <c r="T32" i="6"/>
  <c r="T66" i="6"/>
  <c r="T18" i="6"/>
  <c r="T19" i="6"/>
  <c r="T16" i="6"/>
  <c r="T22" i="6"/>
  <c r="T13" i="6"/>
  <c r="T21" i="6"/>
  <c r="T12" i="6"/>
  <c r="T7" i="6"/>
  <c r="T6" i="6"/>
  <c r="T4" i="6"/>
  <c r="T3" i="6"/>
  <c r="T112" i="6" s="1"/>
  <c r="C8" i="32" s="1"/>
  <c r="X112" i="6"/>
  <c r="C9" i="32" s="1"/>
  <c r="R3" i="6"/>
  <c r="R99" i="6"/>
  <c r="Q99" i="6"/>
  <c r="R107" i="6"/>
  <c r="Q107" i="6"/>
  <c r="R100" i="6"/>
  <c r="Q100" i="6"/>
  <c r="R17" i="6"/>
  <c r="Q17" i="6"/>
  <c r="R32" i="6"/>
  <c r="Q32" i="6"/>
  <c r="R66" i="6"/>
  <c r="Q66" i="6"/>
  <c r="R49" i="6"/>
  <c r="Q49" i="6"/>
  <c r="R25" i="6"/>
  <c r="Q25" i="6"/>
  <c r="R31" i="6"/>
  <c r="Q31" i="6"/>
  <c r="R44" i="6"/>
  <c r="Q44" i="6"/>
  <c r="R37" i="6"/>
  <c r="Q37" i="6"/>
  <c r="R33" i="6"/>
  <c r="Q33" i="6"/>
  <c r="R48" i="6"/>
  <c r="Q48" i="6"/>
  <c r="R43" i="6"/>
  <c r="Q43" i="6"/>
  <c r="R42" i="6"/>
  <c r="Q42" i="6"/>
  <c r="R24" i="6"/>
  <c r="Q24" i="6"/>
  <c r="R13" i="6"/>
  <c r="Q13" i="6"/>
  <c r="R21" i="6"/>
  <c r="Q21" i="6"/>
  <c r="R12" i="6"/>
  <c r="Q12" i="6"/>
  <c r="R7" i="6"/>
  <c r="Q7" i="6"/>
  <c r="R6" i="6"/>
  <c r="Q6" i="6"/>
  <c r="R4" i="6"/>
  <c r="Q4" i="6"/>
  <c r="R18" i="6"/>
  <c r="Q18" i="6"/>
  <c r="R19" i="6"/>
  <c r="Q19" i="6"/>
  <c r="R16" i="6"/>
  <c r="Q16" i="6"/>
  <c r="R22" i="6"/>
  <c r="Q22" i="6"/>
  <c r="R15" i="6"/>
  <c r="Q15" i="6"/>
  <c r="R8" i="6"/>
  <c r="Q8" i="6"/>
  <c r="R11" i="6"/>
  <c r="Q11" i="6"/>
  <c r="R10" i="6"/>
  <c r="Q10" i="6"/>
  <c r="R5" i="6"/>
  <c r="Q5" i="6"/>
  <c r="R14" i="6"/>
  <c r="Q14" i="6"/>
  <c r="R9" i="6"/>
  <c r="Q9" i="6"/>
  <c r="R20" i="6"/>
  <c r="Q20" i="6"/>
  <c r="R23" i="6"/>
  <c r="Q23" i="6"/>
  <c r="J201" i="5"/>
  <c r="J202" i="5" s="1"/>
  <c r="I201" i="5"/>
  <c r="I202" i="5" s="1"/>
  <c r="H187" i="5"/>
  <c r="G187" i="5"/>
  <c r="F187" i="5"/>
  <c r="H186" i="5"/>
  <c r="G186" i="5"/>
  <c r="F186" i="5"/>
  <c r="H185" i="5"/>
  <c r="G185" i="5"/>
  <c r="F185" i="5"/>
  <c r="G177" i="5"/>
  <c r="F177" i="5"/>
  <c r="H124" i="5"/>
  <c r="G124" i="5"/>
  <c r="F124" i="5"/>
  <c r="H123" i="5"/>
  <c r="G123" i="5"/>
  <c r="F123" i="5"/>
  <c r="H122" i="5"/>
  <c r="G122" i="5"/>
  <c r="F122" i="5"/>
  <c r="H121" i="5"/>
  <c r="G121" i="5"/>
  <c r="F121" i="5"/>
  <c r="H120" i="5"/>
  <c r="G120" i="5"/>
  <c r="F120" i="5"/>
  <c r="H119" i="5"/>
  <c r="G119" i="5"/>
  <c r="F119" i="5"/>
  <c r="H118" i="5"/>
  <c r="G118" i="5"/>
  <c r="F118" i="5"/>
  <c r="H117" i="5"/>
  <c r="G117" i="5"/>
  <c r="F117" i="5"/>
  <c r="H116" i="5"/>
  <c r="G116" i="5"/>
  <c r="F116" i="5"/>
  <c r="H115" i="5"/>
  <c r="G115" i="5"/>
  <c r="F115" i="5"/>
  <c r="H114" i="5"/>
  <c r="G114" i="5"/>
  <c r="F114" i="5"/>
  <c r="H113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H106" i="5"/>
  <c r="G106" i="5"/>
  <c r="F106" i="5"/>
  <c r="H105" i="5"/>
  <c r="G105" i="5"/>
  <c r="F105" i="5"/>
  <c r="H104" i="5"/>
  <c r="G104" i="5"/>
  <c r="F104" i="5"/>
  <c r="H103" i="5"/>
  <c r="G103" i="5"/>
  <c r="F103" i="5"/>
  <c r="H102" i="5"/>
  <c r="G102" i="5"/>
  <c r="F102" i="5"/>
  <c r="H101" i="5"/>
  <c r="G101" i="5"/>
  <c r="F101" i="5"/>
  <c r="H100" i="5"/>
  <c r="G100" i="5"/>
  <c r="F100" i="5"/>
  <c r="H99" i="5"/>
  <c r="G99" i="5"/>
  <c r="F99" i="5"/>
  <c r="G98" i="5"/>
  <c r="F98" i="5"/>
  <c r="H97" i="5"/>
  <c r="G97" i="5"/>
  <c r="F97" i="5"/>
  <c r="H96" i="5"/>
  <c r="G96" i="5"/>
  <c r="F96" i="5"/>
  <c r="H95" i="5"/>
  <c r="G95" i="5"/>
  <c r="F95" i="5"/>
  <c r="H94" i="5"/>
  <c r="G94" i="5"/>
  <c r="F94" i="5"/>
  <c r="K93" i="5"/>
  <c r="G93" i="5"/>
  <c r="F93" i="5"/>
  <c r="M93" i="3"/>
  <c r="M94" i="3" s="1"/>
  <c r="L93" i="3"/>
  <c r="L94" i="3" s="1"/>
  <c r="K92" i="3"/>
  <c r="I92" i="3"/>
  <c r="J7" i="32" l="1"/>
  <c r="J8" i="32"/>
  <c r="J9" i="32"/>
  <c r="H22" i="32"/>
  <c r="J22" i="32" s="1"/>
  <c r="C22" i="32"/>
  <c r="E22" i="32" s="1"/>
  <c r="H30" i="32"/>
  <c r="J30" i="32" s="1"/>
  <c r="H24" i="32"/>
  <c r="J24" i="32" s="1"/>
  <c r="H31" i="32"/>
  <c r="J31" i="32" s="1"/>
  <c r="H25" i="32"/>
  <c r="J25" i="32" s="1"/>
  <c r="I6" i="32"/>
  <c r="J6" i="32" s="1"/>
  <c r="D6" i="32"/>
  <c r="E6" i="32"/>
  <c r="E8" i="32"/>
  <c r="E9" i="32"/>
  <c r="E14" i="32"/>
  <c r="R112" i="6"/>
  <c r="C7" i="32" s="1"/>
  <c r="E7" i="32" s="1"/>
  <c r="G199" i="5"/>
  <c r="H200" i="5"/>
  <c r="G200" i="5"/>
  <c r="F199" i="5"/>
  <c r="F202" i="5" s="1"/>
  <c r="H199" i="5"/>
  <c r="H202" i="5" s="1"/>
  <c r="J204" i="5" s="1"/>
  <c r="K91" i="3"/>
  <c r="K94" i="3" s="1"/>
  <c r="M96" i="3" s="1"/>
  <c r="I91" i="3"/>
  <c r="I94" i="3" s="1"/>
  <c r="M95" i="3" s="1"/>
  <c r="H91" i="3"/>
  <c r="H94" i="3" s="1"/>
  <c r="G202" i="5" l="1"/>
  <c r="J203" i="5" s="1"/>
</calcChain>
</file>

<file path=xl/sharedStrings.xml><?xml version="1.0" encoding="utf-8"?>
<sst xmlns="http://schemas.openxmlformats.org/spreadsheetml/2006/main" count="6438" uniqueCount="685">
  <si>
    <t>Current</t>
  </si>
  <si>
    <t>Planned</t>
  </si>
  <si>
    <t>Client</t>
  </si>
  <si>
    <t>Deployed</t>
  </si>
  <si>
    <t>Internship</t>
  </si>
  <si>
    <t>TTT Acadamy 2.0</t>
  </si>
  <si>
    <t>Africa 118</t>
  </si>
  <si>
    <t>Holland Dairy</t>
  </si>
  <si>
    <t>-</t>
  </si>
  <si>
    <t>Kifiya</t>
  </si>
  <si>
    <t>MMCYTECH</t>
  </si>
  <si>
    <t>Shega</t>
  </si>
  <si>
    <t>1888 EC</t>
  </si>
  <si>
    <t>No Hippo</t>
  </si>
  <si>
    <t>Ethiopian airlines</t>
  </si>
  <si>
    <t xml:space="preserve">Gebeya </t>
  </si>
  <si>
    <t>Hahu Jobs</t>
  </si>
  <si>
    <t xml:space="preserve"> </t>
  </si>
  <si>
    <t>Grand Total</t>
  </si>
  <si>
    <t>total employees</t>
  </si>
  <si>
    <t>Financial Overview - ET - Actuals</t>
  </si>
  <si>
    <t>Total Gross Salary</t>
  </si>
  <si>
    <t>Total Gross Income</t>
  </si>
  <si>
    <t>Acadamy 1.0</t>
  </si>
  <si>
    <t>Acadamy 2.0 - ET</t>
  </si>
  <si>
    <t>Totals</t>
  </si>
  <si>
    <t>*Birr</t>
  </si>
  <si>
    <t>Financial Overview - ET - Forecasted</t>
  </si>
  <si>
    <t>Financial Overview - RW - Actuals</t>
  </si>
  <si>
    <t>Acadamy 2.0 - RW</t>
  </si>
  <si>
    <t>*Rwanda Franks</t>
  </si>
  <si>
    <t>Financial Overview - RW - Forecasted</t>
  </si>
  <si>
    <t>Actual totals - Acadamy 1.0 + 2.0</t>
  </si>
  <si>
    <t>USING PIVOTS</t>
  </si>
  <si>
    <t>Acadamy 1:</t>
  </si>
  <si>
    <t>Acadamy 2:</t>
  </si>
  <si>
    <t>Totals:</t>
  </si>
  <si>
    <t>Acadamy 1.0:</t>
  </si>
  <si>
    <t>Total Gross Salary - Acadamy 1.0 - Actual</t>
  </si>
  <si>
    <t>Gross Salary - Dec 23</t>
  </si>
  <si>
    <t>Gross Salary - Jan 24</t>
  </si>
  <si>
    <t>Gross Salary - Feb 24</t>
  </si>
  <si>
    <t>Gross Salary - March 24</t>
  </si>
  <si>
    <t>Total Gross Income - Acadamy 1.0 - Actual</t>
  </si>
  <si>
    <t>Gross Income - Dec 23</t>
  </si>
  <si>
    <t>Gross Income - Jan 24</t>
  </si>
  <si>
    <t xml:space="preserve">Gross Income  - Feb 24 </t>
  </si>
  <si>
    <t>Gross Income - March 24</t>
  </si>
  <si>
    <t xml:space="preserve">Total Gross Income </t>
  </si>
  <si>
    <t>Acadamy 2.0 - ET:</t>
  </si>
  <si>
    <t>Total Gross Salary - Acadamy 2.0 - Actual</t>
  </si>
  <si>
    <t>Acadamy 2.0 - RW:</t>
  </si>
  <si>
    <t>Nejat Sultan</t>
  </si>
  <si>
    <t>Tophik Mohamed</t>
  </si>
  <si>
    <t>Meron Kebede</t>
  </si>
  <si>
    <t>Robel Dejene</t>
  </si>
  <si>
    <t>yalembrhan kelayneh</t>
  </si>
  <si>
    <t>Rediate Befekadu</t>
  </si>
  <si>
    <t>Zeelshaday kibru</t>
  </si>
  <si>
    <t>Nuhamin Tesfaye</t>
  </si>
  <si>
    <t>Endework Abera</t>
  </si>
  <si>
    <t>Zufan Ayalew</t>
  </si>
  <si>
    <t>Ayantu Etefa</t>
  </si>
  <si>
    <t>Yehanan Tezera</t>
  </si>
  <si>
    <t>Ermias Nadew</t>
  </si>
  <si>
    <t>Hikma Taju</t>
  </si>
  <si>
    <t>Metasebia Teferi</t>
  </si>
  <si>
    <t>Eden Gossa</t>
  </si>
  <si>
    <t>Fatuma Sukar</t>
  </si>
  <si>
    <t>Kaleb Kassahun</t>
  </si>
  <si>
    <t>Selamawit mitiku</t>
  </si>
  <si>
    <t>Sosina Tefera</t>
  </si>
  <si>
    <t>Chala Fufa</t>
  </si>
  <si>
    <t>Mohammed Saleh</t>
  </si>
  <si>
    <t>Redaite Geteye</t>
  </si>
  <si>
    <t>Melat Fikru</t>
  </si>
  <si>
    <t>Dagmawi Fedlu</t>
  </si>
  <si>
    <t>Surafel Hailu</t>
  </si>
  <si>
    <t>Nardos Tibebe</t>
  </si>
  <si>
    <t>Hayat Ibrahim</t>
  </si>
  <si>
    <t>Teshome Mosneh</t>
  </si>
  <si>
    <t>TESNIM  MOHAMMEDNUR</t>
  </si>
  <si>
    <t>Yosef Tigue</t>
  </si>
  <si>
    <t>Biruk Metaferia</t>
  </si>
  <si>
    <t>Amanuel Ararso</t>
  </si>
  <si>
    <t>Tihetna Mesfin</t>
  </si>
  <si>
    <t>Meron Tamirat</t>
  </si>
  <si>
    <t>Yisehak Teshome</t>
  </si>
  <si>
    <t>Hayat Abdulwasi</t>
  </si>
  <si>
    <t>Bezawit Kendie</t>
  </si>
  <si>
    <t>Abel Abebe</t>
  </si>
  <si>
    <t>Abraham Ephrem</t>
  </si>
  <si>
    <t>Ahmed Yassin</t>
  </si>
  <si>
    <t>Aida Teshome</t>
  </si>
  <si>
    <t>Akele Belay</t>
  </si>
  <si>
    <t>Behailu Yeshitila</t>
  </si>
  <si>
    <t>Beka Legesse</t>
  </si>
  <si>
    <t>Bereket Terefe</t>
  </si>
  <si>
    <t>Bethelhem Aboye</t>
  </si>
  <si>
    <t>Bezawit Tilahun</t>
  </si>
  <si>
    <t>Biruktawit Gebremeskel</t>
  </si>
  <si>
    <t>Blen Daniel</t>
  </si>
  <si>
    <t>Dagmawi Gezachew</t>
  </si>
  <si>
    <t>Daniel Terefe</t>
  </si>
  <si>
    <t>Dawit Tekeste</t>
  </si>
  <si>
    <t>Eldiyana Akono</t>
  </si>
  <si>
    <t>Elias Shamil</t>
  </si>
  <si>
    <t>Elizabeth Mossu</t>
  </si>
  <si>
    <t>Eyasu Wendwesen</t>
  </si>
  <si>
    <t>Eyob Eshetu</t>
  </si>
  <si>
    <t>Eyob Mesfin Amare</t>
  </si>
  <si>
    <t>Eyob Tesfaye</t>
  </si>
  <si>
    <t>Ezedin Fedlu</t>
  </si>
  <si>
    <t>Fatuma Redwan</t>
  </si>
  <si>
    <t>Fentahun Fkadie</t>
  </si>
  <si>
    <t>Hannene Gudeta</t>
  </si>
  <si>
    <t>Hawi Assefa</t>
  </si>
  <si>
    <t>Kirubel Fikru</t>
  </si>
  <si>
    <t>Mekides Girma</t>
  </si>
  <si>
    <t>Natnael Seifu</t>
  </si>
  <si>
    <t>Nolawit Fantahun</t>
  </si>
  <si>
    <t>Tinsae Ketema</t>
  </si>
  <si>
    <t>Yididya Kebede</t>
  </si>
  <si>
    <t>Nebiyu Getachew</t>
  </si>
  <si>
    <t>Kalkidan Birhanu</t>
  </si>
  <si>
    <t>Kidest Worku</t>
  </si>
  <si>
    <t>Mekdes Tadese</t>
  </si>
  <si>
    <t>Meryem Abdulmohsin</t>
  </si>
  <si>
    <t>Yeabsira Tibebu</t>
  </si>
  <si>
    <t>Yomiyu Shambel</t>
  </si>
  <si>
    <t>Endework Abera Zeleke</t>
  </si>
  <si>
    <t>Kindie Nega</t>
  </si>
  <si>
    <t>Nuhamin Tesfaye Haile</t>
  </si>
  <si>
    <t>Tsedey Liulebirhan</t>
  </si>
  <si>
    <t>Tsion Meride</t>
  </si>
  <si>
    <t>Nadia Nesib</t>
  </si>
  <si>
    <t>Tesnim Mohammed</t>
  </si>
  <si>
    <t>Segen Atkelt</t>
  </si>
  <si>
    <t>Eyob Mesfin</t>
  </si>
  <si>
    <t>Dagmawi Fedlu Hassen</t>
  </si>
  <si>
    <t>Meron Kebede </t>
  </si>
  <si>
    <t>Nejat Sultan </t>
  </si>
  <si>
    <t>Tihetena Mesfin</t>
  </si>
  <si>
    <t>yalembrhan kelayneh Asfaw</t>
  </si>
  <si>
    <t>Yosef Tigue </t>
  </si>
  <si>
    <t>zeelshaday kibru </t>
  </si>
  <si>
    <t>Ahmed Yasin</t>
  </si>
  <si>
    <t>Eliyas Shamil</t>
  </si>
  <si>
    <t>Fatuma Sukar </t>
  </si>
  <si>
    <t>Ikram Behiru</t>
  </si>
  <si>
    <t>Melat Fikru </t>
  </si>
  <si>
    <t>Meron Tamirate  </t>
  </si>
  <si>
    <t>Metasebia Teferi </t>
  </si>
  <si>
    <t>Mohammed Saleh Hamed </t>
  </si>
  <si>
    <t>Nedra Nesib </t>
  </si>
  <si>
    <t>Nuhamin Tesfaye Haile </t>
  </si>
  <si>
    <t>Redaite Geteye </t>
  </si>
  <si>
    <t>Robel Dejene </t>
  </si>
  <si>
    <t>Tihetna Mesfin </t>
  </si>
  <si>
    <t>Tophik Mohammed Ahmed </t>
  </si>
  <si>
    <t>Tsion Meride Manhale </t>
  </si>
  <si>
    <t>Woinshet Hailu </t>
  </si>
  <si>
    <t>Yisehak Teshome </t>
  </si>
  <si>
    <t>Eyob Amare Tesfaye</t>
  </si>
  <si>
    <t>Melat Kebede</t>
  </si>
  <si>
    <t>Meron Teshome</t>
  </si>
  <si>
    <t>Natinael Seifu</t>
  </si>
  <si>
    <t>Neima Nasir Kelil</t>
  </si>
  <si>
    <t>Nitsuh Belayneh</t>
  </si>
  <si>
    <t>Tigist Worku</t>
  </si>
  <si>
    <t>Skilled in Ms 365</t>
  </si>
  <si>
    <t>Cloud Developers (Azure &amp; AWS)</t>
  </si>
  <si>
    <t>Oracle Cloud Developer</t>
  </si>
  <si>
    <t>MI &amp; AI Engineer</t>
  </si>
  <si>
    <t>Data scientist</t>
  </si>
  <si>
    <t>ODOO Developer</t>
  </si>
  <si>
    <t>Software Developers</t>
  </si>
  <si>
    <t>Web Developer</t>
  </si>
  <si>
    <t>Devops</t>
  </si>
  <si>
    <t>Systems Administrator</t>
  </si>
  <si>
    <t>Cloud Engineer</t>
  </si>
  <si>
    <t>Cloud Administrator</t>
  </si>
  <si>
    <t>Digital Twin Engineer</t>
  </si>
  <si>
    <t xml:space="preserve">Environmental technical consultant  </t>
  </si>
  <si>
    <t>Teshome mosneh</t>
  </si>
  <si>
    <t>Learner Name</t>
  </si>
  <si>
    <t>Nedamco ID</t>
  </si>
  <si>
    <t>Role 1</t>
  </si>
  <si>
    <t>Role 2</t>
  </si>
  <si>
    <t>Role 3</t>
  </si>
  <si>
    <t>)</t>
  </si>
  <si>
    <t>Role 5</t>
  </si>
  <si>
    <t>Role 6</t>
  </si>
  <si>
    <t>NA001</t>
  </si>
  <si>
    <t>NA002</t>
  </si>
  <si>
    <t>Environmental technical consultant</t>
  </si>
  <si>
    <t>NA003</t>
  </si>
  <si>
    <t>NA004</t>
  </si>
  <si>
    <t>NA005</t>
  </si>
  <si>
    <t>NA006</t>
  </si>
  <si>
    <t>NA007</t>
  </si>
  <si>
    <t>NA008</t>
  </si>
  <si>
    <t>NA010</t>
  </si>
  <si>
    <t>NA013</t>
  </si>
  <si>
    <t>NA014</t>
  </si>
  <si>
    <t>NA016</t>
  </si>
  <si>
    <t>NA017</t>
  </si>
  <si>
    <t>NA022</t>
  </si>
  <si>
    <t>NA023</t>
  </si>
  <si>
    <t>NA026</t>
  </si>
  <si>
    <t>NA030</t>
  </si>
  <si>
    <t>NA031</t>
  </si>
  <si>
    <t>NA032</t>
  </si>
  <si>
    <t>NA033</t>
  </si>
  <si>
    <t>NA037</t>
  </si>
  <si>
    <t>NA038</t>
  </si>
  <si>
    <t>NA039</t>
  </si>
  <si>
    <t>NA040</t>
  </si>
  <si>
    <t>NA042</t>
  </si>
  <si>
    <t>NA046</t>
  </si>
  <si>
    <t>NA047</t>
  </si>
  <si>
    <t>NA048</t>
  </si>
  <si>
    <t>NA051</t>
  </si>
  <si>
    <t>NA058</t>
  </si>
  <si>
    <t>NA060</t>
  </si>
  <si>
    <t>NA061</t>
  </si>
  <si>
    <t>NA062</t>
  </si>
  <si>
    <t>NA063</t>
  </si>
  <si>
    <t>NA064</t>
  </si>
  <si>
    <t>NA066</t>
  </si>
  <si>
    <t>NA068</t>
  </si>
  <si>
    <t>NA069</t>
  </si>
  <si>
    <t>NA070</t>
  </si>
  <si>
    <t>NA072</t>
  </si>
  <si>
    <t>NA073</t>
  </si>
  <si>
    <t>NA074</t>
  </si>
  <si>
    <t>NA075</t>
  </si>
  <si>
    <t>NA076</t>
  </si>
  <si>
    <t>NA077</t>
  </si>
  <si>
    <t>NA081</t>
  </si>
  <si>
    <t>NA082</t>
  </si>
  <si>
    <t>NA083</t>
  </si>
  <si>
    <t>NA084</t>
  </si>
  <si>
    <t>NA085</t>
  </si>
  <si>
    <t>NA086</t>
  </si>
  <si>
    <t>NA087</t>
  </si>
  <si>
    <t>NA088</t>
  </si>
  <si>
    <t>NA089</t>
  </si>
  <si>
    <t>NA092</t>
  </si>
  <si>
    <t>NA094</t>
  </si>
  <si>
    <t>NA095</t>
  </si>
  <si>
    <t>NA096</t>
  </si>
  <si>
    <t>NA097</t>
  </si>
  <si>
    <t>NA098</t>
  </si>
  <si>
    <t>NA099</t>
  </si>
  <si>
    <t>NA101</t>
  </si>
  <si>
    <t>NA103</t>
  </si>
  <si>
    <t>NA104</t>
  </si>
  <si>
    <t>NA105</t>
  </si>
  <si>
    <t>NA106</t>
  </si>
  <si>
    <t>NA107</t>
  </si>
  <si>
    <t>NA109</t>
  </si>
  <si>
    <t>Name</t>
  </si>
  <si>
    <t xml:space="preserve">Number </t>
  </si>
  <si>
    <t>Role</t>
  </si>
  <si>
    <t>Role 4</t>
  </si>
  <si>
    <t>NA024</t>
  </si>
  <si>
    <t>NA025</t>
  </si>
  <si>
    <t>NA090</t>
  </si>
  <si>
    <t>NA091</t>
  </si>
  <si>
    <t>NA028</t>
  </si>
  <si>
    <t>NA029</t>
  </si>
  <si>
    <t>NA050</t>
  </si>
  <si>
    <t>Heran Shumi</t>
  </si>
  <si>
    <t>NA065</t>
  </si>
  <si>
    <t>Hiwot Alemseged</t>
  </si>
  <si>
    <t>NA052</t>
  </si>
  <si>
    <t>NA067</t>
  </si>
  <si>
    <t>Iman Zekaria</t>
  </si>
  <si>
    <t>NA053</t>
  </si>
  <si>
    <t>NA044</t>
  </si>
  <si>
    <t>NA009</t>
  </si>
  <si>
    <t>NA011</t>
  </si>
  <si>
    <t>NA012</t>
  </si>
  <si>
    <t>Meti Nigatu</t>
  </si>
  <si>
    <t>NA071</t>
  </si>
  <si>
    <t>Mohammed Saleh Hamed</t>
  </si>
  <si>
    <t>Nedra Nesib</t>
  </si>
  <si>
    <t>NA054</t>
  </si>
  <si>
    <t>NA015</t>
  </si>
  <si>
    <t>NA034</t>
  </si>
  <si>
    <t>NA035</t>
  </si>
  <si>
    <t>Rihana Abdu</t>
  </si>
  <si>
    <t>NA055</t>
  </si>
  <si>
    <t>Robel Amde</t>
  </si>
  <si>
    <t>NA102</t>
  </si>
  <si>
    <t>Samrawit Ayalew</t>
  </si>
  <si>
    <t>NA045</t>
  </si>
  <si>
    <t>Selamawit Mitiku</t>
  </si>
  <si>
    <t>NA018</t>
  </si>
  <si>
    <t>NA059</t>
  </si>
  <si>
    <t>NA019</t>
  </si>
  <si>
    <t>Woinshet Hailu</t>
  </si>
  <si>
    <t>NA080</t>
  </si>
  <si>
    <t>Yalembrhan Kelayneh</t>
  </si>
  <si>
    <t>NA020</t>
  </si>
  <si>
    <t>Yohannes Zewdu</t>
  </si>
  <si>
    <t>NA108</t>
  </si>
  <si>
    <t>NA021</t>
  </si>
  <si>
    <t>Zeelshaday Kibru</t>
  </si>
  <si>
    <t>Overview Employee Status</t>
  </si>
  <si>
    <t>c</t>
  </si>
  <si>
    <t>Status</t>
  </si>
  <si>
    <t>Substatus</t>
  </si>
  <si>
    <t>Count of Nedamco ID</t>
  </si>
  <si>
    <t>Active</t>
  </si>
  <si>
    <t>Learner</t>
  </si>
  <si>
    <t>Left</t>
  </si>
  <si>
    <t>Left mutual agreement</t>
  </si>
  <si>
    <t>Scholarship</t>
  </si>
  <si>
    <t>TTT</t>
  </si>
  <si>
    <t>IE</t>
  </si>
  <si>
    <t>Active Total</t>
  </si>
  <si>
    <t>Inactive</t>
  </si>
  <si>
    <t>(blank)</t>
  </si>
  <si>
    <t>Inactive Total</t>
  </si>
  <si>
    <t>* this doesn't update automatically - refresh pivot table once changes are made to mastersheet.</t>
  </si>
  <si>
    <t>Overview Employee Preferences</t>
  </si>
  <si>
    <t>TO DO</t>
  </si>
  <si>
    <t>Personal information</t>
  </si>
  <si>
    <t>Preferences</t>
  </si>
  <si>
    <t>Deployment information</t>
  </si>
  <si>
    <t>Cohort</t>
  </si>
  <si>
    <t>Academy</t>
  </si>
  <si>
    <t>Preference 1</t>
  </si>
  <si>
    <t>Preference 2</t>
  </si>
  <si>
    <t>Preference 3</t>
  </si>
  <si>
    <t>Preference 4</t>
  </si>
  <si>
    <t>Preference 5</t>
  </si>
  <si>
    <t>Start deployment</t>
  </si>
  <si>
    <t>Deployed YES/NO</t>
  </si>
  <si>
    <t>Date started at Nedamco</t>
  </si>
  <si>
    <t>Gross Salary (Nov) </t>
  </si>
  <si>
    <t>Gross Salary - Dec 2023</t>
  </si>
  <si>
    <t>Gross Income - Dec 2023</t>
  </si>
  <si>
    <t>Gross Salary - Jan 2024</t>
  </si>
  <si>
    <t>Expected Gross Salary - Jan 2024</t>
  </si>
  <si>
    <t>Expected Gross Income - Jan 2024</t>
  </si>
  <si>
    <t>Gross Income - Jan 2024</t>
  </si>
  <si>
    <t>Gross Salary - Feb 2024</t>
  </si>
  <si>
    <t>Expected Gross Salary - Feb 2024</t>
  </si>
  <si>
    <t>Expected Gross Income - Feb 2024</t>
  </si>
  <si>
    <t>Gross Income  - Feb 2024</t>
  </si>
  <si>
    <t>Gross Salary - March 2024</t>
  </si>
  <si>
    <t>Expected Gross Salary - March 2024</t>
  </si>
  <si>
    <t>Expected Gross Income - March 2024</t>
  </si>
  <si>
    <t>Gross Income - March 2024</t>
  </si>
  <si>
    <t>Gross Salary (Apr)</t>
  </si>
  <si>
    <t>Gross Income (Apr)</t>
  </si>
  <si>
    <t>Gross Salary (May)</t>
  </si>
  <si>
    <t>Gross Income (May)</t>
  </si>
  <si>
    <t>Gross Salary (Jun)</t>
  </si>
  <si>
    <t>Gross Income (Jun)</t>
  </si>
  <si>
    <t>Gross Income (Feb)</t>
  </si>
  <si>
    <t>Gross Salary</t>
  </si>
  <si>
    <t>NA114</t>
  </si>
  <si>
    <t>Agnes Nyiramisigaro</t>
  </si>
  <si>
    <t>Academy 2.0. RW</t>
  </si>
  <si>
    <t>Academy 2.0.</t>
  </si>
  <si>
    <t>NO</t>
  </si>
  <si>
    <t>NA117</t>
  </si>
  <si>
    <t>Arlene Giramata</t>
  </si>
  <si>
    <t>NA122</t>
  </si>
  <si>
    <t>Bertrand Rwogera</t>
  </si>
  <si>
    <t>NA148</t>
  </si>
  <si>
    <t>Gloriose Akimana Ingabire</t>
  </si>
  <si>
    <t>NA152</t>
  </si>
  <si>
    <t>Iraguha Lionel</t>
  </si>
  <si>
    <t>NA153</t>
  </si>
  <si>
    <t>Jean FrançoisMutsinzi</t>
  </si>
  <si>
    <t>NA154</t>
  </si>
  <si>
    <t>Kayiranga Fabrice</t>
  </si>
  <si>
    <t>NA156</t>
  </si>
  <si>
    <t>Kanuma Rukeba</t>
  </si>
  <si>
    <t>NA167</t>
  </si>
  <si>
    <t>Mireille Iradukunda Girituze</t>
  </si>
  <si>
    <t>NA176</t>
  </si>
  <si>
    <t>Noella Umutoni</t>
  </si>
  <si>
    <t>NA177</t>
  </si>
  <si>
    <t>Patrick Iradukunda</t>
  </si>
  <si>
    <t>NA182</t>
  </si>
  <si>
    <t>Shimex Steven Agaba</t>
  </si>
  <si>
    <t>NA184</t>
  </si>
  <si>
    <t>Segolene Numukobwa</t>
  </si>
  <si>
    <t>January</t>
  </si>
  <si>
    <t>NA110</t>
  </si>
  <si>
    <t>Abdulmuin Neda</t>
  </si>
  <si>
    <t>Academy 2.0. ET</t>
  </si>
  <si>
    <t xml:space="preserve">ETB 10,900.00 </t>
  </si>
  <si>
    <t>NA111</t>
  </si>
  <si>
    <t>abenezer kifle</t>
  </si>
  <si>
    <t xml:space="preserve"> ETB 10,900.00 </t>
  </si>
  <si>
    <t>NA112</t>
  </si>
  <si>
    <t>Abraham Teka</t>
  </si>
  <si>
    <t>NA113</t>
  </si>
  <si>
    <t>Adane Getu</t>
  </si>
  <si>
    <t>NA115</t>
  </si>
  <si>
    <t>Amanawit Gezahegn</t>
  </si>
  <si>
    <t>NA116</t>
  </si>
  <si>
    <t>Amanuel Dereje</t>
  </si>
  <si>
    <t>NA118</t>
  </si>
  <si>
    <t>Asmamaw Atinaf</t>
  </si>
  <si>
    <t>NA119</t>
  </si>
  <si>
    <t>Awol Alebe</t>
  </si>
  <si>
    <t>NA120</t>
  </si>
  <si>
    <t>Beamlak Tesfahun</t>
  </si>
  <si>
    <t>NA121</t>
  </si>
  <si>
    <t>Bereket Alebachew</t>
  </si>
  <si>
    <t>NA123</t>
  </si>
  <si>
    <t>Betelhem Solomon</t>
  </si>
  <si>
    <t>NA124</t>
  </si>
  <si>
    <t>Betelihem Semahagn</t>
  </si>
  <si>
    <t>NA125</t>
  </si>
  <si>
    <t>Birhanu Anteneh</t>
  </si>
  <si>
    <t>NA126</t>
  </si>
  <si>
    <t>Birhanu Dessie</t>
  </si>
  <si>
    <t>NA127</t>
  </si>
  <si>
    <t>Biruk Barata</t>
  </si>
  <si>
    <t>NA128</t>
  </si>
  <si>
    <t>Bruh Kahsay</t>
  </si>
  <si>
    <t>NA129</t>
  </si>
  <si>
    <t>Chernet Tariku</t>
  </si>
  <si>
    <t>NA130</t>
  </si>
  <si>
    <t>Dagmawi Gebrewold</t>
  </si>
  <si>
    <t>NA131</t>
  </si>
  <si>
    <t>Danayt Bulom</t>
  </si>
  <si>
    <t>NA132</t>
  </si>
  <si>
    <t>Daniel Berhe</t>
  </si>
  <si>
    <t>NA133</t>
  </si>
  <si>
    <t>Degesew Kassie</t>
  </si>
  <si>
    <t>NA134</t>
  </si>
  <si>
    <t>Doyma Otolo</t>
  </si>
  <si>
    <t>NA135</t>
  </si>
  <si>
    <t>Eden Aregawi</t>
  </si>
  <si>
    <t>NA136</t>
  </si>
  <si>
    <t>Elias Kibret</t>
  </si>
  <si>
    <t>NA137</t>
  </si>
  <si>
    <t>Eliyas Zemene</t>
  </si>
  <si>
    <t>NA138</t>
  </si>
  <si>
    <t>Elshaddi Dereje</t>
  </si>
  <si>
    <t>NA139</t>
  </si>
  <si>
    <t>Ermiyas  Aynetaw</t>
  </si>
  <si>
    <t>NA140</t>
  </si>
  <si>
    <t>Etsegenet  Melese</t>
  </si>
  <si>
    <t>NA141</t>
  </si>
  <si>
    <t>Eyob Birhane</t>
  </si>
  <si>
    <t>NA142</t>
  </si>
  <si>
    <t>Eyosiyas Endalamaw</t>
  </si>
  <si>
    <t>NA143</t>
  </si>
  <si>
    <t>Fami Abrahim</t>
  </si>
  <si>
    <t>NA144</t>
  </si>
  <si>
    <t>Filimon Damtew</t>
  </si>
  <si>
    <t>NA145</t>
  </si>
  <si>
    <t>Firaol  Motuma</t>
  </si>
  <si>
    <t>NA146</t>
  </si>
  <si>
    <t>Gedebie Endalew</t>
  </si>
  <si>
    <t>NA147</t>
  </si>
  <si>
    <t>Getasew Hailu</t>
  </si>
  <si>
    <t>NA149</t>
  </si>
  <si>
    <t>Hanan Nasser</t>
  </si>
  <si>
    <t>NA150</t>
  </si>
  <si>
    <t>Hawi Lema</t>
  </si>
  <si>
    <t>NA151</t>
  </si>
  <si>
    <t>Hewan Mulu</t>
  </si>
  <si>
    <t>NA155</t>
  </si>
  <si>
    <t>Kasahun Welela</t>
  </si>
  <si>
    <t>NA157</t>
  </si>
  <si>
    <t>Kemeriya Major</t>
  </si>
  <si>
    <t>NA158</t>
  </si>
  <si>
    <t>khelil Aman</t>
  </si>
  <si>
    <t>NA159</t>
  </si>
  <si>
    <t>Kidist Belay</t>
  </si>
  <si>
    <t>NA160</t>
  </si>
  <si>
    <t>Lelise Debela</t>
  </si>
  <si>
    <t>NA161</t>
  </si>
  <si>
    <t>Mahder Weldegiorghis</t>
  </si>
  <si>
    <t>NA162</t>
  </si>
  <si>
    <t>Maryem Mohamed</t>
  </si>
  <si>
    <t>NA163</t>
  </si>
  <si>
    <t>Mekbib Tilaye</t>
  </si>
  <si>
    <t>NA164</t>
  </si>
  <si>
    <t>Melaku Alehegn</t>
  </si>
  <si>
    <t>NA165</t>
  </si>
  <si>
    <t>Mikias Eyob</t>
  </si>
  <si>
    <t>NA166</t>
  </si>
  <si>
    <t>Minase Girma</t>
  </si>
  <si>
    <t>NA168</t>
  </si>
  <si>
    <t>Moges Addis</t>
  </si>
  <si>
    <t>NA169</t>
  </si>
  <si>
    <t>Naan Mohammed</t>
  </si>
  <si>
    <t>NA170</t>
  </si>
  <si>
    <t>Nahom  Gebrehawaria</t>
  </si>
  <si>
    <t>NA171</t>
  </si>
  <si>
    <t>Natnael Bogale</t>
  </si>
  <si>
    <t>NA172</t>
  </si>
  <si>
    <t>Natnael Teferi</t>
  </si>
  <si>
    <t>NA173</t>
  </si>
  <si>
    <t>Nebyu Elias</t>
  </si>
  <si>
    <t>NA174</t>
  </si>
  <si>
    <t>Negede Dejene</t>
  </si>
  <si>
    <t>NA175</t>
  </si>
  <si>
    <t>Noah Diriba</t>
  </si>
  <si>
    <t>NA178</t>
  </si>
  <si>
    <t>Rediet Teshome</t>
  </si>
  <si>
    <t>NA179</t>
  </si>
  <si>
    <t>Samrawit Mezgebo</t>
  </si>
  <si>
    <t>NA180</t>
  </si>
  <si>
    <t>Samuel Ayana</t>
  </si>
  <si>
    <t>NA181</t>
  </si>
  <si>
    <t>Segni Firomsa</t>
  </si>
  <si>
    <t>NA183</t>
  </si>
  <si>
    <t>Shewit Gebreyesus</t>
  </si>
  <si>
    <t>NA185</t>
  </si>
  <si>
    <t>Sidona Hadis</t>
  </si>
  <si>
    <t>NA186</t>
  </si>
  <si>
    <t>Sina  Fantu</t>
  </si>
  <si>
    <t>NA187</t>
  </si>
  <si>
    <t>Temertsa Asmelash</t>
  </si>
  <si>
    <t>NA188</t>
  </si>
  <si>
    <t>Tewodros Desta</t>
  </si>
  <si>
    <t>NA189</t>
  </si>
  <si>
    <t>Tigist Alemu</t>
  </si>
  <si>
    <t>NA190</t>
  </si>
  <si>
    <t>Tigstu Yihune</t>
  </si>
  <si>
    <t>NA191</t>
  </si>
  <si>
    <t>Tsegaye Kebede</t>
  </si>
  <si>
    <t>NA192</t>
  </si>
  <si>
    <t>Yeabsira Girma</t>
  </si>
  <si>
    <t>NA193</t>
  </si>
  <si>
    <t>Yerosan Birhanu</t>
  </si>
  <si>
    <t>NA194</t>
  </si>
  <si>
    <t>Yidnekachew Gebresilasie</t>
  </si>
  <si>
    <t>NA195</t>
  </si>
  <si>
    <t>Yordanos Beneberu</t>
  </si>
  <si>
    <t>NA196</t>
  </si>
  <si>
    <t>Yordanos Bifa</t>
  </si>
  <si>
    <t>NA197</t>
  </si>
  <si>
    <t>Zerihun Abune</t>
  </si>
  <si>
    <t>client facing  YES/NO</t>
  </si>
  <si>
    <t>Akele Belay Walelign</t>
  </si>
  <si>
    <t>AWS FT Cohort</t>
  </si>
  <si>
    <t>December</t>
  </si>
  <si>
    <t>YES</t>
  </si>
  <si>
    <t>Abraham  Ephrem Nigatu</t>
  </si>
  <si>
    <t>Academy 1.0</t>
  </si>
  <si>
    <t>Internship (Kifiya)</t>
  </si>
  <si>
    <t>Internship (Africa 118)</t>
  </si>
  <si>
    <t>Elizabeth Mossu Zewdie</t>
  </si>
  <si>
    <t>Kirubel Fikru Weldesemayat</t>
  </si>
  <si>
    <t>Azure Cohort</t>
  </si>
  <si>
    <t>Internship (IE)</t>
  </si>
  <si>
    <t>Neima Nasir</t>
  </si>
  <si>
    <t xml:space="preserve">Aida Teshome </t>
  </si>
  <si>
    <t>Mekides  Girma Cherinet</t>
  </si>
  <si>
    <t>Nolawit  Fantahun Wale</t>
  </si>
  <si>
    <t>Nebiyu  Getachew Gelaw</t>
  </si>
  <si>
    <t xml:space="preserve">Learner Internship (Holland dairy) </t>
  </si>
  <si>
    <t>Yididya  Kebede Regassa</t>
  </si>
  <si>
    <t>Tinsae  Ketema Tadesse</t>
  </si>
  <si>
    <t>Mekdes Tadesse</t>
  </si>
  <si>
    <t>Natinael Seifu Mengesha</t>
  </si>
  <si>
    <t>Fentahun Fkadie Kassie</t>
  </si>
  <si>
    <t>Internship (Shega)</t>
  </si>
  <si>
    <t>4125-</t>
  </si>
  <si>
    <t>Female Cohort</t>
  </si>
  <si>
    <t>Male Cohort</t>
  </si>
  <si>
    <t>Nitsuh  Belayneh Dendebo</t>
  </si>
  <si>
    <t>Abele Abebe</t>
  </si>
  <si>
    <t>Cheetah Cohort</t>
  </si>
  <si>
    <t>Mothers Cohort</t>
  </si>
  <si>
    <t>Bereket  Terefe Shiferaw</t>
  </si>
  <si>
    <t>Tesnim Mohammednur</t>
  </si>
  <si>
    <t>NA078</t>
  </si>
  <si>
    <t>Tseganesh Beyene</t>
  </si>
  <si>
    <t> left on their own accord</t>
  </si>
  <si>
    <t>NA056</t>
  </si>
  <si>
    <t>Ruth Kebede</t>
  </si>
  <si>
    <t>NA036</t>
  </si>
  <si>
    <t>Rewina Hagos</t>
  </si>
  <si>
    <t>NA093</t>
  </si>
  <si>
    <t>Ephrem Bekele</t>
  </si>
  <si>
    <t xml:space="preserve">No longer with the company </t>
  </si>
  <si>
    <t>NA100</t>
  </si>
  <si>
    <t>Kirubel Girma</t>
  </si>
  <si>
    <t>NA049</t>
  </si>
  <si>
    <t>Hanna Tilahun</t>
  </si>
  <si>
    <t>NA057</t>
  </si>
  <si>
    <t>Semira Zekeria</t>
  </si>
  <si>
    <t>NA041</t>
  </si>
  <si>
    <t>Biniyam Nebso</t>
  </si>
  <si>
    <t>NA043</t>
  </si>
  <si>
    <t>Endrias Aklilu</t>
  </si>
  <si>
    <t>NA027</t>
  </si>
  <si>
    <t>Ellon Solomon</t>
  </si>
  <si>
    <t>Payment made to CMU</t>
  </si>
  <si>
    <t>Behailu  Yeshitla  Alemu</t>
  </si>
  <si>
    <t>Tophik Mohammed</t>
  </si>
  <si>
    <t>Tseganesh Abera</t>
  </si>
  <si>
    <t>Robel Dereje</t>
  </si>
  <si>
    <t>Personal info</t>
  </si>
  <si>
    <t>Fixed</t>
  </si>
  <si>
    <t>Modeled (Jan)</t>
  </si>
  <si>
    <t>Category</t>
  </si>
  <si>
    <t>Gross Salary (November) </t>
  </si>
  <si>
    <t>Gross Salary (Dec)</t>
  </si>
  <si>
    <t>Gross Income (Dec)</t>
  </si>
  <si>
    <t>Gross Salary (Jan) - modeled</t>
  </si>
  <si>
    <t>Gross Salary (Jan)</t>
  </si>
  <si>
    <t>Gross Income (Jan) - modeled</t>
  </si>
  <si>
    <t>Gross Income (Jan)</t>
  </si>
  <si>
    <t>Gross Salary (Feb)</t>
  </si>
  <si>
    <t>Deployed December</t>
  </si>
  <si>
    <t>1. Name</t>
  </si>
  <si>
    <t>Gross Salary (December) ET</t>
  </si>
  <si>
    <t>Gross Salary (January)ET </t>
  </si>
  <si>
    <t>Gross Salary (December) RW</t>
  </si>
  <si>
    <t>Gross Salary (January) RW</t>
  </si>
  <si>
    <t xml:space="preserve">Income to Nedamco </t>
  </si>
  <si>
    <t>Self sufficient salary by Jan</t>
  </si>
  <si>
    <t>Gross forAcademy 1.0 ETB</t>
  </si>
  <si>
    <t>Gross for Academy 2.0 ETB</t>
  </si>
  <si>
    <t>Gross for Academy 2.0  RWF</t>
  </si>
  <si>
    <t>Gross in Euro for Academy 1.0&amp;2.0</t>
  </si>
  <si>
    <t>Total in euro for Dec</t>
  </si>
  <si>
    <t>Total in euro for Jan</t>
  </si>
  <si>
    <t>Company Name:</t>
  </si>
  <si>
    <t>{CUSTOMER}</t>
  </si>
  <si>
    <t>Client target</t>
  </si>
  <si>
    <t>Disciplines of interest</t>
  </si>
  <si>
    <t>Employees contracted</t>
  </si>
  <si>
    <t>Gross Salary:</t>
  </si>
  <si>
    <t>Gross Income</t>
  </si>
  <si>
    <t>Total</t>
  </si>
  <si>
    <t>Expected</t>
  </si>
  <si>
    <t>Learners Name</t>
  </si>
  <si>
    <t>Discipline Deployment</t>
  </si>
  <si>
    <t>Start date Internship</t>
  </si>
  <si>
    <t>Start date Deployment</t>
  </si>
  <si>
    <t>Gross Monthly Salary</t>
  </si>
  <si>
    <t>Gross Montly Income</t>
  </si>
  <si>
    <t>Total:</t>
  </si>
  <si>
    <t>Contacted</t>
  </si>
  <si>
    <t xml:space="preserve">Machin learning </t>
  </si>
  <si>
    <t xml:space="preserve">MMCYTECH </t>
  </si>
  <si>
    <t>Employees target</t>
  </si>
  <si>
    <t>Gross Salary: 36,077.2</t>
  </si>
  <si>
    <t>Skilled in Ms 365 and Power BI</t>
  </si>
  <si>
    <t xml:space="preserve">Gross Income: 42,150 </t>
  </si>
  <si>
    <t>NID</t>
  </si>
  <si>
    <t>Discipline</t>
  </si>
  <si>
    <t>Contract Duration (Months)</t>
  </si>
  <si>
    <t xml:space="preserve">42, 150 </t>
  </si>
  <si>
    <t>Gebeya</t>
  </si>
  <si>
    <t xml:space="preserve">cloud Engineer </t>
  </si>
  <si>
    <t>cloud admin</t>
  </si>
  <si>
    <t>cloud Admin</t>
  </si>
  <si>
    <t>Gross Salary: 56,000.0</t>
  </si>
  <si>
    <t xml:space="preserve">Data science </t>
  </si>
  <si>
    <t xml:space="preserve">Melat kebed </t>
  </si>
  <si>
    <t>18888 EC</t>
  </si>
  <si>
    <t>nohippo</t>
  </si>
  <si>
    <t>56, 000</t>
  </si>
  <si>
    <t xml:space="preserve">Ethiopian Airlines </t>
  </si>
  <si>
    <t xml:space="preserve">cloud engenieer </t>
  </si>
  <si>
    <t xml:space="preserve">web developer </t>
  </si>
  <si>
    <t>Gross Salary: 56,000.2</t>
  </si>
  <si>
    <t xml:space="preserve">Devops </t>
  </si>
  <si>
    <t xml:space="preserve">cloud devloper </t>
  </si>
  <si>
    <t xml:space="preserve">Kirubel Fikru </t>
  </si>
  <si>
    <t>Abreham Ephram</t>
  </si>
  <si>
    <t xml:space="preserve">Nolawit Fantahun </t>
  </si>
  <si>
    <t>Power BI</t>
  </si>
  <si>
    <t>Mekdes Girma</t>
  </si>
  <si>
    <t xml:space="preserve">cloud developer </t>
  </si>
  <si>
    <t xml:space="preserve">                         -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</si>
</sst>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[$-409]mmmm\-yy;@"/>
    <numFmt numFmtId="166" formatCode="_([$$-409]* #,##0.00_);_([$$-409]* \(#,##0.00\);_([$$-409]* &quot;-&quot;??_);_(@_)"/>
    <numFmt numFmtId="167" formatCode="_([$RWF]\ * #,##0.00_);_([$RWF]\ * \(#,##0.00\);_([$RWF]\ * &quot;-&quot;??_);_(@_)"/>
    <numFmt numFmtId="168" formatCode="_([$ETB]\ * #,##0.00_);_([$ETB]\ * \(#,##0.00\);_([$ETB]\ 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Book Antiqua"/>
      <family val="1"/>
    </font>
    <font>
      <sz val="9"/>
      <name val="Book Antiqua"/>
      <family val="1"/>
    </font>
    <font>
      <sz val="10"/>
      <color rgb="FF000000"/>
      <name val="Book Antiqua"/>
      <family val="1"/>
    </font>
    <font>
      <sz val="10"/>
      <name val="Book Antiqua"/>
      <family val="1"/>
    </font>
    <font>
      <sz val="11"/>
      <name val="Book Antiqua"/>
      <family val="1"/>
    </font>
    <font>
      <sz val="11"/>
      <color theme="1"/>
      <name val="Book Antiqua"/>
      <family val="1"/>
    </font>
    <font>
      <sz val="11"/>
      <color rgb="FF000000"/>
      <name val="Book Antiqua"/>
      <family val="1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0"/>
      <color theme="1"/>
      <name val="Book Antiqua"/>
      <family val="1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b/>
      <sz val="9"/>
      <name val="Book Antiqua"/>
      <family val="1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444444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0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58">
    <xf numFmtId="0" fontId="0" fillId="0" borderId="0" xfId="0"/>
    <xf numFmtId="0" fontId="5" fillId="0" borderId="2" xfId="0" applyFont="1" applyBorder="1"/>
    <xf numFmtId="43" fontId="4" fillId="0" borderId="5" xfId="4" applyFont="1" applyFill="1" applyBorder="1" applyAlignment="1">
      <alignment horizontal="right"/>
    </xf>
    <xf numFmtId="0" fontId="6" fillId="0" borderId="2" xfId="0" applyFont="1" applyBorder="1"/>
    <xf numFmtId="0" fontId="6" fillId="0" borderId="2" xfId="0" applyFont="1" applyBorder="1" applyAlignment="1">
      <alignment wrapText="1"/>
    </xf>
    <xf numFmtId="0" fontId="8" fillId="0" borderId="2" xfId="0" applyFont="1" applyBorder="1" applyAlignment="1">
      <alignment vertical="top"/>
    </xf>
    <xf numFmtId="0" fontId="8" fillId="0" borderId="2" xfId="0" applyFont="1" applyBorder="1"/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vertical="top" wrapText="1"/>
    </xf>
    <xf numFmtId="0" fontId="7" fillId="0" borderId="2" xfId="0" applyFont="1" applyBorder="1"/>
    <xf numFmtId="0" fontId="5" fillId="0" borderId="3" xfId="0" applyFont="1" applyBorder="1"/>
    <xf numFmtId="0" fontId="5" fillId="0" borderId="6" xfId="0" applyFont="1" applyBorder="1"/>
    <xf numFmtId="43" fontId="4" fillId="0" borderId="0" xfId="4" applyFont="1" applyFill="1" applyBorder="1" applyAlignment="1">
      <alignment horizontal="right"/>
    </xf>
    <xf numFmtId="0" fontId="0" fillId="0" borderId="8" xfId="0" applyBorder="1"/>
    <xf numFmtId="14" fontId="0" fillId="0" borderId="8" xfId="0" applyNumberFormat="1" applyBorder="1"/>
    <xf numFmtId="0" fontId="0" fillId="0" borderId="1" xfId="0" applyBorder="1"/>
    <xf numFmtId="14" fontId="0" fillId="0" borderId="1" xfId="0" applyNumberFormat="1" applyBorder="1"/>
    <xf numFmtId="0" fontId="6" fillId="0" borderId="6" xfId="0" applyFont="1" applyBorder="1" applyAlignment="1">
      <alignment wrapText="1"/>
    </xf>
    <xf numFmtId="0" fontId="8" fillId="0" borderId="6" xfId="0" applyFont="1" applyBorder="1" applyAlignment="1">
      <alignment vertical="top"/>
    </xf>
    <xf numFmtId="43" fontId="4" fillId="0" borderId="8" xfId="4" applyFont="1" applyFill="1" applyBorder="1" applyAlignment="1">
      <alignment horizontal="right"/>
    </xf>
    <xf numFmtId="43" fontId="4" fillId="0" borderId="1" xfId="4" applyFont="1" applyFill="1" applyBorder="1" applyAlignment="1">
      <alignment horizontal="right"/>
    </xf>
    <xf numFmtId="43" fontId="4" fillId="0" borderId="5" xfId="0" applyNumberFormat="1" applyFont="1" applyBorder="1" applyAlignment="1">
      <alignment horizontal="right"/>
    </xf>
    <xf numFmtId="0" fontId="11" fillId="2" borderId="0" xfId="0" applyFont="1" applyFill="1" applyAlignment="1">
      <alignment horizontal="center"/>
    </xf>
    <xf numFmtId="43" fontId="11" fillId="0" borderId="8" xfId="0" applyNumberFormat="1" applyFont="1" applyBorder="1"/>
    <xf numFmtId="43" fontId="11" fillId="0" borderId="4" xfId="0" applyNumberFormat="1" applyFont="1" applyBorder="1"/>
    <xf numFmtId="43" fontId="11" fillId="0" borderId="1" xfId="0" applyNumberFormat="1" applyFont="1" applyBorder="1"/>
    <xf numFmtId="43" fontId="11" fillId="0" borderId="7" xfId="0" applyNumberFormat="1" applyFont="1" applyBorder="1"/>
    <xf numFmtId="0" fontId="9" fillId="0" borderId="3" xfId="0" applyFont="1" applyBorder="1"/>
    <xf numFmtId="0" fontId="0" fillId="0" borderId="4" xfId="0" applyBorder="1"/>
    <xf numFmtId="0" fontId="9" fillId="0" borderId="2" xfId="0" applyFont="1" applyBorder="1"/>
    <xf numFmtId="14" fontId="0" fillId="0" borderId="0" xfId="0" applyNumberFormat="1"/>
    <xf numFmtId="0" fontId="0" fillId="0" borderId="5" xfId="0" applyBorder="1"/>
    <xf numFmtId="0" fontId="9" fillId="0" borderId="6" xfId="0" applyFont="1" applyBorder="1"/>
    <xf numFmtId="0" fontId="0" fillId="0" borderId="7" xfId="0" applyBorder="1"/>
    <xf numFmtId="0" fontId="9" fillId="2" borderId="3" xfId="0" applyFont="1" applyFill="1" applyBorder="1"/>
    <xf numFmtId="0" fontId="9" fillId="2" borderId="2" xfId="0" applyFont="1" applyFill="1" applyBorder="1"/>
    <xf numFmtId="43" fontId="7" fillId="3" borderId="2" xfId="3" applyFont="1" applyFill="1" applyBorder="1" applyAlignment="1">
      <alignment horizontal="left" vertical="top"/>
    </xf>
    <xf numFmtId="0" fontId="8" fillId="3" borderId="2" xfId="0" applyFont="1" applyFill="1" applyBorder="1" applyAlignment="1">
      <alignment vertical="top"/>
    </xf>
    <xf numFmtId="43" fontId="0" fillId="0" borderId="4" xfId="1" applyFont="1" applyBorder="1"/>
    <xf numFmtId="43" fontId="0" fillId="0" borderId="5" xfId="1" applyFont="1" applyBorder="1"/>
    <xf numFmtId="43" fontId="0" fillId="0" borderId="7" xfId="1" applyFont="1" applyBorder="1"/>
    <xf numFmtId="0" fontId="0" fillId="0" borderId="3" xfId="0" applyBorder="1"/>
    <xf numFmtId="0" fontId="0" fillId="0" borderId="2" xfId="0" applyBorder="1"/>
    <xf numFmtId="0" fontId="0" fillId="0" borderId="6" xfId="0" applyBorder="1"/>
    <xf numFmtId="0" fontId="6" fillId="0" borderId="3" xfId="0" applyFont="1" applyBorder="1" applyAlignment="1">
      <alignment wrapText="1"/>
    </xf>
    <xf numFmtId="0" fontId="10" fillId="0" borderId="8" xfId="0" applyFont="1" applyBorder="1" applyAlignment="1">
      <alignment horizontal="left" vertical="center"/>
    </xf>
    <xf numFmtId="43" fontId="4" fillId="0" borderId="4" xfId="0" applyNumberFormat="1" applyFont="1" applyBorder="1" applyAlignment="1">
      <alignment horizontal="right"/>
    </xf>
    <xf numFmtId="0" fontId="10" fillId="0" borderId="0" xfId="0" applyFont="1" applyAlignment="1">
      <alignment horizontal="left" vertical="center"/>
    </xf>
    <xf numFmtId="0" fontId="10" fillId="0" borderId="0" xfId="0" applyFont="1"/>
    <xf numFmtId="43" fontId="4" fillId="0" borderId="0" xfId="4" applyFont="1" applyFill="1" applyBorder="1" applyAlignment="1">
      <alignment horizontal="right" wrapText="1"/>
    </xf>
    <xf numFmtId="43" fontId="0" fillId="0" borderId="4" xfId="1" applyFont="1" applyFill="1" applyBorder="1"/>
    <xf numFmtId="43" fontId="0" fillId="0" borderId="5" xfId="1" applyFont="1" applyFill="1" applyBorder="1"/>
    <xf numFmtId="43" fontId="13" fillId="0" borderId="8" xfId="1" applyFont="1" applyBorder="1"/>
    <xf numFmtId="43" fontId="13" fillId="0" borderId="4" xfId="1" applyFont="1" applyBorder="1"/>
    <xf numFmtId="43" fontId="13" fillId="0" borderId="0" xfId="1" applyFont="1" applyBorder="1"/>
    <xf numFmtId="43" fontId="13" fillId="0" borderId="5" xfId="1" applyFont="1" applyBorder="1"/>
    <xf numFmtId="43" fontId="13" fillId="0" borderId="1" xfId="1" applyFont="1" applyBorder="1"/>
    <xf numFmtId="43" fontId="13" fillId="0" borderId="7" xfId="1" applyFont="1" applyBorder="1"/>
    <xf numFmtId="43" fontId="11" fillId="0" borderId="0" xfId="0" applyNumberFormat="1" applyFont="1"/>
    <xf numFmtId="0" fontId="12" fillId="4" borderId="3" xfId="0" applyFont="1" applyFill="1" applyBorder="1"/>
    <xf numFmtId="0" fontId="12" fillId="4" borderId="2" xfId="0" applyFont="1" applyFill="1" applyBorder="1"/>
    <xf numFmtId="0" fontId="12" fillId="4" borderId="6" xfId="0" applyFont="1" applyFill="1" applyBorder="1"/>
    <xf numFmtId="0" fontId="11" fillId="4" borderId="3" xfId="0" applyFont="1" applyFill="1" applyBorder="1"/>
    <xf numFmtId="0" fontId="11" fillId="4" borderId="6" xfId="0" applyFont="1" applyFill="1" applyBorder="1"/>
    <xf numFmtId="43" fontId="7" fillId="0" borderId="2" xfId="3" applyFont="1" applyFill="1" applyBorder="1" applyAlignment="1">
      <alignment horizontal="left" vertical="top"/>
    </xf>
    <xf numFmtId="0" fontId="12" fillId="0" borderId="8" xfId="0" applyFont="1" applyBorder="1"/>
    <xf numFmtId="0" fontId="12" fillId="0" borderId="0" xfId="0" applyFont="1"/>
    <xf numFmtId="0" fontId="12" fillId="0" borderId="1" xfId="0" applyFont="1" applyBorder="1"/>
    <xf numFmtId="0" fontId="11" fillId="0" borderId="8" xfId="0" applyFont="1" applyBorder="1"/>
    <xf numFmtId="0" fontId="11" fillId="0" borderId="1" xfId="0" applyFont="1" applyBorder="1"/>
    <xf numFmtId="0" fontId="5" fillId="0" borderId="11" xfId="0" applyFont="1" applyBorder="1"/>
    <xf numFmtId="0" fontId="5" fillId="0" borderId="12" xfId="0" applyFont="1" applyBorder="1"/>
    <xf numFmtId="0" fontId="10" fillId="0" borderId="10" xfId="0" applyFont="1" applyBorder="1"/>
    <xf numFmtId="0" fontId="10" fillId="0" borderId="11" xfId="0" applyFont="1" applyBorder="1"/>
    <xf numFmtId="0" fontId="10" fillId="0" borderId="12" xfId="0" applyFont="1" applyBorder="1"/>
    <xf numFmtId="0" fontId="0" fillId="0" borderId="10" xfId="0" applyBorder="1"/>
    <xf numFmtId="0" fontId="0" fillId="0" borderId="11" xfId="0" applyBorder="1"/>
    <xf numFmtId="0" fontId="3" fillId="2" borderId="0" xfId="2" applyFont="1" applyFill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3" fillId="2" borderId="9" xfId="2" applyFont="1" applyFill="1" applyBorder="1" applyAlignment="1">
      <alignment horizontal="center" vertical="center" wrapText="1"/>
    </xf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6" fillId="0" borderId="11" xfId="0" applyFont="1" applyBorder="1" applyAlignment="1">
      <alignment wrapText="1"/>
    </xf>
    <xf numFmtId="0" fontId="10" fillId="0" borderId="8" xfId="0" applyFont="1" applyBorder="1"/>
    <xf numFmtId="0" fontId="10" fillId="0" borderId="1" xfId="0" applyFont="1" applyBorder="1"/>
    <xf numFmtId="43" fontId="0" fillId="0" borderId="7" xfId="1" applyFont="1" applyFill="1" applyBorder="1"/>
    <xf numFmtId="43" fontId="4" fillId="0" borderId="7" xfId="0" applyNumberFormat="1" applyFont="1" applyBorder="1" applyAlignment="1">
      <alignment horizontal="right"/>
    </xf>
    <xf numFmtId="0" fontId="0" fillId="0" borderId="0" xfId="0" pivotButton="1"/>
    <xf numFmtId="0" fontId="0" fillId="6" borderId="0" xfId="0" applyFill="1"/>
    <xf numFmtId="0" fontId="11" fillId="0" borderId="0" xfId="0" applyFont="1"/>
    <xf numFmtId="0" fontId="0" fillId="0" borderId="14" xfId="0" applyBorder="1"/>
    <xf numFmtId="0" fontId="0" fillId="4" borderId="0" xfId="0" applyFill="1"/>
    <xf numFmtId="14" fontId="0" fillId="4" borderId="0" xfId="0" applyNumberFormat="1" applyFill="1"/>
    <xf numFmtId="0" fontId="11" fillId="7" borderId="14" xfId="0" applyFont="1" applyFill="1" applyBorder="1"/>
    <xf numFmtId="0" fontId="11" fillId="6" borderId="15" xfId="0" applyFont="1" applyFill="1" applyBorder="1"/>
    <xf numFmtId="0" fontId="11" fillId="6" borderId="16" xfId="0" applyFont="1" applyFill="1" applyBorder="1"/>
    <xf numFmtId="0" fontId="11" fillId="6" borderId="17" xfId="0" applyFont="1" applyFill="1" applyBorder="1"/>
    <xf numFmtId="0" fontId="0" fillId="4" borderId="18" xfId="0" applyFill="1" applyBorder="1"/>
    <xf numFmtId="0" fontId="0" fillId="4" borderId="19" xfId="0" applyFill="1" applyBorder="1"/>
    <xf numFmtId="0" fontId="11" fillId="0" borderId="6" xfId="0" applyFont="1" applyBorder="1"/>
    <xf numFmtId="0" fontId="11" fillId="0" borderId="20" xfId="0" applyFont="1" applyBorder="1" applyAlignment="1">
      <alignment horizontal="right"/>
    </xf>
    <xf numFmtId="0" fontId="11" fillId="0" borderId="7" xfId="0" applyFont="1" applyBorder="1"/>
    <xf numFmtId="0" fontId="11" fillId="7" borderId="18" xfId="0" applyFont="1" applyFill="1" applyBorder="1"/>
    <xf numFmtId="0" fontId="11" fillId="7" borderId="19" xfId="0" applyFont="1" applyFill="1" applyBorder="1"/>
    <xf numFmtId="0" fontId="0" fillId="4" borderId="2" xfId="0" applyFill="1" applyBorder="1"/>
    <xf numFmtId="0" fontId="0" fillId="4" borderId="5" xfId="0" applyFill="1" applyBorder="1"/>
    <xf numFmtId="0" fontId="11" fillId="9" borderId="3" xfId="0" applyFont="1" applyFill="1" applyBorder="1"/>
    <xf numFmtId="0" fontId="11" fillId="9" borderId="6" xfId="0" applyFont="1" applyFill="1" applyBorder="1"/>
    <xf numFmtId="0" fontId="11" fillId="11" borderId="0" xfId="0" applyFont="1" applyFill="1"/>
    <xf numFmtId="0" fontId="6" fillId="0" borderId="14" xfId="0" applyFont="1" applyBorder="1" applyAlignment="1">
      <alignment wrapText="1"/>
    </xf>
    <xf numFmtId="14" fontId="0" fillId="0" borderId="14" xfId="0" applyNumberFormat="1" applyBorder="1"/>
    <xf numFmtId="43" fontId="4" fillId="0" borderId="14" xfId="4" applyFont="1" applyFill="1" applyBorder="1" applyAlignment="1">
      <alignment horizontal="right"/>
    </xf>
    <xf numFmtId="43" fontId="4" fillId="6" borderId="14" xfId="4" applyFont="1" applyFill="1" applyBorder="1" applyAlignment="1">
      <alignment horizontal="right"/>
    </xf>
    <xf numFmtId="43" fontId="4" fillId="6" borderId="14" xfId="4" applyFont="1" applyFill="1" applyBorder="1" applyAlignment="1">
      <alignment horizontal="right" wrapText="1"/>
    </xf>
    <xf numFmtId="0" fontId="5" fillId="0" borderId="14" xfId="0" applyFont="1" applyBorder="1"/>
    <xf numFmtId="0" fontId="7" fillId="0" borderId="14" xfId="0" applyFont="1" applyBorder="1"/>
    <xf numFmtId="0" fontId="8" fillId="0" borderId="14" xfId="0" applyFont="1" applyBorder="1" applyAlignment="1">
      <alignment vertical="top"/>
    </xf>
    <xf numFmtId="43" fontId="4" fillId="0" borderId="14" xfId="4" applyFont="1" applyFill="1" applyBorder="1" applyAlignment="1">
      <alignment horizontal="right" wrapText="1"/>
    </xf>
    <xf numFmtId="0" fontId="6" fillId="0" borderId="14" xfId="0" applyFont="1" applyBorder="1"/>
    <xf numFmtId="0" fontId="9" fillId="0" borderId="14" xfId="0" applyFont="1" applyBorder="1" applyAlignment="1">
      <alignment wrapText="1"/>
    </xf>
    <xf numFmtId="0" fontId="9" fillId="0" borderId="14" xfId="0" applyFont="1" applyBorder="1" applyAlignment="1">
      <alignment vertical="top" wrapText="1"/>
    </xf>
    <xf numFmtId="0" fontId="8" fillId="0" borderId="14" xfId="0" applyFont="1" applyBorder="1"/>
    <xf numFmtId="43" fontId="4" fillId="4" borderId="14" xfId="4" applyFont="1" applyFill="1" applyBorder="1" applyAlignment="1">
      <alignment horizontal="right"/>
    </xf>
    <xf numFmtId="0" fontId="9" fillId="2" borderId="14" xfId="0" applyFont="1" applyFill="1" applyBorder="1"/>
    <xf numFmtId="0" fontId="9" fillId="0" borderId="14" xfId="0" applyFont="1" applyBorder="1"/>
    <xf numFmtId="0" fontId="8" fillId="3" borderId="14" xfId="0" applyFont="1" applyFill="1" applyBorder="1" applyAlignment="1">
      <alignment vertical="top"/>
    </xf>
    <xf numFmtId="43" fontId="7" fillId="3" borderId="14" xfId="3" applyFont="1" applyFill="1" applyBorder="1" applyAlignment="1">
      <alignment horizontal="left" vertical="top"/>
    </xf>
    <xf numFmtId="43" fontId="7" fillId="0" borderId="14" xfId="3" applyFont="1" applyFill="1" applyBorder="1" applyAlignment="1">
      <alignment horizontal="left" vertical="top"/>
    </xf>
    <xf numFmtId="43" fontId="4" fillId="6" borderId="14" xfId="4" quotePrefix="1" applyFont="1" applyFill="1" applyBorder="1" applyAlignment="1">
      <alignment horizontal="right"/>
    </xf>
    <xf numFmtId="0" fontId="10" fillId="0" borderId="18" xfId="0" applyFont="1" applyBorder="1"/>
    <xf numFmtId="43" fontId="0" fillId="0" borderId="19" xfId="1" applyFont="1" applyBorder="1"/>
    <xf numFmtId="43" fontId="4" fillId="0" borderId="19" xfId="4" applyFont="1" applyFill="1" applyBorder="1" applyAlignment="1">
      <alignment horizontal="right" wrapText="1"/>
    </xf>
    <xf numFmtId="0" fontId="0" fillId="0" borderId="18" xfId="0" applyBorder="1"/>
    <xf numFmtId="0" fontId="10" fillId="0" borderId="23" xfId="0" applyFont="1" applyBorder="1"/>
    <xf numFmtId="0" fontId="8" fillId="0" borderId="24" xfId="0" applyFont="1" applyBorder="1" applyAlignment="1">
      <alignment vertical="top"/>
    </xf>
    <xf numFmtId="0" fontId="0" fillId="0" borderId="24" xfId="0" applyBorder="1"/>
    <xf numFmtId="14" fontId="0" fillId="0" borderId="24" xfId="0" applyNumberFormat="1" applyBorder="1"/>
    <xf numFmtId="43" fontId="4" fillId="0" borderId="24" xfId="4" applyFont="1" applyFill="1" applyBorder="1" applyAlignment="1">
      <alignment horizontal="right"/>
    </xf>
    <xf numFmtId="43" fontId="4" fillId="6" borderId="24" xfId="4" applyFont="1" applyFill="1" applyBorder="1" applyAlignment="1">
      <alignment horizontal="right"/>
    </xf>
    <xf numFmtId="43" fontId="0" fillId="0" borderId="25" xfId="1" applyFont="1" applyBorder="1"/>
    <xf numFmtId="0" fontId="10" fillId="0" borderId="26" xfId="0" applyFont="1" applyBorder="1"/>
    <xf numFmtId="0" fontId="6" fillId="0" borderId="27" xfId="0" applyFont="1" applyBorder="1" applyAlignment="1">
      <alignment wrapText="1"/>
    </xf>
    <xf numFmtId="0" fontId="0" fillId="0" borderId="27" xfId="0" applyBorder="1"/>
    <xf numFmtId="14" fontId="0" fillId="0" borderId="27" xfId="0" applyNumberFormat="1" applyBorder="1"/>
    <xf numFmtId="43" fontId="4" fillId="0" borderId="27" xfId="4" applyFont="1" applyFill="1" applyBorder="1" applyAlignment="1">
      <alignment horizontal="right"/>
    </xf>
    <xf numFmtId="43" fontId="4" fillId="6" borderId="27" xfId="4" applyFont="1" applyFill="1" applyBorder="1" applyAlignment="1">
      <alignment horizontal="right"/>
    </xf>
    <xf numFmtId="43" fontId="0" fillId="0" borderId="28" xfId="1" applyFont="1" applyBorder="1"/>
    <xf numFmtId="0" fontId="3" fillId="2" borderId="29" xfId="2" applyFont="1" applyFill="1" applyBorder="1" applyAlignment="1">
      <alignment horizontal="center" vertical="center" wrapText="1"/>
    </xf>
    <xf numFmtId="0" fontId="3" fillId="2" borderId="30" xfId="2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/>
    </xf>
    <xf numFmtId="0" fontId="11" fillId="6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6" fillId="4" borderId="14" xfId="0" applyFont="1" applyFill="1" applyBorder="1" applyAlignment="1">
      <alignment wrapText="1"/>
    </xf>
    <xf numFmtId="0" fontId="15" fillId="4" borderId="0" xfId="0" applyFont="1" applyFill="1"/>
    <xf numFmtId="0" fontId="16" fillId="0" borderId="0" xfId="0" applyFont="1"/>
    <xf numFmtId="3" fontId="0" fillId="4" borderId="0" xfId="0" applyNumberFormat="1" applyFill="1"/>
    <xf numFmtId="17" fontId="0" fillId="0" borderId="0" xfId="0" applyNumberFormat="1"/>
    <xf numFmtId="4" fontId="0" fillId="4" borderId="0" xfId="0" applyNumberFormat="1" applyFill="1"/>
    <xf numFmtId="4" fontId="0" fillId="0" borderId="0" xfId="0" applyNumberFormat="1"/>
    <xf numFmtId="0" fontId="0" fillId="12" borderId="0" xfId="0" applyFill="1"/>
    <xf numFmtId="0" fontId="0" fillId="13" borderId="0" xfId="0" applyFill="1"/>
    <xf numFmtId="0" fontId="11" fillId="13" borderId="18" xfId="0" applyFont="1" applyFill="1" applyBorder="1"/>
    <xf numFmtId="0" fontId="5" fillId="0" borderId="27" xfId="0" applyFont="1" applyBorder="1"/>
    <xf numFmtId="0" fontId="6" fillId="0" borderId="24" xfId="0" applyFont="1" applyBorder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8" fillId="0" borderId="0" xfId="0" applyFont="1" applyAlignment="1">
      <alignment vertical="top"/>
    </xf>
    <xf numFmtId="0" fontId="7" fillId="0" borderId="0" xfId="0" applyFont="1"/>
    <xf numFmtId="0" fontId="9" fillId="0" borderId="0" xfId="0" applyFont="1" applyAlignment="1">
      <alignment vertical="top" wrapText="1"/>
    </xf>
    <xf numFmtId="0" fontId="9" fillId="0" borderId="0" xfId="0" applyFont="1"/>
    <xf numFmtId="43" fontId="7" fillId="0" borderId="0" xfId="3" applyFont="1" applyFill="1" applyBorder="1" applyAlignment="1">
      <alignment horizontal="left" vertical="top"/>
    </xf>
    <xf numFmtId="0" fontId="3" fillId="2" borderId="32" xfId="2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34" xfId="0" applyBorder="1"/>
    <xf numFmtId="0" fontId="6" fillId="0" borderId="35" xfId="0" applyFont="1" applyBorder="1" applyAlignment="1">
      <alignment wrapText="1"/>
    </xf>
    <xf numFmtId="0" fontId="5" fillId="0" borderId="35" xfId="0" applyFont="1" applyBorder="1"/>
    <xf numFmtId="0" fontId="6" fillId="0" borderId="35" xfId="0" applyFont="1" applyBorder="1"/>
    <xf numFmtId="0" fontId="8" fillId="0" borderId="35" xfId="0" applyFont="1" applyBorder="1" applyAlignment="1">
      <alignment vertical="top"/>
    </xf>
    <xf numFmtId="0" fontId="9" fillId="0" borderId="35" xfId="0" applyFont="1" applyBorder="1" applyAlignment="1">
      <alignment wrapText="1"/>
    </xf>
    <xf numFmtId="0" fontId="7" fillId="0" borderId="35" xfId="0" applyFont="1" applyBorder="1"/>
    <xf numFmtId="0" fontId="9" fillId="0" borderId="35" xfId="0" applyFont="1" applyBorder="1" applyAlignment="1">
      <alignment vertical="top" wrapText="1"/>
    </xf>
    <xf numFmtId="0" fontId="8" fillId="0" borderId="35" xfId="0" applyFont="1" applyBorder="1"/>
    <xf numFmtId="0" fontId="0" fillId="0" borderId="35" xfId="0" applyBorder="1"/>
    <xf numFmtId="0" fontId="9" fillId="2" borderId="35" xfId="0" applyFont="1" applyFill="1" applyBorder="1"/>
    <xf numFmtId="0" fontId="3" fillId="2" borderId="36" xfId="2" applyFont="1" applyFill="1" applyBorder="1" applyAlignment="1">
      <alignment horizontal="center" vertical="center" wrapText="1"/>
    </xf>
    <xf numFmtId="0" fontId="3" fillId="2" borderId="37" xfId="2" applyFont="1" applyFill="1" applyBorder="1" applyAlignment="1">
      <alignment horizontal="center" vertical="center" wrapText="1"/>
    </xf>
    <xf numFmtId="0" fontId="3" fillId="2" borderId="38" xfId="2" applyFont="1" applyFill="1" applyBorder="1" applyAlignment="1">
      <alignment horizontal="center" vertical="center" wrapText="1"/>
    </xf>
    <xf numFmtId="0" fontId="10" fillId="0" borderId="39" xfId="0" applyFont="1" applyBorder="1"/>
    <xf numFmtId="0" fontId="6" fillId="0" borderId="40" xfId="0" applyFont="1" applyBorder="1" applyAlignment="1">
      <alignment wrapText="1"/>
    </xf>
    <xf numFmtId="0" fontId="5" fillId="0" borderId="40" xfId="0" applyFont="1" applyBorder="1"/>
    <xf numFmtId="0" fontId="8" fillId="0" borderId="40" xfId="0" applyFont="1" applyBorder="1" applyAlignment="1">
      <alignment vertical="top"/>
    </xf>
    <xf numFmtId="0" fontId="7" fillId="0" borderId="40" xfId="0" applyFont="1" applyBorder="1"/>
    <xf numFmtId="0" fontId="9" fillId="0" borderId="40" xfId="0" applyFont="1" applyBorder="1" applyAlignment="1">
      <alignment vertical="top" wrapText="1"/>
    </xf>
    <xf numFmtId="0" fontId="0" fillId="0" borderId="39" xfId="0" applyBorder="1"/>
    <xf numFmtId="0" fontId="9" fillId="0" borderId="40" xfId="0" applyFont="1" applyBorder="1"/>
    <xf numFmtId="0" fontId="6" fillId="4" borderId="35" xfId="0" applyFont="1" applyFill="1" applyBorder="1" applyAlignment="1">
      <alignment wrapText="1"/>
    </xf>
    <xf numFmtId="0" fontId="6" fillId="4" borderId="39" xfId="0" applyFont="1" applyFill="1" applyBorder="1" applyAlignment="1">
      <alignment wrapText="1"/>
    </xf>
    <xf numFmtId="0" fontId="0" fillId="0" borderId="41" xfId="0" applyBorder="1"/>
    <xf numFmtId="0" fontId="11" fillId="2" borderId="37" xfId="0" applyFont="1" applyFill="1" applyBorder="1" applyAlignment="1">
      <alignment horizontal="center"/>
    </xf>
    <xf numFmtId="0" fontId="3" fillId="14" borderId="46" xfId="2" applyFont="1" applyFill="1" applyBorder="1" applyAlignment="1">
      <alignment horizontal="center" vertical="center" wrapText="1"/>
    </xf>
    <xf numFmtId="0" fontId="0" fillId="0" borderId="46" xfId="0" applyBorder="1"/>
    <xf numFmtId="0" fontId="10" fillId="0" borderId="47" xfId="0" applyFont="1" applyBorder="1"/>
    <xf numFmtId="0" fontId="6" fillId="4" borderId="47" xfId="0" applyFont="1" applyFill="1" applyBorder="1" applyAlignment="1">
      <alignment wrapText="1"/>
    </xf>
    <xf numFmtId="0" fontId="6" fillId="4" borderId="48" xfId="0" applyFont="1" applyFill="1" applyBorder="1" applyAlignment="1">
      <alignment wrapText="1"/>
    </xf>
    <xf numFmtId="0" fontId="0" fillId="0" borderId="48" xfId="0" applyBorder="1"/>
    <xf numFmtId="0" fontId="11" fillId="2" borderId="38" xfId="0" applyFont="1" applyFill="1" applyBorder="1" applyAlignment="1">
      <alignment horizontal="center"/>
    </xf>
    <xf numFmtId="0" fontId="0" fillId="0" borderId="47" xfId="0" applyBorder="1"/>
    <xf numFmtId="14" fontId="0" fillId="0" borderId="49" xfId="0" applyNumberFormat="1" applyBorder="1"/>
    <xf numFmtId="14" fontId="0" fillId="0" borderId="40" xfId="0" applyNumberFormat="1" applyBorder="1"/>
    <xf numFmtId="0" fontId="11" fillId="2" borderId="42" xfId="0" applyFont="1" applyFill="1" applyBorder="1" applyAlignment="1">
      <alignment horizontal="center"/>
    </xf>
    <xf numFmtId="0" fontId="11" fillId="14" borderId="54" xfId="0" applyFont="1" applyFill="1" applyBorder="1" applyAlignment="1">
      <alignment horizontal="center"/>
    </xf>
    <xf numFmtId="0" fontId="10" fillId="0" borderId="55" xfId="0" applyFont="1" applyBorder="1"/>
    <xf numFmtId="0" fontId="8" fillId="0" borderId="56" xfId="0" applyFont="1" applyBorder="1" applyAlignment="1">
      <alignment vertical="top"/>
    </xf>
    <xf numFmtId="0" fontId="8" fillId="0" borderId="57" xfId="0" applyFont="1" applyBorder="1" applyAlignment="1">
      <alignment vertical="top"/>
    </xf>
    <xf numFmtId="0" fontId="6" fillId="4" borderId="55" xfId="0" applyFont="1" applyFill="1" applyBorder="1" applyAlignment="1">
      <alignment wrapText="1"/>
    </xf>
    <xf numFmtId="0" fontId="6" fillId="4" borderId="56" xfId="0" applyFont="1" applyFill="1" applyBorder="1" applyAlignment="1">
      <alignment wrapText="1"/>
    </xf>
    <xf numFmtId="0" fontId="0" fillId="0" borderId="55" xfId="0" applyBorder="1"/>
    <xf numFmtId="0" fontId="0" fillId="0" borderId="56" xfId="0" applyBorder="1"/>
    <xf numFmtId="14" fontId="0" fillId="0" borderId="57" xfId="0" applyNumberFormat="1" applyBorder="1"/>
    <xf numFmtId="0" fontId="0" fillId="2" borderId="39" xfId="0" applyFill="1" applyBorder="1"/>
    <xf numFmtId="0" fontId="9" fillId="2" borderId="40" xfId="0" applyFont="1" applyFill="1" applyBorder="1"/>
    <xf numFmtId="0" fontId="6" fillId="2" borderId="39" xfId="0" applyFont="1" applyFill="1" applyBorder="1" applyAlignment="1">
      <alignment wrapText="1"/>
    </xf>
    <xf numFmtId="0" fontId="6" fillId="2" borderId="35" xfId="0" applyFont="1" applyFill="1" applyBorder="1" applyAlignment="1">
      <alignment wrapText="1"/>
    </xf>
    <xf numFmtId="0" fontId="0" fillId="2" borderId="35" xfId="0" applyFill="1" applyBorder="1"/>
    <xf numFmtId="14" fontId="0" fillId="2" borderId="40" xfId="0" applyNumberFormat="1" applyFill="1" applyBorder="1"/>
    <xf numFmtId="0" fontId="0" fillId="2" borderId="0" xfId="0" applyFill="1"/>
    <xf numFmtId="0" fontId="10" fillId="2" borderId="39" xfId="0" applyFont="1" applyFill="1" applyBorder="1"/>
    <xf numFmtId="0" fontId="8" fillId="2" borderId="40" xfId="0" applyFont="1" applyFill="1" applyBorder="1" applyAlignment="1">
      <alignment vertical="top"/>
    </xf>
    <xf numFmtId="43" fontId="7" fillId="2" borderId="40" xfId="3" applyFont="1" applyFill="1" applyBorder="1" applyAlignment="1">
      <alignment horizontal="left" vertical="top"/>
    </xf>
    <xf numFmtId="0" fontId="11" fillId="2" borderId="36" xfId="0" applyFont="1" applyFill="1" applyBorder="1" applyAlignment="1">
      <alignment horizontal="center"/>
    </xf>
    <xf numFmtId="0" fontId="11" fillId="2" borderId="51" xfId="0" applyFont="1" applyFill="1" applyBorder="1" applyAlignment="1">
      <alignment horizontal="center"/>
    </xf>
    <xf numFmtId="0" fontId="3" fillId="14" borderId="61" xfId="2" applyFont="1" applyFill="1" applyBorder="1" applyAlignment="1">
      <alignment horizontal="center" vertical="center" wrapText="1"/>
    </xf>
    <xf numFmtId="0" fontId="18" fillId="0" borderId="0" xfId="0" applyFont="1"/>
    <xf numFmtId="0" fontId="11" fillId="0" borderId="62" xfId="0" applyFont="1" applyBorder="1"/>
    <xf numFmtId="166" fontId="0" fillId="0" borderId="0" xfId="0" applyNumberFormat="1"/>
    <xf numFmtId="0" fontId="11" fillId="7" borderId="66" xfId="0" applyFont="1" applyFill="1" applyBorder="1"/>
    <xf numFmtId="0" fontId="11" fillId="7" borderId="67" xfId="0" applyFont="1" applyFill="1" applyBorder="1"/>
    <xf numFmtId="0" fontId="0" fillId="4" borderId="33" xfId="0" applyFill="1" applyBorder="1"/>
    <xf numFmtId="0" fontId="0" fillId="0" borderId="68" xfId="0" applyBorder="1"/>
    <xf numFmtId="0" fontId="19" fillId="0" borderId="46" xfId="0" applyFont="1" applyBorder="1"/>
    <xf numFmtId="0" fontId="0" fillId="4" borderId="70" xfId="0" applyFill="1" applyBorder="1"/>
    <xf numFmtId="0" fontId="11" fillId="11" borderId="66" xfId="0" applyFont="1" applyFill="1" applyBorder="1"/>
    <xf numFmtId="0" fontId="11" fillId="11" borderId="18" xfId="0" applyFont="1" applyFill="1" applyBorder="1"/>
    <xf numFmtId="0" fontId="11" fillId="11" borderId="14" xfId="0" applyFont="1" applyFill="1" applyBorder="1"/>
    <xf numFmtId="0" fontId="11" fillId="11" borderId="67" xfId="0" applyFont="1" applyFill="1" applyBorder="1"/>
    <xf numFmtId="0" fontId="0" fillId="10" borderId="21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6" fillId="0" borderId="48" xfId="0" applyFont="1" applyBorder="1" applyAlignment="1">
      <alignment wrapText="1"/>
    </xf>
    <xf numFmtId="0" fontId="6" fillId="0" borderId="49" xfId="0" applyFont="1" applyBorder="1" applyAlignment="1">
      <alignment wrapText="1"/>
    </xf>
    <xf numFmtId="0" fontId="20" fillId="0" borderId="0" xfId="0" applyFont="1"/>
    <xf numFmtId="3" fontId="0" fillId="0" borderId="0" xfId="0" applyNumberFormat="1"/>
    <xf numFmtId="17" fontId="0" fillId="0" borderId="1" xfId="0" applyNumberFormat="1" applyBorder="1"/>
    <xf numFmtId="43" fontId="0" fillId="0" borderId="0" xfId="0" applyNumberFormat="1"/>
    <xf numFmtId="0" fontId="11" fillId="13" borderId="2" xfId="0" applyFont="1" applyFill="1" applyBorder="1"/>
    <xf numFmtId="0" fontId="11" fillId="7" borderId="0" xfId="0" applyFont="1" applyFill="1"/>
    <xf numFmtId="0" fontId="11" fillId="7" borderId="5" xfId="0" applyFont="1" applyFill="1" applyBorder="1"/>
    <xf numFmtId="166" fontId="11" fillId="0" borderId="0" xfId="0" applyNumberFormat="1" applyFont="1"/>
    <xf numFmtId="166" fontId="0" fillId="0" borderId="46" xfId="0" applyNumberFormat="1" applyBorder="1"/>
    <xf numFmtId="0" fontId="0" fillId="0" borderId="0" xfId="0" applyAlignment="1">
      <alignment horizontal="right"/>
    </xf>
    <xf numFmtId="0" fontId="0" fillId="0" borderId="73" xfId="0" applyBorder="1"/>
    <xf numFmtId="166" fontId="0" fillId="0" borderId="35" xfId="0" applyNumberFormat="1" applyBorder="1"/>
    <xf numFmtId="0" fontId="21" fillId="0" borderId="35" xfId="0" applyFont="1" applyBorder="1"/>
    <xf numFmtId="166" fontId="11" fillId="0" borderId="72" xfId="0" applyNumberFormat="1" applyFont="1" applyBorder="1"/>
    <xf numFmtId="166" fontId="0" fillId="0" borderId="53" xfId="0" applyNumberFormat="1" applyBorder="1"/>
    <xf numFmtId="0" fontId="11" fillId="16" borderId="56" xfId="0" applyFont="1" applyFill="1" applyBorder="1"/>
    <xf numFmtId="0" fontId="21" fillId="0" borderId="35" xfId="0" pivotButton="1" applyFont="1" applyBorder="1"/>
    <xf numFmtId="3" fontId="0" fillId="0" borderId="1" xfId="0" applyNumberFormat="1" applyBorder="1"/>
    <xf numFmtId="0" fontId="3" fillId="2" borderId="74" xfId="2" applyFont="1" applyFill="1" applyBorder="1" applyAlignment="1">
      <alignment horizontal="center" vertical="center" wrapText="1"/>
    </xf>
    <xf numFmtId="0" fontId="3" fillId="2" borderId="75" xfId="2" applyFont="1" applyFill="1" applyBorder="1" applyAlignment="1">
      <alignment horizontal="center" vertical="center" wrapText="1"/>
    </xf>
    <xf numFmtId="0" fontId="3" fillId="2" borderId="76" xfId="2" applyFont="1" applyFill="1" applyBorder="1" applyAlignment="1">
      <alignment horizontal="center" vertical="center" wrapText="1"/>
    </xf>
    <xf numFmtId="0" fontId="3" fillId="2" borderId="77" xfId="2" applyFont="1" applyFill="1" applyBorder="1" applyAlignment="1">
      <alignment horizontal="center" vertical="center" wrapText="1"/>
    </xf>
    <xf numFmtId="0" fontId="11" fillId="2" borderId="75" xfId="0" applyFont="1" applyFill="1" applyBorder="1" applyAlignment="1">
      <alignment horizontal="center"/>
    </xf>
    <xf numFmtId="0" fontId="11" fillId="2" borderId="76" xfId="0" applyFont="1" applyFill="1" applyBorder="1" applyAlignment="1">
      <alignment horizontal="center"/>
    </xf>
    <xf numFmtId="0" fontId="11" fillId="2" borderId="78" xfId="0" applyFont="1" applyFill="1" applyBorder="1" applyAlignment="1">
      <alignment horizontal="center"/>
    </xf>
    <xf numFmtId="0" fontId="11" fillId="2" borderId="77" xfId="0" applyFont="1" applyFill="1" applyBorder="1" applyAlignment="1">
      <alignment horizontal="center"/>
    </xf>
    <xf numFmtId="0" fontId="11" fillId="2" borderId="74" xfId="0" applyFont="1" applyFill="1" applyBorder="1" applyAlignment="1">
      <alignment horizontal="center"/>
    </xf>
    <xf numFmtId="0" fontId="0" fillId="17" borderId="2" xfId="0" applyFill="1" applyBorder="1"/>
    <xf numFmtId="0" fontId="0" fillId="17" borderId="0" xfId="0" applyFill="1"/>
    <xf numFmtId="14" fontId="0" fillId="17" borderId="0" xfId="0" applyNumberFormat="1" applyFill="1"/>
    <xf numFmtId="3" fontId="0" fillId="17" borderId="0" xfId="0" applyNumberFormat="1" applyFill="1"/>
    <xf numFmtId="0" fontId="0" fillId="17" borderId="5" xfId="0" applyFill="1" applyBorder="1"/>
    <xf numFmtId="0" fontId="11" fillId="17" borderId="2" xfId="0" applyFont="1" applyFill="1" applyBorder="1"/>
    <xf numFmtId="0" fontId="11" fillId="17" borderId="0" xfId="0" applyFont="1" applyFill="1"/>
    <xf numFmtId="0" fontId="11" fillId="17" borderId="5" xfId="0" applyFont="1" applyFill="1" applyBorder="1"/>
    <xf numFmtId="0" fontId="0" fillId="15" borderId="0" xfId="0" applyFill="1"/>
    <xf numFmtId="0" fontId="10" fillId="0" borderId="35" xfId="0" applyFont="1" applyBorder="1"/>
    <xf numFmtId="0" fontId="9" fillId="0" borderId="35" xfId="0" applyFont="1" applyBorder="1"/>
    <xf numFmtId="14" fontId="0" fillId="0" borderId="35" xfId="0" applyNumberFormat="1" applyBorder="1"/>
    <xf numFmtId="17" fontId="0" fillId="17" borderId="0" xfId="0" applyNumberFormat="1" applyFill="1"/>
    <xf numFmtId="0" fontId="3" fillId="14" borderId="91" xfId="2" applyFont="1" applyFill="1" applyBorder="1" applyAlignment="1">
      <alignment horizontal="center" vertical="center" wrapText="1"/>
    </xf>
    <xf numFmtId="0" fontId="11" fillId="14" borderId="92" xfId="0" applyFont="1" applyFill="1" applyBorder="1" applyAlignment="1">
      <alignment horizontal="center"/>
    </xf>
    <xf numFmtId="0" fontId="6" fillId="4" borderId="49" xfId="0" applyFont="1" applyFill="1" applyBorder="1" applyAlignment="1">
      <alignment wrapText="1"/>
    </xf>
    <xf numFmtId="0" fontId="6" fillId="4" borderId="40" xfId="0" applyFont="1" applyFill="1" applyBorder="1" applyAlignment="1">
      <alignment wrapText="1"/>
    </xf>
    <xf numFmtId="0" fontId="6" fillId="2" borderId="40" xfId="0" applyFont="1" applyFill="1" applyBorder="1" applyAlignment="1">
      <alignment wrapText="1"/>
    </xf>
    <xf numFmtId="0" fontId="6" fillId="4" borderId="57" xfId="0" applyFont="1" applyFill="1" applyBorder="1" applyAlignment="1">
      <alignment wrapText="1"/>
    </xf>
    <xf numFmtId="0" fontId="3" fillId="2" borderId="42" xfId="2" applyFont="1" applyFill="1" applyBorder="1" applyAlignment="1">
      <alignment horizontal="center" vertical="center" wrapText="1"/>
    </xf>
    <xf numFmtId="0" fontId="0" fillId="0" borderId="50" xfId="0" applyBorder="1"/>
    <xf numFmtId="0" fontId="0" fillId="0" borderId="94" xfId="0" applyBorder="1"/>
    <xf numFmtId="0" fontId="0" fillId="18" borderId="68" xfId="0" applyFill="1" applyBorder="1"/>
    <xf numFmtId="0" fontId="0" fillId="18" borderId="46" xfId="0" applyFill="1" applyBorder="1"/>
    <xf numFmtId="0" fontId="0" fillId="18" borderId="69" xfId="0" applyFill="1" applyBorder="1"/>
    <xf numFmtId="0" fontId="22" fillId="18" borderId="46" xfId="0" applyFont="1" applyFill="1" applyBorder="1"/>
    <xf numFmtId="0" fontId="11" fillId="19" borderId="0" xfId="0" applyFont="1" applyFill="1"/>
    <xf numFmtId="0" fontId="11" fillId="19" borderId="33" xfId="0" applyFont="1" applyFill="1" applyBorder="1"/>
    <xf numFmtId="0" fontId="11" fillId="19" borderId="34" xfId="0" applyFont="1" applyFill="1" applyBorder="1"/>
    <xf numFmtId="17" fontId="23" fillId="20" borderId="33" xfId="0" applyNumberFormat="1" applyFont="1" applyFill="1" applyBorder="1"/>
    <xf numFmtId="17" fontId="23" fillId="20" borderId="68" xfId="0" applyNumberFormat="1" applyFont="1" applyFill="1" applyBorder="1"/>
    <xf numFmtId="166" fontId="0" fillId="0" borderId="34" xfId="0" applyNumberFormat="1" applyBorder="1"/>
    <xf numFmtId="166" fontId="0" fillId="0" borderId="69" xfId="0" applyNumberFormat="1" applyBorder="1"/>
    <xf numFmtId="0" fontId="0" fillId="17" borderId="18" xfId="0" applyFill="1" applyBorder="1"/>
    <xf numFmtId="0" fontId="0" fillId="17" borderId="19" xfId="0" applyFill="1" applyBorder="1"/>
    <xf numFmtId="0" fontId="0" fillId="17" borderId="33" xfId="0" applyFill="1" applyBorder="1"/>
    <xf numFmtId="0" fontId="11" fillId="7" borderId="35" xfId="0" applyFont="1" applyFill="1" applyBorder="1"/>
    <xf numFmtId="0" fontId="11" fillId="7" borderId="96" xfId="0" applyFont="1" applyFill="1" applyBorder="1"/>
    <xf numFmtId="0" fontId="11" fillId="7" borderId="97" xfId="0" applyFont="1" applyFill="1" applyBorder="1"/>
    <xf numFmtId="166" fontId="0" fillId="21" borderId="0" xfId="0" applyNumberFormat="1" applyFill="1"/>
    <xf numFmtId="166" fontId="0" fillId="17" borderId="0" xfId="0" applyNumberFormat="1" applyFill="1"/>
    <xf numFmtId="166" fontId="0" fillId="0" borderId="70" xfId="0" applyNumberFormat="1" applyBorder="1"/>
    <xf numFmtId="166" fontId="0" fillId="0" borderId="98" xfId="0" applyNumberFormat="1" applyBorder="1"/>
    <xf numFmtId="166" fontId="0" fillId="0" borderId="4" xfId="0" applyNumberFormat="1" applyBorder="1"/>
    <xf numFmtId="166" fontId="0" fillId="0" borderId="7" xfId="0" applyNumberFormat="1" applyBorder="1"/>
    <xf numFmtId="166" fontId="0" fillId="21" borderId="70" xfId="0" applyNumberFormat="1" applyFill="1" applyBorder="1"/>
    <xf numFmtId="0" fontId="0" fillId="21" borderId="19" xfId="0" applyFill="1" applyBorder="1"/>
    <xf numFmtId="0" fontId="0" fillId="0" borderId="19" xfId="0" applyBorder="1"/>
    <xf numFmtId="0" fontId="18" fillId="23" borderId="0" xfId="0" applyFont="1" applyFill="1"/>
    <xf numFmtId="0" fontId="24" fillId="23" borderId="0" xfId="0" applyFont="1" applyFill="1"/>
    <xf numFmtId="0" fontId="11" fillId="7" borderId="99" xfId="0" applyFont="1" applyFill="1" applyBorder="1"/>
    <xf numFmtId="0" fontId="11" fillId="7" borderId="40" xfId="0" applyFont="1" applyFill="1" applyBorder="1"/>
    <xf numFmtId="0" fontId="18" fillId="4" borderId="0" xfId="0" applyFont="1" applyFill="1"/>
    <xf numFmtId="167" fontId="0" fillId="0" borderId="0" xfId="0" applyNumberFormat="1"/>
    <xf numFmtId="167" fontId="11" fillId="0" borderId="34" xfId="0" applyNumberFormat="1" applyFont="1" applyBorder="1"/>
    <xf numFmtId="167" fontId="0" fillId="0" borderId="46" xfId="0" applyNumberFormat="1" applyBorder="1"/>
    <xf numFmtId="167" fontId="11" fillId="0" borderId="69" xfId="0" applyNumberFormat="1" applyFont="1" applyBorder="1"/>
    <xf numFmtId="168" fontId="0" fillId="0" borderId="0" xfId="0" applyNumberFormat="1"/>
    <xf numFmtId="168" fontId="11" fillId="0" borderId="34" xfId="0" applyNumberFormat="1" applyFont="1" applyBorder="1"/>
    <xf numFmtId="168" fontId="0" fillId="0" borderId="46" xfId="0" applyNumberFormat="1" applyBorder="1"/>
    <xf numFmtId="168" fontId="11" fillId="0" borderId="69" xfId="0" applyNumberFormat="1" applyFont="1" applyBorder="1"/>
    <xf numFmtId="167" fontId="4" fillId="0" borderId="35" xfId="4" applyNumberFormat="1" applyFont="1" applyFill="1" applyBorder="1" applyAlignment="1">
      <alignment horizontal="right"/>
    </xf>
    <xf numFmtId="167" fontId="13" fillId="15" borderId="35" xfId="1" applyNumberFormat="1" applyFont="1" applyFill="1" applyBorder="1"/>
    <xf numFmtId="167" fontId="4" fillId="11" borderId="35" xfId="4" applyNumberFormat="1" applyFont="1" applyFill="1" applyBorder="1" applyAlignment="1">
      <alignment horizontal="right"/>
    </xf>
    <xf numFmtId="167" fontId="0" fillId="0" borderId="35" xfId="1" applyNumberFormat="1" applyFont="1" applyBorder="1"/>
    <xf numFmtId="167" fontId="17" fillId="18" borderId="85" xfId="4" applyNumberFormat="1" applyFont="1" applyFill="1" applyBorder="1" applyAlignment="1">
      <alignment horizontal="right"/>
    </xf>
    <xf numFmtId="168" fontId="4" fillId="0" borderId="35" xfId="4" applyNumberFormat="1" applyFont="1" applyFill="1" applyBorder="1" applyAlignment="1">
      <alignment horizontal="right"/>
    </xf>
    <xf numFmtId="168" fontId="13" fillId="0" borderId="35" xfId="1" applyNumberFormat="1" applyFont="1" applyBorder="1"/>
    <xf numFmtId="168" fontId="4" fillId="0" borderId="35" xfId="4" applyNumberFormat="1" applyFont="1" applyFill="1" applyBorder="1" applyAlignment="1">
      <alignment horizontal="right" wrapText="1"/>
    </xf>
    <xf numFmtId="168" fontId="4" fillId="11" borderId="35" xfId="4" applyNumberFormat="1" applyFont="1" applyFill="1" applyBorder="1" applyAlignment="1">
      <alignment horizontal="right"/>
    </xf>
    <xf numFmtId="168" fontId="4" fillId="0" borderId="40" xfId="4" applyNumberFormat="1" applyFont="1" applyFill="1" applyBorder="1" applyAlignment="1">
      <alignment horizontal="right" wrapText="1"/>
    </xf>
    <xf numFmtId="168" fontId="0" fillId="0" borderId="35" xfId="0" applyNumberFormat="1" applyBorder="1"/>
    <xf numFmtId="168" fontId="0" fillId="0" borderId="35" xfId="1" applyNumberFormat="1" applyFont="1" applyBorder="1"/>
    <xf numFmtId="168" fontId="0" fillId="0" borderId="40" xfId="1" applyNumberFormat="1" applyFont="1" applyBorder="1"/>
    <xf numFmtId="168" fontId="17" fillId="18" borderId="85" xfId="4" applyNumberFormat="1" applyFont="1" applyFill="1" applyBorder="1" applyAlignment="1">
      <alignment horizontal="right"/>
    </xf>
    <xf numFmtId="168" fontId="17" fillId="18" borderId="87" xfId="4" applyNumberFormat="1" applyFont="1" applyFill="1" applyBorder="1" applyAlignment="1">
      <alignment horizontal="right"/>
    </xf>
    <xf numFmtId="168" fontId="4" fillId="0" borderId="50" xfId="4" applyNumberFormat="1" applyFont="1" applyFill="1" applyBorder="1" applyAlignment="1">
      <alignment horizontal="right"/>
    </xf>
    <xf numFmtId="168" fontId="4" fillId="0" borderId="48" xfId="4" applyNumberFormat="1" applyFont="1" applyFill="1" applyBorder="1" applyAlignment="1">
      <alignment horizontal="right"/>
    </xf>
    <xf numFmtId="168" fontId="4" fillId="0" borderId="52" xfId="4" applyNumberFormat="1" applyFont="1" applyFill="1" applyBorder="1" applyAlignment="1">
      <alignment horizontal="right" wrapText="1"/>
    </xf>
    <xf numFmtId="168" fontId="4" fillId="0" borderId="47" xfId="4" applyNumberFormat="1" applyFont="1" applyFill="1" applyBorder="1" applyAlignment="1">
      <alignment horizontal="right"/>
    </xf>
    <xf numFmtId="168" fontId="4" fillId="11" borderId="48" xfId="4" applyNumberFormat="1" applyFont="1" applyFill="1" applyBorder="1" applyAlignment="1">
      <alignment horizontal="right"/>
    </xf>
    <xf numFmtId="168" fontId="4" fillId="0" borderId="49" xfId="4" applyNumberFormat="1" applyFont="1" applyFill="1" applyBorder="1" applyAlignment="1">
      <alignment horizontal="right" wrapText="1"/>
    </xf>
    <xf numFmtId="168" fontId="4" fillId="0" borderId="41" xfId="4" applyNumberFormat="1" applyFont="1" applyFill="1" applyBorder="1" applyAlignment="1">
      <alignment horizontal="right"/>
    </xf>
    <xf numFmtId="168" fontId="4" fillId="0" borderId="53" xfId="4" applyNumberFormat="1" applyFont="1" applyFill="1" applyBorder="1" applyAlignment="1">
      <alignment horizontal="right"/>
    </xf>
    <xf numFmtId="168" fontId="4" fillId="0" borderId="39" xfId="4" applyNumberFormat="1" applyFont="1" applyFill="1" applyBorder="1" applyAlignment="1">
      <alignment horizontal="right"/>
    </xf>
    <xf numFmtId="168" fontId="0" fillId="0" borderId="53" xfId="0" applyNumberFormat="1" applyBorder="1"/>
    <xf numFmtId="168" fontId="0" fillId="0" borderId="53" xfId="1" applyNumberFormat="1" applyFont="1" applyBorder="1"/>
    <xf numFmtId="168" fontId="4" fillId="4" borderId="39" xfId="4" applyNumberFormat="1" applyFont="1" applyFill="1" applyBorder="1" applyAlignment="1">
      <alignment horizontal="right"/>
    </xf>
    <xf numFmtId="168" fontId="4" fillId="11" borderId="39" xfId="4" applyNumberFormat="1" applyFont="1" applyFill="1" applyBorder="1" applyAlignment="1">
      <alignment horizontal="right"/>
    </xf>
    <xf numFmtId="168" fontId="4" fillId="2" borderId="35" xfId="4" applyNumberFormat="1" applyFont="1" applyFill="1" applyBorder="1" applyAlignment="1">
      <alignment horizontal="right"/>
    </xf>
    <xf numFmtId="168" fontId="4" fillId="2" borderId="53" xfId="4" applyNumberFormat="1" applyFont="1" applyFill="1" applyBorder="1" applyAlignment="1">
      <alignment horizontal="right"/>
    </xf>
    <xf numFmtId="168" fontId="4" fillId="2" borderId="39" xfId="4" applyNumberFormat="1" applyFont="1" applyFill="1" applyBorder="1" applyAlignment="1">
      <alignment horizontal="right"/>
    </xf>
    <xf numFmtId="168" fontId="0" fillId="2" borderId="53" xfId="1" applyNumberFormat="1" applyFont="1" applyFill="1" applyBorder="1"/>
    <xf numFmtId="168" fontId="0" fillId="2" borderId="40" xfId="1" applyNumberFormat="1" applyFont="1" applyFill="1" applyBorder="1"/>
    <xf numFmtId="168" fontId="0" fillId="0" borderId="40" xfId="0" applyNumberFormat="1" applyBorder="1"/>
    <xf numFmtId="168" fontId="4" fillId="0" borderId="79" xfId="4" applyNumberFormat="1" applyFont="1" applyFill="1" applyBorder="1" applyAlignment="1">
      <alignment horizontal="right"/>
    </xf>
    <xf numFmtId="168" fontId="4" fillId="0" borderId="80" xfId="4" applyNumberFormat="1" applyFont="1" applyFill="1" applyBorder="1" applyAlignment="1">
      <alignment horizontal="right"/>
    </xf>
    <xf numFmtId="168" fontId="4" fillId="0" borderId="81" xfId="4" applyNumberFormat="1" applyFont="1" applyFill="1" applyBorder="1" applyAlignment="1">
      <alignment horizontal="right"/>
    </xf>
    <xf numFmtId="168" fontId="4" fillId="0" borderId="82" xfId="4" applyNumberFormat="1" applyFont="1" applyFill="1" applyBorder="1" applyAlignment="1">
      <alignment horizontal="right"/>
    </xf>
    <xf numFmtId="168" fontId="4" fillId="11" borderId="80" xfId="4" applyNumberFormat="1" applyFont="1" applyFill="1" applyBorder="1" applyAlignment="1">
      <alignment horizontal="right"/>
    </xf>
    <xf numFmtId="168" fontId="0" fillId="0" borderId="81" xfId="1" applyNumberFormat="1" applyFont="1" applyBorder="1"/>
    <xf numFmtId="168" fontId="0" fillId="0" borderId="83" xfId="0" applyNumberFormat="1" applyBorder="1"/>
    <xf numFmtId="168" fontId="17" fillId="18" borderId="86" xfId="4" applyNumberFormat="1" applyFont="1" applyFill="1" applyBorder="1" applyAlignment="1">
      <alignment horizontal="right"/>
    </xf>
    <xf numFmtId="168" fontId="17" fillId="18" borderId="84" xfId="4" applyNumberFormat="1" applyFont="1" applyFill="1" applyBorder="1" applyAlignment="1">
      <alignment horizontal="right"/>
    </xf>
    <xf numFmtId="0" fontId="11" fillId="12" borderId="33" xfId="0" applyFont="1" applyFill="1" applyBorder="1"/>
    <xf numFmtId="0" fontId="11" fillId="12" borderId="0" xfId="0" applyFont="1" applyFill="1"/>
    <xf numFmtId="0" fontId="11" fillId="12" borderId="34" xfId="0" applyFont="1" applyFill="1" applyBorder="1"/>
    <xf numFmtId="17" fontId="23" fillId="24" borderId="33" xfId="0" applyNumberFormat="1" applyFont="1" applyFill="1" applyBorder="1"/>
    <xf numFmtId="17" fontId="23" fillId="24" borderId="68" xfId="0" applyNumberFormat="1" applyFont="1" applyFill="1" applyBorder="1"/>
    <xf numFmtId="43" fontId="7" fillId="0" borderId="35" xfId="3" applyFont="1" applyFill="1" applyBorder="1" applyAlignment="1">
      <alignment horizontal="left" vertical="top"/>
    </xf>
    <xf numFmtId="168" fontId="0" fillId="0" borderId="4" xfId="0" applyNumberFormat="1" applyBorder="1"/>
    <xf numFmtId="168" fontId="0" fillId="0" borderId="7" xfId="0" applyNumberFormat="1" applyBorder="1"/>
    <xf numFmtId="168" fontId="0" fillId="0" borderId="69" xfId="0" applyNumberFormat="1" applyBorder="1"/>
    <xf numFmtId="168" fontId="0" fillId="17" borderId="0" xfId="0" applyNumberFormat="1" applyFill="1"/>
    <xf numFmtId="168" fontId="0" fillId="0" borderId="34" xfId="0" applyNumberFormat="1" applyBorder="1"/>
    <xf numFmtId="168" fontId="0" fillId="0" borderId="70" xfId="0" applyNumberFormat="1" applyBorder="1"/>
    <xf numFmtId="168" fontId="0" fillId="0" borderId="98" xfId="0" applyNumberFormat="1" applyBorder="1"/>
    <xf numFmtId="168" fontId="0" fillId="21" borderId="0" xfId="0" applyNumberFormat="1" applyFill="1"/>
    <xf numFmtId="168" fontId="0" fillId="21" borderId="34" xfId="0" applyNumberFormat="1" applyFill="1" applyBorder="1"/>
    <xf numFmtId="44" fontId="0" fillId="0" borderId="0" xfId="0" applyNumberFormat="1"/>
    <xf numFmtId="168" fontId="0" fillId="22" borderId="0" xfId="0" applyNumberFormat="1" applyFill="1"/>
    <xf numFmtId="168" fontId="0" fillId="22" borderId="34" xfId="0" applyNumberFormat="1" applyFill="1" applyBorder="1"/>
    <xf numFmtId="168" fontId="4" fillId="0" borderId="48" xfId="4" applyNumberFormat="1" applyFont="1" applyFill="1" applyBorder="1" applyAlignment="1">
      <alignment horizontal="right" wrapText="1"/>
    </xf>
    <xf numFmtId="168" fontId="0" fillId="2" borderId="35" xfId="1" applyNumberFormat="1" applyFont="1" applyFill="1" applyBorder="1"/>
    <xf numFmtId="168" fontId="0" fillId="0" borderId="56" xfId="0" applyNumberFormat="1" applyBorder="1"/>
    <xf numFmtId="168" fontId="0" fillId="0" borderId="58" xfId="0" applyNumberFormat="1" applyBorder="1"/>
    <xf numFmtId="168" fontId="17" fillId="0" borderId="59" xfId="4" applyNumberFormat="1" applyFont="1" applyFill="1" applyBorder="1" applyAlignment="1">
      <alignment horizontal="right"/>
    </xf>
    <xf numFmtId="168" fontId="17" fillId="0" borderId="56" xfId="4" applyNumberFormat="1" applyFont="1" applyFill="1" applyBorder="1" applyAlignment="1">
      <alignment horizontal="right"/>
    </xf>
    <xf numFmtId="168" fontId="17" fillId="0" borderId="58" xfId="4" applyNumberFormat="1" applyFont="1" applyFill="1" applyBorder="1" applyAlignment="1">
      <alignment horizontal="right"/>
    </xf>
    <xf numFmtId="168" fontId="4" fillId="0" borderId="35" xfId="0" applyNumberFormat="1" applyFont="1" applyBorder="1"/>
    <xf numFmtId="168" fontId="4" fillId="0" borderId="53" xfId="4" applyNumberFormat="1" applyFont="1" applyFill="1" applyBorder="1" applyAlignment="1">
      <alignment horizontal="right" wrapText="1"/>
    </xf>
    <xf numFmtId="167" fontId="0" fillId="0" borderId="53" xfId="1" applyNumberFormat="1" applyFont="1" applyBorder="1"/>
    <xf numFmtId="167" fontId="0" fillId="2" borderId="35" xfId="1" applyNumberFormat="1" applyFont="1" applyFill="1" applyBorder="1"/>
    <xf numFmtId="167" fontId="4" fillId="2" borderId="35" xfId="4" applyNumberFormat="1" applyFont="1" applyFill="1" applyBorder="1" applyAlignment="1">
      <alignment horizontal="right"/>
    </xf>
    <xf numFmtId="167" fontId="0" fillId="2" borderId="53" xfId="1" applyNumberFormat="1" applyFont="1" applyFill="1" applyBorder="1"/>
    <xf numFmtId="168" fontId="0" fillId="17" borderId="34" xfId="0" applyNumberFormat="1" applyFill="1" applyBorder="1"/>
    <xf numFmtId="168" fontId="0" fillId="17" borderId="70" xfId="0" applyNumberFormat="1" applyFill="1" applyBorder="1"/>
    <xf numFmtId="168" fontId="0" fillId="17" borderId="98" xfId="0" applyNumberFormat="1" applyFill="1" applyBorder="1"/>
    <xf numFmtId="0" fontId="0" fillId="0" borderId="0" xfId="0" applyAlignment="1">
      <alignment horizontal="center"/>
    </xf>
    <xf numFmtId="0" fontId="0" fillId="19" borderId="0" xfId="0" applyFill="1"/>
    <xf numFmtId="0" fontId="0" fillId="25" borderId="0" xfId="0" applyFill="1"/>
    <xf numFmtId="0" fontId="0" fillId="26" borderId="0" xfId="0" applyFill="1"/>
    <xf numFmtId="167" fontId="4" fillId="0" borderId="35" xfId="4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11" fillId="7" borderId="71" xfId="0" applyFont="1" applyFill="1" applyBorder="1" applyAlignment="1">
      <alignment horizontal="center"/>
    </xf>
    <xf numFmtId="0" fontId="11" fillId="7" borderId="32" xfId="0" applyFont="1" applyFill="1" applyBorder="1" applyAlignment="1">
      <alignment horizontal="center"/>
    </xf>
    <xf numFmtId="0" fontId="11" fillId="7" borderId="95" xfId="0" applyFont="1" applyFill="1" applyBorder="1" applyAlignment="1">
      <alignment horizontal="center"/>
    </xf>
    <xf numFmtId="0" fontId="11" fillId="6" borderId="71" xfId="0" applyFont="1" applyFill="1" applyBorder="1" applyAlignment="1">
      <alignment horizontal="center"/>
    </xf>
    <xf numFmtId="0" fontId="11" fillId="6" borderId="32" xfId="0" applyFont="1" applyFill="1" applyBorder="1" applyAlignment="1">
      <alignment horizontal="center"/>
    </xf>
    <xf numFmtId="0" fontId="11" fillId="6" borderId="95" xfId="0" applyFont="1" applyFill="1" applyBorder="1" applyAlignment="1">
      <alignment horizontal="center"/>
    </xf>
    <xf numFmtId="165" fontId="11" fillId="14" borderId="43" xfId="0" applyNumberFormat="1" applyFont="1" applyFill="1" applyBorder="1" applyAlignment="1">
      <alignment horizontal="center"/>
    </xf>
    <xf numFmtId="165" fontId="11" fillId="14" borderId="44" xfId="0" applyNumberFormat="1" applyFont="1" applyFill="1" applyBorder="1" applyAlignment="1">
      <alignment horizontal="center"/>
    </xf>
    <xf numFmtId="165" fontId="11" fillId="14" borderId="60" xfId="0" applyNumberFormat="1" applyFont="1" applyFill="1" applyBorder="1" applyAlignment="1">
      <alignment horizontal="center"/>
    </xf>
    <xf numFmtId="0" fontId="3" fillId="14" borderId="43" xfId="2" applyFont="1" applyFill="1" applyBorder="1" applyAlignment="1">
      <alignment horizontal="center" vertical="center" wrapText="1"/>
    </xf>
    <xf numFmtId="0" fontId="3" fillId="14" borderId="44" xfId="2" applyFont="1" applyFill="1" applyBorder="1" applyAlignment="1">
      <alignment horizontal="center" vertical="center" wrapText="1"/>
    </xf>
    <xf numFmtId="0" fontId="3" fillId="14" borderId="45" xfId="2" applyFont="1" applyFill="1" applyBorder="1" applyAlignment="1">
      <alignment horizontal="center" vertical="center" wrapText="1"/>
    </xf>
    <xf numFmtId="165" fontId="11" fillId="14" borderId="45" xfId="0" applyNumberFormat="1" applyFont="1" applyFill="1" applyBorder="1" applyAlignment="1">
      <alignment horizontal="center"/>
    </xf>
    <xf numFmtId="165" fontId="11" fillId="14" borderId="54" xfId="0" applyNumberFormat="1" applyFont="1" applyFill="1" applyBorder="1" applyAlignment="1">
      <alignment horizontal="center"/>
    </xf>
    <xf numFmtId="165" fontId="11" fillId="14" borderId="88" xfId="0" applyNumberFormat="1" applyFont="1" applyFill="1" applyBorder="1" applyAlignment="1">
      <alignment horizontal="center"/>
    </xf>
    <xf numFmtId="165" fontId="11" fillId="14" borderId="89" xfId="0" applyNumberFormat="1" applyFont="1" applyFill="1" applyBorder="1" applyAlignment="1">
      <alignment horizontal="center"/>
    </xf>
    <xf numFmtId="165" fontId="11" fillId="14" borderId="93" xfId="0" applyNumberFormat="1" applyFont="1" applyFill="1" applyBorder="1" applyAlignment="1">
      <alignment horizontal="center"/>
    </xf>
    <xf numFmtId="0" fontId="3" fillId="14" borderId="88" xfId="2" applyFont="1" applyFill="1" applyBorder="1" applyAlignment="1">
      <alignment horizontal="center" vertical="center" wrapText="1"/>
    </xf>
    <xf numFmtId="0" fontId="3" fillId="14" borderId="89" xfId="2" applyFont="1" applyFill="1" applyBorder="1" applyAlignment="1">
      <alignment horizontal="center" vertical="center" wrapText="1"/>
    </xf>
    <xf numFmtId="0" fontId="3" fillId="14" borderId="90" xfId="2" applyFont="1" applyFill="1" applyBorder="1" applyAlignment="1">
      <alignment horizontal="center" vertical="center" wrapText="1"/>
    </xf>
    <xf numFmtId="165" fontId="11" fillId="14" borderId="90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8" borderId="63" xfId="0" applyFill="1" applyBorder="1" applyAlignment="1">
      <alignment horizontal="center"/>
    </xf>
    <xf numFmtId="0" fontId="0" fillId="8" borderId="64" xfId="0" applyFill="1" applyBorder="1" applyAlignment="1">
      <alignment horizontal="center"/>
    </xf>
    <xf numFmtId="0" fontId="0" fillId="15" borderId="63" xfId="0" applyFill="1" applyBorder="1" applyAlignment="1">
      <alignment horizontal="center"/>
    </xf>
    <xf numFmtId="0" fontId="0" fillId="15" borderId="64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65" xfId="0" applyFill="1" applyBorder="1" applyAlignment="1">
      <alignment horizontal="center"/>
    </xf>
    <xf numFmtId="0" fontId="0" fillId="15" borderId="65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8" borderId="95" xfId="0" applyFill="1" applyBorder="1" applyAlignment="1">
      <alignment horizontal="center"/>
    </xf>
  </cellXfs>
  <cellStyles count="8">
    <cellStyle name="Comma" xfId="1" builtinId="3"/>
    <cellStyle name="Comma 2" xfId="3" xr:uid="{6D7CC861-2CF4-4E26-B0C8-847BE9CCEBDE}"/>
    <cellStyle name="Comma 2 2" xfId="6" xr:uid="{33F86F3C-4E92-4850-BC62-E733674B1EA8}"/>
    <cellStyle name="Comma 3" xfId="5" xr:uid="{69CF2C80-A176-47CC-BDAB-E92CBDECAAE2}"/>
    <cellStyle name="Comma 3 3" xfId="4" xr:uid="{7ED1F918-1603-4261-9D8F-E99848048722}"/>
    <cellStyle name="Comma 3 3 2" xfId="7" xr:uid="{2D7C982C-8924-4D77-A8E4-FFC2CA075218}"/>
    <cellStyle name="Normal" xfId="0" builtinId="0"/>
    <cellStyle name="Normal 2 2" xfId="2" xr:uid="{6BEE9F6B-87EC-45A6-9286-DBB31064C8E2}"/>
  </cellStyles>
  <dxfs count="42">
    <dxf>
      <numFmt numFmtId="166" formatCode="_([$$-409]* #,##0.00_);_([$$-409]* \(#,##0.00\);_([$$-409]* &quot;-&quot;??_);_(@_)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</font>
    </dxf>
    <dxf>
      <font>
        <color theme="0" tint="-4.9989318521683403E-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0.34998626667073579"/>
      </font>
    </dxf>
    <dxf>
      <numFmt numFmtId="166" formatCode="_([$$-409]* #,##0.00_);_([$$-409]* \(#,##0.00\);_([$$-409]* &quot;-&quot;??_);_(@_)"/>
    </dxf>
    <dxf>
      <font>
        <b val="0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0.34998626667073579"/>
      </font>
    </dxf>
    <dxf>
      <numFmt numFmtId="166" formatCode="_([$$-409]* #,##0.00_);_([$$-409]* \(#,##0.00\);_([$$-409]* &quot;-&quot;??_);_(@_)"/>
    </dxf>
    <dxf>
      <font>
        <b val="0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0.34998626667073579"/>
      </font>
    </dxf>
    <dxf>
      <numFmt numFmtId="166" formatCode="_([$$-409]* #,##0.00_);_([$$-409]* \(#,##0.00\);_([$$-409]* &quot;-&quot;??_);_(@_)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</font>
    </dxf>
    <dxf>
      <font>
        <color theme="0" tint="-4.9989318521683403E-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0.34998626667073579"/>
      </font>
    </dxf>
    <dxf>
      <numFmt numFmtId="166" formatCode="_([$$-409]* #,##0.00_);_([$$-409]* \(#,##0.00\);_([$$-409]* &quot;-&quot;??_);_(@_)"/>
    </dxf>
    <dxf>
      <font>
        <b val="0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0.34998626667073579"/>
      </font>
    </dxf>
    <dxf>
      <numFmt numFmtId="166" formatCode="_([$$-409]* #,##0.00_);_([$$-409]* \(#,##0.00\);_([$$-409]* &quot;-&quot;??_);_(@_)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</font>
    </dxf>
    <dxf>
      <font>
        <color theme="0" tint="-4.9989318521683403E-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99.391633680556" createdVersion="8" refreshedVersion="8" minRefreshableVersion="3" recordCount="109" xr:uid="{1E33CC81-7550-4C5B-BB2B-57AD48779777}">
  <cacheSource type="worksheet">
    <worksheetSource ref="A2:AE111" sheet="Academy 1.0 | Mastersheet - ET"/>
  </cacheSource>
  <cacheFields count="31">
    <cacheField name="Nedamco ID" numFmtId="0">
      <sharedItems/>
    </cacheField>
    <cacheField name="Learner Name" numFmtId="0">
      <sharedItems/>
    </cacheField>
    <cacheField name="Cohort" numFmtId="0">
      <sharedItems/>
    </cacheField>
    <cacheField name="Academy" numFmtId="0">
      <sharedItems/>
    </cacheField>
    <cacheField name="Preference 1" numFmtId="0">
      <sharedItems/>
    </cacheField>
    <cacheField name="Preference 2" numFmtId="0">
      <sharedItems containsMixedTypes="1" containsNumber="1" containsInteger="1" minValue="0" maxValue="0"/>
    </cacheField>
    <cacheField name="Preference 3" numFmtId="0">
      <sharedItems containsMixedTypes="1" containsNumber="1" containsInteger="1" minValue="0" maxValue="0"/>
    </cacheField>
    <cacheField name="Preference 4" numFmtId="0">
      <sharedItems containsMixedTypes="1" containsNumber="1" containsInteger="1" minValue="0" maxValue="0"/>
    </cacheField>
    <cacheField name="Preference 5" numFmtId="0">
      <sharedItems containsMixedTypes="1" containsNumber="1" containsInteger="1" minValue="0" maxValue="0"/>
    </cacheField>
    <cacheField name="Status" numFmtId="0">
      <sharedItems count="2">
        <s v="Active"/>
        <s v="Inactive"/>
      </sharedItems>
    </cacheField>
    <cacheField name="Substatus" numFmtId="0">
      <sharedItems count="7">
        <s v="Deployed"/>
        <s v="Internship"/>
        <s v="Learner"/>
        <s v="Left"/>
        <s v="Left mutual agreement"/>
        <s v="Scholarship"/>
        <s v="TTT"/>
      </sharedItems>
    </cacheField>
    <cacheField name="Start deployment" numFmtId="0">
      <sharedItems containsBlank="1"/>
    </cacheField>
    <cacheField name="Deployed YES/NO" numFmtId="0">
      <sharedItems/>
    </cacheField>
    <cacheField name="Client" numFmtId="0">
      <sharedItems containsBlank="1" count="7">
        <s v="MMCYTECH"/>
        <s v="Kifiya"/>
        <s v="Africa 118"/>
        <s v="IE"/>
        <s v="Holland Dairy"/>
        <s v="Shega"/>
        <m/>
      </sharedItems>
    </cacheField>
    <cacheField name="Status2" numFmtId="0">
      <sharedItems/>
    </cacheField>
    <cacheField name="Date started at Nedamco" numFmtId="14">
      <sharedItems containsSemiMixedTypes="0" containsNonDate="0" containsDate="1" containsString="0" minDate="2022-01-12T00:00:00" maxDate="2022-10-11T00:00:00"/>
    </cacheField>
    <cacheField name="Gross Salary (Nov) " numFmtId="43">
      <sharedItems containsSemiMixedTypes="0" containsString="0" containsNumber="1" minValue="0" maxValue="56597"/>
    </cacheField>
    <cacheField name="Gross Salary - Dec 2023" numFmtId="43">
      <sharedItems containsSemiMixedTypes="0" containsString="0" containsNumber="1" minValue="0" maxValue="36077.199999999997" count="6">
        <n v="36077.199999999997"/>
        <n v="18038.599999999999"/>
        <n v="28298.884999999998"/>
        <n v="10900"/>
        <n v="0"/>
        <n v="20370.7"/>
      </sharedItems>
    </cacheField>
    <cacheField name="Gross Income - Dec 2023" numFmtId="43">
      <sharedItems containsSemiMixedTypes="0" containsString="0" containsNumber="1" containsInteger="1" minValue="0" maxValue="42150" count="2">
        <n v="42150"/>
        <n v="0"/>
      </sharedItems>
    </cacheField>
    <cacheField name="Gross Salary - Jan 2024" numFmtId="43">
      <sharedItems containsSemiMixedTypes="0" containsString="0" containsNumber="1" minValue="0" maxValue="36077.199999999997"/>
    </cacheField>
    <cacheField name="Expected Gross Salary - Jan 2024" numFmtId="43">
      <sharedItems containsSemiMixedTypes="0" containsString="0" containsNumber="1" minValue="18038.599999999999" maxValue="36077.199999999997" count="3">
        <n v="36077.199999999997"/>
        <n v="18038.599999999999"/>
        <n v="28298.884999999998"/>
      </sharedItems>
    </cacheField>
    <cacheField name="Expected Gross Income - Jan 2024" numFmtId="43">
      <sharedItems containsBlank="1" containsMixedTypes="1" containsNumber="1" minValue="0" maxValue="42150" count="5">
        <n v="42150"/>
        <s v="-"/>
        <m/>
        <n v="28298.884999999998"/>
        <n v="0"/>
      </sharedItems>
    </cacheField>
    <cacheField name="Gross Income - Jan 2024" numFmtId="0">
      <sharedItems containsString="0" containsBlank="1" containsNumber="1" containsInteger="1" minValue="42150" maxValue="42150"/>
    </cacheField>
    <cacheField name="Gross Salary - Feb 2024" numFmtId="43">
      <sharedItems containsString="0" containsBlank="1" containsNumber="1" minValue="36077.199999999997" maxValue="36077.199999999997"/>
    </cacheField>
    <cacheField name="Expected Gross Salary - Feb 2024" numFmtId="43">
      <sharedItems containsSemiMixedTypes="0" containsString="0" containsNumber="1" minValue="18038.599999999999" maxValue="36077.199999999997"/>
    </cacheField>
    <cacheField name="Expected Gross Income - Feb 2024" numFmtId="43">
      <sharedItems containsBlank="1" containsMixedTypes="1" containsNumber="1" minValue="28298.884999999998" maxValue="42150"/>
    </cacheField>
    <cacheField name="Gross Income  - Feb 2024" numFmtId="43">
      <sharedItems containsString="0" containsBlank="1" containsNumber="1" containsInteger="1" minValue="42150" maxValue="42150"/>
    </cacheField>
    <cacheField name="Gross Salary - March 2024" numFmtId="0">
      <sharedItems containsString="0" containsBlank="1" containsNumber="1" minValue="36077.199999999997" maxValue="36077.199999999997"/>
    </cacheField>
    <cacheField name="Expected Gross Salary - March 2024" numFmtId="43">
      <sharedItems containsSemiMixedTypes="0" containsString="0" containsNumber="1" minValue="18038.599999999999" maxValue="36077.199999999997"/>
    </cacheField>
    <cacheField name="Expected Gross Income - March 2024" numFmtId="43">
      <sharedItems containsBlank="1" containsMixedTypes="1" containsNumber="1" containsInteger="1" minValue="41250" maxValue="42150"/>
    </cacheField>
    <cacheField name="Gross Income - March 2024" numFmtId="0">
      <sharedItems containsString="0" containsBlank="1" containsNumber="1" containsInteger="1" minValue="42150" maxValue="42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NA023"/>
    <s v="Akele Belay Walelign"/>
    <s v="AWS FT Cohort"/>
    <s v="Acadamy 1.0"/>
    <s v="Cloud Engineer"/>
    <s v="Cloud Administrator"/>
    <n v="0"/>
    <n v="0"/>
    <n v="0"/>
    <x v="0"/>
    <x v="0"/>
    <s v="December"/>
    <s v="YES"/>
    <x v="0"/>
    <s v="Deployed"/>
    <d v="2022-04-18T00:00:00"/>
    <n v="36077.199999999997"/>
    <x v="0"/>
    <x v="0"/>
    <n v="36077.199999999997"/>
    <x v="0"/>
    <x v="0"/>
    <n v="42150"/>
    <n v="36077.199999999997"/>
    <n v="36077.199999999997"/>
    <n v="42150"/>
    <n v="42150"/>
    <n v="36077.199999999997"/>
    <n v="36077.199999999997"/>
    <n v="42150"/>
    <n v="42150"/>
  </r>
  <r>
    <s v="NA022"/>
    <s v="Abraham  Ephrem Nigatu"/>
    <s v="AWS FT Cohort"/>
    <s v="Academy 1.0"/>
    <s v="Cloud Administrator"/>
    <n v="0"/>
    <n v="0"/>
    <n v="0"/>
    <n v="0"/>
    <x v="0"/>
    <x v="1"/>
    <s v="January"/>
    <s v="YES"/>
    <x v="1"/>
    <s v="Internship (Kifiya)"/>
    <d v="2022-04-18T00:00:00"/>
    <n v="36077.199999999997"/>
    <x v="1"/>
    <x v="1"/>
    <n v="18038.599999999999"/>
    <x v="0"/>
    <x v="0"/>
    <m/>
    <m/>
    <n v="36077.199999999997"/>
    <n v="42150"/>
    <m/>
    <m/>
    <n v="36077.199999999997"/>
    <n v="42150"/>
    <m/>
  </r>
  <r>
    <s v="NA028"/>
    <s v="Eyob Amare Tesfaye"/>
    <s v="AWS FT Cohort"/>
    <s v="Acadamy 1.0"/>
    <s v="Cloud Administrator"/>
    <n v="0"/>
    <n v="0"/>
    <n v="0"/>
    <n v="0"/>
    <x v="0"/>
    <x v="1"/>
    <m/>
    <s v="YES"/>
    <x v="2"/>
    <s v="Internship (Africa 118)"/>
    <d v="2022-04-18T00:00:00"/>
    <n v="36077.199999999997"/>
    <x v="1"/>
    <x v="1"/>
    <n v="18038.599999999999"/>
    <x v="1"/>
    <x v="1"/>
    <m/>
    <m/>
    <n v="18038.599999999999"/>
    <s v="-"/>
    <m/>
    <m/>
    <n v="18038.599999999999"/>
    <s v="-"/>
    <m/>
  </r>
  <r>
    <s v="NA026"/>
    <s v="Elizabeth Mossu Zewdie"/>
    <s v="AWS FT Cohort"/>
    <s v="Acadamy 1.0"/>
    <s v="Cloud Engineer"/>
    <n v="0"/>
    <n v="0"/>
    <n v="0"/>
    <n v="0"/>
    <x v="0"/>
    <x v="1"/>
    <s v="January"/>
    <s v="YES"/>
    <x v="1"/>
    <s v="Internship (Kifiya)"/>
    <d v="2022-04-18T00:00:00"/>
    <n v="36077.199999999997"/>
    <x v="1"/>
    <x v="1"/>
    <n v="18038.599999999999"/>
    <x v="0"/>
    <x v="0"/>
    <m/>
    <m/>
    <n v="36077.199999999997"/>
    <n v="42150"/>
    <m/>
    <m/>
    <n v="36077.199999999997"/>
    <n v="42150"/>
    <m/>
  </r>
  <r>
    <s v="NA030"/>
    <s v="Kirubel Fikru Weldesemayat"/>
    <s v="AWS FT Cohort"/>
    <s v="Acadamy 1.0"/>
    <s v="Cloud Engineer"/>
    <s v="Devops"/>
    <n v="0"/>
    <n v="0"/>
    <n v="0"/>
    <x v="0"/>
    <x v="1"/>
    <s v="January"/>
    <s v="YES"/>
    <x v="1"/>
    <s v="Internship (Kifiya)"/>
    <d v="2022-04-18T00:00:00"/>
    <n v="36077.199999999997"/>
    <x v="1"/>
    <x v="1"/>
    <n v="18038.599999999999"/>
    <x v="0"/>
    <x v="0"/>
    <m/>
    <m/>
    <n v="36077.199999999997"/>
    <n v="42150"/>
    <m/>
    <m/>
    <n v="36077.199999999997"/>
    <n v="42150"/>
    <m/>
  </r>
  <r>
    <s v="NA020"/>
    <s v="Yeabsira Tibebu"/>
    <s v="Azure Cohort"/>
    <s v="Acadamy 1.0"/>
    <s v="Cloud Engineer"/>
    <s v="Systems Administrator"/>
    <n v="0"/>
    <n v="0"/>
    <n v="0"/>
    <x v="0"/>
    <x v="1"/>
    <m/>
    <s v="YES"/>
    <x v="3"/>
    <s v="Internship (IE)"/>
    <d v="2022-07-01T00:00:00"/>
    <n v="56597"/>
    <x v="2"/>
    <x v="1"/>
    <n v="28298.884999999998"/>
    <x v="0"/>
    <x v="2"/>
    <m/>
    <m/>
    <n v="36077.199999999997"/>
    <m/>
    <m/>
    <m/>
    <n v="36077.199999999997"/>
    <m/>
    <m/>
  </r>
  <r>
    <s v="NA015"/>
    <s v="Neima Nasir"/>
    <s v="Azure Cohort"/>
    <s v="Acadamy 1.0"/>
    <s v="Devops"/>
    <n v="0"/>
    <n v="0"/>
    <n v="0"/>
    <n v="0"/>
    <x v="0"/>
    <x v="1"/>
    <m/>
    <s v="YES"/>
    <x v="2"/>
    <s v="Internship (Africa 118)"/>
    <d v="2022-07-01T00:00:00"/>
    <n v="56597"/>
    <x v="2"/>
    <x v="1"/>
    <n v="28298.884999999998"/>
    <x v="2"/>
    <x v="1"/>
    <m/>
    <m/>
    <n v="36077.199999999997"/>
    <n v="41250"/>
    <m/>
    <m/>
    <n v="36077.199999999997"/>
    <n v="41250"/>
    <m/>
  </r>
  <r>
    <s v="NA001"/>
    <s v="Aida Teshome "/>
    <s v="Azure Cohort"/>
    <s v="Acadamy 1.0"/>
    <s v="Devops"/>
    <s v="Digital Twin Engineer"/>
    <s v="ODOO Developer"/>
    <n v="0"/>
    <n v="0"/>
    <x v="0"/>
    <x v="1"/>
    <m/>
    <s v="YES"/>
    <x v="3"/>
    <s v="Internship (IE)"/>
    <d v="2022-07-01T00:00:00"/>
    <n v="56597"/>
    <x v="2"/>
    <x v="1"/>
    <n v="28298.884999999998"/>
    <x v="0"/>
    <x v="2"/>
    <m/>
    <m/>
    <n v="36077.199999999997"/>
    <m/>
    <m/>
    <m/>
    <n v="36077.199999999997"/>
    <m/>
    <m/>
  </r>
  <r>
    <s v="NA004"/>
    <s v="Eldiyana Akono"/>
    <s v="Azure Cohort"/>
    <s v="Acadamy 1.0"/>
    <s v="Devops"/>
    <s v="Environmental technical consultant"/>
    <n v="0"/>
    <n v="0"/>
    <n v="0"/>
    <x v="0"/>
    <x v="1"/>
    <m/>
    <s v="YES"/>
    <x v="3"/>
    <s v="Internship (IE)"/>
    <d v="2022-07-01T00:00:00"/>
    <n v="56597"/>
    <x v="2"/>
    <x v="1"/>
    <n v="28298.884999999998"/>
    <x v="0"/>
    <x v="2"/>
    <m/>
    <m/>
    <n v="36077.199999999997"/>
    <m/>
    <m/>
    <m/>
    <n v="36077.199999999997"/>
    <m/>
    <m/>
  </r>
  <r>
    <s v="NA031"/>
    <s v="Mekides  Girma Cherinet"/>
    <s v="AWS FT Cohort"/>
    <s v="Acadamy 1.0"/>
    <s v="Digital Twin Engineer"/>
    <n v="0"/>
    <n v="0"/>
    <n v="0"/>
    <n v="0"/>
    <x v="0"/>
    <x v="1"/>
    <s v="January"/>
    <s v="YES"/>
    <x v="1"/>
    <s v="Internship (Kifiya)"/>
    <d v="2022-04-18T00:00:00"/>
    <n v="36077.199999999997"/>
    <x v="1"/>
    <x v="1"/>
    <n v="18038.599999999999"/>
    <x v="0"/>
    <x v="0"/>
    <m/>
    <m/>
    <n v="36077.199999999997"/>
    <n v="42150"/>
    <m/>
    <m/>
    <n v="36077.199999999997"/>
    <n v="42150"/>
    <m/>
  </r>
  <r>
    <s v="NA035"/>
    <s v="Nolawit  Fantahun Wale"/>
    <s v="AWS FT Cohort"/>
    <s v="Acadamy 1.0"/>
    <s v="Digital Twin Engineer"/>
    <s v="Cloud Administrator"/>
    <n v="0"/>
    <n v="0"/>
    <n v="0"/>
    <x v="0"/>
    <x v="1"/>
    <s v="January"/>
    <s v="YES"/>
    <x v="1"/>
    <s v="Internship (Kifiya)"/>
    <d v="2022-04-18T00:00:00"/>
    <n v="36077.199999999997"/>
    <x v="1"/>
    <x v="1"/>
    <n v="18038.599999999999"/>
    <x v="0"/>
    <x v="0"/>
    <m/>
    <m/>
    <n v="36077.199999999997"/>
    <n v="42150"/>
    <m/>
    <m/>
    <n v="36077.199999999997"/>
    <n v="42150"/>
    <m/>
  </r>
  <r>
    <s v="NA018"/>
    <s v="Tigist Worku"/>
    <s v="Azure Cohort"/>
    <s v="Acadamy 1.0"/>
    <s v="Environmental technical consultant"/>
    <n v="0"/>
    <n v="0"/>
    <n v="0"/>
    <n v="0"/>
    <x v="0"/>
    <x v="1"/>
    <m/>
    <s v="YES"/>
    <x v="2"/>
    <s v="Internship (Africa 118)"/>
    <d v="2022-07-01T00:00:00"/>
    <n v="56597"/>
    <x v="2"/>
    <x v="1"/>
    <n v="28298.884999999998"/>
    <x v="2"/>
    <x v="1"/>
    <m/>
    <m/>
    <n v="28298.884999999998"/>
    <s v="-"/>
    <m/>
    <m/>
    <n v="28298.884999999998"/>
    <s v="-"/>
    <m/>
  </r>
  <r>
    <s v="NA021"/>
    <s v="Yomiyu Shambel"/>
    <s v="Azure Cohort"/>
    <s v="Acadamy 1.0"/>
    <s v="Environmental technical consultant"/>
    <s v="Cloud Engineer"/>
    <n v="0"/>
    <n v="0"/>
    <n v="0"/>
    <x v="0"/>
    <x v="1"/>
    <m/>
    <s v="YES"/>
    <x v="3"/>
    <s v="Internship (IE)"/>
    <d v="2022-07-01T00:00:00"/>
    <n v="56597"/>
    <x v="2"/>
    <x v="1"/>
    <n v="28298.884999999998"/>
    <x v="0"/>
    <x v="2"/>
    <m/>
    <m/>
    <n v="36077.199999999997"/>
    <m/>
    <m/>
    <m/>
    <n v="36077.199999999997"/>
    <m/>
    <m/>
  </r>
  <r>
    <s v="NA033"/>
    <s v="Nebiyu  Getachew Gelaw"/>
    <s v="AWS FT Cohort"/>
    <s v="Acadamy 1.0"/>
    <s v="ODOO Developer"/>
    <s v="Cloud Administrator"/>
    <s v="Web Developer"/>
    <n v="0"/>
    <n v="0"/>
    <x v="0"/>
    <x v="1"/>
    <m/>
    <s v="YES"/>
    <x v="3"/>
    <s v="Internship (IE)"/>
    <d v="2022-04-18T00:00:00"/>
    <n v="36077.199999999997"/>
    <x v="1"/>
    <x v="1"/>
    <n v="18038.599999999999"/>
    <x v="0"/>
    <x v="2"/>
    <m/>
    <m/>
    <n v="36077.199999999997"/>
    <m/>
    <m/>
    <m/>
    <n v="36077.199999999997"/>
    <m/>
    <m/>
  </r>
  <r>
    <s v="NA009"/>
    <s v="Melat Kebede"/>
    <s v="Azure Cohort"/>
    <s v="Acadamy 1.0"/>
    <s v="ODOO Developer"/>
    <n v="0"/>
    <n v="0"/>
    <n v="0"/>
    <n v="0"/>
    <x v="0"/>
    <x v="1"/>
    <m/>
    <s v="YES"/>
    <x v="4"/>
    <s v="Learner Internship (Holland dairy) "/>
    <d v="2022-07-01T00:00:00"/>
    <n v="56597"/>
    <x v="2"/>
    <x v="1"/>
    <n v="28298.884999999998"/>
    <x v="2"/>
    <x v="3"/>
    <m/>
    <m/>
    <n v="28298.884999999998"/>
    <n v="28298.884999999998"/>
    <m/>
    <m/>
    <n v="36077.199999999997"/>
    <m/>
    <m/>
  </r>
  <r>
    <s v="NA038"/>
    <s v="Yididya  Kebede Regassa"/>
    <s v="AWS FT Cohort"/>
    <s v="Acadamy 1.0"/>
    <s v="Systems Administrator"/>
    <n v="0"/>
    <n v="0"/>
    <n v="0"/>
    <n v="0"/>
    <x v="0"/>
    <x v="1"/>
    <m/>
    <s v="YES"/>
    <x v="3"/>
    <s v="Internship (IE)"/>
    <d v="2022-04-18T00:00:00"/>
    <n v="36077.199999999997"/>
    <x v="1"/>
    <x v="1"/>
    <n v="18038.599999999999"/>
    <x v="0"/>
    <x v="2"/>
    <m/>
    <m/>
    <n v="36077.199999999997"/>
    <m/>
    <m/>
    <m/>
    <n v="36077.199999999997"/>
    <m/>
    <m/>
  </r>
  <r>
    <s v="NA037"/>
    <s v="Tinsae  Ketema Tadesse"/>
    <s v="AWS FT Cohort"/>
    <s v="Acadamy 1.0"/>
    <s v="Web Developer"/>
    <s v="ODOO Developer"/>
    <n v="0"/>
    <n v="0"/>
    <n v="0"/>
    <x v="0"/>
    <x v="1"/>
    <m/>
    <s v="YES"/>
    <x v="3"/>
    <s v="Internship (IE)"/>
    <d v="2022-04-18T00:00:00"/>
    <n v="36077.199999999997"/>
    <x v="1"/>
    <x v="1"/>
    <n v="18038.599999999999"/>
    <x v="0"/>
    <x v="2"/>
    <m/>
    <m/>
    <n v="36077.199999999997"/>
    <m/>
    <m/>
    <m/>
    <n v="36077.199999999997"/>
    <m/>
    <m/>
  </r>
  <r>
    <s v="NA008"/>
    <s v="Mekdes Tadesse"/>
    <s v="Azure Cohort"/>
    <s v="Acadamy 1.0"/>
    <s v="Web Developer"/>
    <n v="0"/>
    <n v="0"/>
    <n v="0"/>
    <n v="0"/>
    <x v="0"/>
    <x v="1"/>
    <m/>
    <s v="YES"/>
    <x v="2"/>
    <s v="Internship (Africa 118)"/>
    <d v="2022-07-01T00:00:00"/>
    <n v="56597"/>
    <x v="2"/>
    <x v="1"/>
    <n v="28298.884999999998"/>
    <x v="2"/>
    <x v="1"/>
    <m/>
    <m/>
    <n v="28298.884999999998"/>
    <s v="-"/>
    <m/>
    <m/>
    <n v="28298.884999999998"/>
    <s v="-"/>
    <m/>
  </r>
  <r>
    <s v="NA032"/>
    <s v="Natinael Seifu Mengesha"/>
    <s v="AWS FT Cohort"/>
    <s v="Acadamy 1.0"/>
    <e v="#N/A"/>
    <e v="#N/A"/>
    <e v="#N/A"/>
    <e v="#N/A"/>
    <e v="#N/A"/>
    <x v="0"/>
    <x v="1"/>
    <s v="January"/>
    <s v="YES"/>
    <x v="1"/>
    <s v="Internship (Kifiya)"/>
    <d v="2022-04-18T00:00:00"/>
    <n v="36077.199999999997"/>
    <x v="1"/>
    <x v="1"/>
    <n v="18038.599999999999"/>
    <x v="0"/>
    <x v="0"/>
    <m/>
    <m/>
    <n v="36077.199999999997"/>
    <n v="42150"/>
    <m/>
    <m/>
    <n v="36077.199999999997"/>
    <n v="42150"/>
    <m/>
  </r>
  <r>
    <s v="NA029"/>
    <s v="Fentahun Fkadie Kassie"/>
    <s v="AWS FT Cohort"/>
    <s v="Acadamy 1.0"/>
    <e v="#N/A"/>
    <e v="#N/A"/>
    <e v="#N/A"/>
    <e v="#N/A"/>
    <e v="#N/A"/>
    <x v="0"/>
    <x v="1"/>
    <m/>
    <s v="YES"/>
    <x v="3"/>
    <s v="Internship (IE)"/>
    <d v="2022-04-18T00:00:00"/>
    <n v="36077.199999999997"/>
    <x v="1"/>
    <x v="1"/>
    <n v="18038.599999999999"/>
    <x v="0"/>
    <x v="2"/>
    <m/>
    <m/>
    <n v="36077.199999999997"/>
    <m/>
    <m/>
    <m/>
    <n v="36077.199999999997"/>
    <m/>
    <m/>
  </r>
  <r>
    <s v="NA006"/>
    <s v="Kalkidan Birhanu"/>
    <s v="Azure Cohort"/>
    <s v="Acadamy 1.0"/>
    <e v="#N/A"/>
    <e v="#N/A"/>
    <e v="#N/A"/>
    <e v="#N/A"/>
    <e v="#N/A"/>
    <x v="0"/>
    <x v="1"/>
    <m/>
    <s v="YES"/>
    <x v="2"/>
    <s v="Internship (Africa 118)"/>
    <d v="2022-07-01T00:00:00"/>
    <n v="56597"/>
    <x v="2"/>
    <x v="1"/>
    <n v="28298.884999999998"/>
    <x v="2"/>
    <x v="1"/>
    <m/>
    <m/>
    <n v="28298.884999999998"/>
    <s v="-"/>
    <m/>
    <m/>
    <n v="28298.884999999998"/>
    <s v="-"/>
    <m/>
  </r>
  <r>
    <s v="NA011"/>
    <s v="Meron Teshome"/>
    <s v="Azure Cohort"/>
    <s v="Acadamy 1.0"/>
    <e v="#N/A"/>
    <e v="#N/A"/>
    <e v="#N/A"/>
    <e v="#N/A"/>
    <e v="#N/A"/>
    <x v="0"/>
    <x v="1"/>
    <m/>
    <s v="YES"/>
    <x v="5"/>
    <s v="Internship (Shega)"/>
    <d v="2022-07-01T00:00:00"/>
    <n v="56597"/>
    <x v="2"/>
    <x v="1"/>
    <n v="28298.884999999998"/>
    <x v="2"/>
    <x v="1"/>
    <m/>
    <m/>
    <n v="36077.199999999997"/>
    <n v="41250"/>
    <m/>
    <m/>
    <n v="36077.199999999997"/>
    <s v="4125-"/>
    <m/>
  </r>
  <r>
    <s v="NA017"/>
    <s v="Sosina Tefera"/>
    <s v="Azure Cohort"/>
    <s v="Acadamy 1.0"/>
    <s v="Cloud Administrator"/>
    <s v="Digital Twin Engineer"/>
    <n v="0"/>
    <n v="0"/>
    <n v="0"/>
    <x v="0"/>
    <x v="2"/>
    <m/>
    <s v="NO"/>
    <x v="6"/>
    <s v="Learner"/>
    <d v="2022-07-01T00:00:00"/>
    <n v="56597"/>
    <x v="2"/>
    <x v="1"/>
    <n v="28298.884999999998"/>
    <x v="0"/>
    <x v="4"/>
    <m/>
    <m/>
    <n v="36077.199999999997"/>
    <m/>
    <m/>
    <m/>
    <n v="36077.199999999997"/>
    <m/>
    <m/>
  </r>
  <r>
    <s v="NA063"/>
    <s v="Endework Abera"/>
    <s v="Female Cohort"/>
    <s v="Acadamy 1.0"/>
    <s v="Cloud Administrator"/>
    <s v="MI &amp; AI Engineer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75"/>
    <s v="Segen Atkelt"/>
    <s v="Female Cohort"/>
    <s v="Acadamy 1.0"/>
    <s v="Cloud Administrator"/>
    <n v="0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98"/>
    <s v="Ezedin Fedlu"/>
    <s v="Male Cohort"/>
    <s v="Acadamy 1.0"/>
    <s v="Cloud Administrator"/>
    <n v="0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99"/>
    <s v="Kaleb Kassahun"/>
    <s v="Male Cohort"/>
    <s v="Acadamy 1.0"/>
    <s v="Cloud Administrator"/>
    <n v="0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109"/>
    <s v="Yosef Tigue"/>
    <s v="Male Cohort"/>
    <s v="Acadamy 1.0"/>
    <s v="Cloud Administrator"/>
    <s v="Devops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16"/>
    <s v="Nejat Sultan"/>
    <s v="Azure Cohort"/>
    <s v="Acadamy 1.0"/>
    <s v="Cloud Developers (Azure &amp; AWS)"/>
    <s v="Web Developer"/>
    <s v="Cloud Engineer"/>
    <s v="Environmental technical consultant"/>
    <s v="Systems Administrator"/>
    <x v="0"/>
    <x v="2"/>
    <m/>
    <s v="NO"/>
    <x v="6"/>
    <s v="Learner"/>
    <d v="2022-07-01T00:00:00"/>
    <n v="56597"/>
    <x v="2"/>
    <x v="1"/>
    <n v="28298.884999999998"/>
    <x v="0"/>
    <x v="2"/>
    <m/>
    <m/>
    <n v="36077.199999999997"/>
    <m/>
    <m/>
    <m/>
    <n v="36077.199999999997"/>
    <m/>
    <m/>
  </r>
  <r>
    <s v="NA034"/>
    <s v="Nitsuh  Belayneh Dendebo"/>
    <s v="AWS FT Cohort"/>
    <s v="Acadamy 1.0"/>
    <s v="Cloud Engineer"/>
    <n v="0"/>
    <n v="0"/>
    <n v="0"/>
    <n v="0"/>
    <x v="0"/>
    <x v="2"/>
    <m/>
    <s v="NO"/>
    <x v="6"/>
    <s v="Learner"/>
    <d v="2022-04-18T00:00:00"/>
    <n v="36077.199999999997"/>
    <x v="1"/>
    <x v="1"/>
    <n v="18038.599999999999"/>
    <x v="0"/>
    <x v="2"/>
    <m/>
    <m/>
    <n v="36077.199999999997"/>
    <m/>
    <m/>
    <m/>
    <n v="36077.199999999997"/>
    <m/>
    <m/>
  </r>
  <r>
    <s v="NA010"/>
    <s v="Meron Kebede"/>
    <s v="Azure Cohort"/>
    <s v="Acadamy 1.0"/>
    <s v="Cloud Engineer"/>
    <s v="Devops"/>
    <n v="0"/>
    <n v="0"/>
    <n v="0"/>
    <x v="0"/>
    <x v="2"/>
    <m/>
    <s v="NO"/>
    <x v="6"/>
    <s v="Learner"/>
    <d v="2022-07-01T00:00:00"/>
    <n v="56597"/>
    <x v="2"/>
    <x v="1"/>
    <n v="28298.884999999998"/>
    <x v="0"/>
    <x v="2"/>
    <m/>
    <m/>
    <n v="36077.199999999997"/>
    <m/>
    <m/>
    <m/>
    <n v="36077.199999999997"/>
    <m/>
    <m/>
  </r>
  <r>
    <s v="NA089"/>
    <s v="Dagmawi Gezachew"/>
    <s v="Male Cohort"/>
    <s v="Acadamy 1.0"/>
    <s v="Cloud Engineer"/>
    <s v="Web Developer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39"/>
    <s v="Abele Abebe"/>
    <s v="Cheetah Cohort"/>
    <s v="Acadamy 1.0"/>
    <s v="Data scientist"/>
    <n v="0"/>
    <n v="0"/>
    <n v="0"/>
    <n v="0"/>
    <x v="0"/>
    <x v="2"/>
    <m/>
    <s v="NO"/>
    <x v="6"/>
    <s v="Learner"/>
    <d v="2022-08-11T00:00:00"/>
    <n v="20370.7"/>
    <x v="3"/>
    <x v="1"/>
    <n v="10900"/>
    <x v="0"/>
    <x v="2"/>
    <m/>
    <m/>
    <n v="36077.199999999997"/>
    <m/>
    <m/>
    <m/>
    <n v="36077.199999999997"/>
    <m/>
    <m/>
  </r>
  <r>
    <s v="NA085"/>
    <s v="Amanuel Ararso"/>
    <s v="Male Cohort"/>
    <s v="Acadamy 1.0"/>
    <s v="Data scientist"/>
    <s v="ODOO Developer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13"/>
    <s v="Nadia Nesib"/>
    <s v="Azure Cohort"/>
    <s v="Acadamy 1.0"/>
    <s v="Devops"/>
    <s v="Web Developer"/>
    <n v="0"/>
    <n v="0"/>
    <n v="0"/>
    <x v="0"/>
    <x v="2"/>
    <m/>
    <s v="NO"/>
    <x v="6"/>
    <s v="Learner"/>
    <d v="2022-07-01T00:00:00"/>
    <n v="56597"/>
    <x v="2"/>
    <x v="1"/>
    <n v="28298.884999999998"/>
    <x v="0"/>
    <x v="2"/>
    <m/>
    <m/>
    <n v="36077.199999999997"/>
    <m/>
    <m/>
    <m/>
    <n v="36077.199999999997"/>
    <m/>
    <m/>
  </r>
  <r>
    <s v="NA042"/>
    <s v="Biruk Metaferia"/>
    <s v="Cheetah Cohort"/>
    <s v="Acadamy 1.0"/>
    <s v="Devops"/>
    <s v="Cloud Engineer"/>
    <n v="0"/>
    <n v="0"/>
    <n v="0"/>
    <x v="0"/>
    <x v="2"/>
    <m/>
    <s v="NO"/>
    <x v="6"/>
    <s v="Learner"/>
    <d v="2022-01-12T00:00:00"/>
    <n v="10900"/>
    <x v="3"/>
    <x v="1"/>
    <n v="10900"/>
    <x v="0"/>
    <x v="2"/>
    <m/>
    <m/>
    <n v="36077.199999999997"/>
    <m/>
    <m/>
    <m/>
    <n v="36077.199999999997"/>
    <m/>
    <m/>
  </r>
  <r>
    <s v="NA076"/>
    <s v="Selamawit Mitiku"/>
    <s v="Female Cohort"/>
    <s v="Acadamy 1.0"/>
    <s v="Devops"/>
    <n v="0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101"/>
    <s v="Mohammed Saleh"/>
    <s v="Male Cohort"/>
    <s v="Acadamy 1.0"/>
    <s v="Devops"/>
    <s v="Cloud Administrator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48"/>
    <s v="Fatuma Redwan"/>
    <s v="Mothers Cohort"/>
    <s v="Acadamy 1.0"/>
    <s v="Devops"/>
    <s v="Cloud Engineer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02"/>
    <s v="Bezawit Kendie"/>
    <s v="Azure Cohort"/>
    <s v="Acadamy 1.0"/>
    <s v="Digital Twin Engineer"/>
    <s v="ODOO Developer"/>
    <s v="Environmental technical consultant"/>
    <n v="0"/>
    <n v="0"/>
    <x v="0"/>
    <x v="2"/>
    <m/>
    <s v="NO"/>
    <x v="6"/>
    <s v="Learner"/>
    <d v="2022-07-01T00:00:00"/>
    <n v="56597"/>
    <x v="2"/>
    <x v="1"/>
    <n v="28298.884999999998"/>
    <x v="0"/>
    <x v="2"/>
    <m/>
    <m/>
    <n v="36077.199999999997"/>
    <m/>
    <m/>
    <m/>
    <n v="36077.199999999997"/>
    <m/>
    <m/>
  </r>
  <r>
    <s v="NA003"/>
    <s v="Eden Gossa"/>
    <s v="Azure Cohort"/>
    <s v="Acadamy 1.0"/>
    <s v="Digital Twin Engineer"/>
    <s v="ODOO Developer"/>
    <s v="Devops"/>
    <n v="0"/>
    <n v="0"/>
    <x v="0"/>
    <x v="2"/>
    <m/>
    <s v="NO"/>
    <x v="6"/>
    <s v="Learner"/>
    <d v="2022-07-01T00:00:00"/>
    <n v="56597"/>
    <x v="2"/>
    <x v="1"/>
    <n v="28298.884999999998"/>
    <x v="0"/>
    <x v="2"/>
    <m/>
    <m/>
    <n v="36077.199999999997"/>
    <m/>
    <m/>
    <m/>
    <n v="36077.199999999997"/>
    <m/>
    <m/>
  </r>
  <r>
    <s v="NA014"/>
    <s v="Nardos Tibebe"/>
    <s v="Azure Cohort"/>
    <s v="Acadamy 1.0"/>
    <s v="Digital Twin Engineer"/>
    <s v="Cloud Engineer"/>
    <n v="0"/>
    <n v="0"/>
    <n v="0"/>
    <x v="0"/>
    <x v="2"/>
    <m/>
    <s v="NO"/>
    <x v="6"/>
    <s v="Learner"/>
    <d v="2022-07-01T00:00:00"/>
    <n v="56597"/>
    <x v="2"/>
    <x v="1"/>
    <n v="28298.884999999998"/>
    <x v="0"/>
    <x v="2"/>
    <m/>
    <m/>
    <n v="36077.199999999997"/>
    <m/>
    <m/>
    <m/>
    <n v="36077.199999999997"/>
    <m/>
    <m/>
  </r>
  <r>
    <s v="NA073"/>
    <s v="Redaite Geteye"/>
    <s v="Female Cohort"/>
    <s v="Acadamy 1.0"/>
    <s v="Digital Twin Engineer"/>
    <n v="0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82"/>
    <s v="Yehanan Tezera"/>
    <s v="Female Cohort"/>
    <s v="Acadamy 1.0"/>
    <s v="Digital Twin Engineer"/>
    <s v="Systems Administrator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59"/>
    <s v="Tsedey Liulebirhan"/>
    <s v="Mothers Cohort"/>
    <s v="Acadamy 1.0"/>
    <s v="Digital Twin Engineer"/>
    <s v="Web Developer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05"/>
    <s v="Hannene Gudeta"/>
    <s v="Azure Cohort"/>
    <s v="Acadamy 1.0"/>
    <s v="Environmental technical consultant"/>
    <s v="Cloud Administrator"/>
    <n v="0"/>
    <n v="0"/>
    <n v="0"/>
    <x v="0"/>
    <x v="2"/>
    <m/>
    <s v="NO"/>
    <x v="6"/>
    <s v="Learner"/>
    <d v="2022-07-01T00:00:00"/>
    <n v="56597"/>
    <x v="2"/>
    <x v="1"/>
    <n v="28298.884999999998"/>
    <x v="0"/>
    <x v="2"/>
    <m/>
    <m/>
    <n v="36077.199999999997"/>
    <m/>
    <m/>
    <m/>
    <n v="36077.199999999997"/>
    <m/>
    <m/>
  </r>
  <r>
    <s v="NA019"/>
    <s v="Tsion Meride"/>
    <s v="Azure Cohort"/>
    <s v="Acadamy 1.0"/>
    <s v="Environmental technical consultant"/>
    <s v="Devops"/>
    <n v="0"/>
    <n v="0"/>
    <n v="0"/>
    <x v="0"/>
    <x v="2"/>
    <m/>
    <s v="NO"/>
    <x v="6"/>
    <s v="Learner"/>
    <d v="2022-07-01T00:00:00"/>
    <n v="56597"/>
    <x v="2"/>
    <x v="1"/>
    <n v="28298.884999999998"/>
    <x v="0"/>
    <x v="2"/>
    <m/>
    <m/>
    <n v="36077.199999999997"/>
    <m/>
    <m/>
    <m/>
    <n v="36077.199999999997"/>
    <m/>
    <m/>
  </r>
  <r>
    <s v="NA044"/>
    <s v="Kindie Nega"/>
    <s v="Cheetah Cohort"/>
    <s v="Acadamy 1.0"/>
    <s v="Environmental technical consultant"/>
    <n v="0"/>
    <n v="0"/>
    <n v="0"/>
    <n v="0"/>
    <x v="0"/>
    <x v="2"/>
    <m/>
    <s v="NO"/>
    <x v="6"/>
    <s v="Learner"/>
    <d v="2022-08-16T00:00:00"/>
    <n v="20370.7"/>
    <x v="3"/>
    <x v="1"/>
    <n v="10900"/>
    <x v="0"/>
    <x v="2"/>
    <m/>
    <m/>
    <n v="36077.199999999997"/>
    <m/>
    <m/>
    <m/>
    <n v="36077.199999999997"/>
    <m/>
    <m/>
  </r>
  <r>
    <s v="NA060"/>
    <s v="Ayantu Etefa"/>
    <s v="Female Cohort"/>
    <s v="Acadamy 1.0"/>
    <s v="Environmental technical consultant"/>
    <s v="Devops"/>
    <s v="Digital Twin Engineer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68"/>
    <s v="Melat Fikru"/>
    <s v="Female Cohort"/>
    <s v="Acadamy 1.0"/>
    <s v="Environmental technical consultant"/>
    <s v="Cloud Engineer"/>
    <s v="Systems Administrator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86"/>
    <s v="Beka Legesse"/>
    <s v="Male Cohort"/>
    <s v="Acadamy 1.0"/>
    <s v="Environmental technical consultant"/>
    <s v="Digital Twin Engineer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95"/>
    <s v="Eyasu Wendwesen"/>
    <s v="Male Cohort"/>
    <s v="Acadamy 1.0"/>
    <s v="Environmental technical consultant"/>
    <s v="Cloud Administrator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97"/>
    <s v="Eyob Mesfin"/>
    <s v="Male Cohort"/>
    <s v="Acadamy 1.0"/>
    <s v="MI &amp; AI Engineer"/>
    <s v="Web Developer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70"/>
    <s v="Metasebia Teferi"/>
    <s v="Female Cohort"/>
    <s v="Acadamy 1.0"/>
    <s v="ODOO Developer"/>
    <s v="Cloud Engineer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77"/>
    <s v="Tihetna Mesfin"/>
    <s v="Female Cohort"/>
    <s v="Acadamy 1.0"/>
    <s v="ODOO Developer"/>
    <s v="Cloud Engineer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80"/>
    <s v="Woinshet Hailu"/>
    <s v="Female Cohort"/>
    <s v="Acadamy 1.0"/>
    <s v="ODOO Developer"/>
    <n v="0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90"/>
    <s v="Daniel Terefe"/>
    <s v="Male Cohort"/>
    <s v="Acadamy 1.0"/>
    <s v="ODOO Developer"/>
    <s v="Digital Twin Engineer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92"/>
    <s v="Elias Shamil"/>
    <s v="Male Cohort"/>
    <s v="Acadamy 1.0"/>
    <s v="ODOO Developer"/>
    <n v="0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46"/>
    <s v="Bethelhem Aboye"/>
    <s v="Mothers Cohort"/>
    <s v="Acadamy 1.0"/>
    <s v="ODOO Developer"/>
    <s v="Environmental technical consultant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51"/>
    <s v="Hayat Abdulwasi"/>
    <s v="Mothers Cohort"/>
    <s v="Acadamy 1.0"/>
    <s v="ODOO Developer"/>
    <n v="0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87"/>
    <s v="Chala Fufa"/>
    <s v="Male Cohort"/>
    <s v="Acadamy 1.0"/>
    <s v="Software Developers"/>
    <s v="Cloud Administrator"/>
    <s v="ODOO Developer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96"/>
    <s v="Eyob Eshetu"/>
    <s v="Male Cohort"/>
    <s v="Acadamy 1.0"/>
    <s v="Software Developers"/>
    <s v="Systems Administrator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47"/>
    <s v="Bezawit Tilahun"/>
    <s v="Mothers Cohort"/>
    <s v="Acadamy 1.0"/>
    <s v="Software Developers"/>
    <s v="Digital Twin Engineer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25"/>
    <s v="Bereket  Terefe Shiferaw"/>
    <s v="AWS FT Cohort"/>
    <s v="Acadamy 1.0"/>
    <s v="Systems Administrator"/>
    <s v="Environmental technical consultant"/>
    <n v="0"/>
    <n v="0"/>
    <n v="0"/>
    <x v="0"/>
    <x v="2"/>
    <m/>
    <s v="NO"/>
    <x v="6"/>
    <s v="Learner"/>
    <d v="2022-04-18T00:00:00"/>
    <n v="36077.199999999997"/>
    <x v="1"/>
    <x v="1"/>
    <n v="18038.599999999999"/>
    <x v="0"/>
    <x v="2"/>
    <m/>
    <m/>
    <n v="36077.199999999997"/>
    <m/>
    <m/>
    <m/>
    <n v="36077.199999999997"/>
    <m/>
    <m/>
  </r>
  <r>
    <s v="NA062"/>
    <s v="Blen Daniel"/>
    <s v="Female Cohort"/>
    <s v="Acadamy 1.0"/>
    <s v="Systems Administrator"/>
    <n v="0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64"/>
    <s v="Hayat Ibrahim"/>
    <s v="Female Cohort"/>
    <s v="Acadamy 1.0"/>
    <s v="Systems Administrator"/>
    <n v="0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72"/>
    <s v="Nuhamin Tesfaye"/>
    <s v="Female Cohort"/>
    <s v="Acadamy 1.0"/>
    <s v="Systems Administrator"/>
    <s v="Web Developer"/>
    <s v="Devops"/>
    <s v="Cloud Engineer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88"/>
    <s v="Dagmawi Fedlu"/>
    <s v="Male Cohort"/>
    <s v="Acadamy 1.0"/>
    <s v="Systems Administrator"/>
    <s v="Devops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94"/>
    <s v="Ermias Nadew"/>
    <s v="Male Cohort"/>
    <s v="Acadamy 1.0"/>
    <s v="Systems Administrator"/>
    <s v="Cloud Administrator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61"/>
    <s v="Biruktawit Gebremeskel"/>
    <s v="Female Cohort"/>
    <s v="Acadamy 1.0"/>
    <s v="Web Developer"/>
    <n v="0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74"/>
    <s v="Rediate Befekadu"/>
    <s v="Female Cohort"/>
    <s v="Acadamy 1.0"/>
    <s v="Web Developer"/>
    <s v="Environmental technical consultant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83"/>
    <s v="Zeelshaday Kibru"/>
    <s v="Female Cohort"/>
    <s v="Acadamy 1.0"/>
    <s v="Web Developer"/>
    <s v="Devops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91"/>
    <s v="Dawit Tekeste"/>
    <s v="Male Cohort"/>
    <s v="Acadamy 1.0"/>
    <s v="Web Developer"/>
    <n v="0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104"/>
    <s v="Surafel Hailu"/>
    <s v="Male Cohort"/>
    <s v="Acadamy 1.0"/>
    <s v="Web Developer"/>
    <n v="0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58"/>
    <s v="Tesnim Mohammednur"/>
    <s v="Mothers Cohort"/>
    <s v="Acadamy 1.0"/>
    <s v="Web Developer"/>
    <n v="0"/>
    <n v="0"/>
    <n v="0"/>
    <n v="0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65"/>
    <s v="Heran Shumi"/>
    <s v="Female Cohort"/>
    <s v="Acadamy 1.0"/>
    <e v="#N/A"/>
    <e v="#N/A"/>
    <e v="#N/A"/>
    <e v="#N/A"/>
    <e v="#N/A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71"/>
    <s v="Meti Nigatu"/>
    <s v="Female Cohort"/>
    <s v="Acadamy 1.0"/>
    <e v="#N/A"/>
    <e v="#N/A"/>
    <e v="#N/A"/>
    <e v="#N/A"/>
    <e v="#N/A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84"/>
    <s v="Zufan Ayalew"/>
    <s v="Female Cohort"/>
    <s v="Acadamy 1.0"/>
    <e v="#N/A"/>
    <e v="#N/A"/>
    <e v="#N/A"/>
    <e v="#N/A"/>
    <e v="#N/A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102"/>
    <s v="Robel Amde"/>
    <s v="Male Cohort"/>
    <s v="Acadamy 1.0"/>
    <e v="#N/A"/>
    <e v="#N/A"/>
    <e v="#N/A"/>
    <e v="#N/A"/>
    <e v="#N/A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108"/>
    <s v="Yohannes Zewdu"/>
    <s v="Male Cohort"/>
    <s v="Acadamy 1.0"/>
    <e v="#N/A"/>
    <e v="#N/A"/>
    <e v="#N/A"/>
    <e v="#N/A"/>
    <e v="#N/A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50"/>
    <s v="Hawi Assefa"/>
    <s v="Mothers Cohort"/>
    <s v="Acadamy 1.0"/>
    <e v="#N/A"/>
    <e v="#N/A"/>
    <e v="#N/A"/>
    <e v="#N/A"/>
    <e v="#N/A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52"/>
    <s v="Hiwot Alemseged"/>
    <s v="Mothers Cohort"/>
    <s v="Acadamy 1.0"/>
    <e v="#N/A"/>
    <e v="#N/A"/>
    <e v="#N/A"/>
    <e v="#N/A"/>
    <e v="#N/A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53"/>
    <s v="Iman Zekaria"/>
    <s v="Mothers Cohort"/>
    <s v="Acadamy 1.0"/>
    <e v="#N/A"/>
    <e v="#N/A"/>
    <e v="#N/A"/>
    <e v="#N/A"/>
    <e v="#N/A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54"/>
    <s v="Nedra Nesib"/>
    <s v="Mothers Cohort"/>
    <s v="Acadamy 1.0"/>
    <e v="#N/A"/>
    <e v="#N/A"/>
    <e v="#N/A"/>
    <e v="#N/A"/>
    <e v="#N/A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55"/>
    <s v="Rihana Abdu"/>
    <s v="Mothers Cohort"/>
    <s v="Acadamy 1.0"/>
    <e v="#N/A"/>
    <e v="#N/A"/>
    <e v="#N/A"/>
    <e v="#N/A"/>
    <e v="#N/A"/>
    <x v="0"/>
    <x v="2"/>
    <m/>
    <s v="NO"/>
    <x v="6"/>
    <s v="Learner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78"/>
    <s v="Tseganesh Beyene"/>
    <s v="Female Cohort"/>
    <s v="Acadamy 1.0"/>
    <e v="#N/A"/>
    <e v="#N/A"/>
    <e v="#N/A"/>
    <e v="#N/A"/>
    <e v="#N/A"/>
    <x v="1"/>
    <x v="3"/>
    <m/>
    <s v="NO"/>
    <x v="6"/>
    <s v=" left on their own accord"/>
    <d v="2022-10-10T00:00:00"/>
    <n v="0"/>
    <x v="4"/>
    <x v="1"/>
    <n v="0"/>
    <x v="0"/>
    <x v="2"/>
    <m/>
    <m/>
    <n v="36077.199999999997"/>
    <m/>
    <m/>
    <m/>
    <n v="36077.199999999997"/>
    <m/>
    <m/>
  </r>
  <r>
    <s v="NA056"/>
    <s v="Ruth Kebede"/>
    <s v="Mothers Cohort"/>
    <s v="Acadamy 1.0"/>
    <e v="#N/A"/>
    <e v="#N/A"/>
    <e v="#N/A"/>
    <e v="#N/A"/>
    <e v="#N/A"/>
    <x v="1"/>
    <x v="3"/>
    <m/>
    <s v="NO"/>
    <x v="6"/>
    <s v=" left on their own accord"/>
    <d v="2022-10-10T00:00:00"/>
    <n v="0"/>
    <x v="4"/>
    <x v="1"/>
    <n v="0"/>
    <x v="0"/>
    <x v="2"/>
    <m/>
    <m/>
    <n v="36077.199999999997"/>
    <m/>
    <m/>
    <m/>
    <n v="36077.199999999997"/>
    <m/>
    <m/>
  </r>
  <r>
    <s v="NA036"/>
    <s v="Rewina Hagos"/>
    <s v="AWS FT Cohort"/>
    <s v="Acadamy 1.0"/>
    <e v="#N/A"/>
    <e v="#N/A"/>
    <e v="#N/A"/>
    <e v="#N/A"/>
    <e v="#N/A"/>
    <x v="1"/>
    <x v="3"/>
    <m/>
    <s v="NO"/>
    <x v="6"/>
    <s v=" left on their own accord"/>
    <d v="2022-04-18T00:00:00"/>
    <n v="0"/>
    <x v="4"/>
    <x v="1"/>
    <n v="0"/>
    <x v="0"/>
    <x v="2"/>
    <m/>
    <m/>
    <n v="36077.199999999997"/>
    <m/>
    <m/>
    <m/>
    <n v="36077.199999999997"/>
    <m/>
    <m/>
  </r>
  <r>
    <s v="NA093"/>
    <s v="Ephrem Bekele"/>
    <s v="Male Cohort"/>
    <s v="Acadamy 1.0"/>
    <e v="#N/A"/>
    <e v="#N/A"/>
    <e v="#N/A"/>
    <e v="#N/A"/>
    <e v="#N/A"/>
    <x v="1"/>
    <x v="4"/>
    <m/>
    <s v="NO"/>
    <x v="6"/>
    <s v="No longer with the company "/>
    <d v="2022-10-10T00:00:00"/>
    <n v="20370.7"/>
    <x v="5"/>
    <x v="1"/>
    <n v="0"/>
    <x v="0"/>
    <x v="2"/>
    <m/>
    <m/>
    <n v="36077.199999999997"/>
    <m/>
    <m/>
    <m/>
    <n v="36077.199999999997"/>
    <m/>
    <m/>
  </r>
  <r>
    <s v="NA100"/>
    <s v="Kirubel Girma"/>
    <s v="Male Cohort"/>
    <s v="Acadamy 1.0"/>
    <e v="#N/A"/>
    <e v="#N/A"/>
    <e v="#N/A"/>
    <e v="#N/A"/>
    <e v="#N/A"/>
    <x v="1"/>
    <x v="4"/>
    <m/>
    <s v="NO"/>
    <x v="6"/>
    <s v="No longer with the company "/>
    <d v="2022-10-10T00:00:00"/>
    <n v="20370.7"/>
    <x v="5"/>
    <x v="1"/>
    <n v="0"/>
    <x v="0"/>
    <x v="2"/>
    <m/>
    <m/>
    <n v="36077.199999999997"/>
    <m/>
    <m/>
    <m/>
    <n v="36077.199999999997"/>
    <m/>
    <m/>
  </r>
  <r>
    <s v="NA049"/>
    <s v="Hanna Tilahun"/>
    <s v="Mothers Cohort"/>
    <s v="Acadamy 1.0"/>
    <e v="#N/A"/>
    <e v="#N/A"/>
    <e v="#N/A"/>
    <e v="#N/A"/>
    <e v="#N/A"/>
    <x v="1"/>
    <x v="4"/>
    <m/>
    <s v="NO"/>
    <x v="6"/>
    <s v="No longer with the company "/>
    <d v="2022-10-10T00:00:00"/>
    <n v="20370.7"/>
    <x v="5"/>
    <x v="1"/>
    <n v="0"/>
    <x v="0"/>
    <x v="2"/>
    <m/>
    <m/>
    <n v="36077.199999999997"/>
    <m/>
    <m/>
    <m/>
    <n v="36077.199999999997"/>
    <m/>
    <m/>
  </r>
  <r>
    <s v="NA057"/>
    <s v="Semira Zekeria"/>
    <s v="Mothers Cohort"/>
    <s v="Acadamy 1.0"/>
    <e v="#N/A"/>
    <e v="#N/A"/>
    <e v="#N/A"/>
    <e v="#N/A"/>
    <e v="#N/A"/>
    <x v="1"/>
    <x v="4"/>
    <m/>
    <s v="NO"/>
    <x v="6"/>
    <s v="No longer with the company "/>
    <d v="2022-10-10T00:00:00"/>
    <n v="20370.7"/>
    <x v="5"/>
    <x v="1"/>
    <n v="0"/>
    <x v="0"/>
    <x v="2"/>
    <m/>
    <m/>
    <n v="36077.199999999997"/>
    <m/>
    <m/>
    <m/>
    <n v="36077.199999999997"/>
    <m/>
    <m/>
  </r>
  <r>
    <s v="NA041"/>
    <s v="Biniyam Nebso"/>
    <s v="Cheetah Cohort"/>
    <s v="Acadamy 1.0"/>
    <e v="#N/A"/>
    <e v="#N/A"/>
    <e v="#N/A"/>
    <e v="#N/A"/>
    <e v="#N/A"/>
    <x v="1"/>
    <x v="4"/>
    <m/>
    <s v="NO"/>
    <x v="6"/>
    <s v="No longer with the company "/>
    <d v="2022-01-12T00:00:00"/>
    <n v="20370.7"/>
    <x v="5"/>
    <x v="1"/>
    <n v="0"/>
    <x v="0"/>
    <x v="2"/>
    <m/>
    <m/>
    <n v="36077.199999999997"/>
    <m/>
    <m/>
    <m/>
    <n v="36077.199999999997"/>
    <m/>
    <m/>
  </r>
  <r>
    <s v="NA043"/>
    <s v="Endrias Aklilu"/>
    <s v="Cheetah Cohort"/>
    <s v="Acadamy 1.0"/>
    <e v="#N/A"/>
    <e v="#N/A"/>
    <e v="#N/A"/>
    <e v="#N/A"/>
    <e v="#N/A"/>
    <x v="1"/>
    <x v="4"/>
    <m/>
    <s v="NO"/>
    <x v="6"/>
    <s v="No longer with the company "/>
    <d v="2022-08-16T00:00:00"/>
    <n v="20370.7"/>
    <x v="5"/>
    <x v="1"/>
    <n v="0"/>
    <x v="0"/>
    <x v="2"/>
    <m/>
    <m/>
    <n v="36077.199999999997"/>
    <m/>
    <m/>
    <m/>
    <n v="36077.199999999997"/>
    <m/>
    <m/>
  </r>
  <r>
    <s v="NA027"/>
    <s v="Ellon Solomon"/>
    <s v="AWS FT Cohort"/>
    <s v="Acadamy 1.0"/>
    <e v="#N/A"/>
    <e v="#N/A"/>
    <e v="#N/A"/>
    <e v="#N/A"/>
    <e v="#N/A"/>
    <x v="0"/>
    <x v="5"/>
    <m/>
    <s v="NO"/>
    <x v="6"/>
    <s v="Payment made to CMU"/>
    <d v="2022-04-18T00:00:00"/>
    <n v="0"/>
    <x v="4"/>
    <x v="1"/>
    <n v="0"/>
    <x v="0"/>
    <x v="2"/>
    <m/>
    <m/>
    <n v="36077.199999999997"/>
    <m/>
    <m/>
    <m/>
    <n v="36077.199999999997"/>
    <m/>
    <m/>
  </r>
  <r>
    <s v="NA040"/>
    <s v="Ahmed Yassin"/>
    <s v="Cheetah Cohort"/>
    <s v="Acadamy 1.0"/>
    <s v="Cloud Administrator"/>
    <n v="0"/>
    <n v="0"/>
    <n v="0"/>
    <n v="0"/>
    <x v="0"/>
    <x v="6"/>
    <m/>
    <s v="NO"/>
    <x v="6"/>
    <s v="TTT"/>
    <d v="2022-08-13T00:00:00"/>
    <n v="20370.7"/>
    <x v="3"/>
    <x v="1"/>
    <n v="10900"/>
    <x v="0"/>
    <x v="2"/>
    <m/>
    <m/>
    <n v="36077.199999999997"/>
    <m/>
    <m/>
    <m/>
    <n v="36077.199999999997"/>
    <m/>
    <m/>
  </r>
  <r>
    <s v="NA024"/>
    <s v="Behailu  Yeshitla  Alemu"/>
    <s v="AWS FT Cohort"/>
    <s v="Acadamy 1.0"/>
    <s v="Cloud Engineer"/>
    <n v="0"/>
    <n v="0"/>
    <n v="0"/>
    <n v="0"/>
    <x v="0"/>
    <x v="6"/>
    <m/>
    <s v="NO"/>
    <x v="6"/>
    <s v="TTT"/>
    <d v="2022-04-18T00:00:00"/>
    <n v="36077.199999999997"/>
    <x v="1"/>
    <x v="1"/>
    <n v="18038.599999999999"/>
    <x v="0"/>
    <x v="2"/>
    <m/>
    <m/>
    <n v="36077.199999999997"/>
    <m/>
    <m/>
    <m/>
    <n v="36077.199999999997"/>
    <m/>
    <m/>
  </r>
  <r>
    <s v="NA007"/>
    <s v="Kidest Worku"/>
    <s v="Azure Cohort"/>
    <s v="Acadamy 1.0"/>
    <s v="Cloud Engineer"/>
    <n v="0"/>
    <n v="0"/>
    <n v="0"/>
    <n v="0"/>
    <x v="0"/>
    <x v="6"/>
    <m/>
    <s v="NO"/>
    <x v="6"/>
    <s v="TTT"/>
    <d v="2022-07-01T00:00:00"/>
    <n v="56597"/>
    <x v="2"/>
    <x v="1"/>
    <n v="28298.884999999998"/>
    <x v="0"/>
    <x v="2"/>
    <m/>
    <m/>
    <n v="36077.199999999997"/>
    <m/>
    <m/>
    <m/>
    <n v="36077.199999999997"/>
    <m/>
    <m/>
  </r>
  <r>
    <s v="NA081"/>
    <s v="Yalembrhan Kelayneh"/>
    <s v="Female Cohort"/>
    <s v="Acadamy 1.0"/>
    <s v="Cloud Engineer"/>
    <s v="Web Developer"/>
    <n v="0"/>
    <n v="0"/>
    <n v="0"/>
    <x v="0"/>
    <x v="6"/>
    <m/>
    <s v="NO"/>
    <x v="6"/>
    <s v="TTT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69"/>
    <s v="Meron Tamirat"/>
    <s v="Female Cohort"/>
    <s v="Acadamy 1.0"/>
    <s v="Devops"/>
    <s v="Cloud Administrator"/>
    <n v="0"/>
    <n v="0"/>
    <n v="0"/>
    <x v="0"/>
    <x v="6"/>
    <m/>
    <s v="NO"/>
    <x v="6"/>
    <s v="TTT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105"/>
    <s v="Teshome Mosneh"/>
    <s v="Male Cohort"/>
    <s v="Acadamy 1.0"/>
    <s v="Digital Twin Engineer"/>
    <n v="0"/>
    <n v="0"/>
    <n v="0"/>
    <n v="0"/>
    <x v="0"/>
    <x v="6"/>
    <m/>
    <s v="NO"/>
    <x v="6"/>
    <s v="TTT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66"/>
    <s v="Hikma Taju"/>
    <s v="Female Cohort"/>
    <s v="Acadamy 1.0"/>
    <s v="Systems Administrator"/>
    <n v="0"/>
    <n v="0"/>
    <n v="0"/>
    <n v="0"/>
    <x v="0"/>
    <x v="6"/>
    <m/>
    <s v="NO"/>
    <x v="6"/>
    <s v="TTT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67"/>
    <s v="Ikram Behiru"/>
    <s v="Female Cohort"/>
    <s v="Acadamy 1.0"/>
    <s v="Systems Administrator"/>
    <n v="0"/>
    <n v="0"/>
    <n v="0"/>
    <n v="0"/>
    <x v="0"/>
    <x v="6"/>
    <m/>
    <s v="NO"/>
    <x v="6"/>
    <s v="TTT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106"/>
    <s v="Tophik Mohammed"/>
    <s v="Male Cohort"/>
    <s v="Acadamy 1.0"/>
    <s v="Systems Administrator"/>
    <n v="0"/>
    <n v="0"/>
    <n v="0"/>
    <n v="0"/>
    <x v="0"/>
    <x v="6"/>
    <m/>
    <s v="NO"/>
    <x v="6"/>
    <s v="TTT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012"/>
    <s v="Meryem Abdulmohsin"/>
    <s v="Azure Cohort"/>
    <s v="Acadamy 1.0"/>
    <e v="#N/A"/>
    <e v="#N/A"/>
    <e v="#N/A"/>
    <e v="#N/A"/>
    <e v="#N/A"/>
    <x v="0"/>
    <x v="6"/>
    <m/>
    <s v="NO"/>
    <x v="6"/>
    <s v="TTT"/>
    <d v="2022-07-01T00:00:00"/>
    <n v="56597"/>
    <x v="2"/>
    <x v="1"/>
    <n v="28298.884999999998"/>
    <x v="0"/>
    <x v="2"/>
    <m/>
    <m/>
    <n v="36077.199999999997"/>
    <m/>
    <m/>
    <m/>
    <n v="36077.199999999997"/>
    <m/>
    <m/>
  </r>
  <r>
    <s v="NA045"/>
    <s v="Samrawit Ayalew"/>
    <s v="Cheetah Cohort"/>
    <s v="Acadamy 1.0"/>
    <e v="#N/A"/>
    <e v="#N/A"/>
    <e v="#N/A"/>
    <e v="#N/A"/>
    <e v="#N/A"/>
    <x v="0"/>
    <x v="6"/>
    <m/>
    <s v="NO"/>
    <x v="6"/>
    <s v="TTT"/>
    <d v="2022-08-12T00:00:00"/>
    <n v="20370.7"/>
    <x v="3"/>
    <x v="1"/>
    <n v="10900"/>
    <x v="0"/>
    <x v="2"/>
    <m/>
    <m/>
    <n v="36077.199999999997"/>
    <m/>
    <m/>
    <m/>
    <n v="36077.199999999997"/>
    <m/>
    <m/>
  </r>
  <r>
    <s v="NA078"/>
    <s v="Tseganesh Abera"/>
    <s v="Female Cohort"/>
    <s v="Acadamy 1.0"/>
    <e v="#N/A"/>
    <e v="#N/A"/>
    <e v="#N/A"/>
    <e v="#N/A"/>
    <e v="#N/A"/>
    <x v="0"/>
    <x v="6"/>
    <m/>
    <s v="NO"/>
    <x v="6"/>
    <s v="TTT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103"/>
    <s v="Robel Dereje"/>
    <s v="Male Cohort"/>
    <s v="Acadamy 1.0"/>
    <e v="#N/A"/>
    <e v="#N/A"/>
    <e v="#N/A"/>
    <e v="#N/A"/>
    <e v="#N/A"/>
    <x v="0"/>
    <x v="6"/>
    <m/>
    <s v="NO"/>
    <x v="6"/>
    <s v="TTT"/>
    <d v="2022-10-10T00:00:00"/>
    <n v="20370.7"/>
    <x v="3"/>
    <x v="1"/>
    <n v="10900"/>
    <x v="0"/>
    <x v="2"/>
    <m/>
    <m/>
    <n v="36077.199999999997"/>
    <m/>
    <m/>
    <m/>
    <n v="36077.199999999997"/>
    <m/>
    <m/>
  </r>
  <r>
    <s v="NA107"/>
    <s v="Yisehak Teshome"/>
    <s v="Male Cohort"/>
    <s v="Acadamy 1.0"/>
    <e v="#N/A"/>
    <e v="#N/A"/>
    <e v="#N/A"/>
    <e v="#N/A"/>
    <e v="#N/A"/>
    <x v="0"/>
    <x v="6"/>
    <m/>
    <s v="NO"/>
    <x v="6"/>
    <s v="TTT"/>
    <d v="2022-10-10T00:00:00"/>
    <n v="20370.7"/>
    <x v="3"/>
    <x v="1"/>
    <n v="10900"/>
    <x v="0"/>
    <x v="2"/>
    <m/>
    <m/>
    <n v="36077.199999999997"/>
    <m/>
    <m/>
    <m/>
    <n v="36077.19999999999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3D984-69B4-4C56-80F7-06192190AE60}" name="PivotTable4" cacheId="16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1:E12" firstHeaderRow="0" firstDataRow="1" firstDataCol="0"/>
  <pivotFields count="3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43" outline="0" showAll="0"/>
    <pivotField dataField="1" compact="0" numFmtId="43" outline="0" showAll="0"/>
    <pivotField compact="0" numFmtId="43" outline="0" showAll="0">
      <items count="3">
        <item x="1"/>
        <item x="0"/>
        <item t="default"/>
      </items>
    </pivotField>
    <pivotField dataField="1" compact="0" numFmtId="43" outline="0" showAll="0"/>
    <pivotField compact="0" numFmtId="43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numFmtId="43" outline="0" showAll="0"/>
    <pivotField compact="0" outline="0" showAll="0"/>
    <pivotField compact="0" outline="0" showAll="0"/>
    <pivotField dataField="1" compact="0" outline="0" showAll="0"/>
    <pivotField compact="0" numFmtId="43" outline="0" showAll="0"/>
    <pivotField compact="0" outline="0" showAll="0"/>
    <pivotField compact="0" outline="0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Gross Salary - Dec 23" fld="17" baseField="0" baseItem="0"/>
    <dataField name="Gross Salary - Jan 24" fld="19" baseField="0" baseItem="0"/>
    <dataField name="Gross Salary - Feb 24" fld="23" baseField="0" baseItem="0"/>
    <dataField name="Gross Salary - March 24" fld="27" baseField="0" baseItem="0"/>
  </dataFields>
  <formats count="8">
    <format dxfId="34">
      <pivotArea outline="0" collapsedLevelsAreSubtotals="1" fieldPosition="0"/>
    </format>
    <format dxfId="35">
      <pivotArea type="all" dataOnly="0" outline="0" fieldPosition="0"/>
    </format>
    <format dxfId="3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8">
      <pivotArea type="all" dataOnly="0" outline="0" fieldPosition="0"/>
    </format>
    <format dxfId="39">
      <pivotArea outline="0" collapsedLevelsAreSubtotals="1" fieldPosition="0"/>
    </format>
    <format dxfId="4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06EAE-43DA-4614-A6CA-B1EA73709DEB}" name="PivotTable3" cacheId="16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6:E17" firstHeaderRow="0" firstDataRow="1" firstDataCol="0"/>
  <pivotFields count="3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43" outline="0" showAll="0"/>
    <pivotField compact="0" numFmtId="43" outline="0" showAll="0"/>
    <pivotField dataField="1" compact="0" numFmtId="43" outline="0" showAll="0">
      <items count="3">
        <item x="1"/>
        <item x="0"/>
        <item t="default"/>
      </items>
    </pivotField>
    <pivotField compact="0" numFmtId="43" outline="0" showAll="0"/>
    <pivotField compact="0" numFmtId="43" outline="0" showAll="0">
      <items count="4">
        <item x="1"/>
        <item x="2"/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numFmtId="43" outline="0" showAll="0"/>
    <pivotField compact="0" outline="0" showAll="0"/>
    <pivotField dataField="1" compact="0" outline="0" showAll="0"/>
    <pivotField compact="0" outline="0" showAll="0"/>
    <pivotField compact="0" numFmtId="43" outline="0" showAll="0"/>
    <pivotField compact="0" outline="0" showAll="0"/>
    <pivotField dataField="1" compact="0" outline="0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Gross Income - Dec 23" fld="18" baseField="0" baseItem="0"/>
    <dataField name="Gross Income - Jan 24" fld="22" baseField="0" baseItem="0"/>
    <dataField name="Gross Income  - Feb 24 " fld="26" baseField="0" baseItem="0"/>
    <dataField name="Gross Income - March 24" fld="30" baseField="0" baseItem="0"/>
  </dataFields>
  <formats count="6">
    <format dxfId="28">
      <pivotArea outline="0" collapsedLevelsAreSubtotals="1" fieldPosition="0"/>
    </format>
    <format dxfId="2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0">
      <pivotArea type="all" dataOnly="0" outline="0" fieldPosition="0"/>
    </format>
    <format dxfId="31">
      <pivotArea outline="0" collapsedLevelsAreSubtotals="1" fieldPosition="0"/>
    </format>
    <format dxfId="3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A10F8-49FB-4863-91EF-D2E1D6E4561D}" name="PivotTable8" cacheId="16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3:E34" firstHeaderRow="0" firstDataRow="1" firstDataCol="0"/>
  <pivotFields count="3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43" outline="0" showAll="0"/>
    <pivotField dataField="1" compact="0" numFmtId="43" outline="0" showAll="0"/>
    <pivotField compact="0" numFmtId="43" outline="0" showAll="0">
      <items count="3">
        <item x="1"/>
        <item x="0"/>
        <item t="default"/>
      </items>
    </pivotField>
    <pivotField dataField="1" compact="0" numFmtId="43" outline="0" showAll="0"/>
    <pivotField compact="0" numFmtId="43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numFmtId="43" outline="0" showAll="0"/>
    <pivotField compact="0" outline="0" showAll="0"/>
    <pivotField compact="0" outline="0" showAll="0"/>
    <pivotField dataField="1" compact="0" outline="0" showAll="0"/>
    <pivotField compact="0" numFmtId="43" outline="0" showAll="0"/>
    <pivotField compact="0" outline="0" showAll="0"/>
    <pivotField compact="0" outline="0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Gross Salary - Dec 23" fld="17" baseField="0" baseItem="0"/>
    <dataField name="Gross Salary - Jan 24" fld="19" baseField="0" baseItem="0"/>
    <dataField name="Gross Salary - Feb 24" fld="23" baseField="0" baseItem="0"/>
    <dataField name="Gross Salary - March 24" fld="27" baseField="0" baseItem="0"/>
  </dataFields>
  <formats count="8">
    <format dxfId="20">
      <pivotArea outline="0" collapsedLevelsAreSubtotals="1" fieldPosition="0"/>
    </format>
    <format dxfId="21">
      <pivotArea type="all" dataOnly="0" outline="0" fieldPosition="0"/>
    </format>
    <format dxfId="2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4">
      <pivotArea type="all" dataOnly="0" outline="0" fieldPosition="0"/>
    </format>
    <format dxfId="25">
      <pivotArea outline="0" collapsedLevelsAreSubtotals="1" fieldPosition="0"/>
    </format>
    <format dxfId="2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7FE416-D430-424E-9E1C-71B7AE5ADA4F}" name="PivotTable7" cacheId="16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8:E39" firstHeaderRow="0" firstDataRow="1" firstDataCol="0"/>
  <pivotFields count="3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43" outline="0" showAll="0"/>
    <pivotField compact="0" numFmtId="43" outline="0" showAll="0"/>
    <pivotField dataField="1" compact="0" numFmtId="43" outline="0" showAll="0">
      <items count="3">
        <item x="1"/>
        <item x="0"/>
        <item t="default"/>
      </items>
    </pivotField>
    <pivotField compact="0" numFmtId="43" outline="0" showAll="0"/>
    <pivotField compact="0" numFmtId="43" outline="0" showAll="0">
      <items count="4">
        <item x="1"/>
        <item x="2"/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numFmtId="43" outline="0" showAll="0"/>
    <pivotField compact="0" outline="0" showAll="0"/>
    <pivotField dataField="1" compact="0" outline="0" showAll="0"/>
    <pivotField compact="0" outline="0" showAll="0"/>
    <pivotField compact="0" numFmtId="43" outline="0" showAll="0"/>
    <pivotField compact="0" outline="0" showAll="0"/>
    <pivotField dataField="1" compact="0" outline="0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Gross Income - Dec 23" fld="18" baseField="0" baseItem="0"/>
    <dataField name="Gross Income - Jan 24" fld="22" baseField="0" baseItem="0"/>
    <dataField name="Gross Income  - Feb 24 " fld="26" baseField="0" baseItem="0"/>
    <dataField name="Gross Income - March 24" fld="30" baseField="0" baseItem="0"/>
  </dataFields>
  <formats count="6">
    <format dxfId="14">
      <pivotArea outline="0" collapsedLevelsAreSubtotals="1" fieldPosition="0"/>
    </format>
    <format dxfId="1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">
      <pivotArea type="all" dataOnly="0" outline="0" fieldPosition="0"/>
    </format>
    <format dxfId="17">
      <pivotArea outline="0" collapsedLevelsAreSubtotals="1" fieldPosition="0"/>
    </format>
    <format dxfId="1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8B287C-F876-42B2-820F-9168BAA21A16}" name="PivotTable6" cacheId="16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27:E28" firstHeaderRow="0" firstDataRow="1" firstDataCol="0"/>
  <pivotFields count="3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43" outline="0" showAll="0"/>
    <pivotField compact="0" numFmtId="43" outline="0" showAll="0"/>
    <pivotField dataField="1" compact="0" numFmtId="43" outline="0" showAll="0">
      <items count="3">
        <item x="1"/>
        <item x="0"/>
        <item t="default"/>
      </items>
    </pivotField>
    <pivotField compact="0" numFmtId="43" outline="0" showAll="0"/>
    <pivotField compact="0" numFmtId="43" outline="0" showAll="0">
      <items count="4">
        <item x="1"/>
        <item x="2"/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numFmtId="43" outline="0" showAll="0"/>
    <pivotField compact="0" outline="0" showAll="0"/>
    <pivotField dataField="1" compact="0" outline="0" showAll="0"/>
    <pivotField compact="0" outline="0" showAll="0"/>
    <pivotField compact="0" numFmtId="43" outline="0" showAll="0"/>
    <pivotField compact="0" outline="0" showAll="0"/>
    <pivotField dataField="1" compact="0" outline="0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Gross Income - Dec 23" fld="18" baseField="0" baseItem="0"/>
    <dataField name="Gross Income - Jan 24" fld="22" baseField="0" baseItem="0"/>
    <dataField name="Gross Income  - Feb 24 " fld="26" baseField="0" baseItem="0"/>
    <dataField name="Gross Income - March 24" fld="30" baseField="0" baseItem="0"/>
  </dataFields>
  <formats count="6">
    <format dxfId="8">
      <pivotArea outline="0" collapsedLevelsAreSubtotals="1" fieldPosition="0"/>
    </format>
    <format dxfId="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4CAE90-707D-4B34-A9F0-E567DF72CDE9}" name="PivotTable5" cacheId="16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22:E23" firstHeaderRow="0" firstDataRow="1" firstDataCol="0"/>
  <pivotFields count="3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43" outline="0" showAll="0"/>
    <pivotField dataField="1" compact="0" numFmtId="43" outline="0" showAll="0"/>
    <pivotField compact="0" numFmtId="43" outline="0" showAll="0">
      <items count="3">
        <item x="1"/>
        <item x="0"/>
        <item t="default"/>
      </items>
    </pivotField>
    <pivotField dataField="1" compact="0" numFmtId="43" outline="0" showAll="0"/>
    <pivotField compact="0" numFmtId="43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numFmtId="43" outline="0" showAll="0"/>
    <pivotField compact="0" outline="0" showAll="0"/>
    <pivotField compact="0" outline="0" showAll="0"/>
    <pivotField dataField="1" compact="0" outline="0" showAll="0"/>
    <pivotField compact="0" numFmtId="43" outline="0" showAll="0"/>
    <pivotField compact="0" outline="0" showAll="0"/>
    <pivotField compact="0" outline="0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Gross Salary - Dec 23" fld="17" baseField="0" baseItem="0"/>
    <dataField name="Gross Salary - Jan 24" fld="19" baseField="0" baseItem="0"/>
    <dataField name="Gross Salary - Feb 24" fld="23" baseField="0" baseItem="0"/>
    <dataField name="Gross Salary - March 24" fld="27" baseField="0" baseItem="0"/>
  </dataFields>
  <formats count="8">
    <format dxfId="0">
      <pivotArea outline="0" collapsedLevelsAreSubtotals="1" fieldPosition="0"/>
    </format>
    <format dxfId="1">
      <pivotArea type="all" dataOnly="0" outline="0" fieldPosition="0"/>
    </format>
    <format dxfId="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">
      <pivotArea type="all" dataOnly="0" outline="0" fieldPosition="0"/>
    </format>
    <format dxfId="5">
      <pivotArea outline="0" collapsedLevelsAreSubtotals="1" fieldPosition="0"/>
    </format>
    <format dxfId="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3DFB41-8194-4167-A082-6795AF2B325E}" name="PivotTable1" cacheId="16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:D13" firstHeaderRow="1" firstDataRow="1" firstDataCol="2"/>
  <pivotFields count="31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outline="0" showAll="0"/>
  </pivotFields>
  <rowFields count="2">
    <field x="9"/>
    <field x="10"/>
  </rowFields>
  <rowItems count="10">
    <i>
      <x/>
      <x/>
    </i>
    <i r="1">
      <x v="1"/>
    </i>
    <i r="1">
      <x v="2"/>
    </i>
    <i r="1">
      <x v="5"/>
    </i>
    <i r="1">
      <x v="6"/>
    </i>
    <i t="default">
      <x/>
    </i>
    <i>
      <x v="1"/>
      <x v="3"/>
    </i>
    <i r="1">
      <x v="4"/>
    </i>
    <i t="default">
      <x v="1"/>
    </i>
    <i t="grand">
      <x/>
    </i>
  </rowItems>
  <colItems count="1">
    <i/>
  </colItems>
  <dataFields count="1">
    <dataField name="Count of Nedamco ID" fld="0" subtotal="count" baseField="0" baseItem="0"/>
  </dataField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412239-A994-48B1-BB05-FE9B2CA649B3}" name="PivotTable2" cacheId="16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3:O12" firstHeaderRow="1" firstDataRow="2" firstDataCol="1"/>
  <pivotFields count="31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2"/>
        <item x="4"/>
        <item x="3"/>
        <item x="1"/>
        <item x="0"/>
        <item x="5"/>
        <item x="6"/>
        <item t="default"/>
      </items>
    </pivotField>
    <pivotField compact="0" outline="0" showAll="0"/>
    <pivotField compact="0" numFmtId="14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outline="0" showAll="0"/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Nedamco ID" fld="0" subtotal="count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6831-4685-40C4-89A3-70A791D1A302}">
  <dimension ref="C3:G23"/>
  <sheetViews>
    <sheetView topLeftCell="A5" workbookViewId="0">
      <selection activeCell="B8" sqref="B8"/>
    </sheetView>
  </sheetViews>
  <sheetFormatPr defaultRowHeight="15"/>
  <cols>
    <col min="4" max="4" width="16.28515625" bestFit="1" customWidth="1"/>
    <col min="7" max="7" width="15.28515625" customWidth="1"/>
  </cols>
  <sheetData>
    <row r="3" spans="3:7" ht="18.75">
      <c r="C3" s="233"/>
    </row>
    <row r="6" spans="3:7">
      <c r="E6" s="421" t="s">
        <v>0</v>
      </c>
      <c r="F6" s="421"/>
      <c r="G6" s="416" t="s">
        <v>1</v>
      </c>
    </row>
    <row r="7" spans="3:7">
      <c r="E7" s="416"/>
      <c r="F7" s="416"/>
      <c r="G7" s="416"/>
    </row>
    <row r="8" spans="3:7">
      <c r="D8" s="418" t="s">
        <v>2</v>
      </c>
      <c r="E8" s="418" t="s">
        <v>3</v>
      </c>
      <c r="F8" s="418" t="s">
        <v>4</v>
      </c>
      <c r="G8" s="418" t="s">
        <v>3</v>
      </c>
    </row>
    <row r="9" spans="3:7">
      <c r="D9" s="279" t="s">
        <v>5</v>
      </c>
      <c r="E9" s="279">
        <v>14</v>
      </c>
      <c r="F9" s="279"/>
      <c r="G9" s="279">
        <v>14</v>
      </c>
    </row>
    <row r="10" spans="3:7">
      <c r="D10" s="419" t="s">
        <v>6</v>
      </c>
      <c r="E10" s="286">
        <v>1</v>
      </c>
      <c r="F10">
        <v>5</v>
      </c>
      <c r="G10">
        <v>2</v>
      </c>
    </row>
    <row r="11" spans="3:7">
      <c r="D11" s="419" t="s">
        <v>7</v>
      </c>
      <c r="E11" t="s">
        <v>8</v>
      </c>
      <c r="F11">
        <v>1</v>
      </c>
      <c r="G11">
        <v>2</v>
      </c>
    </row>
    <row r="12" spans="3:7">
      <c r="D12" s="419" t="s">
        <v>9</v>
      </c>
      <c r="E12" s="286">
        <v>6</v>
      </c>
      <c r="F12" t="s">
        <v>8</v>
      </c>
      <c r="G12">
        <v>36</v>
      </c>
    </row>
    <row r="13" spans="3:7">
      <c r="D13" s="419" t="s">
        <v>10</v>
      </c>
      <c r="E13" s="417">
        <v>1</v>
      </c>
      <c r="F13" t="s">
        <v>8</v>
      </c>
      <c r="G13">
        <v>3</v>
      </c>
    </row>
    <row r="14" spans="3:7">
      <c r="D14" s="419" t="s">
        <v>11</v>
      </c>
      <c r="E14" s="286">
        <v>1</v>
      </c>
      <c r="F14">
        <v>1</v>
      </c>
      <c r="G14">
        <v>3</v>
      </c>
    </row>
    <row r="15" spans="3:7">
      <c r="D15" s="419" t="s">
        <v>12</v>
      </c>
      <c r="E15" t="s">
        <v>8</v>
      </c>
      <c r="F15" t="s">
        <v>8</v>
      </c>
      <c r="G15">
        <v>1</v>
      </c>
    </row>
    <row r="16" spans="3:7">
      <c r="D16" s="419" t="s">
        <v>13</v>
      </c>
      <c r="E16" t="s">
        <v>8</v>
      </c>
      <c r="F16" t="s">
        <v>8</v>
      </c>
      <c r="G16">
        <v>1</v>
      </c>
    </row>
    <row r="17" spans="4:7">
      <c r="D17" s="419" t="s">
        <v>14</v>
      </c>
      <c r="E17" t="s">
        <v>8</v>
      </c>
      <c r="F17" t="s">
        <v>8</v>
      </c>
      <c r="G17">
        <v>25</v>
      </c>
    </row>
    <row r="18" spans="4:7">
      <c r="D18" s="419" t="s">
        <v>15</v>
      </c>
      <c r="E18" t="s">
        <v>8</v>
      </c>
      <c r="F18" t="s">
        <v>8</v>
      </c>
      <c r="G18">
        <v>10</v>
      </c>
    </row>
    <row r="19" spans="4:7">
      <c r="D19" s="419" t="s">
        <v>16</v>
      </c>
      <c r="E19" t="s">
        <v>8</v>
      </c>
      <c r="F19" t="s">
        <v>8</v>
      </c>
      <c r="G19">
        <v>10</v>
      </c>
    </row>
    <row r="20" spans="4:7">
      <c r="D20" s="419" t="s">
        <v>17</v>
      </c>
      <c r="E20" t="s">
        <v>8</v>
      </c>
      <c r="F20" t="s">
        <v>8</v>
      </c>
      <c r="G20" t="s">
        <v>8</v>
      </c>
    </row>
    <row r="21" spans="4:7">
      <c r="D21" s="226" t="s">
        <v>18</v>
      </c>
      <c r="E21" s="226">
        <f>SUM(E9:E19)</f>
        <v>23</v>
      </c>
      <c r="F21" s="226">
        <f>SUM(F9:F19)</f>
        <v>7</v>
      </c>
      <c r="G21" s="226">
        <f>SUM(G9:G19)</f>
        <v>107</v>
      </c>
    </row>
    <row r="23" spans="4:7">
      <c r="D23" t="s">
        <v>19</v>
      </c>
      <c r="E23">
        <v>99</v>
      </c>
    </row>
  </sheetData>
  <mergeCells count="1">
    <mergeCell ref="E6:F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D3A7-E740-4E96-83D3-215C0DA3AE2A}">
  <dimension ref="A1:AY1048541"/>
  <sheetViews>
    <sheetView showGridLines="0" topLeftCell="H1" zoomScale="98" workbookViewId="0">
      <pane ySplit="2" topLeftCell="A63" activePane="bottomLeft" state="frozen"/>
      <selection pane="bottomLeft" activeCell="AY83" sqref="AY83"/>
    </sheetView>
  </sheetViews>
  <sheetFormatPr defaultColWidth="9.28515625" defaultRowHeight="15" customHeight="1"/>
  <cols>
    <col min="1" max="1" width="15.42578125" bestFit="1" customWidth="1"/>
    <col min="2" max="2" width="37.140625" customWidth="1"/>
    <col min="3" max="4" width="20.28515625" customWidth="1"/>
    <col min="5" max="6" width="32.7109375" customWidth="1"/>
    <col min="7" max="7" width="20.28515625" customWidth="1"/>
    <col min="8" max="8" width="20.140625" customWidth="1"/>
    <col min="9" max="9" width="20.28515625" customWidth="1"/>
    <col min="10" max="11" width="21.5703125" bestFit="1" customWidth="1"/>
    <col min="12" max="12" width="18.28515625" bestFit="1" customWidth="1"/>
    <col min="13" max="13" width="20" bestFit="1" customWidth="1"/>
    <col min="14" max="14" width="19.85546875" customWidth="1"/>
    <col min="15" max="15" width="33.7109375" hidden="1" customWidth="1"/>
    <col min="16" max="16" width="23.7109375" customWidth="1"/>
    <col min="17" max="17" width="26.42578125" customWidth="1"/>
    <col min="18" max="18" width="24.5703125" bestFit="1" customWidth="1"/>
    <col min="19" max="19" width="25.7109375" bestFit="1" customWidth="1"/>
    <col min="20" max="20" width="24.140625" style="173" bestFit="1" customWidth="1"/>
    <col min="21" max="21" width="33" bestFit="1" customWidth="1"/>
    <col min="22" max="22" width="34.140625" bestFit="1" customWidth="1"/>
    <col min="23" max="23" width="25.28515625" style="174" bestFit="1" customWidth="1"/>
    <col min="24" max="24" width="24.42578125" bestFit="1" customWidth="1"/>
    <col min="25" max="25" width="33.28515625" bestFit="1" customWidth="1"/>
    <col min="26" max="26" width="34.42578125" bestFit="1" customWidth="1"/>
    <col min="27" max="27" width="26.140625" bestFit="1" customWidth="1"/>
    <col min="28" max="28" width="27" bestFit="1" customWidth="1"/>
    <col min="29" max="29" width="35.85546875" bestFit="1" customWidth="1"/>
    <col min="30" max="30" width="37.140625" bestFit="1" customWidth="1"/>
    <col min="31" max="31" width="28" customWidth="1"/>
    <col min="32" max="32" width="23.42578125" customWidth="1"/>
    <col min="33" max="34" width="19.42578125" customWidth="1"/>
    <col min="35" max="35" width="20.85546875" customWidth="1"/>
    <col min="36" max="36" width="19.42578125" customWidth="1"/>
    <col min="37" max="37" width="20.85546875" customWidth="1"/>
    <col min="38" max="38" width="18.5703125" customWidth="1"/>
    <col min="39" max="39" width="20.85546875" customWidth="1"/>
    <col min="40" max="40" width="19.42578125" customWidth="1"/>
    <col min="41" max="41" width="20.85546875" customWidth="1"/>
    <col min="42" max="42" width="19.42578125" customWidth="1"/>
    <col min="43" max="43" width="20.85546875" customWidth="1"/>
    <col min="44" max="44" width="19.42578125" customWidth="1"/>
    <col min="45" max="45" width="20.85546875" customWidth="1"/>
    <col min="46" max="46" width="19.42578125" customWidth="1"/>
    <col min="47" max="47" width="20.85546875" customWidth="1"/>
    <col min="48" max="48" width="19.42578125" customWidth="1"/>
    <col min="49" max="49" width="20.85546875" customWidth="1"/>
    <col min="50" max="50" width="19.42578125" customWidth="1"/>
    <col min="51" max="51" width="20.85546875" customWidth="1"/>
  </cols>
  <sheetData>
    <row r="1" spans="1:51">
      <c r="A1" s="439" t="s">
        <v>329</v>
      </c>
      <c r="B1" s="440"/>
      <c r="C1" s="441"/>
      <c r="D1" s="291"/>
      <c r="E1" s="439" t="s">
        <v>330</v>
      </c>
      <c r="F1" s="440"/>
      <c r="G1" s="440"/>
      <c r="H1" s="440"/>
      <c r="I1" s="441"/>
      <c r="J1" s="291"/>
      <c r="K1" s="439" t="s">
        <v>331</v>
      </c>
      <c r="L1" s="440"/>
      <c r="M1" s="440"/>
      <c r="N1" s="440"/>
      <c r="O1" s="440"/>
      <c r="P1" s="441"/>
      <c r="Q1" s="292"/>
      <c r="R1" s="437">
        <v>45261</v>
      </c>
      <c r="S1" s="437"/>
      <c r="T1" s="436">
        <v>45292</v>
      </c>
      <c r="U1" s="437"/>
      <c r="V1" s="437"/>
      <c r="W1" s="438"/>
      <c r="X1" s="436">
        <v>45323</v>
      </c>
      <c r="Y1" s="437"/>
      <c r="Z1" s="437"/>
      <c r="AA1" s="438"/>
      <c r="AB1" s="436">
        <v>45352</v>
      </c>
      <c r="AC1" s="437"/>
      <c r="AD1" s="437"/>
      <c r="AE1" s="442"/>
      <c r="AF1" s="435">
        <v>45383</v>
      </c>
      <c r="AG1" s="429"/>
      <c r="AH1" s="429"/>
      <c r="AI1" s="429"/>
      <c r="AJ1" s="429">
        <v>45413</v>
      </c>
      <c r="AK1" s="429"/>
      <c r="AL1" s="429">
        <v>45444</v>
      </c>
      <c r="AM1" s="429"/>
      <c r="AN1" s="429">
        <v>45474</v>
      </c>
      <c r="AO1" s="429"/>
      <c r="AP1" s="429">
        <v>45505</v>
      </c>
      <c r="AQ1" s="429"/>
      <c r="AR1" s="429">
        <v>45536</v>
      </c>
      <c r="AS1" s="429"/>
      <c r="AT1" s="429">
        <v>45566</v>
      </c>
      <c r="AU1" s="429"/>
      <c r="AV1" s="429">
        <v>45597</v>
      </c>
      <c r="AW1" s="429"/>
      <c r="AX1" s="429">
        <v>45627</v>
      </c>
      <c r="AY1" s="429"/>
    </row>
    <row r="2" spans="1:51">
      <c r="A2" s="269" t="s">
        <v>186</v>
      </c>
      <c r="B2" s="270" t="s">
        <v>185</v>
      </c>
      <c r="C2" s="271" t="s">
        <v>332</v>
      </c>
      <c r="D2" s="172" t="s">
        <v>333</v>
      </c>
      <c r="E2" s="269" t="s">
        <v>334</v>
      </c>
      <c r="F2" s="270" t="s">
        <v>335</v>
      </c>
      <c r="G2" s="270" t="s">
        <v>336</v>
      </c>
      <c r="H2" s="270" t="s">
        <v>337</v>
      </c>
      <c r="I2" s="272" t="s">
        <v>338</v>
      </c>
      <c r="J2" s="269" t="s">
        <v>312</v>
      </c>
      <c r="K2" s="269" t="s">
        <v>313</v>
      </c>
      <c r="L2" s="270" t="s">
        <v>339</v>
      </c>
      <c r="M2" s="270" t="s">
        <v>340</v>
      </c>
      <c r="N2" s="270" t="s">
        <v>2</v>
      </c>
      <c r="O2" s="273" t="s">
        <v>312</v>
      </c>
      <c r="P2" s="274" t="s">
        <v>341</v>
      </c>
      <c r="Q2" s="275" t="s">
        <v>342</v>
      </c>
      <c r="R2" s="273" t="s">
        <v>343</v>
      </c>
      <c r="S2" s="276" t="s">
        <v>344</v>
      </c>
      <c r="T2" s="277" t="s">
        <v>345</v>
      </c>
      <c r="U2" s="273" t="s">
        <v>346</v>
      </c>
      <c r="V2" s="273" t="s">
        <v>347</v>
      </c>
      <c r="W2" s="276" t="s">
        <v>348</v>
      </c>
      <c r="X2" s="277" t="s">
        <v>349</v>
      </c>
      <c r="Y2" s="273" t="s">
        <v>350</v>
      </c>
      <c r="Z2" s="273" t="s">
        <v>351</v>
      </c>
      <c r="AA2" s="276" t="s">
        <v>352</v>
      </c>
      <c r="AB2" s="277" t="s">
        <v>353</v>
      </c>
      <c r="AC2" s="273" t="s">
        <v>354</v>
      </c>
      <c r="AD2" s="273" t="s">
        <v>355</v>
      </c>
      <c r="AE2" s="274" t="s">
        <v>356</v>
      </c>
      <c r="AF2" s="275" t="s">
        <v>357</v>
      </c>
      <c r="AG2" s="273"/>
      <c r="AH2" s="273"/>
      <c r="AI2" s="273" t="s">
        <v>358</v>
      </c>
      <c r="AJ2" s="273" t="s">
        <v>359</v>
      </c>
      <c r="AK2" s="273" t="s">
        <v>360</v>
      </c>
      <c r="AL2" s="273" t="s">
        <v>361</v>
      </c>
      <c r="AM2" s="273" t="s">
        <v>362</v>
      </c>
      <c r="AN2" s="273" t="s">
        <v>361</v>
      </c>
      <c r="AO2" s="273" t="s">
        <v>363</v>
      </c>
      <c r="AP2" s="273" t="s">
        <v>364</v>
      </c>
      <c r="AQ2" s="273" t="s">
        <v>363</v>
      </c>
      <c r="AR2" s="273" t="s">
        <v>364</v>
      </c>
      <c r="AS2" s="273" t="s">
        <v>363</v>
      </c>
      <c r="AT2" s="273" t="s">
        <v>361</v>
      </c>
      <c r="AU2" s="273" t="s">
        <v>363</v>
      </c>
      <c r="AV2" s="273" t="s">
        <v>364</v>
      </c>
      <c r="AW2" s="273" t="s">
        <v>363</v>
      </c>
      <c r="AX2" s="273" t="s">
        <v>364</v>
      </c>
      <c r="AY2" s="276" t="s">
        <v>363</v>
      </c>
    </row>
    <row r="3" spans="1:51" ht="16.5">
      <c r="A3" s="188" t="s">
        <v>395</v>
      </c>
      <c r="B3" s="288" t="s">
        <v>396</v>
      </c>
      <c r="C3" s="288" t="s">
        <v>397</v>
      </c>
      <c r="D3" s="183" t="s">
        <v>368</v>
      </c>
      <c r="E3" s="196"/>
      <c r="F3" s="196"/>
      <c r="G3" s="196"/>
      <c r="H3" s="196"/>
      <c r="I3" s="196"/>
      <c r="J3" s="183" t="s">
        <v>315</v>
      </c>
      <c r="K3" s="183" t="s">
        <v>316</v>
      </c>
      <c r="L3" s="183"/>
      <c r="M3" s="183" t="s">
        <v>369</v>
      </c>
      <c r="N3" s="183"/>
      <c r="O3" s="183"/>
      <c r="P3" s="289">
        <v>45028</v>
      </c>
      <c r="Q3" s="344"/>
      <c r="R3" s="345">
        <v>10900</v>
      </c>
      <c r="S3" s="346"/>
      <c r="T3" s="345">
        <v>10900</v>
      </c>
      <c r="U3" s="347">
        <v>10900</v>
      </c>
      <c r="V3" s="347"/>
      <c r="W3" s="346"/>
      <c r="X3" s="345">
        <v>10900</v>
      </c>
      <c r="Y3" s="347">
        <v>10900</v>
      </c>
      <c r="Z3" s="347"/>
      <c r="AA3" s="346"/>
      <c r="AB3" s="344">
        <v>10900</v>
      </c>
      <c r="AC3" s="347"/>
      <c r="AD3" s="347"/>
      <c r="AE3" s="348"/>
      <c r="AF3" s="344">
        <v>10900</v>
      </c>
      <c r="AG3" s="344"/>
      <c r="AH3" s="344"/>
      <c r="AI3" s="346"/>
      <c r="AJ3" s="344">
        <v>10900</v>
      </c>
      <c r="AK3" s="346"/>
      <c r="AL3" s="407" t="s">
        <v>398</v>
      </c>
      <c r="AM3" s="346"/>
      <c r="AN3" s="344">
        <v>15260</v>
      </c>
      <c r="AO3" s="346"/>
      <c r="AP3" s="344">
        <v>15260</v>
      </c>
      <c r="AQ3" s="346"/>
      <c r="AR3" s="344">
        <v>15260</v>
      </c>
      <c r="AS3" s="346"/>
      <c r="AT3" s="344">
        <v>15260</v>
      </c>
      <c r="AU3" s="346"/>
      <c r="AV3" s="344">
        <v>15260</v>
      </c>
      <c r="AW3" s="346"/>
      <c r="AX3" s="344"/>
      <c r="AY3" s="408"/>
    </row>
    <row r="4" spans="1:51" ht="16.5">
      <c r="A4" s="188" t="s">
        <v>399</v>
      </c>
      <c r="B4" s="288" t="s">
        <v>400</v>
      </c>
      <c r="C4" s="288" t="s">
        <v>397</v>
      </c>
      <c r="D4" s="183" t="s">
        <v>368</v>
      </c>
      <c r="E4" s="196"/>
      <c r="F4" s="196"/>
      <c r="G4" s="196"/>
      <c r="H4" s="196"/>
      <c r="I4" s="196"/>
      <c r="J4" s="183" t="s">
        <v>315</v>
      </c>
      <c r="K4" s="183" t="s">
        <v>316</v>
      </c>
      <c r="L4" s="183"/>
      <c r="M4" s="183" t="s">
        <v>369</v>
      </c>
      <c r="N4" s="183"/>
      <c r="O4" s="183"/>
      <c r="P4" s="289">
        <v>45028</v>
      </c>
      <c r="Q4" s="344"/>
      <c r="R4" s="345">
        <v>10900</v>
      </c>
      <c r="S4" s="344"/>
      <c r="T4" s="345">
        <v>10900</v>
      </c>
      <c r="U4" s="347">
        <v>10900</v>
      </c>
      <c r="V4" s="347"/>
      <c r="W4" s="349"/>
      <c r="X4" s="345">
        <v>10900</v>
      </c>
      <c r="Y4" s="347">
        <v>10900</v>
      </c>
      <c r="Z4" s="347"/>
      <c r="AA4" s="350"/>
      <c r="AB4" s="344">
        <v>10900</v>
      </c>
      <c r="AC4" s="347"/>
      <c r="AD4" s="347"/>
      <c r="AE4" s="351"/>
      <c r="AF4" s="344">
        <v>10900</v>
      </c>
      <c r="AG4" s="344"/>
      <c r="AH4" s="344"/>
      <c r="AI4" s="350"/>
      <c r="AJ4" s="344">
        <v>10900</v>
      </c>
      <c r="AK4" s="350"/>
      <c r="AL4" s="407" t="s">
        <v>401</v>
      </c>
      <c r="AM4" s="350"/>
      <c r="AN4" s="344">
        <v>15260</v>
      </c>
      <c r="AO4" s="350"/>
      <c r="AP4" s="344">
        <v>15260</v>
      </c>
      <c r="AQ4" s="350"/>
      <c r="AR4" s="344">
        <v>15260</v>
      </c>
      <c r="AS4" s="350"/>
      <c r="AT4" s="344">
        <v>15260</v>
      </c>
      <c r="AU4" s="350"/>
      <c r="AV4" s="344">
        <v>15260</v>
      </c>
      <c r="AW4" s="350"/>
      <c r="AX4" s="344"/>
      <c r="AY4" s="364"/>
    </row>
    <row r="5" spans="1:51" ht="16.5">
      <c r="A5" s="188" t="s">
        <v>402</v>
      </c>
      <c r="B5" s="288" t="s">
        <v>403</v>
      </c>
      <c r="C5" s="288" t="s">
        <v>397</v>
      </c>
      <c r="D5" s="183" t="s">
        <v>368</v>
      </c>
      <c r="E5" s="196"/>
      <c r="F5" s="196"/>
      <c r="G5" s="196"/>
      <c r="H5" s="196"/>
      <c r="I5" s="196"/>
      <c r="J5" s="183" t="s">
        <v>315</v>
      </c>
      <c r="K5" s="183" t="s">
        <v>316</v>
      </c>
      <c r="L5" s="183"/>
      <c r="M5" s="183" t="s">
        <v>369</v>
      </c>
      <c r="N5" s="183"/>
      <c r="O5" s="183"/>
      <c r="P5" s="289">
        <v>45028</v>
      </c>
      <c r="Q5" s="344"/>
      <c r="R5" s="345">
        <v>10900</v>
      </c>
      <c r="S5" s="344"/>
      <c r="T5" s="345">
        <v>10900</v>
      </c>
      <c r="U5" s="347">
        <v>10900</v>
      </c>
      <c r="V5" s="347"/>
      <c r="W5" s="349"/>
      <c r="X5" s="345">
        <v>10900</v>
      </c>
      <c r="Y5" s="347">
        <v>10900</v>
      </c>
      <c r="Z5" s="347"/>
      <c r="AA5" s="350"/>
      <c r="AB5" s="344">
        <v>10900</v>
      </c>
      <c r="AC5" s="347"/>
      <c r="AD5" s="347"/>
      <c r="AE5" s="351"/>
      <c r="AF5" s="344">
        <v>10900</v>
      </c>
      <c r="AG5" s="344"/>
      <c r="AH5" s="344"/>
      <c r="AI5" s="350"/>
      <c r="AJ5" s="344">
        <v>10900</v>
      </c>
      <c r="AK5" s="350"/>
      <c r="AL5" s="407" t="s">
        <v>401</v>
      </c>
      <c r="AM5" s="350"/>
      <c r="AN5" s="344">
        <v>15260</v>
      </c>
      <c r="AO5" s="350"/>
      <c r="AP5" s="344">
        <v>15260</v>
      </c>
      <c r="AQ5" s="350"/>
      <c r="AR5" s="344">
        <v>15260</v>
      </c>
      <c r="AS5" s="350"/>
      <c r="AT5" s="344">
        <v>15260</v>
      </c>
      <c r="AU5" s="350"/>
      <c r="AV5" s="344">
        <v>15260</v>
      </c>
      <c r="AW5" s="350"/>
      <c r="AX5" s="344"/>
      <c r="AY5" s="364"/>
    </row>
    <row r="6" spans="1:51" ht="16.5">
      <c r="A6" s="188" t="s">
        <v>404</v>
      </c>
      <c r="B6" s="288" t="s">
        <v>405</v>
      </c>
      <c r="C6" s="288" t="s">
        <v>397</v>
      </c>
      <c r="D6" s="183" t="s">
        <v>368</v>
      </c>
      <c r="E6" s="196"/>
      <c r="F6" s="196"/>
      <c r="G6" s="196"/>
      <c r="H6" s="196"/>
      <c r="I6" s="196"/>
      <c r="J6" s="183" t="s">
        <v>315</v>
      </c>
      <c r="K6" s="183" t="s">
        <v>316</v>
      </c>
      <c r="L6" s="183"/>
      <c r="M6" s="183" t="s">
        <v>369</v>
      </c>
      <c r="N6" s="183"/>
      <c r="O6" s="183"/>
      <c r="P6" s="289">
        <v>45028</v>
      </c>
      <c r="Q6" s="344"/>
      <c r="R6" s="345">
        <v>10900</v>
      </c>
      <c r="S6" s="344"/>
      <c r="T6" s="345">
        <v>10900</v>
      </c>
      <c r="U6" s="347">
        <v>10900</v>
      </c>
      <c r="V6" s="347"/>
      <c r="W6" s="349"/>
      <c r="X6" s="345">
        <v>10900</v>
      </c>
      <c r="Y6" s="347">
        <v>10900</v>
      </c>
      <c r="Z6" s="347"/>
      <c r="AA6" s="350"/>
      <c r="AB6" s="344">
        <v>10900</v>
      </c>
      <c r="AC6" s="347"/>
      <c r="AD6" s="347"/>
      <c r="AE6" s="351"/>
      <c r="AF6" s="344">
        <v>10900</v>
      </c>
      <c r="AG6" s="344"/>
      <c r="AH6" s="344"/>
      <c r="AI6" s="350"/>
      <c r="AJ6" s="344">
        <v>10900</v>
      </c>
      <c r="AK6" s="350"/>
      <c r="AL6" s="407" t="s">
        <v>401</v>
      </c>
      <c r="AM6" s="350"/>
      <c r="AN6" s="344">
        <v>15260</v>
      </c>
      <c r="AO6" s="350"/>
      <c r="AP6" s="344">
        <v>15260</v>
      </c>
      <c r="AQ6" s="350"/>
      <c r="AR6" s="344">
        <v>15260</v>
      </c>
      <c r="AS6" s="350"/>
      <c r="AT6" s="344">
        <v>15260</v>
      </c>
      <c r="AU6" s="350"/>
      <c r="AV6" s="344">
        <v>15260</v>
      </c>
      <c r="AW6" s="350"/>
      <c r="AX6" s="344"/>
      <c r="AY6" s="364"/>
    </row>
    <row r="7" spans="1:51" ht="16.5">
      <c r="A7" s="188" t="s">
        <v>406</v>
      </c>
      <c r="B7" s="288" t="s">
        <v>407</v>
      </c>
      <c r="C7" s="288" t="s">
        <v>397</v>
      </c>
      <c r="D7" s="183" t="s">
        <v>368</v>
      </c>
      <c r="E7" s="196"/>
      <c r="F7" s="196"/>
      <c r="G7" s="196"/>
      <c r="H7" s="196"/>
      <c r="I7" s="196"/>
      <c r="J7" s="183" t="s">
        <v>315</v>
      </c>
      <c r="K7" s="183" t="s">
        <v>316</v>
      </c>
      <c r="L7" s="183"/>
      <c r="M7" s="183" t="s">
        <v>369</v>
      </c>
      <c r="N7" s="183"/>
      <c r="O7" s="183"/>
      <c r="P7" s="289">
        <v>45028</v>
      </c>
      <c r="Q7" s="344"/>
      <c r="R7" s="345">
        <v>10900</v>
      </c>
      <c r="S7" s="344"/>
      <c r="T7" s="345">
        <v>10900</v>
      </c>
      <c r="U7" s="347">
        <v>10900</v>
      </c>
      <c r="V7" s="347"/>
      <c r="W7" s="349"/>
      <c r="X7" s="345">
        <v>10900</v>
      </c>
      <c r="Y7" s="347">
        <v>10900</v>
      </c>
      <c r="Z7" s="347"/>
      <c r="AA7" s="350"/>
      <c r="AB7" s="344">
        <v>10900</v>
      </c>
      <c r="AC7" s="347"/>
      <c r="AD7" s="347"/>
      <c r="AE7" s="351"/>
      <c r="AF7" s="344">
        <v>10900</v>
      </c>
      <c r="AG7" s="344"/>
      <c r="AH7" s="344"/>
      <c r="AI7" s="350"/>
      <c r="AJ7" s="344">
        <v>10900</v>
      </c>
      <c r="AK7" s="350"/>
      <c r="AL7" s="407" t="s">
        <v>401</v>
      </c>
      <c r="AM7" s="350"/>
      <c r="AN7" s="344">
        <v>15260</v>
      </c>
      <c r="AO7" s="350"/>
      <c r="AP7" s="344">
        <v>15260</v>
      </c>
      <c r="AQ7" s="350"/>
      <c r="AR7" s="344">
        <v>15260</v>
      </c>
      <c r="AS7" s="350"/>
      <c r="AT7" s="344">
        <v>15260</v>
      </c>
      <c r="AU7" s="350"/>
      <c r="AV7" s="344">
        <v>15260</v>
      </c>
      <c r="AW7" s="350"/>
      <c r="AX7" s="344"/>
      <c r="AY7" s="364"/>
    </row>
    <row r="8" spans="1:51" ht="16.5">
      <c r="A8" s="188" t="s">
        <v>408</v>
      </c>
      <c r="B8" s="288" t="s">
        <v>409</v>
      </c>
      <c r="C8" s="288" t="s">
        <v>397</v>
      </c>
      <c r="D8" s="183" t="s">
        <v>368</v>
      </c>
      <c r="E8" s="196"/>
      <c r="F8" s="196"/>
      <c r="G8" s="196"/>
      <c r="H8" s="196"/>
      <c r="I8" s="196"/>
      <c r="J8" s="183" t="s">
        <v>315</v>
      </c>
      <c r="K8" s="183" t="s">
        <v>316</v>
      </c>
      <c r="L8" s="183"/>
      <c r="M8" s="183" t="s">
        <v>369</v>
      </c>
      <c r="N8" s="183"/>
      <c r="O8" s="183"/>
      <c r="P8" s="289">
        <v>45028</v>
      </c>
      <c r="Q8" s="344"/>
      <c r="R8" s="345">
        <v>10900</v>
      </c>
      <c r="S8" s="344"/>
      <c r="T8" s="345">
        <v>10900</v>
      </c>
      <c r="U8" s="347">
        <v>10900</v>
      </c>
      <c r="V8" s="347"/>
      <c r="W8" s="344"/>
      <c r="X8" s="345">
        <v>10900</v>
      </c>
      <c r="Y8" s="347">
        <v>10900</v>
      </c>
      <c r="Z8" s="347"/>
      <c r="AA8" s="350"/>
      <c r="AB8" s="344">
        <v>10900</v>
      </c>
      <c r="AC8" s="347"/>
      <c r="AD8" s="347"/>
      <c r="AE8" s="351"/>
      <c r="AF8" s="344">
        <v>10900</v>
      </c>
      <c r="AG8" s="344"/>
      <c r="AH8" s="344"/>
      <c r="AI8" s="350"/>
      <c r="AJ8" s="344">
        <v>10900</v>
      </c>
      <c r="AK8" s="350"/>
      <c r="AL8" s="407" t="s">
        <v>401</v>
      </c>
      <c r="AM8" s="350"/>
      <c r="AN8" s="344">
        <v>15260</v>
      </c>
      <c r="AO8" s="350"/>
      <c r="AP8" s="344">
        <v>15260</v>
      </c>
      <c r="AQ8" s="350"/>
      <c r="AR8" s="344">
        <v>15260</v>
      </c>
      <c r="AS8" s="350"/>
      <c r="AT8" s="344">
        <v>15260</v>
      </c>
      <c r="AU8" s="350"/>
      <c r="AV8" s="344">
        <v>15260</v>
      </c>
      <c r="AW8" s="350"/>
      <c r="AX8" s="344"/>
      <c r="AY8" s="364"/>
    </row>
    <row r="9" spans="1:51" ht="16.5">
      <c r="A9" s="188" t="s">
        <v>410</v>
      </c>
      <c r="B9" s="288" t="s">
        <v>411</v>
      </c>
      <c r="C9" s="288" t="s">
        <v>397</v>
      </c>
      <c r="D9" s="183" t="s">
        <v>368</v>
      </c>
      <c r="E9" s="196"/>
      <c r="F9" s="196"/>
      <c r="G9" s="196"/>
      <c r="H9" s="196"/>
      <c r="I9" s="196"/>
      <c r="J9" s="183" t="s">
        <v>315</v>
      </c>
      <c r="K9" s="183" t="s">
        <v>316</v>
      </c>
      <c r="L9" s="183"/>
      <c r="M9" s="183" t="s">
        <v>369</v>
      </c>
      <c r="N9" s="183"/>
      <c r="O9" s="183"/>
      <c r="P9" s="289">
        <v>45028</v>
      </c>
      <c r="Q9" s="344"/>
      <c r="R9" s="345">
        <v>10900</v>
      </c>
      <c r="S9" s="344"/>
      <c r="T9" s="345">
        <v>10900</v>
      </c>
      <c r="U9" s="347">
        <v>10900</v>
      </c>
      <c r="V9" s="347"/>
      <c r="W9" s="344"/>
      <c r="X9" s="345">
        <v>10900</v>
      </c>
      <c r="Y9" s="347">
        <v>10900</v>
      </c>
      <c r="Z9" s="347"/>
      <c r="AA9" s="350"/>
      <c r="AB9" s="344">
        <v>10900</v>
      </c>
      <c r="AC9" s="347"/>
      <c r="AD9" s="347"/>
      <c r="AE9" s="351"/>
      <c r="AF9" s="344">
        <v>10900</v>
      </c>
      <c r="AG9" s="344"/>
      <c r="AH9" s="344"/>
      <c r="AI9" s="350"/>
      <c r="AJ9" s="344">
        <v>10900</v>
      </c>
      <c r="AK9" s="350"/>
      <c r="AL9" s="407" t="s">
        <v>401</v>
      </c>
      <c r="AM9" s="350"/>
      <c r="AN9" s="344">
        <v>15260</v>
      </c>
      <c r="AO9" s="350"/>
      <c r="AP9" s="344">
        <v>15260</v>
      </c>
      <c r="AQ9" s="350"/>
      <c r="AR9" s="344">
        <v>15260</v>
      </c>
      <c r="AS9" s="350"/>
      <c r="AT9" s="344">
        <v>15260</v>
      </c>
      <c r="AU9" s="350"/>
      <c r="AV9" s="344">
        <v>15260</v>
      </c>
      <c r="AW9" s="350"/>
      <c r="AX9" s="344"/>
      <c r="AY9" s="364"/>
    </row>
    <row r="10" spans="1:51" ht="16.5">
      <c r="A10" s="188" t="s">
        <v>412</v>
      </c>
      <c r="B10" s="288" t="s">
        <v>413</v>
      </c>
      <c r="C10" s="288" t="s">
        <v>397</v>
      </c>
      <c r="D10" s="183" t="s">
        <v>368</v>
      </c>
      <c r="E10" s="196"/>
      <c r="F10" s="196"/>
      <c r="G10" s="196"/>
      <c r="H10" s="196"/>
      <c r="I10" s="196"/>
      <c r="J10" s="183" t="s">
        <v>315</v>
      </c>
      <c r="K10" s="183" t="s">
        <v>316</v>
      </c>
      <c r="L10" s="183"/>
      <c r="M10" s="183" t="s">
        <v>369</v>
      </c>
      <c r="N10" s="183"/>
      <c r="O10" s="183"/>
      <c r="P10" s="289">
        <v>45028</v>
      </c>
      <c r="Q10" s="344"/>
      <c r="R10" s="345">
        <v>10900</v>
      </c>
      <c r="S10" s="344"/>
      <c r="T10" s="345">
        <v>10900</v>
      </c>
      <c r="U10" s="347">
        <v>10900</v>
      </c>
      <c r="V10" s="347"/>
      <c r="W10" s="344"/>
      <c r="X10" s="345">
        <v>10900</v>
      </c>
      <c r="Y10" s="347">
        <v>10900</v>
      </c>
      <c r="Z10" s="347"/>
      <c r="AA10" s="350"/>
      <c r="AB10" s="344">
        <v>10900</v>
      </c>
      <c r="AC10" s="347"/>
      <c r="AD10" s="347"/>
      <c r="AE10" s="351"/>
      <c r="AF10" s="344">
        <v>10900</v>
      </c>
      <c r="AG10" s="344"/>
      <c r="AH10" s="344"/>
      <c r="AI10" s="350"/>
      <c r="AJ10" s="344">
        <v>10900</v>
      </c>
      <c r="AK10" s="350"/>
      <c r="AL10" s="407" t="s">
        <v>401</v>
      </c>
      <c r="AM10" s="350"/>
      <c r="AN10" s="344">
        <v>15260</v>
      </c>
      <c r="AO10" s="350"/>
      <c r="AP10" s="344">
        <v>15260</v>
      </c>
      <c r="AQ10" s="350"/>
      <c r="AR10" s="344">
        <v>15260</v>
      </c>
      <c r="AS10" s="350"/>
      <c r="AT10" s="344">
        <v>15260</v>
      </c>
      <c r="AU10" s="350"/>
      <c r="AV10" s="344">
        <v>15260</v>
      </c>
      <c r="AW10" s="350"/>
      <c r="AX10" s="344"/>
      <c r="AY10" s="364"/>
    </row>
    <row r="11" spans="1:51" ht="16.5">
      <c r="A11" s="188" t="s">
        <v>414</v>
      </c>
      <c r="B11" s="288" t="s">
        <v>415</v>
      </c>
      <c r="C11" s="288" t="s">
        <v>397</v>
      </c>
      <c r="D11" s="183" t="s">
        <v>368</v>
      </c>
      <c r="E11" s="196"/>
      <c r="F11" s="196"/>
      <c r="G11" s="196"/>
      <c r="H11" s="196"/>
      <c r="I11" s="196"/>
      <c r="J11" s="183" t="s">
        <v>315</v>
      </c>
      <c r="K11" s="183" t="s">
        <v>316</v>
      </c>
      <c r="L11" s="183"/>
      <c r="M11" s="183" t="s">
        <v>369</v>
      </c>
      <c r="N11" s="183"/>
      <c r="O11" s="183"/>
      <c r="P11" s="289">
        <v>45028</v>
      </c>
      <c r="Q11" s="344"/>
      <c r="R11" s="345">
        <v>10900</v>
      </c>
      <c r="S11" s="344"/>
      <c r="T11" s="345">
        <v>10900</v>
      </c>
      <c r="U11" s="347">
        <v>10900</v>
      </c>
      <c r="V11" s="347"/>
      <c r="W11" s="344"/>
      <c r="X11" s="345">
        <v>10900</v>
      </c>
      <c r="Y11" s="347">
        <v>10900</v>
      </c>
      <c r="Z11" s="347"/>
      <c r="AA11" s="350"/>
      <c r="AB11" s="344">
        <v>10900</v>
      </c>
      <c r="AC11" s="347"/>
      <c r="AD11" s="347"/>
      <c r="AE11" s="351"/>
      <c r="AF11" s="344">
        <v>10900</v>
      </c>
      <c r="AG11" s="344"/>
      <c r="AH11" s="344"/>
      <c r="AI11" s="350"/>
      <c r="AJ11" s="344">
        <v>10900</v>
      </c>
      <c r="AK11" s="350"/>
      <c r="AL11" s="407" t="s">
        <v>401</v>
      </c>
      <c r="AM11" s="350"/>
      <c r="AN11" s="344">
        <v>15260</v>
      </c>
      <c r="AO11" s="350"/>
      <c r="AP11" s="344">
        <v>15260</v>
      </c>
      <c r="AQ11" s="350"/>
      <c r="AR11" s="344">
        <v>15260</v>
      </c>
      <c r="AS11" s="350"/>
      <c r="AT11" s="344">
        <v>15260</v>
      </c>
      <c r="AU11" s="350"/>
      <c r="AV11" s="344">
        <v>15260</v>
      </c>
      <c r="AW11" s="350"/>
      <c r="AX11" s="344"/>
      <c r="AY11" s="364"/>
    </row>
    <row r="12" spans="1:51" ht="16.5">
      <c r="A12" s="188" t="s">
        <v>416</v>
      </c>
      <c r="B12" s="288" t="s">
        <v>417</v>
      </c>
      <c r="C12" s="288" t="s">
        <v>397</v>
      </c>
      <c r="D12" s="183" t="s">
        <v>368</v>
      </c>
      <c r="E12" s="196"/>
      <c r="F12" s="196"/>
      <c r="G12" s="196"/>
      <c r="H12" s="196"/>
      <c r="I12" s="196"/>
      <c r="J12" s="183" t="s">
        <v>315</v>
      </c>
      <c r="K12" s="183" t="s">
        <v>316</v>
      </c>
      <c r="L12" s="183"/>
      <c r="M12" s="183" t="s">
        <v>369</v>
      </c>
      <c r="N12" s="183"/>
      <c r="O12" s="183"/>
      <c r="P12" s="289">
        <v>45028</v>
      </c>
      <c r="Q12" s="344"/>
      <c r="R12" s="345">
        <v>10900</v>
      </c>
      <c r="S12" s="344"/>
      <c r="T12" s="345">
        <v>10900</v>
      </c>
      <c r="U12" s="347">
        <v>10900</v>
      </c>
      <c r="V12" s="347"/>
      <c r="W12" s="349"/>
      <c r="X12" s="345">
        <v>10900</v>
      </c>
      <c r="Y12" s="347">
        <v>10900</v>
      </c>
      <c r="Z12" s="347"/>
      <c r="AA12" s="350"/>
      <c r="AB12" s="344">
        <v>10900</v>
      </c>
      <c r="AC12" s="347"/>
      <c r="AD12" s="347"/>
      <c r="AE12" s="351"/>
      <c r="AF12" s="344">
        <v>10900</v>
      </c>
      <c r="AG12" s="344"/>
      <c r="AH12" s="344"/>
      <c r="AI12" s="350"/>
      <c r="AJ12" s="344">
        <v>10900</v>
      </c>
      <c r="AK12" s="350"/>
      <c r="AL12" s="407" t="s">
        <v>401</v>
      </c>
      <c r="AM12" s="350"/>
      <c r="AN12" s="344">
        <v>15260</v>
      </c>
      <c r="AO12" s="350"/>
      <c r="AP12" s="344">
        <v>15260</v>
      </c>
      <c r="AQ12" s="350"/>
      <c r="AR12" s="344">
        <v>15260</v>
      </c>
      <c r="AS12" s="350"/>
      <c r="AT12" s="344">
        <v>15260</v>
      </c>
      <c r="AU12" s="350"/>
      <c r="AV12" s="344">
        <v>15260</v>
      </c>
      <c r="AW12" s="350"/>
      <c r="AX12" s="344"/>
      <c r="AY12" s="364"/>
    </row>
    <row r="13" spans="1:51" ht="16.5">
      <c r="A13" s="188" t="s">
        <v>418</v>
      </c>
      <c r="B13" s="288" t="s">
        <v>419</v>
      </c>
      <c r="C13" s="288" t="s">
        <v>397</v>
      </c>
      <c r="D13" s="183" t="s">
        <v>368</v>
      </c>
      <c r="E13" s="196"/>
      <c r="F13" s="196"/>
      <c r="G13" s="196"/>
      <c r="H13" s="196"/>
      <c r="I13" s="196"/>
      <c r="J13" s="183" t="s">
        <v>315</v>
      </c>
      <c r="K13" s="183" t="s">
        <v>316</v>
      </c>
      <c r="L13" s="183"/>
      <c r="M13" s="183" t="s">
        <v>369</v>
      </c>
      <c r="N13" s="183"/>
      <c r="O13" s="183"/>
      <c r="P13" s="289">
        <v>45028</v>
      </c>
      <c r="Q13" s="344"/>
      <c r="R13" s="345">
        <v>10900</v>
      </c>
      <c r="S13" s="344"/>
      <c r="T13" s="345">
        <v>10900</v>
      </c>
      <c r="U13" s="347">
        <v>10900</v>
      </c>
      <c r="V13" s="347"/>
      <c r="W13" s="349"/>
      <c r="X13" s="345">
        <v>10900</v>
      </c>
      <c r="Y13" s="347">
        <v>10900</v>
      </c>
      <c r="Z13" s="347"/>
      <c r="AA13" s="350"/>
      <c r="AB13" s="344">
        <v>10900</v>
      </c>
      <c r="AC13" s="347"/>
      <c r="AD13" s="347"/>
      <c r="AE13" s="351"/>
      <c r="AF13" s="344">
        <v>10900</v>
      </c>
      <c r="AG13" s="344"/>
      <c r="AH13" s="344"/>
      <c r="AI13" s="350"/>
      <c r="AJ13" s="344">
        <v>10900</v>
      </c>
      <c r="AK13" s="350"/>
      <c r="AL13" s="407" t="s">
        <v>401</v>
      </c>
      <c r="AM13" s="350"/>
      <c r="AN13" s="344">
        <v>15260</v>
      </c>
      <c r="AO13" s="350"/>
      <c r="AP13" s="344">
        <v>15260</v>
      </c>
      <c r="AQ13" s="350"/>
      <c r="AR13" s="344">
        <v>15260</v>
      </c>
      <c r="AS13" s="350"/>
      <c r="AT13" s="344">
        <v>15260</v>
      </c>
      <c r="AU13" s="350"/>
      <c r="AV13" s="344">
        <v>15260</v>
      </c>
      <c r="AW13" s="350"/>
      <c r="AX13" s="344"/>
      <c r="AY13" s="364"/>
    </row>
    <row r="14" spans="1:51" ht="16.5">
      <c r="A14" s="188" t="s">
        <v>420</v>
      </c>
      <c r="B14" s="288" t="s">
        <v>421</v>
      </c>
      <c r="C14" s="288" t="s">
        <v>397</v>
      </c>
      <c r="D14" s="183" t="s">
        <v>368</v>
      </c>
      <c r="E14" s="196"/>
      <c r="F14" s="196"/>
      <c r="G14" s="196"/>
      <c r="H14" s="196"/>
      <c r="I14" s="196"/>
      <c r="J14" s="183" t="s">
        <v>315</v>
      </c>
      <c r="K14" s="183" t="s">
        <v>316</v>
      </c>
      <c r="L14" s="183"/>
      <c r="M14" s="183" t="s">
        <v>369</v>
      </c>
      <c r="N14" s="183"/>
      <c r="O14" s="183"/>
      <c r="P14" s="289">
        <v>45028</v>
      </c>
      <c r="Q14" s="344"/>
      <c r="R14" s="345">
        <v>10900</v>
      </c>
      <c r="S14" s="344"/>
      <c r="T14" s="345">
        <v>10900</v>
      </c>
      <c r="U14" s="347">
        <v>10900</v>
      </c>
      <c r="V14" s="347"/>
      <c r="W14" s="344"/>
      <c r="X14" s="345">
        <v>10900</v>
      </c>
      <c r="Y14" s="347">
        <v>10900</v>
      </c>
      <c r="Z14" s="347"/>
      <c r="AA14" s="350"/>
      <c r="AB14" s="344">
        <v>10900</v>
      </c>
      <c r="AC14" s="347"/>
      <c r="AD14" s="347"/>
      <c r="AE14" s="351"/>
      <c r="AF14" s="344">
        <v>10900</v>
      </c>
      <c r="AG14" s="344"/>
      <c r="AH14" s="344"/>
      <c r="AI14" s="350"/>
      <c r="AJ14" s="344">
        <v>10900</v>
      </c>
      <c r="AK14" s="350"/>
      <c r="AL14" s="407" t="s">
        <v>401</v>
      </c>
      <c r="AM14" s="350"/>
      <c r="AN14" s="344">
        <v>15260</v>
      </c>
      <c r="AO14" s="350"/>
      <c r="AP14" s="344">
        <v>15260</v>
      </c>
      <c r="AQ14" s="350"/>
      <c r="AR14" s="344">
        <v>15260</v>
      </c>
      <c r="AS14" s="350"/>
      <c r="AT14" s="344">
        <v>15260</v>
      </c>
      <c r="AU14" s="350"/>
      <c r="AV14" s="344">
        <v>15260</v>
      </c>
      <c r="AW14" s="350"/>
      <c r="AX14" s="344"/>
      <c r="AY14" s="364"/>
    </row>
    <row r="15" spans="1:51" ht="16.5">
      <c r="A15" s="188" t="s">
        <v>422</v>
      </c>
      <c r="B15" s="288" t="s">
        <v>423</v>
      </c>
      <c r="C15" s="288" t="s">
        <v>397</v>
      </c>
      <c r="D15" s="183" t="s">
        <v>368</v>
      </c>
      <c r="E15" s="196"/>
      <c r="F15" s="196"/>
      <c r="G15" s="196"/>
      <c r="H15" s="196"/>
      <c r="I15" s="196"/>
      <c r="J15" s="183" t="s">
        <v>315</v>
      </c>
      <c r="K15" s="183" t="s">
        <v>316</v>
      </c>
      <c r="L15" s="183"/>
      <c r="M15" s="183" t="s">
        <v>369</v>
      </c>
      <c r="N15" s="183"/>
      <c r="O15" s="183"/>
      <c r="P15" s="289">
        <v>45028</v>
      </c>
      <c r="Q15" s="344"/>
      <c r="R15" s="345">
        <v>10900</v>
      </c>
      <c r="S15" s="344"/>
      <c r="T15" s="345">
        <v>10900</v>
      </c>
      <c r="U15" s="347">
        <v>10900</v>
      </c>
      <c r="V15" s="347"/>
      <c r="W15" s="344"/>
      <c r="X15" s="345">
        <v>10900</v>
      </c>
      <c r="Y15" s="347">
        <v>10900</v>
      </c>
      <c r="Z15" s="347"/>
      <c r="AA15" s="350"/>
      <c r="AB15" s="344">
        <v>10900</v>
      </c>
      <c r="AC15" s="347"/>
      <c r="AD15" s="347"/>
      <c r="AE15" s="351"/>
      <c r="AF15" s="344">
        <v>10900</v>
      </c>
      <c r="AG15" s="344"/>
      <c r="AH15" s="344"/>
      <c r="AI15" s="350"/>
      <c r="AJ15" s="344">
        <v>10900</v>
      </c>
      <c r="AK15" s="350"/>
      <c r="AL15" s="407" t="s">
        <v>401</v>
      </c>
      <c r="AM15" s="350"/>
      <c r="AN15" s="344">
        <v>15260</v>
      </c>
      <c r="AO15" s="350"/>
      <c r="AP15" s="344">
        <v>15260</v>
      </c>
      <c r="AQ15" s="350"/>
      <c r="AR15" s="344">
        <v>15260</v>
      </c>
      <c r="AS15" s="350"/>
      <c r="AT15" s="344">
        <v>15260</v>
      </c>
      <c r="AU15" s="350"/>
      <c r="AV15" s="344">
        <v>15260</v>
      </c>
      <c r="AW15" s="350"/>
      <c r="AX15" s="344"/>
      <c r="AY15" s="364"/>
    </row>
    <row r="16" spans="1:51" ht="16.5">
      <c r="A16" s="188" t="s">
        <v>424</v>
      </c>
      <c r="B16" s="288" t="s">
        <v>425</v>
      </c>
      <c r="C16" s="288" t="s">
        <v>397</v>
      </c>
      <c r="D16" s="183" t="s">
        <v>368</v>
      </c>
      <c r="E16" s="196"/>
      <c r="F16" s="196"/>
      <c r="G16" s="196"/>
      <c r="H16" s="196"/>
      <c r="I16" s="196"/>
      <c r="J16" s="183" t="s">
        <v>315</v>
      </c>
      <c r="K16" s="183" t="s">
        <v>316</v>
      </c>
      <c r="L16" s="183"/>
      <c r="M16" s="183" t="s">
        <v>369</v>
      </c>
      <c r="N16" s="183"/>
      <c r="O16" s="183"/>
      <c r="P16" s="289">
        <v>45028</v>
      </c>
      <c r="Q16" s="344"/>
      <c r="R16" s="345">
        <v>10900</v>
      </c>
      <c r="S16" s="344"/>
      <c r="T16" s="345">
        <v>10900</v>
      </c>
      <c r="U16" s="347">
        <v>10900</v>
      </c>
      <c r="V16" s="347"/>
      <c r="W16" s="344"/>
      <c r="X16" s="345">
        <v>10900</v>
      </c>
      <c r="Y16" s="347">
        <v>10900</v>
      </c>
      <c r="Z16" s="347"/>
      <c r="AA16" s="350"/>
      <c r="AB16" s="344">
        <v>10900</v>
      </c>
      <c r="AC16" s="347"/>
      <c r="AD16" s="347"/>
      <c r="AE16" s="351"/>
      <c r="AF16" s="344">
        <v>10900</v>
      </c>
      <c r="AG16" s="344"/>
      <c r="AH16" s="344"/>
      <c r="AI16" s="350"/>
      <c r="AJ16" s="344">
        <v>10900</v>
      </c>
      <c r="AK16" s="350"/>
      <c r="AL16" s="407" t="s">
        <v>401</v>
      </c>
      <c r="AM16" s="350"/>
      <c r="AN16" s="344">
        <v>15260</v>
      </c>
      <c r="AO16" s="350"/>
      <c r="AP16" s="344">
        <v>15260</v>
      </c>
      <c r="AQ16" s="350"/>
      <c r="AR16" s="344">
        <v>15260</v>
      </c>
      <c r="AS16" s="350"/>
      <c r="AT16" s="344">
        <v>15260</v>
      </c>
      <c r="AU16" s="350"/>
      <c r="AV16" s="344">
        <v>15260</v>
      </c>
      <c r="AW16" s="350"/>
      <c r="AX16" s="344"/>
      <c r="AY16" s="364"/>
    </row>
    <row r="17" spans="1:51" ht="16.5">
      <c r="A17" s="188" t="s">
        <v>426</v>
      </c>
      <c r="B17" s="288" t="s">
        <v>427</v>
      </c>
      <c r="C17" s="288" t="s">
        <v>397</v>
      </c>
      <c r="D17" s="183" t="s">
        <v>368</v>
      </c>
      <c r="E17" s="196"/>
      <c r="F17" s="196"/>
      <c r="G17" s="196"/>
      <c r="H17" s="196"/>
      <c r="I17" s="196"/>
      <c r="J17" s="183" t="s">
        <v>315</v>
      </c>
      <c r="K17" s="183" t="s">
        <v>316</v>
      </c>
      <c r="L17" s="183"/>
      <c r="M17" s="183" t="s">
        <v>369</v>
      </c>
      <c r="N17" s="183"/>
      <c r="O17" s="183"/>
      <c r="P17" s="289">
        <v>45028</v>
      </c>
      <c r="Q17" s="344"/>
      <c r="R17" s="345">
        <v>10900</v>
      </c>
      <c r="S17" s="344"/>
      <c r="T17" s="345">
        <v>10900</v>
      </c>
      <c r="U17" s="347">
        <v>10900</v>
      </c>
      <c r="V17" s="347"/>
      <c r="W17" s="344"/>
      <c r="X17" s="345">
        <v>10900</v>
      </c>
      <c r="Y17" s="347">
        <v>10900</v>
      </c>
      <c r="Z17" s="347"/>
      <c r="AA17" s="350"/>
      <c r="AB17" s="344">
        <v>10900</v>
      </c>
      <c r="AC17" s="347"/>
      <c r="AD17" s="347"/>
      <c r="AE17" s="351"/>
      <c r="AF17" s="344">
        <v>10900</v>
      </c>
      <c r="AG17" s="344"/>
      <c r="AH17" s="344"/>
      <c r="AI17" s="350"/>
      <c r="AJ17" s="344">
        <v>10900</v>
      </c>
      <c r="AK17" s="350"/>
      <c r="AL17" s="407" t="s">
        <v>401</v>
      </c>
      <c r="AM17" s="350"/>
      <c r="AN17" s="344">
        <v>15260</v>
      </c>
      <c r="AO17" s="350"/>
      <c r="AP17" s="344">
        <v>15260</v>
      </c>
      <c r="AQ17" s="350"/>
      <c r="AR17" s="344">
        <v>15260</v>
      </c>
      <c r="AS17" s="350"/>
      <c r="AT17" s="344">
        <v>15260</v>
      </c>
      <c r="AU17" s="350"/>
      <c r="AV17" s="344">
        <v>15260</v>
      </c>
      <c r="AW17" s="350"/>
      <c r="AX17" s="344"/>
      <c r="AY17" s="364"/>
    </row>
    <row r="18" spans="1:51" ht="16.5">
      <c r="A18" s="188" t="s">
        <v>428</v>
      </c>
      <c r="B18" s="288" t="s">
        <v>429</v>
      </c>
      <c r="C18" s="288" t="s">
        <v>397</v>
      </c>
      <c r="D18" s="183" t="s">
        <v>368</v>
      </c>
      <c r="E18" s="196"/>
      <c r="F18" s="196"/>
      <c r="G18" s="196"/>
      <c r="H18" s="196"/>
      <c r="I18" s="196"/>
      <c r="J18" s="183" t="s">
        <v>315</v>
      </c>
      <c r="K18" s="183" t="s">
        <v>316</v>
      </c>
      <c r="L18" s="183"/>
      <c r="M18" s="183" t="s">
        <v>369</v>
      </c>
      <c r="N18" s="183"/>
      <c r="O18" s="183"/>
      <c r="P18" s="289">
        <v>45028</v>
      </c>
      <c r="Q18" s="344"/>
      <c r="R18" s="345">
        <v>10900</v>
      </c>
      <c r="S18" s="344"/>
      <c r="T18" s="345">
        <v>10900</v>
      </c>
      <c r="U18" s="347">
        <v>10900</v>
      </c>
      <c r="V18" s="347"/>
      <c r="W18" s="344"/>
      <c r="X18" s="345">
        <v>10900</v>
      </c>
      <c r="Y18" s="347">
        <v>10900</v>
      </c>
      <c r="Z18" s="347"/>
      <c r="AA18" s="350"/>
      <c r="AB18" s="344">
        <v>10900</v>
      </c>
      <c r="AC18" s="347"/>
      <c r="AD18" s="347"/>
      <c r="AE18" s="351"/>
      <c r="AF18" s="344">
        <v>10900</v>
      </c>
      <c r="AG18" s="344"/>
      <c r="AH18" s="344"/>
      <c r="AI18" s="350"/>
      <c r="AJ18" s="344">
        <v>10900</v>
      </c>
      <c r="AK18" s="350"/>
      <c r="AL18" s="407" t="s">
        <v>401</v>
      </c>
      <c r="AM18" s="350"/>
      <c r="AN18" s="344">
        <v>15260</v>
      </c>
      <c r="AO18" s="350"/>
      <c r="AP18" s="344">
        <v>15260</v>
      </c>
      <c r="AQ18" s="350"/>
      <c r="AR18" s="344">
        <v>15260</v>
      </c>
      <c r="AS18" s="350"/>
      <c r="AT18" s="344">
        <v>15260</v>
      </c>
      <c r="AU18" s="350"/>
      <c r="AV18" s="344">
        <v>15260</v>
      </c>
      <c r="AW18" s="350"/>
      <c r="AX18" s="344"/>
      <c r="AY18" s="364"/>
    </row>
    <row r="19" spans="1:51" ht="16.5">
      <c r="A19" s="188" t="s">
        <v>430</v>
      </c>
      <c r="B19" s="288" t="s">
        <v>431</v>
      </c>
      <c r="C19" s="288" t="s">
        <v>397</v>
      </c>
      <c r="D19" s="183" t="s">
        <v>368</v>
      </c>
      <c r="E19" s="196"/>
      <c r="F19" s="196"/>
      <c r="G19" s="196"/>
      <c r="H19" s="196"/>
      <c r="I19" s="196"/>
      <c r="J19" s="183" t="s">
        <v>315</v>
      </c>
      <c r="K19" s="183" t="s">
        <v>316</v>
      </c>
      <c r="L19" s="183"/>
      <c r="M19" s="183" t="s">
        <v>369</v>
      </c>
      <c r="N19" s="183"/>
      <c r="O19" s="183"/>
      <c r="P19" s="289">
        <v>45028</v>
      </c>
      <c r="Q19" s="344"/>
      <c r="R19" s="345">
        <v>10900</v>
      </c>
      <c r="S19" s="344"/>
      <c r="T19" s="345">
        <v>10900</v>
      </c>
      <c r="U19" s="347">
        <v>10900</v>
      </c>
      <c r="V19" s="347"/>
      <c r="W19" s="344"/>
      <c r="X19" s="345">
        <v>10900</v>
      </c>
      <c r="Y19" s="347">
        <v>10900</v>
      </c>
      <c r="Z19" s="347"/>
      <c r="AA19" s="350"/>
      <c r="AB19" s="344">
        <v>10900</v>
      </c>
      <c r="AC19" s="347"/>
      <c r="AD19" s="347"/>
      <c r="AE19" s="351"/>
      <c r="AF19" s="344">
        <v>10900</v>
      </c>
      <c r="AG19" s="344"/>
      <c r="AH19" s="344"/>
      <c r="AI19" s="350"/>
      <c r="AJ19" s="344">
        <v>10900</v>
      </c>
      <c r="AK19" s="350"/>
      <c r="AL19" s="407" t="s">
        <v>401</v>
      </c>
      <c r="AM19" s="350"/>
      <c r="AN19" s="344">
        <v>15260</v>
      </c>
      <c r="AO19" s="350"/>
      <c r="AP19" s="344">
        <v>15260</v>
      </c>
      <c r="AQ19" s="350"/>
      <c r="AR19" s="344">
        <v>15260</v>
      </c>
      <c r="AS19" s="350"/>
      <c r="AT19" s="344">
        <v>15260</v>
      </c>
      <c r="AU19" s="350"/>
      <c r="AV19" s="344">
        <v>15260</v>
      </c>
      <c r="AW19" s="350"/>
      <c r="AX19" s="344"/>
      <c r="AY19" s="364"/>
    </row>
    <row r="20" spans="1:51" ht="16.5">
      <c r="A20" s="188" t="s">
        <v>432</v>
      </c>
      <c r="B20" s="288" t="s">
        <v>433</v>
      </c>
      <c r="C20" s="288" t="s">
        <v>397</v>
      </c>
      <c r="D20" s="183" t="s">
        <v>368</v>
      </c>
      <c r="E20" s="196"/>
      <c r="F20" s="196"/>
      <c r="G20" s="196"/>
      <c r="H20" s="196"/>
      <c r="I20" s="196"/>
      <c r="J20" s="183" t="s">
        <v>315</v>
      </c>
      <c r="K20" s="183" t="s">
        <v>316</v>
      </c>
      <c r="L20" s="183"/>
      <c r="M20" s="183" t="s">
        <v>369</v>
      </c>
      <c r="N20" s="183"/>
      <c r="O20" s="183"/>
      <c r="P20" s="289">
        <v>45028</v>
      </c>
      <c r="Q20" s="344"/>
      <c r="R20" s="345">
        <v>10900</v>
      </c>
      <c r="S20" s="344"/>
      <c r="T20" s="345">
        <v>10900</v>
      </c>
      <c r="U20" s="347">
        <v>10900</v>
      </c>
      <c r="V20" s="347"/>
      <c r="W20" s="344"/>
      <c r="X20" s="345">
        <v>10900</v>
      </c>
      <c r="Y20" s="347">
        <v>10900</v>
      </c>
      <c r="Z20" s="347"/>
      <c r="AA20" s="350"/>
      <c r="AB20" s="344">
        <v>10900</v>
      </c>
      <c r="AC20" s="347"/>
      <c r="AD20" s="347"/>
      <c r="AE20" s="351"/>
      <c r="AF20" s="344">
        <v>10900</v>
      </c>
      <c r="AG20" s="344"/>
      <c r="AH20" s="344"/>
      <c r="AI20" s="350"/>
      <c r="AJ20" s="344">
        <v>10900</v>
      </c>
      <c r="AK20" s="350"/>
      <c r="AL20" s="407" t="s">
        <v>401</v>
      </c>
      <c r="AM20" s="350"/>
      <c r="AN20" s="344">
        <v>15260</v>
      </c>
      <c r="AO20" s="350"/>
      <c r="AP20" s="344">
        <v>15260</v>
      </c>
      <c r="AQ20" s="350"/>
      <c r="AR20" s="344">
        <v>15260</v>
      </c>
      <c r="AS20" s="350"/>
      <c r="AT20" s="344">
        <v>15260</v>
      </c>
      <c r="AU20" s="350"/>
      <c r="AV20" s="344">
        <v>15260</v>
      </c>
      <c r="AW20" s="350"/>
      <c r="AX20" s="344"/>
      <c r="AY20" s="364"/>
    </row>
    <row r="21" spans="1:51" ht="16.5">
      <c r="A21" s="188" t="s">
        <v>434</v>
      </c>
      <c r="B21" s="288" t="s">
        <v>435</v>
      </c>
      <c r="C21" s="288" t="s">
        <v>397</v>
      </c>
      <c r="D21" s="183" t="s">
        <v>368</v>
      </c>
      <c r="E21" s="196"/>
      <c r="F21" s="196"/>
      <c r="G21" s="196"/>
      <c r="H21" s="196"/>
      <c r="I21" s="196"/>
      <c r="J21" s="183" t="s">
        <v>315</v>
      </c>
      <c r="K21" s="183" t="s">
        <v>316</v>
      </c>
      <c r="L21" s="183"/>
      <c r="M21" s="183" t="s">
        <v>369</v>
      </c>
      <c r="N21" s="183"/>
      <c r="O21" s="183"/>
      <c r="P21" s="289">
        <v>45028</v>
      </c>
      <c r="Q21" s="344"/>
      <c r="R21" s="345">
        <v>10900</v>
      </c>
      <c r="S21" s="344"/>
      <c r="T21" s="345">
        <v>10900</v>
      </c>
      <c r="U21" s="347">
        <v>10900</v>
      </c>
      <c r="V21" s="347"/>
      <c r="W21" s="349"/>
      <c r="X21" s="345">
        <v>10900</v>
      </c>
      <c r="Y21" s="347">
        <v>10900</v>
      </c>
      <c r="Z21" s="347"/>
      <c r="AA21" s="350"/>
      <c r="AB21" s="344">
        <v>10900</v>
      </c>
      <c r="AC21" s="347"/>
      <c r="AD21" s="347"/>
      <c r="AE21" s="351"/>
      <c r="AF21" s="344">
        <v>10900</v>
      </c>
      <c r="AG21" s="344"/>
      <c r="AH21" s="344"/>
      <c r="AI21" s="350"/>
      <c r="AJ21" s="344">
        <v>10900</v>
      </c>
      <c r="AK21" s="350"/>
      <c r="AL21" s="407" t="s">
        <v>401</v>
      </c>
      <c r="AM21" s="350"/>
      <c r="AN21" s="344">
        <v>15260</v>
      </c>
      <c r="AO21" s="350"/>
      <c r="AP21" s="344">
        <v>15260</v>
      </c>
      <c r="AQ21" s="350"/>
      <c r="AR21" s="344">
        <v>15260</v>
      </c>
      <c r="AS21" s="350"/>
      <c r="AT21" s="344">
        <v>15260</v>
      </c>
      <c r="AU21" s="350"/>
      <c r="AV21" s="344">
        <v>15260</v>
      </c>
      <c r="AW21" s="350"/>
      <c r="AX21" s="344"/>
      <c r="AY21" s="364"/>
    </row>
    <row r="22" spans="1:51" ht="16.5">
      <c r="A22" s="188" t="s">
        <v>436</v>
      </c>
      <c r="B22" s="288" t="s">
        <v>437</v>
      </c>
      <c r="C22" s="288" t="s">
        <v>397</v>
      </c>
      <c r="D22" s="183" t="s">
        <v>368</v>
      </c>
      <c r="E22" s="196"/>
      <c r="F22" s="196"/>
      <c r="G22" s="196"/>
      <c r="H22" s="196"/>
      <c r="I22" s="196"/>
      <c r="J22" s="183" t="s">
        <v>315</v>
      </c>
      <c r="K22" s="183" t="s">
        <v>316</v>
      </c>
      <c r="L22" s="183"/>
      <c r="M22" s="183" t="s">
        <v>369</v>
      </c>
      <c r="N22" s="183"/>
      <c r="O22" s="183"/>
      <c r="P22" s="289">
        <v>45028</v>
      </c>
      <c r="Q22" s="344"/>
      <c r="R22" s="345">
        <v>10900</v>
      </c>
      <c r="S22" s="344"/>
      <c r="T22" s="345">
        <v>10900</v>
      </c>
      <c r="U22" s="347">
        <v>10900</v>
      </c>
      <c r="V22" s="347"/>
      <c r="W22" s="344"/>
      <c r="X22" s="345">
        <v>10900</v>
      </c>
      <c r="Y22" s="347">
        <v>10900</v>
      </c>
      <c r="Z22" s="347"/>
      <c r="AA22" s="350"/>
      <c r="AB22" s="344">
        <v>10900</v>
      </c>
      <c r="AC22" s="347"/>
      <c r="AD22" s="347"/>
      <c r="AE22" s="351"/>
      <c r="AF22" s="344">
        <v>10900</v>
      </c>
      <c r="AG22" s="344"/>
      <c r="AH22" s="344"/>
      <c r="AI22" s="350"/>
      <c r="AJ22" s="344">
        <v>10900</v>
      </c>
      <c r="AK22" s="350"/>
      <c r="AL22" s="407" t="s">
        <v>401</v>
      </c>
      <c r="AM22" s="350"/>
      <c r="AN22" s="344">
        <v>15260</v>
      </c>
      <c r="AO22" s="350"/>
      <c r="AP22" s="344">
        <v>15260</v>
      </c>
      <c r="AQ22" s="350"/>
      <c r="AR22" s="344">
        <v>15260</v>
      </c>
      <c r="AS22" s="350"/>
      <c r="AT22" s="344">
        <v>15260</v>
      </c>
      <c r="AU22" s="350"/>
      <c r="AV22" s="344">
        <v>15260</v>
      </c>
      <c r="AW22" s="350"/>
      <c r="AX22" s="344"/>
      <c r="AY22" s="364"/>
    </row>
    <row r="23" spans="1:51" ht="16.5">
      <c r="A23" s="188" t="s">
        <v>438</v>
      </c>
      <c r="B23" s="288" t="s">
        <v>439</v>
      </c>
      <c r="C23" s="288" t="s">
        <v>397</v>
      </c>
      <c r="D23" s="183" t="s">
        <v>368</v>
      </c>
      <c r="E23" s="196"/>
      <c r="F23" s="196"/>
      <c r="G23" s="196"/>
      <c r="H23" s="196"/>
      <c r="I23" s="196"/>
      <c r="J23" s="183" t="s">
        <v>315</v>
      </c>
      <c r="K23" s="183" t="s">
        <v>316</v>
      </c>
      <c r="L23" s="183"/>
      <c r="M23" s="183" t="s">
        <v>369</v>
      </c>
      <c r="N23" s="183"/>
      <c r="O23" s="183"/>
      <c r="P23" s="289">
        <v>45028</v>
      </c>
      <c r="Q23" s="344"/>
      <c r="R23" s="345">
        <v>10900</v>
      </c>
      <c r="S23" s="344"/>
      <c r="T23" s="345">
        <v>10900</v>
      </c>
      <c r="U23" s="347">
        <v>10900</v>
      </c>
      <c r="V23" s="347"/>
      <c r="W23" s="344"/>
      <c r="X23" s="345">
        <v>10900</v>
      </c>
      <c r="Y23" s="347">
        <v>10900</v>
      </c>
      <c r="Z23" s="347"/>
      <c r="AA23" s="350"/>
      <c r="AB23" s="344">
        <v>10900</v>
      </c>
      <c r="AC23" s="347"/>
      <c r="AD23" s="347"/>
      <c r="AE23" s="351"/>
      <c r="AF23" s="344">
        <v>10900</v>
      </c>
      <c r="AG23" s="344"/>
      <c r="AH23" s="344"/>
      <c r="AI23" s="350"/>
      <c r="AJ23" s="344">
        <v>10900</v>
      </c>
      <c r="AK23" s="350"/>
      <c r="AL23" s="407" t="s">
        <v>401</v>
      </c>
      <c r="AM23" s="350"/>
      <c r="AN23" s="344">
        <v>15260</v>
      </c>
      <c r="AO23" s="350"/>
      <c r="AP23" s="344">
        <v>15260</v>
      </c>
      <c r="AQ23" s="350"/>
      <c r="AR23" s="344">
        <v>15260</v>
      </c>
      <c r="AS23" s="350"/>
      <c r="AT23" s="344">
        <v>15260</v>
      </c>
      <c r="AU23" s="350"/>
      <c r="AV23" s="344">
        <v>15260</v>
      </c>
      <c r="AW23" s="350"/>
      <c r="AX23" s="344"/>
      <c r="AY23" s="364"/>
    </row>
    <row r="24" spans="1:51" ht="16.5">
      <c r="A24" s="188" t="s">
        <v>440</v>
      </c>
      <c r="B24" s="288" t="s">
        <v>441</v>
      </c>
      <c r="C24" s="288" t="s">
        <v>397</v>
      </c>
      <c r="D24" s="183" t="s">
        <v>368</v>
      </c>
      <c r="E24" s="196"/>
      <c r="F24" s="196"/>
      <c r="G24" s="196"/>
      <c r="H24" s="196"/>
      <c r="I24" s="196"/>
      <c r="J24" s="183" t="s">
        <v>315</v>
      </c>
      <c r="K24" s="183" t="s">
        <v>316</v>
      </c>
      <c r="L24" s="183"/>
      <c r="M24" s="183" t="s">
        <v>369</v>
      </c>
      <c r="N24" s="183"/>
      <c r="O24" s="183"/>
      <c r="P24" s="289">
        <v>45028</v>
      </c>
      <c r="Q24" s="344"/>
      <c r="R24" s="345">
        <v>10900</v>
      </c>
      <c r="S24" s="344"/>
      <c r="T24" s="345">
        <v>10900</v>
      </c>
      <c r="U24" s="347">
        <v>10900</v>
      </c>
      <c r="V24" s="347"/>
      <c r="W24" s="344"/>
      <c r="X24" s="345">
        <v>10900</v>
      </c>
      <c r="Y24" s="347">
        <v>10900</v>
      </c>
      <c r="Z24" s="347"/>
      <c r="AA24" s="350"/>
      <c r="AB24" s="344">
        <v>10900</v>
      </c>
      <c r="AC24" s="347"/>
      <c r="AD24" s="347"/>
      <c r="AE24" s="351"/>
      <c r="AF24" s="344">
        <v>10900</v>
      </c>
      <c r="AG24" s="344"/>
      <c r="AH24" s="344"/>
      <c r="AI24" s="350"/>
      <c r="AJ24" s="344">
        <v>10900</v>
      </c>
      <c r="AK24" s="350"/>
      <c r="AL24" s="407" t="s">
        <v>401</v>
      </c>
      <c r="AM24" s="350"/>
      <c r="AN24" s="344">
        <v>15260</v>
      </c>
      <c r="AO24" s="350"/>
      <c r="AP24" s="344">
        <v>15260</v>
      </c>
      <c r="AQ24" s="350"/>
      <c r="AR24" s="344">
        <v>15260</v>
      </c>
      <c r="AS24" s="350"/>
      <c r="AT24" s="344">
        <v>15260</v>
      </c>
      <c r="AU24" s="350"/>
      <c r="AV24" s="344">
        <v>15260</v>
      </c>
      <c r="AW24" s="350"/>
      <c r="AX24" s="344"/>
      <c r="AY24" s="364"/>
    </row>
    <row r="25" spans="1:51" ht="16.5">
      <c r="A25" s="188" t="s">
        <v>442</v>
      </c>
      <c r="B25" s="288" t="s">
        <v>443</v>
      </c>
      <c r="C25" s="288" t="s">
        <v>397</v>
      </c>
      <c r="D25" s="183" t="s">
        <v>368</v>
      </c>
      <c r="E25" s="196"/>
      <c r="F25" s="196"/>
      <c r="G25" s="196"/>
      <c r="H25" s="196"/>
      <c r="I25" s="196"/>
      <c r="J25" s="183" t="s">
        <v>315</v>
      </c>
      <c r="K25" s="183" t="s">
        <v>316</v>
      </c>
      <c r="L25" s="183"/>
      <c r="M25" s="183" t="s">
        <v>369</v>
      </c>
      <c r="N25" s="183"/>
      <c r="O25" s="183"/>
      <c r="P25" s="289">
        <v>45028</v>
      </c>
      <c r="Q25" s="344"/>
      <c r="R25" s="345">
        <v>10900</v>
      </c>
      <c r="S25" s="344"/>
      <c r="T25" s="345">
        <v>10900</v>
      </c>
      <c r="U25" s="347">
        <v>10900</v>
      </c>
      <c r="V25" s="347"/>
      <c r="W25" s="344"/>
      <c r="X25" s="345">
        <v>10900</v>
      </c>
      <c r="Y25" s="347">
        <v>10900</v>
      </c>
      <c r="Z25" s="347"/>
      <c r="AA25" s="350"/>
      <c r="AB25" s="344">
        <v>10900</v>
      </c>
      <c r="AC25" s="347"/>
      <c r="AD25" s="347"/>
      <c r="AE25" s="351"/>
      <c r="AF25" s="344">
        <v>10900</v>
      </c>
      <c r="AG25" s="344"/>
      <c r="AH25" s="344"/>
      <c r="AI25" s="350"/>
      <c r="AJ25" s="344">
        <v>10900</v>
      </c>
      <c r="AK25" s="350"/>
      <c r="AL25" s="407" t="s">
        <v>401</v>
      </c>
      <c r="AM25" s="350"/>
      <c r="AN25" s="344">
        <v>15260</v>
      </c>
      <c r="AO25" s="350"/>
      <c r="AP25" s="344">
        <v>15260</v>
      </c>
      <c r="AQ25" s="350"/>
      <c r="AR25" s="344">
        <v>15260</v>
      </c>
      <c r="AS25" s="350"/>
      <c r="AT25" s="344">
        <v>15260</v>
      </c>
      <c r="AU25" s="350"/>
      <c r="AV25" s="344">
        <v>15260</v>
      </c>
      <c r="AW25" s="350"/>
      <c r="AX25" s="344"/>
      <c r="AY25" s="364"/>
    </row>
    <row r="26" spans="1:51" ht="16.5">
      <c r="A26" s="188" t="s">
        <v>444</v>
      </c>
      <c r="B26" s="288" t="s">
        <v>445</v>
      </c>
      <c r="C26" s="288" t="s">
        <v>397</v>
      </c>
      <c r="D26" s="183" t="s">
        <v>368</v>
      </c>
      <c r="E26" s="196"/>
      <c r="F26" s="196"/>
      <c r="G26" s="196"/>
      <c r="H26" s="196"/>
      <c r="I26" s="196"/>
      <c r="J26" s="183" t="s">
        <v>315</v>
      </c>
      <c r="K26" s="183" t="s">
        <v>316</v>
      </c>
      <c r="L26" s="183"/>
      <c r="M26" s="183" t="s">
        <v>369</v>
      </c>
      <c r="N26" s="183"/>
      <c r="O26" s="183"/>
      <c r="P26" s="289">
        <v>45028</v>
      </c>
      <c r="Q26" s="344"/>
      <c r="R26" s="345">
        <v>10900</v>
      </c>
      <c r="S26" s="344"/>
      <c r="T26" s="345">
        <v>10900</v>
      </c>
      <c r="U26" s="347">
        <v>10900</v>
      </c>
      <c r="V26" s="347"/>
      <c r="W26" s="344"/>
      <c r="X26" s="345">
        <v>10900</v>
      </c>
      <c r="Y26" s="347">
        <v>10900</v>
      </c>
      <c r="Z26" s="347"/>
      <c r="AA26" s="350"/>
      <c r="AB26" s="344">
        <v>10900</v>
      </c>
      <c r="AC26" s="347"/>
      <c r="AD26" s="347"/>
      <c r="AE26" s="351"/>
      <c r="AF26" s="344">
        <v>10900</v>
      </c>
      <c r="AG26" s="344"/>
      <c r="AH26" s="344"/>
      <c r="AI26" s="350"/>
      <c r="AJ26" s="344">
        <v>10900</v>
      </c>
      <c r="AK26" s="350"/>
      <c r="AL26" s="407" t="s">
        <v>401</v>
      </c>
      <c r="AM26" s="350"/>
      <c r="AN26" s="344">
        <v>15260</v>
      </c>
      <c r="AO26" s="350"/>
      <c r="AP26" s="344">
        <v>15260</v>
      </c>
      <c r="AQ26" s="350"/>
      <c r="AR26" s="344">
        <v>15260</v>
      </c>
      <c r="AS26" s="350"/>
      <c r="AT26" s="344">
        <v>15260</v>
      </c>
      <c r="AU26" s="350"/>
      <c r="AV26" s="344">
        <v>15260</v>
      </c>
      <c r="AW26" s="350"/>
      <c r="AX26" s="344"/>
      <c r="AY26" s="364"/>
    </row>
    <row r="27" spans="1:51" ht="16.5">
      <c r="A27" s="188" t="s">
        <v>446</v>
      </c>
      <c r="B27" s="288" t="s">
        <v>447</v>
      </c>
      <c r="C27" s="288" t="s">
        <v>397</v>
      </c>
      <c r="D27" s="183" t="s">
        <v>368</v>
      </c>
      <c r="E27" s="196"/>
      <c r="F27" s="196"/>
      <c r="G27" s="196"/>
      <c r="H27" s="196"/>
      <c r="I27" s="196"/>
      <c r="J27" s="183" t="s">
        <v>315</v>
      </c>
      <c r="K27" s="183" t="s">
        <v>316</v>
      </c>
      <c r="L27" s="183"/>
      <c r="M27" s="183" t="s">
        <v>369</v>
      </c>
      <c r="N27" s="183"/>
      <c r="O27" s="183"/>
      <c r="P27" s="289">
        <v>45028</v>
      </c>
      <c r="Q27" s="344"/>
      <c r="R27" s="345">
        <v>10900</v>
      </c>
      <c r="S27" s="344"/>
      <c r="T27" s="345">
        <v>10900</v>
      </c>
      <c r="U27" s="347">
        <v>10900</v>
      </c>
      <c r="V27" s="347"/>
      <c r="W27" s="344"/>
      <c r="X27" s="345">
        <v>10900</v>
      </c>
      <c r="Y27" s="347">
        <v>10900</v>
      </c>
      <c r="Z27" s="347"/>
      <c r="AA27" s="350"/>
      <c r="AB27" s="344">
        <v>10900</v>
      </c>
      <c r="AC27" s="347"/>
      <c r="AD27" s="347"/>
      <c r="AE27" s="351"/>
      <c r="AF27" s="344">
        <v>10900</v>
      </c>
      <c r="AG27" s="344"/>
      <c r="AH27" s="344"/>
      <c r="AI27" s="350"/>
      <c r="AJ27" s="344">
        <v>10900</v>
      </c>
      <c r="AK27" s="350"/>
      <c r="AL27" s="407" t="s">
        <v>401</v>
      </c>
      <c r="AM27" s="350"/>
      <c r="AN27" s="344">
        <v>15260</v>
      </c>
      <c r="AO27" s="350"/>
      <c r="AP27" s="344">
        <v>15260</v>
      </c>
      <c r="AQ27" s="350"/>
      <c r="AR27" s="344">
        <v>15260</v>
      </c>
      <c r="AS27" s="350"/>
      <c r="AT27" s="344">
        <v>15260</v>
      </c>
      <c r="AU27" s="350"/>
      <c r="AV27" s="344">
        <v>15260</v>
      </c>
      <c r="AW27" s="350"/>
      <c r="AX27" s="344"/>
      <c r="AY27" s="364"/>
    </row>
    <row r="28" spans="1:51" ht="16.5">
      <c r="A28" s="188" t="s">
        <v>448</v>
      </c>
      <c r="B28" s="288" t="s">
        <v>449</v>
      </c>
      <c r="C28" s="288" t="s">
        <v>397</v>
      </c>
      <c r="D28" s="183" t="s">
        <v>368</v>
      </c>
      <c r="E28" s="196"/>
      <c r="F28" s="196"/>
      <c r="G28" s="196"/>
      <c r="H28" s="196"/>
      <c r="I28" s="196"/>
      <c r="J28" s="183" t="s">
        <v>315</v>
      </c>
      <c r="K28" s="183" t="s">
        <v>316</v>
      </c>
      <c r="L28" s="183"/>
      <c r="M28" s="183" t="s">
        <v>369</v>
      </c>
      <c r="N28" s="183"/>
      <c r="O28" s="183"/>
      <c r="P28" s="289">
        <v>45028</v>
      </c>
      <c r="Q28" s="344"/>
      <c r="R28" s="345">
        <v>10900</v>
      </c>
      <c r="S28" s="344"/>
      <c r="T28" s="345">
        <v>10900</v>
      </c>
      <c r="U28" s="347">
        <v>10900</v>
      </c>
      <c r="V28" s="347"/>
      <c r="W28" s="344"/>
      <c r="X28" s="345">
        <v>10900</v>
      </c>
      <c r="Y28" s="347">
        <v>10900</v>
      </c>
      <c r="Z28" s="347"/>
      <c r="AA28" s="350"/>
      <c r="AB28" s="344">
        <v>10900</v>
      </c>
      <c r="AC28" s="347"/>
      <c r="AD28" s="347"/>
      <c r="AE28" s="351"/>
      <c r="AF28" s="344">
        <v>10900</v>
      </c>
      <c r="AG28" s="344"/>
      <c r="AH28" s="344"/>
      <c r="AI28" s="350"/>
      <c r="AJ28" s="344">
        <v>10900</v>
      </c>
      <c r="AK28" s="350"/>
      <c r="AL28" s="407" t="s">
        <v>401</v>
      </c>
      <c r="AM28" s="350"/>
      <c r="AN28" s="344">
        <v>15260</v>
      </c>
      <c r="AO28" s="350"/>
      <c r="AP28" s="344">
        <v>15260</v>
      </c>
      <c r="AQ28" s="350"/>
      <c r="AR28" s="344">
        <v>15260</v>
      </c>
      <c r="AS28" s="350"/>
      <c r="AT28" s="344">
        <v>15260</v>
      </c>
      <c r="AU28" s="350"/>
      <c r="AV28" s="344">
        <v>15260</v>
      </c>
      <c r="AW28" s="350"/>
      <c r="AX28" s="344"/>
      <c r="AY28" s="364"/>
    </row>
    <row r="29" spans="1:51" ht="16.5">
      <c r="A29" s="188" t="s">
        <v>450</v>
      </c>
      <c r="B29" s="288" t="s">
        <v>451</v>
      </c>
      <c r="C29" s="288" t="s">
        <v>397</v>
      </c>
      <c r="D29" s="183" t="s">
        <v>368</v>
      </c>
      <c r="E29" s="196"/>
      <c r="F29" s="196"/>
      <c r="G29" s="196"/>
      <c r="H29" s="196"/>
      <c r="I29" s="196"/>
      <c r="J29" s="183" t="s">
        <v>315</v>
      </c>
      <c r="K29" s="183" t="s">
        <v>316</v>
      </c>
      <c r="L29" s="183"/>
      <c r="M29" s="183" t="s">
        <v>369</v>
      </c>
      <c r="N29" s="183"/>
      <c r="O29" s="183"/>
      <c r="P29" s="289">
        <v>45028</v>
      </c>
      <c r="Q29" s="344"/>
      <c r="R29" s="345">
        <v>10900</v>
      </c>
      <c r="S29" s="344"/>
      <c r="T29" s="345">
        <v>10900</v>
      </c>
      <c r="U29" s="347">
        <v>10900</v>
      </c>
      <c r="V29" s="347"/>
      <c r="W29" s="344"/>
      <c r="X29" s="345">
        <v>10900</v>
      </c>
      <c r="Y29" s="347">
        <v>10900</v>
      </c>
      <c r="Z29" s="347"/>
      <c r="AA29" s="350"/>
      <c r="AB29" s="344">
        <v>10900</v>
      </c>
      <c r="AC29" s="347"/>
      <c r="AD29" s="347"/>
      <c r="AE29" s="351"/>
      <c r="AF29" s="344">
        <v>10900</v>
      </c>
      <c r="AG29" s="344"/>
      <c r="AH29" s="344"/>
      <c r="AI29" s="350"/>
      <c r="AJ29" s="344">
        <v>10900</v>
      </c>
      <c r="AK29" s="350"/>
      <c r="AL29" s="407" t="s">
        <v>401</v>
      </c>
      <c r="AM29" s="350"/>
      <c r="AN29" s="344">
        <v>15260</v>
      </c>
      <c r="AO29" s="350"/>
      <c r="AP29" s="344">
        <v>15260</v>
      </c>
      <c r="AQ29" s="350"/>
      <c r="AR29" s="344">
        <v>15260</v>
      </c>
      <c r="AS29" s="350"/>
      <c r="AT29" s="344">
        <v>15260</v>
      </c>
      <c r="AU29" s="350"/>
      <c r="AV29" s="344">
        <v>15260</v>
      </c>
      <c r="AW29" s="350"/>
      <c r="AX29" s="344"/>
      <c r="AY29" s="364"/>
    </row>
    <row r="30" spans="1:51" ht="16.5">
      <c r="A30" s="188" t="s">
        <v>452</v>
      </c>
      <c r="B30" s="288" t="s">
        <v>453</v>
      </c>
      <c r="C30" s="288" t="s">
        <v>397</v>
      </c>
      <c r="D30" s="183" t="s">
        <v>368</v>
      </c>
      <c r="E30" s="196"/>
      <c r="F30" s="196"/>
      <c r="G30" s="196"/>
      <c r="H30" s="196"/>
      <c r="I30" s="196"/>
      <c r="J30" s="183" t="s">
        <v>315</v>
      </c>
      <c r="K30" s="183" t="s">
        <v>316</v>
      </c>
      <c r="L30" s="183"/>
      <c r="M30" s="183" t="s">
        <v>369</v>
      </c>
      <c r="N30" s="183"/>
      <c r="O30" s="183"/>
      <c r="P30" s="289">
        <v>45028</v>
      </c>
      <c r="Q30" s="344"/>
      <c r="R30" s="345">
        <v>10900</v>
      </c>
      <c r="S30" s="344"/>
      <c r="T30" s="345">
        <v>10900</v>
      </c>
      <c r="U30" s="347">
        <v>10900</v>
      </c>
      <c r="V30" s="347"/>
      <c r="W30" s="344"/>
      <c r="X30" s="345">
        <v>10900</v>
      </c>
      <c r="Y30" s="347">
        <v>10900</v>
      </c>
      <c r="Z30" s="347"/>
      <c r="AA30" s="350"/>
      <c r="AB30" s="344">
        <v>10900</v>
      </c>
      <c r="AC30" s="347"/>
      <c r="AD30" s="347"/>
      <c r="AE30" s="351"/>
      <c r="AF30" s="344">
        <v>10900</v>
      </c>
      <c r="AG30" s="344"/>
      <c r="AH30" s="344"/>
      <c r="AI30" s="350"/>
      <c r="AJ30" s="344">
        <v>10900</v>
      </c>
      <c r="AK30" s="350"/>
      <c r="AL30" s="407" t="s">
        <v>401</v>
      </c>
      <c r="AM30" s="350"/>
      <c r="AN30" s="344">
        <v>15260</v>
      </c>
      <c r="AO30" s="350"/>
      <c r="AP30" s="344">
        <v>15260</v>
      </c>
      <c r="AQ30" s="350"/>
      <c r="AR30" s="344">
        <v>15260</v>
      </c>
      <c r="AS30" s="350"/>
      <c r="AT30" s="344">
        <v>15260</v>
      </c>
      <c r="AU30" s="350"/>
      <c r="AV30" s="344">
        <v>15260</v>
      </c>
      <c r="AW30" s="350"/>
      <c r="AX30" s="344"/>
      <c r="AY30" s="364"/>
    </row>
    <row r="31" spans="1:51" ht="16.5">
      <c r="A31" s="188" t="s">
        <v>454</v>
      </c>
      <c r="B31" s="288" t="s">
        <v>455</v>
      </c>
      <c r="C31" s="288" t="s">
        <v>397</v>
      </c>
      <c r="D31" s="183" t="s">
        <v>368</v>
      </c>
      <c r="E31" s="196"/>
      <c r="F31" s="196"/>
      <c r="G31" s="196"/>
      <c r="H31" s="196"/>
      <c r="I31" s="196"/>
      <c r="J31" s="183" t="s">
        <v>315</v>
      </c>
      <c r="K31" s="183" t="s">
        <v>316</v>
      </c>
      <c r="L31" s="183"/>
      <c r="M31" s="183" t="s">
        <v>369</v>
      </c>
      <c r="N31" s="183"/>
      <c r="O31" s="183"/>
      <c r="P31" s="289">
        <v>45028</v>
      </c>
      <c r="Q31" s="344"/>
      <c r="R31" s="345">
        <v>10900</v>
      </c>
      <c r="S31" s="344"/>
      <c r="T31" s="345">
        <v>10900</v>
      </c>
      <c r="U31" s="347">
        <v>10900</v>
      </c>
      <c r="V31" s="347"/>
      <c r="W31" s="344"/>
      <c r="X31" s="345">
        <v>10900</v>
      </c>
      <c r="Y31" s="347">
        <v>10900</v>
      </c>
      <c r="Z31" s="347"/>
      <c r="AA31" s="350"/>
      <c r="AB31" s="344">
        <v>10900</v>
      </c>
      <c r="AC31" s="347"/>
      <c r="AD31" s="347"/>
      <c r="AE31" s="351"/>
      <c r="AF31" s="344">
        <v>10900</v>
      </c>
      <c r="AG31" s="344"/>
      <c r="AH31" s="344"/>
      <c r="AI31" s="350"/>
      <c r="AJ31" s="344">
        <v>10900</v>
      </c>
      <c r="AK31" s="350"/>
      <c r="AL31" s="407" t="s">
        <v>401</v>
      </c>
      <c r="AM31" s="350"/>
      <c r="AN31" s="344">
        <v>15260</v>
      </c>
      <c r="AO31" s="350"/>
      <c r="AP31" s="344">
        <v>15260</v>
      </c>
      <c r="AQ31" s="350"/>
      <c r="AR31" s="344">
        <v>15260</v>
      </c>
      <c r="AS31" s="350"/>
      <c r="AT31" s="344">
        <v>15260</v>
      </c>
      <c r="AU31" s="350"/>
      <c r="AV31" s="344">
        <v>15260</v>
      </c>
      <c r="AW31" s="350"/>
      <c r="AX31" s="344"/>
      <c r="AY31" s="364"/>
    </row>
    <row r="32" spans="1:51" ht="16.5">
      <c r="A32" s="188" t="s">
        <v>456</v>
      </c>
      <c r="B32" s="288" t="s">
        <v>457</v>
      </c>
      <c r="C32" s="288" t="s">
        <v>397</v>
      </c>
      <c r="D32" s="183" t="s">
        <v>368</v>
      </c>
      <c r="E32" s="196"/>
      <c r="F32" s="196"/>
      <c r="G32" s="196"/>
      <c r="H32" s="196"/>
      <c r="I32" s="196"/>
      <c r="J32" s="183" t="s">
        <v>315</v>
      </c>
      <c r="K32" s="183" t="s">
        <v>316</v>
      </c>
      <c r="L32" s="183"/>
      <c r="M32" s="183" t="s">
        <v>369</v>
      </c>
      <c r="N32" s="183"/>
      <c r="O32" s="183"/>
      <c r="P32" s="289">
        <v>45028</v>
      </c>
      <c r="Q32" s="344"/>
      <c r="R32" s="345">
        <v>10900</v>
      </c>
      <c r="S32" s="344"/>
      <c r="T32" s="345">
        <v>10900</v>
      </c>
      <c r="U32" s="347">
        <v>10900</v>
      </c>
      <c r="V32" s="347"/>
      <c r="W32" s="344"/>
      <c r="X32" s="345">
        <v>10900</v>
      </c>
      <c r="Y32" s="347">
        <v>10900</v>
      </c>
      <c r="Z32" s="347"/>
      <c r="AA32" s="350"/>
      <c r="AB32" s="344">
        <v>10900</v>
      </c>
      <c r="AC32" s="347"/>
      <c r="AD32" s="347"/>
      <c r="AE32" s="351"/>
      <c r="AF32" s="344">
        <v>10900</v>
      </c>
      <c r="AG32" s="344"/>
      <c r="AH32" s="344"/>
      <c r="AI32" s="350"/>
      <c r="AJ32" s="344">
        <v>10900</v>
      </c>
      <c r="AK32" s="350"/>
      <c r="AL32" s="407" t="s">
        <v>401</v>
      </c>
      <c r="AM32" s="350"/>
      <c r="AN32" s="344">
        <v>15260</v>
      </c>
      <c r="AO32" s="350"/>
      <c r="AP32" s="344">
        <v>15260</v>
      </c>
      <c r="AQ32" s="350"/>
      <c r="AR32" s="344">
        <v>15260</v>
      </c>
      <c r="AS32" s="350"/>
      <c r="AT32" s="344">
        <v>15260</v>
      </c>
      <c r="AU32" s="350"/>
      <c r="AV32" s="344">
        <v>15260</v>
      </c>
      <c r="AW32" s="350"/>
      <c r="AX32" s="344"/>
      <c r="AY32" s="364"/>
    </row>
    <row r="33" spans="1:51" ht="16.5">
      <c r="A33" s="188" t="s">
        <v>458</v>
      </c>
      <c r="B33" s="288" t="s">
        <v>459</v>
      </c>
      <c r="C33" s="288" t="s">
        <v>397</v>
      </c>
      <c r="D33" s="183" t="s">
        <v>368</v>
      </c>
      <c r="E33" s="196"/>
      <c r="F33" s="196"/>
      <c r="G33" s="196"/>
      <c r="H33" s="196"/>
      <c r="I33" s="196"/>
      <c r="J33" s="183" t="s">
        <v>315</v>
      </c>
      <c r="K33" s="183" t="s">
        <v>316</v>
      </c>
      <c r="L33" s="183"/>
      <c r="M33" s="183" t="s">
        <v>369</v>
      </c>
      <c r="N33" s="183"/>
      <c r="O33" s="183"/>
      <c r="P33" s="289">
        <v>45028</v>
      </c>
      <c r="Q33" s="344"/>
      <c r="R33" s="345">
        <v>10900</v>
      </c>
      <c r="S33" s="344"/>
      <c r="T33" s="345">
        <v>10900</v>
      </c>
      <c r="U33" s="347">
        <v>10900</v>
      </c>
      <c r="V33" s="347"/>
      <c r="W33" s="344"/>
      <c r="X33" s="345">
        <v>10900</v>
      </c>
      <c r="Y33" s="347">
        <v>10900</v>
      </c>
      <c r="Z33" s="347"/>
      <c r="AA33" s="350"/>
      <c r="AB33" s="344">
        <v>10900</v>
      </c>
      <c r="AC33" s="347"/>
      <c r="AD33" s="347"/>
      <c r="AE33" s="351"/>
      <c r="AF33" s="344">
        <v>10900</v>
      </c>
      <c r="AG33" s="344"/>
      <c r="AH33" s="344"/>
      <c r="AI33" s="350"/>
      <c r="AJ33" s="344">
        <v>10900</v>
      </c>
      <c r="AK33" s="350"/>
      <c r="AL33" s="407" t="s">
        <v>401</v>
      </c>
      <c r="AM33" s="350"/>
      <c r="AN33" s="344">
        <v>15260</v>
      </c>
      <c r="AO33" s="350"/>
      <c r="AP33" s="344">
        <v>15260</v>
      </c>
      <c r="AQ33" s="350"/>
      <c r="AR33" s="344">
        <v>15260</v>
      </c>
      <c r="AS33" s="350"/>
      <c r="AT33" s="344">
        <v>15260</v>
      </c>
      <c r="AU33" s="350"/>
      <c r="AV33" s="344">
        <v>15260</v>
      </c>
      <c r="AW33" s="350"/>
      <c r="AX33" s="344"/>
      <c r="AY33" s="364"/>
    </row>
    <row r="34" spans="1:51" ht="16.5">
      <c r="A34" s="188" t="s">
        <v>460</v>
      </c>
      <c r="B34" s="288" t="s">
        <v>461</v>
      </c>
      <c r="C34" s="288" t="s">
        <v>397</v>
      </c>
      <c r="D34" s="183" t="s">
        <v>368</v>
      </c>
      <c r="E34" s="196"/>
      <c r="F34" s="196"/>
      <c r="G34" s="196"/>
      <c r="H34" s="196"/>
      <c r="I34" s="196"/>
      <c r="J34" s="183" t="s">
        <v>315</v>
      </c>
      <c r="K34" s="183" t="s">
        <v>316</v>
      </c>
      <c r="L34" s="183"/>
      <c r="M34" s="183" t="s">
        <v>369</v>
      </c>
      <c r="N34" s="183"/>
      <c r="O34" s="183"/>
      <c r="P34" s="289">
        <v>45028</v>
      </c>
      <c r="Q34" s="344"/>
      <c r="R34" s="345">
        <v>10900</v>
      </c>
      <c r="S34" s="344"/>
      <c r="T34" s="345">
        <v>10900</v>
      </c>
      <c r="U34" s="347">
        <v>10900</v>
      </c>
      <c r="V34" s="347"/>
      <c r="W34" s="344"/>
      <c r="X34" s="345">
        <v>10900</v>
      </c>
      <c r="Y34" s="347">
        <v>10900</v>
      </c>
      <c r="Z34" s="347"/>
      <c r="AA34" s="350"/>
      <c r="AB34" s="344">
        <v>10900</v>
      </c>
      <c r="AC34" s="347"/>
      <c r="AD34" s="347"/>
      <c r="AE34" s="351"/>
      <c r="AF34" s="344">
        <v>10900</v>
      </c>
      <c r="AG34" s="344"/>
      <c r="AH34" s="344"/>
      <c r="AI34" s="350"/>
      <c r="AJ34" s="344">
        <v>10900</v>
      </c>
      <c r="AK34" s="350"/>
      <c r="AL34" s="407" t="s">
        <v>401</v>
      </c>
      <c r="AM34" s="350"/>
      <c r="AN34" s="344">
        <v>15260</v>
      </c>
      <c r="AO34" s="350"/>
      <c r="AP34" s="344">
        <v>15260</v>
      </c>
      <c r="AQ34" s="350"/>
      <c r="AR34" s="344">
        <v>15260</v>
      </c>
      <c r="AS34" s="350"/>
      <c r="AT34" s="344">
        <v>15260</v>
      </c>
      <c r="AU34" s="350"/>
      <c r="AV34" s="344">
        <v>15260</v>
      </c>
      <c r="AW34" s="350"/>
      <c r="AX34" s="344"/>
      <c r="AY34" s="364"/>
    </row>
    <row r="35" spans="1:51" ht="16.5">
      <c r="A35" s="188" t="s">
        <v>462</v>
      </c>
      <c r="B35" s="288" t="s">
        <v>463</v>
      </c>
      <c r="C35" s="288" t="s">
        <v>397</v>
      </c>
      <c r="D35" s="183" t="s">
        <v>368</v>
      </c>
      <c r="E35" s="196"/>
      <c r="F35" s="196"/>
      <c r="G35" s="196"/>
      <c r="H35" s="196"/>
      <c r="I35" s="196"/>
      <c r="J35" s="183" t="s">
        <v>315</v>
      </c>
      <c r="K35" s="183" t="s">
        <v>316</v>
      </c>
      <c r="L35" s="183"/>
      <c r="M35" s="183" t="s">
        <v>369</v>
      </c>
      <c r="N35" s="183"/>
      <c r="O35" s="183"/>
      <c r="P35" s="289">
        <v>45028</v>
      </c>
      <c r="Q35" s="344"/>
      <c r="R35" s="345">
        <v>10900</v>
      </c>
      <c r="S35" s="344"/>
      <c r="T35" s="345">
        <v>10900</v>
      </c>
      <c r="U35" s="347">
        <v>10900</v>
      </c>
      <c r="V35" s="347"/>
      <c r="W35" s="344"/>
      <c r="X35" s="345">
        <v>10900</v>
      </c>
      <c r="Y35" s="347">
        <v>10900</v>
      </c>
      <c r="Z35" s="347"/>
      <c r="AA35" s="350"/>
      <c r="AB35" s="344">
        <v>10900</v>
      </c>
      <c r="AC35" s="347"/>
      <c r="AD35" s="347"/>
      <c r="AE35" s="351"/>
      <c r="AF35" s="344">
        <v>10900</v>
      </c>
      <c r="AG35" s="344"/>
      <c r="AH35" s="344"/>
      <c r="AI35" s="350"/>
      <c r="AJ35" s="344">
        <v>10900</v>
      </c>
      <c r="AK35" s="350"/>
      <c r="AL35" s="407" t="s">
        <v>401</v>
      </c>
      <c r="AM35" s="350"/>
      <c r="AN35" s="344">
        <v>15260</v>
      </c>
      <c r="AO35" s="350"/>
      <c r="AP35" s="344">
        <v>15260</v>
      </c>
      <c r="AQ35" s="350"/>
      <c r="AR35" s="344">
        <v>15260</v>
      </c>
      <c r="AS35" s="350"/>
      <c r="AT35" s="344">
        <v>15260</v>
      </c>
      <c r="AU35" s="350"/>
      <c r="AV35" s="344">
        <v>15260</v>
      </c>
      <c r="AW35" s="350"/>
      <c r="AX35" s="344"/>
      <c r="AY35" s="364"/>
    </row>
    <row r="36" spans="1:51" ht="16.5">
      <c r="A36" s="188" t="s">
        <v>464</v>
      </c>
      <c r="B36" s="288" t="s">
        <v>465</v>
      </c>
      <c r="C36" s="288" t="s">
        <v>397</v>
      </c>
      <c r="D36" s="183" t="s">
        <v>368</v>
      </c>
      <c r="E36" s="196"/>
      <c r="F36" s="196"/>
      <c r="G36" s="196"/>
      <c r="H36" s="196"/>
      <c r="I36" s="196"/>
      <c r="J36" s="183" t="s">
        <v>315</v>
      </c>
      <c r="K36" s="183" t="s">
        <v>316</v>
      </c>
      <c r="L36" s="183"/>
      <c r="M36" s="183" t="s">
        <v>369</v>
      </c>
      <c r="N36" s="183"/>
      <c r="O36" s="183"/>
      <c r="P36" s="289">
        <v>45028</v>
      </c>
      <c r="Q36" s="344"/>
      <c r="R36" s="345">
        <v>10900</v>
      </c>
      <c r="S36" s="344"/>
      <c r="T36" s="345">
        <v>10900</v>
      </c>
      <c r="U36" s="347">
        <v>10900</v>
      </c>
      <c r="V36" s="347"/>
      <c r="W36" s="344"/>
      <c r="X36" s="345">
        <v>10900</v>
      </c>
      <c r="Y36" s="347">
        <v>10900</v>
      </c>
      <c r="Z36" s="347"/>
      <c r="AA36" s="350"/>
      <c r="AB36" s="344">
        <v>10900</v>
      </c>
      <c r="AC36" s="347"/>
      <c r="AD36" s="347"/>
      <c r="AE36" s="351"/>
      <c r="AF36" s="344">
        <v>10900</v>
      </c>
      <c r="AG36" s="344"/>
      <c r="AH36" s="344"/>
      <c r="AI36" s="350"/>
      <c r="AJ36" s="344">
        <v>10900</v>
      </c>
      <c r="AK36" s="350"/>
      <c r="AL36" s="407" t="s">
        <v>401</v>
      </c>
      <c r="AM36" s="350"/>
      <c r="AN36" s="344">
        <v>15260</v>
      </c>
      <c r="AO36" s="350"/>
      <c r="AP36" s="344">
        <v>15260</v>
      </c>
      <c r="AQ36" s="350"/>
      <c r="AR36" s="344">
        <v>15260</v>
      </c>
      <c r="AS36" s="350"/>
      <c r="AT36" s="344">
        <v>15260</v>
      </c>
      <c r="AU36" s="350"/>
      <c r="AV36" s="344">
        <v>15260</v>
      </c>
      <c r="AW36" s="350"/>
      <c r="AX36" s="344"/>
      <c r="AY36" s="364"/>
    </row>
    <row r="37" spans="1:51" ht="16.5">
      <c r="A37" s="188" t="s">
        <v>466</v>
      </c>
      <c r="B37" s="288" t="s">
        <v>467</v>
      </c>
      <c r="C37" s="288" t="s">
        <v>397</v>
      </c>
      <c r="D37" s="183" t="s">
        <v>368</v>
      </c>
      <c r="E37" s="196"/>
      <c r="F37" s="196"/>
      <c r="G37" s="196"/>
      <c r="H37" s="196"/>
      <c r="I37" s="196"/>
      <c r="J37" s="183" t="s">
        <v>315</v>
      </c>
      <c r="K37" s="183" t="s">
        <v>316</v>
      </c>
      <c r="L37" s="183"/>
      <c r="M37" s="183" t="s">
        <v>369</v>
      </c>
      <c r="N37" s="183"/>
      <c r="O37" s="183"/>
      <c r="P37" s="289">
        <v>45028</v>
      </c>
      <c r="Q37" s="344"/>
      <c r="R37" s="345">
        <v>10900</v>
      </c>
      <c r="S37" s="344"/>
      <c r="T37" s="345">
        <v>10900</v>
      </c>
      <c r="U37" s="347">
        <v>10900</v>
      </c>
      <c r="V37" s="347"/>
      <c r="W37" s="344"/>
      <c r="X37" s="345">
        <v>10900</v>
      </c>
      <c r="Y37" s="347">
        <v>10900</v>
      </c>
      <c r="Z37" s="347"/>
      <c r="AA37" s="350"/>
      <c r="AB37" s="344">
        <v>10900</v>
      </c>
      <c r="AC37" s="347"/>
      <c r="AD37" s="347"/>
      <c r="AE37" s="351"/>
      <c r="AF37" s="344">
        <v>10900</v>
      </c>
      <c r="AG37" s="344"/>
      <c r="AH37" s="344"/>
      <c r="AI37" s="350"/>
      <c r="AJ37" s="344">
        <v>10900</v>
      </c>
      <c r="AK37" s="350"/>
      <c r="AL37" s="407" t="s">
        <v>401</v>
      </c>
      <c r="AM37" s="350"/>
      <c r="AN37" s="344">
        <v>15260</v>
      </c>
      <c r="AO37" s="350"/>
      <c r="AP37" s="344">
        <v>15260</v>
      </c>
      <c r="AQ37" s="350"/>
      <c r="AR37" s="344">
        <v>15260</v>
      </c>
      <c r="AS37" s="350"/>
      <c r="AT37" s="344">
        <v>15260</v>
      </c>
      <c r="AU37" s="350"/>
      <c r="AV37" s="344">
        <v>15260</v>
      </c>
      <c r="AW37" s="350"/>
      <c r="AX37" s="344"/>
      <c r="AY37" s="364"/>
    </row>
    <row r="38" spans="1:51" ht="16.5">
      <c r="A38" s="188" t="s">
        <v>468</v>
      </c>
      <c r="B38" s="288" t="s">
        <v>469</v>
      </c>
      <c r="C38" s="288" t="s">
        <v>397</v>
      </c>
      <c r="D38" s="183" t="s">
        <v>368</v>
      </c>
      <c r="E38" s="196"/>
      <c r="F38" s="196"/>
      <c r="G38" s="196"/>
      <c r="H38" s="196"/>
      <c r="I38" s="196"/>
      <c r="J38" s="183" t="s">
        <v>315</v>
      </c>
      <c r="K38" s="183" t="s">
        <v>316</v>
      </c>
      <c r="L38" s="183"/>
      <c r="M38" s="183" t="s">
        <v>369</v>
      </c>
      <c r="N38" s="183"/>
      <c r="O38" s="183"/>
      <c r="P38" s="289">
        <v>45028</v>
      </c>
      <c r="Q38" s="344"/>
      <c r="R38" s="345">
        <v>10900</v>
      </c>
      <c r="S38" s="344"/>
      <c r="T38" s="345">
        <v>10900</v>
      </c>
      <c r="U38" s="347">
        <v>10900</v>
      </c>
      <c r="V38" s="347"/>
      <c r="W38" s="344"/>
      <c r="X38" s="345">
        <v>10900</v>
      </c>
      <c r="Y38" s="347">
        <v>10900</v>
      </c>
      <c r="Z38" s="347"/>
      <c r="AA38" s="350"/>
      <c r="AB38" s="344">
        <v>10900</v>
      </c>
      <c r="AC38" s="347"/>
      <c r="AD38" s="347"/>
      <c r="AE38" s="351"/>
      <c r="AF38" s="344">
        <v>10900</v>
      </c>
      <c r="AG38" s="344"/>
      <c r="AH38" s="344"/>
      <c r="AI38" s="350"/>
      <c r="AJ38" s="344">
        <v>10900</v>
      </c>
      <c r="AK38" s="350"/>
      <c r="AL38" s="407" t="s">
        <v>401</v>
      </c>
      <c r="AM38" s="350"/>
      <c r="AN38" s="344">
        <v>15260</v>
      </c>
      <c r="AO38" s="350"/>
      <c r="AP38" s="344">
        <v>15260</v>
      </c>
      <c r="AQ38" s="350"/>
      <c r="AR38" s="344">
        <v>15260</v>
      </c>
      <c r="AS38" s="350"/>
      <c r="AT38" s="344">
        <v>15260</v>
      </c>
      <c r="AU38" s="350"/>
      <c r="AV38" s="344">
        <v>15260</v>
      </c>
      <c r="AW38" s="350"/>
      <c r="AX38" s="344"/>
      <c r="AY38" s="364"/>
    </row>
    <row r="39" spans="1:51" ht="16.5">
      <c r="A39" s="188" t="s">
        <v>470</v>
      </c>
      <c r="B39" s="288" t="s">
        <v>471</v>
      </c>
      <c r="C39" s="288" t="s">
        <v>397</v>
      </c>
      <c r="D39" s="183" t="s">
        <v>368</v>
      </c>
      <c r="E39" s="196"/>
      <c r="F39" s="196"/>
      <c r="G39" s="196"/>
      <c r="H39" s="196"/>
      <c r="I39" s="196"/>
      <c r="J39" s="183" t="s">
        <v>315</v>
      </c>
      <c r="K39" s="183" t="s">
        <v>316</v>
      </c>
      <c r="L39" s="183"/>
      <c r="M39" s="183" t="s">
        <v>369</v>
      </c>
      <c r="N39" s="183"/>
      <c r="O39" s="183"/>
      <c r="P39" s="289">
        <v>45028</v>
      </c>
      <c r="Q39" s="344"/>
      <c r="R39" s="345">
        <v>10900</v>
      </c>
      <c r="S39" s="344"/>
      <c r="T39" s="345">
        <v>10900</v>
      </c>
      <c r="U39" s="347">
        <v>10900</v>
      </c>
      <c r="V39" s="347"/>
      <c r="W39" s="344"/>
      <c r="X39" s="345">
        <v>10900</v>
      </c>
      <c r="Y39" s="347">
        <v>10900</v>
      </c>
      <c r="Z39" s="347"/>
      <c r="AA39" s="350"/>
      <c r="AB39" s="344">
        <v>10900</v>
      </c>
      <c r="AC39" s="347"/>
      <c r="AD39" s="347"/>
      <c r="AE39" s="351"/>
      <c r="AF39" s="344">
        <v>10900</v>
      </c>
      <c r="AG39" s="344"/>
      <c r="AH39" s="344"/>
      <c r="AI39" s="350"/>
      <c r="AJ39" s="344">
        <v>10900</v>
      </c>
      <c r="AK39" s="350"/>
      <c r="AL39" s="407" t="s">
        <v>401</v>
      </c>
      <c r="AM39" s="350"/>
      <c r="AN39" s="344">
        <v>15260</v>
      </c>
      <c r="AO39" s="350"/>
      <c r="AP39" s="344">
        <v>15260</v>
      </c>
      <c r="AQ39" s="350"/>
      <c r="AR39" s="344">
        <v>15260</v>
      </c>
      <c r="AS39" s="350"/>
      <c r="AT39" s="344">
        <v>15260</v>
      </c>
      <c r="AU39" s="350"/>
      <c r="AV39" s="344">
        <v>15260</v>
      </c>
      <c r="AW39" s="350"/>
      <c r="AX39" s="344"/>
      <c r="AY39" s="364"/>
    </row>
    <row r="40" spans="1:51" ht="16.5">
      <c r="A40" s="188" t="s">
        <v>472</v>
      </c>
      <c r="B40" s="288" t="s">
        <v>473</v>
      </c>
      <c r="C40" s="288" t="s">
        <v>397</v>
      </c>
      <c r="D40" s="183" t="s">
        <v>368</v>
      </c>
      <c r="E40" s="196"/>
      <c r="F40" s="196"/>
      <c r="G40" s="196"/>
      <c r="H40" s="196"/>
      <c r="I40" s="196"/>
      <c r="J40" s="183" t="s">
        <v>315</v>
      </c>
      <c r="K40" s="183" t="s">
        <v>316</v>
      </c>
      <c r="L40" s="183"/>
      <c r="M40" s="183" t="s">
        <v>369</v>
      </c>
      <c r="N40" s="183"/>
      <c r="O40" s="183"/>
      <c r="P40" s="289">
        <v>45028</v>
      </c>
      <c r="Q40" s="344"/>
      <c r="R40" s="345">
        <v>10900</v>
      </c>
      <c r="S40" s="344"/>
      <c r="T40" s="345">
        <v>10900</v>
      </c>
      <c r="U40" s="347">
        <v>10900</v>
      </c>
      <c r="V40" s="347"/>
      <c r="W40" s="344"/>
      <c r="X40" s="345">
        <v>10900</v>
      </c>
      <c r="Y40" s="347">
        <v>10900</v>
      </c>
      <c r="Z40" s="347"/>
      <c r="AA40" s="350"/>
      <c r="AB40" s="344">
        <v>10900</v>
      </c>
      <c r="AC40" s="347"/>
      <c r="AD40" s="347"/>
      <c r="AE40" s="351"/>
      <c r="AF40" s="344">
        <v>10900</v>
      </c>
      <c r="AG40" s="344"/>
      <c r="AH40" s="344"/>
      <c r="AI40" s="350"/>
      <c r="AJ40" s="344">
        <v>10900</v>
      </c>
      <c r="AK40" s="350"/>
      <c r="AL40" s="407" t="s">
        <v>401</v>
      </c>
      <c r="AM40" s="350"/>
      <c r="AN40" s="344">
        <v>15260</v>
      </c>
      <c r="AO40" s="350"/>
      <c r="AP40" s="344">
        <v>15260</v>
      </c>
      <c r="AQ40" s="350"/>
      <c r="AR40" s="344">
        <v>15260</v>
      </c>
      <c r="AS40" s="350"/>
      <c r="AT40" s="344">
        <v>15260</v>
      </c>
      <c r="AU40" s="350"/>
      <c r="AV40" s="344">
        <v>15260</v>
      </c>
      <c r="AW40" s="350"/>
      <c r="AX40" s="344"/>
      <c r="AY40" s="364"/>
    </row>
    <row r="41" spans="1:51" ht="16.5">
      <c r="A41" s="188" t="s">
        <v>474</v>
      </c>
      <c r="B41" s="288" t="s">
        <v>475</v>
      </c>
      <c r="C41" s="288" t="s">
        <v>397</v>
      </c>
      <c r="D41" s="183" t="s">
        <v>368</v>
      </c>
      <c r="E41" s="196"/>
      <c r="F41" s="196"/>
      <c r="G41" s="196"/>
      <c r="H41" s="196"/>
      <c r="I41" s="196"/>
      <c r="J41" s="183" t="s">
        <v>315</v>
      </c>
      <c r="K41" s="183" t="s">
        <v>316</v>
      </c>
      <c r="L41" s="183"/>
      <c r="M41" s="183" t="s">
        <v>369</v>
      </c>
      <c r="N41" s="183"/>
      <c r="O41" s="183"/>
      <c r="P41" s="289">
        <v>45028</v>
      </c>
      <c r="Q41" s="344"/>
      <c r="R41" s="345">
        <v>10900</v>
      </c>
      <c r="S41" s="344"/>
      <c r="T41" s="345">
        <v>10900</v>
      </c>
      <c r="U41" s="347">
        <v>10900</v>
      </c>
      <c r="V41" s="347"/>
      <c r="W41" s="344"/>
      <c r="X41" s="345">
        <v>10900</v>
      </c>
      <c r="Y41" s="347">
        <v>10900</v>
      </c>
      <c r="Z41" s="347"/>
      <c r="AA41" s="350"/>
      <c r="AB41" s="344">
        <v>10900</v>
      </c>
      <c r="AC41" s="347"/>
      <c r="AD41" s="347"/>
      <c r="AE41" s="351"/>
      <c r="AF41" s="344">
        <v>10900</v>
      </c>
      <c r="AG41" s="344"/>
      <c r="AH41" s="344"/>
      <c r="AI41" s="350"/>
      <c r="AJ41" s="344">
        <v>10900</v>
      </c>
      <c r="AK41" s="350"/>
      <c r="AL41" s="407" t="s">
        <v>401</v>
      </c>
      <c r="AM41" s="350"/>
      <c r="AN41" s="344">
        <v>15260</v>
      </c>
      <c r="AO41" s="350"/>
      <c r="AP41" s="344">
        <v>15260</v>
      </c>
      <c r="AQ41" s="350"/>
      <c r="AR41" s="344">
        <v>15260</v>
      </c>
      <c r="AS41" s="350"/>
      <c r="AT41" s="344">
        <v>15260</v>
      </c>
      <c r="AU41" s="350"/>
      <c r="AV41" s="344">
        <v>15260</v>
      </c>
      <c r="AW41" s="350"/>
      <c r="AX41" s="344"/>
      <c r="AY41" s="364"/>
    </row>
    <row r="42" spans="1:51" ht="16.5">
      <c r="A42" s="188" t="s">
        <v>476</v>
      </c>
      <c r="B42" s="288" t="s">
        <v>477</v>
      </c>
      <c r="C42" s="288" t="s">
        <v>397</v>
      </c>
      <c r="D42" s="183" t="s">
        <v>368</v>
      </c>
      <c r="E42" s="196"/>
      <c r="F42" s="196"/>
      <c r="G42" s="196"/>
      <c r="H42" s="196"/>
      <c r="I42" s="196"/>
      <c r="J42" s="183" t="s">
        <v>315</v>
      </c>
      <c r="K42" s="183" t="s">
        <v>316</v>
      </c>
      <c r="L42" s="183"/>
      <c r="M42" s="183" t="s">
        <v>369</v>
      </c>
      <c r="N42" s="183"/>
      <c r="O42" s="183"/>
      <c r="P42" s="289">
        <v>45028</v>
      </c>
      <c r="Q42" s="344"/>
      <c r="R42" s="345">
        <v>10900</v>
      </c>
      <c r="S42" s="344"/>
      <c r="T42" s="345">
        <v>10900</v>
      </c>
      <c r="U42" s="347">
        <v>10900</v>
      </c>
      <c r="V42" s="347"/>
      <c r="W42" s="344"/>
      <c r="X42" s="345">
        <v>10900</v>
      </c>
      <c r="Y42" s="347">
        <v>10900</v>
      </c>
      <c r="Z42" s="347"/>
      <c r="AA42" s="350"/>
      <c r="AB42" s="344">
        <v>10900</v>
      </c>
      <c r="AC42" s="347"/>
      <c r="AD42" s="347"/>
      <c r="AE42" s="351"/>
      <c r="AF42" s="344">
        <v>10900</v>
      </c>
      <c r="AG42" s="344"/>
      <c r="AH42" s="344"/>
      <c r="AI42" s="350"/>
      <c r="AJ42" s="344">
        <v>10900</v>
      </c>
      <c r="AK42" s="350"/>
      <c r="AL42" s="407" t="s">
        <v>401</v>
      </c>
      <c r="AM42" s="350"/>
      <c r="AN42" s="344">
        <v>15260</v>
      </c>
      <c r="AO42" s="350"/>
      <c r="AP42" s="344">
        <v>15260</v>
      </c>
      <c r="AQ42" s="350"/>
      <c r="AR42" s="344">
        <v>15260</v>
      </c>
      <c r="AS42" s="350"/>
      <c r="AT42" s="344">
        <v>15260</v>
      </c>
      <c r="AU42" s="350"/>
      <c r="AV42" s="344">
        <v>15260</v>
      </c>
      <c r="AW42" s="350"/>
      <c r="AX42" s="344"/>
      <c r="AY42" s="364"/>
    </row>
    <row r="43" spans="1:51" ht="16.5">
      <c r="A43" s="188" t="s">
        <v>478</v>
      </c>
      <c r="B43" s="288" t="s">
        <v>479</v>
      </c>
      <c r="C43" s="288" t="s">
        <v>397</v>
      </c>
      <c r="D43" s="183" t="s">
        <v>368</v>
      </c>
      <c r="E43" s="196"/>
      <c r="F43" s="196"/>
      <c r="G43" s="196"/>
      <c r="H43" s="196"/>
      <c r="I43" s="196"/>
      <c r="J43" s="183" t="s">
        <v>315</v>
      </c>
      <c r="K43" s="183" t="s">
        <v>316</v>
      </c>
      <c r="L43" s="183"/>
      <c r="M43" s="183" t="s">
        <v>369</v>
      </c>
      <c r="N43" s="183"/>
      <c r="O43" s="183"/>
      <c r="P43" s="289">
        <v>45028</v>
      </c>
      <c r="Q43" s="344"/>
      <c r="R43" s="345">
        <v>10900</v>
      </c>
      <c r="S43" s="344"/>
      <c r="T43" s="345">
        <v>10900</v>
      </c>
      <c r="U43" s="347">
        <v>10900</v>
      </c>
      <c r="V43" s="347"/>
      <c r="W43" s="344"/>
      <c r="X43" s="345">
        <v>10900</v>
      </c>
      <c r="Y43" s="347">
        <v>10900</v>
      </c>
      <c r="Z43" s="347"/>
      <c r="AA43" s="350"/>
      <c r="AB43" s="344">
        <v>10900</v>
      </c>
      <c r="AC43" s="347"/>
      <c r="AD43" s="347"/>
      <c r="AE43" s="351"/>
      <c r="AF43" s="344">
        <v>10900</v>
      </c>
      <c r="AG43" s="344"/>
      <c r="AH43" s="344"/>
      <c r="AI43" s="350"/>
      <c r="AJ43" s="344">
        <v>10900</v>
      </c>
      <c r="AK43" s="350"/>
      <c r="AL43" s="407" t="s">
        <v>401</v>
      </c>
      <c r="AM43" s="350"/>
      <c r="AN43" s="344">
        <v>15260</v>
      </c>
      <c r="AO43" s="350"/>
      <c r="AP43" s="344">
        <v>15260</v>
      </c>
      <c r="AQ43" s="350"/>
      <c r="AR43" s="344">
        <v>15260</v>
      </c>
      <c r="AS43" s="350"/>
      <c r="AT43" s="344">
        <v>15260</v>
      </c>
      <c r="AU43" s="350"/>
      <c r="AV43" s="344">
        <v>15260</v>
      </c>
      <c r="AW43" s="350"/>
      <c r="AX43" s="344"/>
      <c r="AY43" s="364"/>
    </row>
    <row r="44" spans="1:51" ht="16.5">
      <c r="A44" s="188" t="s">
        <v>480</v>
      </c>
      <c r="B44" s="288" t="s">
        <v>481</v>
      </c>
      <c r="C44" s="288" t="s">
        <v>397</v>
      </c>
      <c r="D44" s="183" t="s">
        <v>368</v>
      </c>
      <c r="E44" s="196"/>
      <c r="F44" s="196"/>
      <c r="G44" s="196"/>
      <c r="H44" s="196"/>
      <c r="I44" s="196"/>
      <c r="J44" s="183" t="s">
        <v>315</v>
      </c>
      <c r="K44" s="183" t="s">
        <v>316</v>
      </c>
      <c r="L44" s="183"/>
      <c r="M44" s="183" t="s">
        <v>369</v>
      </c>
      <c r="N44" s="183"/>
      <c r="O44" s="183"/>
      <c r="P44" s="289">
        <v>45028</v>
      </c>
      <c r="Q44" s="344"/>
      <c r="R44" s="345">
        <v>10900</v>
      </c>
      <c r="S44" s="344"/>
      <c r="T44" s="345">
        <v>10900</v>
      </c>
      <c r="U44" s="347">
        <v>10900</v>
      </c>
      <c r="V44" s="347"/>
      <c r="W44" s="344"/>
      <c r="X44" s="345">
        <v>10900</v>
      </c>
      <c r="Y44" s="347">
        <v>10900</v>
      </c>
      <c r="Z44" s="347"/>
      <c r="AA44" s="350"/>
      <c r="AB44" s="344">
        <v>10900</v>
      </c>
      <c r="AC44" s="347"/>
      <c r="AD44" s="347"/>
      <c r="AE44" s="351"/>
      <c r="AF44" s="344">
        <v>10900</v>
      </c>
      <c r="AG44" s="344"/>
      <c r="AH44" s="344"/>
      <c r="AI44" s="350"/>
      <c r="AJ44" s="344">
        <v>10900</v>
      </c>
      <c r="AK44" s="350"/>
      <c r="AL44" s="407" t="s">
        <v>401</v>
      </c>
      <c r="AM44" s="350"/>
      <c r="AN44" s="344">
        <v>15260</v>
      </c>
      <c r="AO44" s="350"/>
      <c r="AP44" s="344">
        <v>15260</v>
      </c>
      <c r="AQ44" s="350"/>
      <c r="AR44" s="344">
        <v>15260</v>
      </c>
      <c r="AS44" s="350"/>
      <c r="AT44" s="344">
        <v>15260</v>
      </c>
      <c r="AU44" s="350"/>
      <c r="AV44" s="344">
        <v>15260</v>
      </c>
      <c r="AW44" s="350"/>
      <c r="AX44" s="344"/>
      <c r="AY44" s="364"/>
    </row>
    <row r="45" spans="1:51" ht="16.5">
      <c r="A45" s="188" t="s">
        <v>482</v>
      </c>
      <c r="B45" s="288" t="s">
        <v>483</v>
      </c>
      <c r="C45" s="288" t="s">
        <v>397</v>
      </c>
      <c r="D45" s="183" t="s">
        <v>368</v>
      </c>
      <c r="E45" s="196"/>
      <c r="F45" s="196"/>
      <c r="G45" s="196"/>
      <c r="H45" s="196"/>
      <c r="I45" s="196"/>
      <c r="J45" s="183" t="s">
        <v>315</v>
      </c>
      <c r="K45" s="183" t="s">
        <v>316</v>
      </c>
      <c r="L45" s="183"/>
      <c r="M45" s="183" t="s">
        <v>369</v>
      </c>
      <c r="N45" s="183"/>
      <c r="O45" s="183"/>
      <c r="P45" s="289">
        <v>45028</v>
      </c>
      <c r="Q45" s="344"/>
      <c r="R45" s="345">
        <v>10900</v>
      </c>
      <c r="S45" s="344"/>
      <c r="T45" s="345">
        <v>10900</v>
      </c>
      <c r="U45" s="347">
        <v>10900</v>
      </c>
      <c r="V45" s="347"/>
      <c r="W45" s="344"/>
      <c r="X45" s="345">
        <v>10900</v>
      </c>
      <c r="Y45" s="347">
        <v>10900</v>
      </c>
      <c r="Z45" s="347"/>
      <c r="AA45" s="350"/>
      <c r="AB45" s="344">
        <v>10900</v>
      </c>
      <c r="AC45" s="347"/>
      <c r="AD45" s="347"/>
      <c r="AE45" s="351"/>
      <c r="AF45" s="344">
        <v>10900</v>
      </c>
      <c r="AG45" s="344"/>
      <c r="AH45" s="344"/>
      <c r="AI45" s="350"/>
      <c r="AJ45" s="344">
        <v>10900</v>
      </c>
      <c r="AK45" s="350"/>
      <c r="AL45" s="407" t="s">
        <v>401</v>
      </c>
      <c r="AM45" s="350"/>
      <c r="AN45" s="344">
        <v>15260</v>
      </c>
      <c r="AO45" s="350"/>
      <c r="AP45" s="344">
        <v>15260</v>
      </c>
      <c r="AQ45" s="350"/>
      <c r="AR45" s="344">
        <v>15260</v>
      </c>
      <c r="AS45" s="350"/>
      <c r="AT45" s="344">
        <v>15260</v>
      </c>
      <c r="AU45" s="350"/>
      <c r="AV45" s="344">
        <v>15260</v>
      </c>
      <c r="AW45" s="350"/>
      <c r="AX45" s="344"/>
      <c r="AY45" s="364"/>
    </row>
    <row r="46" spans="1:51" ht="16.5">
      <c r="A46" s="188" t="s">
        <v>484</v>
      </c>
      <c r="B46" s="288" t="s">
        <v>485</v>
      </c>
      <c r="C46" s="288" t="s">
        <v>397</v>
      </c>
      <c r="D46" s="183" t="s">
        <v>368</v>
      </c>
      <c r="E46" s="196"/>
      <c r="F46" s="196"/>
      <c r="G46" s="196"/>
      <c r="H46" s="196"/>
      <c r="I46" s="196"/>
      <c r="J46" s="183" t="s">
        <v>315</v>
      </c>
      <c r="K46" s="183" t="s">
        <v>316</v>
      </c>
      <c r="L46" s="183"/>
      <c r="M46" s="183" t="s">
        <v>369</v>
      </c>
      <c r="N46" s="183"/>
      <c r="O46" s="183"/>
      <c r="P46" s="289">
        <v>45028</v>
      </c>
      <c r="Q46" s="344"/>
      <c r="R46" s="345">
        <v>10900</v>
      </c>
      <c r="S46" s="344"/>
      <c r="T46" s="345">
        <v>10900</v>
      </c>
      <c r="U46" s="347">
        <v>10900</v>
      </c>
      <c r="V46" s="347"/>
      <c r="W46" s="344"/>
      <c r="X46" s="345">
        <v>10900</v>
      </c>
      <c r="Y46" s="347">
        <v>10900</v>
      </c>
      <c r="Z46" s="347"/>
      <c r="AA46" s="350"/>
      <c r="AB46" s="344">
        <v>10900</v>
      </c>
      <c r="AC46" s="347"/>
      <c r="AD46" s="347"/>
      <c r="AE46" s="351"/>
      <c r="AF46" s="344">
        <v>10900</v>
      </c>
      <c r="AG46" s="344"/>
      <c r="AH46" s="344"/>
      <c r="AI46" s="350"/>
      <c r="AJ46" s="344">
        <v>10900</v>
      </c>
      <c r="AK46" s="350"/>
      <c r="AL46" s="407" t="s">
        <v>401</v>
      </c>
      <c r="AM46" s="350"/>
      <c r="AN46" s="344">
        <v>15260</v>
      </c>
      <c r="AO46" s="350"/>
      <c r="AP46" s="344">
        <v>15260</v>
      </c>
      <c r="AQ46" s="350"/>
      <c r="AR46" s="344">
        <v>15260</v>
      </c>
      <c r="AS46" s="350"/>
      <c r="AT46" s="344">
        <v>15260</v>
      </c>
      <c r="AU46" s="350"/>
      <c r="AV46" s="344">
        <v>15260</v>
      </c>
      <c r="AW46" s="350"/>
      <c r="AX46" s="344"/>
      <c r="AY46" s="364"/>
    </row>
    <row r="47" spans="1:51" ht="16.5">
      <c r="A47" s="188" t="s">
        <v>486</v>
      </c>
      <c r="B47" s="288" t="s">
        <v>487</v>
      </c>
      <c r="C47" s="288" t="s">
        <v>397</v>
      </c>
      <c r="D47" s="183" t="s">
        <v>368</v>
      </c>
      <c r="E47" s="196"/>
      <c r="F47" s="196"/>
      <c r="G47" s="196"/>
      <c r="H47" s="196"/>
      <c r="I47" s="196"/>
      <c r="J47" s="183" t="s">
        <v>315</v>
      </c>
      <c r="K47" s="183" t="s">
        <v>316</v>
      </c>
      <c r="L47" s="183"/>
      <c r="M47" s="183" t="s">
        <v>369</v>
      </c>
      <c r="N47" s="183"/>
      <c r="O47" s="183"/>
      <c r="P47" s="289">
        <v>45028</v>
      </c>
      <c r="Q47" s="344"/>
      <c r="R47" s="345">
        <v>10900</v>
      </c>
      <c r="S47" s="344"/>
      <c r="T47" s="345">
        <v>10900</v>
      </c>
      <c r="U47" s="347">
        <v>10900</v>
      </c>
      <c r="V47" s="347"/>
      <c r="W47" s="344"/>
      <c r="X47" s="345">
        <v>10900</v>
      </c>
      <c r="Y47" s="347">
        <v>10900</v>
      </c>
      <c r="Z47" s="347"/>
      <c r="AA47" s="350"/>
      <c r="AB47" s="344">
        <v>10900</v>
      </c>
      <c r="AC47" s="347"/>
      <c r="AD47" s="347"/>
      <c r="AE47" s="351"/>
      <c r="AF47" s="344">
        <v>10900</v>
      </c>
      <c r="AG47" s="344"/>
      <c r="AH47" s="344"/>
      <c r="AI47" s="350"/>
      <c r="AJ47" s="344">
        <v>10900</v>
      </c>
      <c r="AK47" s="350"/>
      <c r="AL47" s="407" t="s">
        <v>401</v>
      </c>
      <c r="AM47" s="350"/>
      <c r="AN47" s="344">
        <v>15260</v>
      </c>
      <c r="AO47" s="350"/>
      <c r="AP47" s="344">
        <v>15260</v>
      </c>
      <c r="AQ47" s="350"/>
      <c r="AR47" s="344">
        <v>15260</v>
      </c>
      <c r="AS47" s="350"/>
      <c r="AT47" s="344">
        <v>15260</v>
      </c>
      <c r="AU47" s="350"/>
      <c r="AV47" s="344">
        <v>15260</v>
      </c>
      <c r="AW47" s="350"/>
      <c r="AX47" s="344"/>
      <c r="AY47" s="364"/>
    </row>
    <row r="48" spans="1:51" ht="16.5">
      <c r="A48" s="188" t="s">
        <v>488</v>
      </c>
      <c r="B48" s="288" t="s">
        <v>489</v>
      </c>
      <c r="C48" s="288" t="s">
        <v>397</v>
      </c>
      <c r="D48" s="183" t="s">
        <v>368</v>
      </c>
      <c r="E48" s="196"/>
      <c r="F48" s="196"/>
      <c r="G48" s="196"/>
      <c r="H48" s="196"/>
      <c r="I48" s="196"/>
      <c r="J48" s="183" t="s">
        <v>315</v>
      </c>
      <c r="K48" s="183" t="s">
        <v>316</v>
      </c>
      <c r="L48" s="183"/>
      <c r="M48" s="183" t="s">
        <v>369</v>
      </c>
      <c r="N48" s="183"/>
      <c r="O48" s="183"/>
      <c r="P48" s="289">
        <v>45028</v>
      </c>
      <c r="Q48" s="344"/>
      <c r="R48" s="345">
        <v>10900</v>
      </c>
      <c r="S48" s="344"/>
      <c r="T48" s="345">
        <v>10900</v>
      </c>
      <c r="U48" s="347">
        <v>10900</v>
      </c>
      <c r="V48" s="347"/>
      <c r="W48" s="344"/>
      <c r="X48" s="345">
        <v>10900</v>
      </c>
      <c r="Y48" s="347">
        <v>10900</v>
      </c>
      <c r="Z48" s="347"/>
      <c r="AA48" s="350"/>
      <c r="AB48" s="344">
        <v>10900</v>
      </c>
      <c r="AC48" s="347"/>
      <c r="AD48" s="347"/>
      <c r="AE48" s="351"/>
      <c r="AF48" s="344">
        <v>10900</v>
      </c>
      <c r="AG48" s="344"/>
      <c r="AH48" s="344"/>
      <c r="AI48" s="350"/>
      <c r="AJ48" s="344">
        <v>10900</v>
      </c>
      <c r="AK48" s="350"/>
      <c r="AL48" s="407" t="s">
        <v>401</v>
      </c>
      <c r="AM48" s="350"/>
      <c r="AN48" s="344">
        <v>15260</v>
      </c>
      <c r="AO48" s="350"/>
      <c r="AP48" s="344">
        <v>15260</v>
      </c>
      <c r="AQ48" s="350"/>
      <c r="AR48" s="344">
        <v>15260</v>
      </c>
      <c r="AS48" s="350"/>
      <c r="AT48" s="344">
        <v>15260</v>
      </c>
      <c r="AU48" s="350"/>
      <c r="AV48" s="344">
        <v>15260</v>
      </c>
      <c r="AW48" s="350"/>
      <c r="AX48" s="344"/>
      <c r="AY48" s="364"/>
    </row>
    <row r="49" spans="1:51" ht="16.5">
      <c r="A49" s="188" t="s">
        <v>490</v>
      </c>
      <c r="B49" s="288" t="s">
        <v>491</v>
      </c>
      <c r="C49" s="288" t="s">
        <v>397</v>
      </c>
      <c r="D49" s="183" t="s">
        <v>368</v>
      </c>
      <c r="E49" s="196"/>
      <c r="F49" s="196"/>
      <c r="G49" s="196"/>
      <c r="H49" s="196"/>
      <c r="I49" s="196"/>
      <c r="J49" s="183" t="s">
        <v>315</v>
      </c>
      <c r="K49" s="183" t="s">
        <v>316</v>
      </c>
      <c r="L49" s="183"/>
      <c r="M49" s="183" t="s">
        <v>369</v>
      </c>
      <c r="N49" s="183"/>
      <c r="O49" s="183"/>
      <c r="P49" s="289">
        <v>45028</v>
      </c>
      <c r="Q49" s="344"/>
      <c r="R49" s="345">
        <v>10900</v>
      </c>
      <c r="S49" s="344"/>
      <c r="T49" s="345">
        <v>10900</v>
      </c>
      <c r="U49" s="347">
        <v>10900</v>
      </c>
      <c r="V49" s="347"/>
      <c r="W49" s="344"/>
      <c r="X49" s="345">
        <v>10900</v>
      </c>
      <c r="Y49" s="347">
        <v>10900</v>
      </c>
      <c r="Z49" s="347"/>
      <c r="AA49" s="350"/>
      <c r="AB49" s="344">
        <v>10900</v>
      </c>
      <c r="AC49" s="347"/>
      <c r="AD49" s="347"/>
      <c r="AE49" s="351"/>
      <c r="AF49" s="344">
        <v>10900</v>
      </c>
      <c r="AG49" s="344"/>
      <c r="AH49" s="344"/>
      <c r="AI49" s="350"/>
      <c r="AJ49" s="344">
        <v>10900</v>
      </c>
      <c r="AK49" s="350"/>
      <c r="AL49" s="407" t="s">
        <v>401</v>
      </c>
      <c r="AM49" s="350"/>
      <c r="AN49" s="344">
        <v>15260</v>
      </c>
      <c r="AO49" s="350"/>
      <c r="AP49" s="344">
        <v>15260</v>
      </c>
      <c r="AQ49" s="350"/>
      <c r="AR49" s="344">
        <v>15260</v>
      </c>
      <c r="AS49" s="350"/>
      <c r="AT49" s="344">
        <v>15260</v>
      </c>
      <c r="AU49" s="350"/>
      <c r="AV49" s="344">
        <v>15260</v>
      </c>
      <c r="AW49" s="350"/>
      <c r="AX49" s="344"/>
      <c r="AY49" s="364"/>
    </row>
    <row r="50" spans="1:51" ht="16.5">
      <c r="A50" s="188" t="s">
        <v>492</v>
      </c>
      <c r="B50" s="288" t="s">
        <v>493</v>
      </c>
      <c r="C50" s="288" t="s">
        <v>397</v>
      </c>
      <c r="D50" s="183" t="s">
        <v>368</v>
      </c>
      <c r="E50" s="196"/>
      <c r="F50" s="196"/>
      <c r="G50" s="196"/>
      <c r="H50" s="196"/>
      <c r="I50" s="196"/>
      <c r="J50" s="183" t="s">
        <v>315</v>
      </c>
      <c r="K50" s="183" t="s">
        <v>316</v>
      </c>
      <c r="L50" s="183"/>
      <c r="M50" s="183" t="s">
        <v>369</v>
      </c>
      <c r="N50" s="183"/>
      <c r="O50" s="183"/>
      <c r="P50" s="289">
        <v>45028</v>
      </c>
      <c r="Q50" s="344"/>
      <c r="R50" s="345">
        <v>10900</v>
      </c>
      <c r="S50" s="344"/>
      <c r="T50" s="345">
        <v>10900</v>
      </c>
      <c r="U50" s="347">
        <v>10900</v>
      </c>
      <c r="V50" s="347"/>
      <c r="W50" s="344"/>
      <c r="X50" s="345">
        <v>10900</v>
      </c>
      <c r="Y50" s="347">
        <v>10900</v>
      </c>
      <c r="Z50" s="347"/>
      <c r="AA50" s="350"/>
      <c r="AB50" s="344">
        <v>10900</v>
      </c>
      <c r="AC50" s="347"/>
      <c r="AD50" s="347"/>
      <c r="AE50" s="351"/>
      <c r="AF50" s="344">
        <v>10900</v>
      </c>
      <c r="AG50" s="344"/>
      <c r="AH50" s="344"/>
      <c r="AI50" s="350"/>
      <c r="AJ50" s="344">
        <v>10900</v>
      </c>
      <c r="AK50" s="350"/>
      <c r="AL50" s="407" t="s">
        <v>401</v>
      </c>
      <c r="AM50" s="350"/>
      <c r="AN50" s="344">
        <v>15260</v>
      </c>
      <c r="AO50" s="350"/>
      <c r="AP50" s="344">
        <v>15260</v>
      </c>
      <c r="AQ50" s="350"/>
      <c r="AR50" s="344">
        <v>15260</v>
      </c>
      <c r="AS50" s="350"/>
      <c r="AT50" s="344">
        <v>15260</v>
      </c>
      <c r="AU50" s="350"/>
      <c r="AV50" s="344">
        <v>15260</v>
      </c>
      <c r="AW50" s="350"/>
      <c r="AX50" s="344"/>
      <c r="AY50" s="364"/>
    </row>
    <row r="51" spans="1:51" ht="16.5">
      <c r="A51" s="188" t="s">
        <v>494</v>
      </c>
      <c r="B51" s="288" t="s">
        <v>495</v>
      </c>
      <c r="C51" s="288" t="s">
        <v>397</v>
      </c>
      <c r="D51" s="183" t="s">
        <v>368</v>
      </c>
      <c r="E51" s="196"/>
      <c r="F51" s="196"/>
      <c r="G51" s="196"/>
      <c r="H51" s="196"/>
      <c r="I51" s="196"/>
      <c r="J51" s="183" t="s">
        <v>315</v>
      </c>
      <c r="K51" s="183" t="s">
        <v>316</v>
      </c>
      <c r="L51" s="183"/>
      <c r="M51" s="183" t="s">
        <v>369</v>
      </c>
      <c r="N51" s="183"/>
      <c r="O51" s="183"/>
      <c r="P51" s="289">
        <v>45028</v>
      </c>
      <c r="Q51" s="344"/>
      <c r="R51" s="345">
        <v>10900</v>
      </c>
      <c r="S51" s="344"/>
      <c r="T51" s="345">
        <v>10900</v>
      </c>
      <c r="U51" s="347">
        <v>10900</v>
      </c>
      <c r="V51" s="347"/>
      <c r="W51" s="344"/>
      <c r="X51" s="345">
        <v>10900</v>
      </c>
      <c r="Y51" s="347">
        <v>10900</v>
      </c>
      <c r="Z51" s="347"/>
      <c r="AA51" s="350"/>
      <c r="AB51" s="344">
        <v>10900</v>
      </c>
      <c r="AC51" s="347"/>
      <c r="AD51" s="347"/>
      <c r="AE51" s="351"/>
      <c r="AF51" s="344">
        <v>10900</v>
      </c>
      <c r="AG51" s="344"/>
      <c r="AH51" s="344"/>
      <c r="AI51" s="350"/>
      <c r="AJ51" s="344">
        <v>10900</v>
      </c>
      <c r="AK51" s="350"/>
      <c r="AL51" s="407" t="s">
        <v>401</v>
      </c>
      <c r="AM51" s="350"/>
      <c r="AN51" s="344">
        <v>15260</v>
      </c>
      <c r="AO51" s="350"/>
      <c r="AP51" s="344">
        <v>15260</v>
      </c>
      <c r="AQ51" s="350"/>
      <c r="AR51" s="344">
        <v>15260</v>
      </c>
      <c r="AS51" s="350"/>
      <c r="AT51" s="344">
        <v>15260</v>
      </c>
      <c r="AU51" s="350"/>
      <c r="AV51" s="344">
        <v>15260</v>
      </c>
      <c r="AW51" s="350"/>
      <c r="AX51" s="344"/>
      <c r="AY51" s="364"/>
    </row>
    <row r="52" spans="1:51" ht="16.5">
      <c r="A52" s="188" t="s">
        <v>496</v>
      </c>
      <c r="B52" s="288" t="s">
        <v>497</v>
      </c>
      <c r="C52" s="288" t="s">
        <v>397</v>
      </c>
      <c r="D52" s="183" t="s">
        <v>368</v>
      </c>
      <c r="E52" s="196"/>
      <c r="F52" s="196"/>
      <c r="G52" s="196"/>
      <c r="H52" s="196"/>
      <c r="I52" s="196"/>
      <c r="J52" s="183" t="s">
        <v>315</v>
      </c>
      <c r="K52" s="183" t="s">
        <v>316</v>
      </c>
      <c r="L52" s="183"/>
      <c r="M52" s="183" t="s">
        <v>369</v>
      </c>
      <c r="N52" s="183"/>
      <c r="O52" s="183"/>
      <c r="P52" s="289">
        <v>45028</v>
      </c>
      <c r="Q52" s="344"/>
      <c r="R52" s="345">
        <v>10900</v>
      </c>
      <c r="S52" s="344"/>
      <c r="T52" s="345">
        <v>10900</v>
      </c>
      <c r="U52" s="347">
        <v>10900</v>
      </c>
      <c r="V52" s="347"/>
      <c r="W52" s="344"/>
      <c r="X52" s="345">
        <v>10900</v>
      </c>
      <c r="Y52" s="347">
        <v>10900</v>
      </c>
      <c r="Z52" s="347"/>
      <c r="AA52" s="350"/>
      <c r="AB52" s="344">
        <v>10900</v>
      </c>
      <c r="AC52" s="347"/>
      <c r="AD52" s="347"/>
      <c r="AE52" s="351"/>
      <c r="AF52" s="344">
        <v>10900</v>
      </c>
      <c r="AG52" s="344"/>
      <c r="AH52" s="344"/>
      <c r="AI52" s="350"/>
      <c r="AJ52" s="344">
        <v>10900</v>
      </c>
      <c r="AK52" s="350"/>
      <c r="AL52" s="407" t="s">
        <v>401</v>
      </c>
      <c r="AM52" s="350"/>
      <c r="AN52" s="344">
        <v>15260</v>
      </c>
      <c r="AO52" s="350"/>
      <c r="AP52" s="344">
        <v>15260</v>
      </c>
      <c r="AQ52" s="350"/>
      <c r="AR52" s="344">
        <v>15260</v>
      </c>
      <c r="AS52" s="350"/>
      <c r="AT52" s="344">
        <v>15260</v>
      </c>
      <c r="AU52" s="350"/>
      <c r="AV52" s="344">
        <v>15260</v>
      </c>
      <c r="AW52" s="350"/>
      <c r="AX52" s="344"/>
      <c r="AY52" s="364"/>
    </row>
    <row r="53" spans="1:51" ht="16.5">
      <c r="A53" s="188" t="s">
        <v>498</v>
      </c>
      <c r="B53" s="288" t="s">
        <v>499</v>
      </c>
      <c r="C53" s="288" t="s">
        <v>397</v>
      </c>
      <c r="D53" s="183" t="s">
        <v>368</v>
      </c>
      <c r="E53" s="196"/>
      <c r="F53" s="196"/>
      <c r="G53" s="196"/>
      <c r="H53" s="196"/>
      <c r="I53" s="196"/>
      <c r="J53" s="183" t="s">
        <v>315</v>
      </c>
      <c r="K53" s="183" t="s">
        <v>316</v>
      </c>
      <c r="L53" s="183"/>
      <c r="M53" s="183" t="s">
        <v>369</v>
      </c>
      <c r="N53" s="183"/>
      <c r="O53" s="183"/>
      <c r="P53" s="289">
        <v>45028</v>
      </c>
      <c r="Q53" s="344"/>
      <c r="R53" s="345">
        <v>10900</v>
      </c>
      <c r="S53" s="344"/>
      <c r="T53" s="345">
        <v>10900</v>
      </c>
      <c r="U53" s="347">
        <v>10900</v>
      </c>
      <c r="V53" s="347"/>
      <c r="W53" s="344"/>
      <c r="X53" s="345">
        <v>10900</v>
      </c>
      <c r="Y53" s="347">
        <v>10900</v>
      </c>
      <c r="Z53" s="347"/>
      <c r="AA53" s="350"/>
      <c r="AB53" s="344">
        <v>10900</v>
      </c>
      <c r="AC53" s="347"/>
      <c r="AD53" s="347"/>
      <c r="AE53" s="351"/>
      <c r="AF53" s="344">
        <v>10900</v>
      </c>
      <c r="AG53" s="344"/>
      <c r="AH53" s="344"/>
      <c r="AI53" s="350"/>
      <c r="AJ53" s="344">
        <v>10900</v>
      </c>
      <c r="AK53" s="350"/>
      <c r="AL53" s="407" t="s">
        <v>401</v>
      </c>
      <c r="AM53" s="350"/>
      <c r="AN53" s="344">
        <v>15260</v>
      </c>
      <c r="AO53" s="350"/>
      <c r="AP53" s="344">
        <v>15260</v>
      </c>
      <c r="AQ53" s="350"/>
      <c r="AR53" s="344">
        <v>15260</v>
      </c>
      <c r="AS53" s="350"/>
      <c r="AT53" s="344">
        <v>15260</v>
      </c>
      <c r="AU53" s="350"/>
      <c r="AV53" s="344">
        <v>15260</v>
      </c>
      <c r="AW53" s="350"/>
      <c r="AX53" s="344"/>
      <c r="AY53" s="364"/>
    </row>
    <row r="54" spans="1:51" ht="16.5">
      <c r="A54" s="188" t="s">
        <v>500</v>
      </c>
      <c r="B54" s="288" t="s">
        <v>501</v>
      </c>
      <c r="C54" s="288" t="s">
        <v>397</v>
      </c>
      <c r="D54" s="183" t="s">
        <v>368</v>
      </c>
      <c r="E54" s="196"/>
      <c r="F54" s="196"/>
      <c r="G54" s="196"/>
      <c r="H54" s="196"/>
      <c r="I54" s="196"/>
      <c r="J54" s="183" t="s">
        <v>315</v>
      </c>
      <c r="K54" s="183" t="s">
        <v>316</v>
      </c>
      <c r="L54" s="183"/>
      <c r="M54" s="183" t="s">
        <v>369</v>
      </c>
      <c r="N54" s="183"/>
      <c r="O54" s="183"/>
      <c r="P54" s="289">
        <v>45028</v>
      </c>
      <c r="Q54" s="344"/>
      <c r="R54" s="345">
        <v>10900</v>
      </c>
      <c r="S54" s="344"/>
      <c r="T54" s="345">
        <v>10900</v>
      </c>
      <c r="U54" s="347">
        <v>10900</v>
      </c>
      <c r="V54" s="347"/>
      <c r="W54" s="344"/>
      <c r="X54" s="345">
        <v>10900</v>
      </c>
      <c r="Y54" s="347">
        <v>10900</v>
      </c>
      <c r="Z54" s="347"/>
      <c r="AA54" s="350"/>
      <c r="AB54" s="344">
        <v>10900</v>
      </c>
      <c r="AC54" s="347"/>
      <c r="AD54" s="347"/>
      <c r="AE54" s="351"/>
      <c r="AF54" s="344">
        <v>10900</v>
      </c>
      <c r="AG54" s="344"/>
      <c r="AH54" s="344"/>
      <c r="AI54" s="350"/>
      <c r="AJ54" s="344">
        <v>10900</v>
      </c>
      <c r="AK54" s="350"/>
      <c r="AL54" s="407" t="s">
        <v>401</v>
      </c>
      <c r="AM54" s="350"/>
      <c r="AN54" s="344">
        <v>15260</v>
      </c>
      <c r="AO54" s="350"/>
      <c r="AP54" s="344">
        <v>15260</v>
      </c>
      <c r="AQ54" s="350"/>
      <c r="AR54" s="344">
        <v>15260</v>
      </c>
      <c r="AS54" s="350"/>
      <c r="AT54" s="344">
        <v>15260</v>
      </c>
      <c r="AU54" s="350"/>
      <c r="AV54" s="344">
        <v>15260</v>
      </c>
      <c r="AW54" s="350"/>
      <c r="AX54" s="344"/>
      <c r="AY54" s="364"/>
    </row>
    <row r="55" spans="1:51" ht="16.5">
      <c r="A55" s="188" t="s">
        <v>502</v>
      </c>
      <c r="B55" s="288" t="s">
        <v>503</v>
      </c>
      <c r="C55" s="288" t="s">
        <v>397</v>
      </c>
      <c r="D55" s="183" t="s">
        <v>368</v>
      </c>
      <c r="E55" s="196"/>
      <c r="F55" s="196"/>
      <c r="G55" s="196"/>
      <c r="H55" s="196"/>
      <c r="I55" s="196"/>
      <c r="J55" s="183" t="s">
        <v>315</v>
      </c>
      <c r="K55" s="183" t="s">
        <v>316</v>
      </c>
      <c r="L55" s="183"/>
      <c r="M55" s="183" t="s">
        <v>369</v>
      </c>
      <c r="N55" s="183"/>
      <c r="O55" s="183"/>
      <c r="P55" s="289">
        <v>45028</v>
      </c>
      <c r="Q55" s="344"/>
      <c r="R55" s="345">
        <v>10900</v>
      </c>
      <c r="S55" s="344"/>
      <c r="T55" s="345">
        <v>10900</v>
      </c>
      <c r="U55" s="347">
        <v>10900</v>
      </c>
      <c r="V55" s="347"/>
      <c r="W55" s="344"/>
      <c r="X55" s="345">
        <v>10900</v>
      </c>
      <c r="Y55" s="347">
        <v>10900</v>
      </c>
      <c r="Z55" s="347"/>
      <c r="AA55" s="350"/>
      <c r="AB55" s="344">
        <v>10900</v>
      </c>
      <c r="AC55" s="347"/>
      <c r="AD55" s="347"/>
      <c r="AE55" s="351"/>
      <c r="AF55" s="344">
        <v>10900</v>
      </c>
      <c r="AG55" s="344"/>
      <c r="AH55" s="344"/>
      <c r="AI55" s="350"/>
      <c r="AJ55" s="344">
        <v>10900</v>
      </c>
      <c r="AK55" s="350"/>
      <c r="AL55" s="407" t="s">
        <v>401</v>
      </c>
      <c r="AM55" s="350"/>
      <c r="AN55" s="344">
        <v>15260</v>
      </c>
      <c r="AO55" s="350"/>
      <c r="AP55" s="344">
        <v>15260</v>
      </c>
      <c r="AQ55" s="350"/>
      <c r="AR55" s="344">
        <v>15260</v>
      </c>
      <c r="AS55" s="350"/>
      <c r="AT55" s="344">
        <v>15260</v>
      </c>
      <c r="AU55" s="350"/>
      <c r="AV55" s="344">
        <v>15260</v>
      </c>
      <c r="AW55" s="350"/>
      <c r="AX55" s="344"/>
      <c r="AY55" s="364"/>
    </row>
    <row r="56" spans="1:51" ht="16.5">
      <c r="A56" s="188" t="s">
        <v>504</v>
      </c>
      <c r="B56" s="288" t="s">
        <v>505</v>
      </c>
      <c r="C56" s="288" t="s">
        <v>397</v>
      </c>
      <c r="D56" s="183" t="s">
        <v>368</v>
      </c>
      <c r="E56" s="196"/>
      <c r="F56" s="196"/>
      <c r="G56" s="196"/>
      <c r="H56" s="196"/>
      <c r="I56" s="196"/>
      <c r="J56" s="183" t="s">
        <v>315</v>
      </c>
      <c r="K56" s="183" t="s">
        <v>316</v>
      </c>
      <c r="L56" s="183"/>
      <c r="M56" s="183" t="s">
        <v>369</v>
      </c>
      <c r="N56" s="183"/>
      <c r="O56" s="183"/>
      <c r="P56" s="289">
        <v>45028</v>
      </c>
      <c r="Q56" s="344"/>
      <c r="R56" s="345">
        <v>10900</v>
      </c>
      <c r="S56" s="344"/>
      <c r="T56" s="345">
        <v>10900</v>
      </c>
      <c r="U56" s="347">
        <v>10900</v>
      </c>
      <c r="V56" s="347"/>
      <c r="W56" s="344"/>
      <c r="X56" s="345">
        <v>10900</v>
      </c>
      <c r="Y56" s="347">
        <v>10900</v>
      </c>
      <c r="Z56" s="347"/>
      <c r="AA56" s="350"/>
      <c r="AB56" s="344">
        <v>10900</v>
      </c>
      <c r="AC56" s="347"/>
      <c r="AD56" s="347"/>
      <c r="AE56" s="351"/>
      <c r="AF56" s="344">
        <v>10900</v>
      </c>
      <c r="AG56" s="344"/>
      <c r="AH56" s="344"/>
      <c r="AI56" s="350"/>
      <c r="AJ56" s="344">
        <v>10900</v>
      </c>
      <c r="AK56" s="350"/>
      <c r="AL56" s="407" t="s">
        <v>401</v>
      </c>
      <c r="AM56" s="350"/>
      <c r="AN56" s="344">
        <v>15260</v>
      </c>
      <c r="AO56" s="350"/>
      <c r="AP56" s="344">
        <v>15260</v>
      </c>
      <c r="AQ56" s="350"/>
      <c r="AR56" s="344">
        <v>15260</v>
      </c>
      <c r="AS56" s="350"/>
      <c r="AT56" s="344">
        <v>15260</v>
      </c>
      <c r="AU56" s="350"/>
      <c r="AV56" s="344">
        <v>15260</v>
      </c>
      <c r="AW56" s="350"/>
      <c r="AX56" s="344"/>
      <c r="AY56" s="364"/>
    </row>
    <row r="57" spans="1:51" ht="16.5">
      <c r="A57" s="188" t="s">
        <v>506</v>
      </c>
      <c r="B57" s="288" t="s">
        <v>507</v>
      </c>
      <c r="C57" s="288" t="s">
        <v>397</v>
      </c>
      <c r="D57" s="183" t="s">
        <v>368</v>
      </c>
      <c r="E57" s="196"/>
      <c r="F57" s="196"/>
      <c r="G57" s="196"/>
      <c r="H57" s="196"/>
      <c r="I57" s="196"/>
      <c r="J57" s="183" t="s">
        <v>315</v>
      </c>
      <c r="K57" s="183" t="s">
        <v>316</v>
      </c>
      <c r="L57" s="183"/>
      <c r="M57" s="183" t="s">
        <v>369</v>
      </c>
      <c r="N57" s="183"/>
      <c r="O57" s="183"/>
      <c r="P57" s="289">
        <v>45028</v>
      </c>
      <c r="Q57" s="344"/>
      <c r="R57" s="345">
        <v>10900</v>
      </c>
      <c r="S57" s="344"/>
      <c r="T57" s="345">
        <v>10900</v>
      </c>
      <c r="U57" s="347">
        <v>10900</v>
      </c>
      <c r="V57" s="347"/>
      <c r="W57" s="344"/>
      <c r="X57" s="345">
        <v>10900</v>
      </c>
      <c r="Y57" s="347">
        <v>10900</v>
      </c>
      <c r="Z57" s="347"/>
      <c r="AA57" s="350"/>
      <c r="AB57" s="344">
        <v>10900</v>
      </c>
      <c r="AC57" s="347"/>
      <c r="AD57" s="347"/>
      <c r="AE57" s="351"/>
      <c r="AF57" s="344">
        <v>10900</v>
      </c>
      <c r="AG57" s="344"/>
      <c r="AH57" s="344"/>
      <c r="AI57" s="350"/>
      <c r="AJ57" s="344">
        <v>10900</v>
      </c>
      <c r="AK57" s="350"/>
      <c r="AL57" s="407" t="s">
        <v>401</v>
      </c>
      <c r="AM57" s="350"/>
      <c r="AN57" s="344">
        <v>15260</v>
      </c>
      <c r="AO57" s="350"/>
      <c r="AP57" s="344">
        <v>15260</v>
      </c>
      <c r="AQ57" s="350"/>
      <c r="AR57" s="344">
        <v>15260</v>
      </c>
      <c r="AS57" s="350"/>
      <c r="AT57" s="344">
        <v>15260</v>
      </c>
      <c r="AU57" s="350"/>
      <c r="AV57" s="344">
        <v>15260</v>
      </c>
      <c r="AW57" s="350"/>
      <c r="AX57" s="344"/>
      <c r="AY57" s="364"/>
    </row>
    <row r="58" spans="1:51" ht="16.5">
      <c r="A58" s="188" t="s">
        <v>508</v>
      </c>
      <c r="B58" s="288" t="s">
        <v>509</v>
      </c>
      <c r="C58" s="288" t="s">
        <v>397</v>
      </c>
      <c r="D58" s="183" t="s">
        <v>368</v>
      </c>
      <c r="E58" s="196"/>
      <c r="F58" s="196"/>
      <c r="G58" s="196"/>
      <c r="H58" s="196"/>
      <c r="I58" s="196"/>
      <c r="J58" s="183" t="s">
        <v>315</v>
      </c>
      <c r="K58" s="183" t="s">
        <v>316</v>
      </c>
      <c r="L58" s="183"/>
      <c r="M58" s="183" t="s">
        <v>369</v>
      </c>
      <c r="N58" s="183"/>
      <c r="O58" s="183"/>
      <c r="P58" s="289">
        <v>45028</v>
      </c>
      <c r="Q58" s="344"/>
      <c r="R58" s="345">
        <v>10900</v>
      </c>
      <c r="S58" s="344"/>
      <c r="T58" s="345">
        <v>10900</v>
      </c>
      <c r="U58" s="347">
        <v>10900</v>
      </c>
      <c r="V58" s="347"/>
      <c r="W58" s="344"/>
      <c r="X58" s="345">
        <v>10900</v>
      </c>
      <c r="Y58" s="347">
        <v>10900</v>
      </c>
      <c r="Z58" s="347"/>
      <c r="AA58" s="350"/>
      <c r="AB58" s="344">
        <v>10900</v>
      </c>
      <c r="AC58" s="347"/>
      <c r="AD58" s="347"/>
      <c r="AE58" s="351"/>
      <c r="AF58" s="344">
        <v>10900</v>
      </c>
      <c r="AG58" s="344"/>
      <c r="AH58" s="344"/>
      <c r="AI58" s="350"/>
      <c r="AJ58" s="344">
        <v>10900</v>
      </c>
      <c r="AK58" s="350"/>
      <c r="AL58" s="407" t="s">
        <v>401</v>
      </c>
      <c r="AM58" s="350"/>
      <c r="AN58" s="344">
        <v>15260</v>
      </c>
      <c r="AO58" s="350"/>
      <c r="AP58" s="344">
        <v>15260</v>
      </c>
      <c r="AQ58" s="350"/>
      <c r="AR58" s="344">
        <v>15260</v>
      </c>
      <c r="AS58" s="350"/>
      <c r="AT58" s="344">
        <v>15260</v>
      </c>
      <c r="AU58" s="350"/>
      <c r="AV58" s="344">
        <v>15260</v>
      </c>
      <c r="AW58" s="350"/>
      <c r="AX58" s="344"/>
      <c r="AY58" s="364"/>
    </row>
    <row r="59" spans="1:51" ht="16.5">
      <c r="A59" s="188" t="s">
        <v>510</v>
      </c>
      <c r="B59" s="288" t="s">
        <v>511</v>
      </c>
      <c r="C59" s="288" t="s">
        <v>397</v>
      </c>
      <c r="D59" s="183" t="s">
        <v>368</v>
      </c>
      <c r="E59" s="196"/>
      <c r="F59" s="196"/>
      <c r="G59" s="196"/>
      <c r="H59" s="196"/>
      <c r="I59" s="196"/>
      <c r="J59" s="183" t="s">
        <v>315</v>
      </c>
      <c r="K59" s="183" t="s">
        <v>316</v>
      </c>
      <c r="L59" s="183"/>
      <c r="M59" s="183" t="s">
        <v>369</v>
      </c>
      <c r="N59" s="183"/>
      <c r="O59" s="183"/>
      <c r="P59" s="289">
        <v>45028</v>
      </c>
      <c r="Q59" s="344"/>
      <c r="R59" s="345">
        <v>10900</v>
      </c>
      <c r="S59" s="344"/>
      <c r="T59" s="345">
        <v>10900</v>
      </c>
      <c r="U59" s="347">
        <v>10900</v>
      </c>
      <c r="V59" s="347"/>
      <c r="W59" s="344"/>
      <c r="X59" s="345">
        <v>10900</v>
      </c>
      <c r="Y59" s="347">
        <v>10900</v>
      </c>
      <c r="Z59" s="347"/>
      <c r="AA59" s="350"/>
      <c r="AB59" s="344">
        <v>10900</v>
      </c>
      <c r="AC59" s="347"/>
      <c r="AD59" s="347"/>
      <c r="AE59" s="351"/>
      <c r="AF59" s="344">
        <v>10900</v>
      </c>
      <c r="AG59" s="344"/>
      <c r="AH59" s="344"/>
      <c r="AI59" s="350"/>
      <c r="AJ59" s="344">
        <v>10900</v>
      </c>
      <c r="AK59" s="350"/>
      <c r="AL59" s="407" t="s">
        <v>401</v>
      </c>
      <c r="AM59" s="350"/>
      <c r="AN59" s="344">
        <v>15260</v>
      </c>
      <c r="AO59" s="350"/>
      <c r="AP59" s="344">
        <v>15260</v>
      </c>
      <c r="AQ59" s="350"/>
      <c r="AR59" s="344">
        <v>15260</v>
      </c>
      <c r="AS59" s="350"/>
      <c r="AT59" s="344">
        <v>15260</v>
      </c>
      <c r="AU59" s="350"/>
      <c r="AV59" s="344">
        <v>15260</v>
      </c>
      <c r="AW59" s="350"/>
      <c r="AX59" s="344"/>
      <c r="AY59" s="364"/>
    </row>
    <row r="60" spans="1:51" ht="16.5">
      <c r="A60" s="188" t="s">
        <v>512</v>
      </c>
      <c r="B60" s="288" t="s">
        <v>513</v>
      </c>
      <c r="C60" s="288" t="s">
        <v>397</v>
      </c>
      <c r="D60" s="183" t="s">
        <v>368</v>
      </c>
      <c r="E60" s="196"/>
      <c r="F60" s="196"/>
      <c r="G60" s="196"/>
      <c r="H60" s="196"/>
      <c r="I60" s="196"/>
      <c r="J60" s="183" t="s">
        <v>315</v>
      </c>
      <c r="K60" s="183" t="s">
        <v>316</v>
      </c>
      <c r="L60" s="183"/>
      <c r="M60" s="183" t="s">
        <v>369</v>
      </c>
      <c r="N60" s="183"/>
      <c r="O60" s="183"/>
      <c r="P60" s="289">
        <v>45028</v>
      </c>
      <c r="Q60" s="344"/>
      <c r="R60" s="345">
        <v>10900</v>
      </c>
      <c r="S60" s="344"/>
      <c r="T60" s="345">
        <v>10900</v>
      </c>
      <c r="U60" s="347">
        <v>10900</v>
      </c>
      <c r="V60" s="347"/>
      <c r="W60" s="344"/>
      <c r="X60" s="345">
        <v>10900</v>
      </c>
      <c r="Y60" s="347">
        <v>10900</v>
      </c>
      <c r="Z60" s="347"/>
      <c r="AA60" s="350"/>
      <c r="AB60" s="344">
        <v>10900</v>
      </c>
      <c r="AC60" s="347"/>
      <c r="AD60" s="347"/>
      <c r="AE60" s="351"/>
      <c r="AF60" s="344">
        <v>10900</v>
      </c>
      <c r="AG60" s="344"/>
      <c r="AH60" s="344"/>
      <c r="AI60" s="350"/>
      <c r="AJ60" s="344">
        <v>10900</v>
      </c>
      <c r="AK60" s="350"/>
      <c r="AL60" s="407" t="s">
        <v>401</v>
      </c>
      <c r="AM60" s="350"/>
      <c r="AN60" s="344">
        <v>15260</v>
      </c>
      <c r="AO60" s="350"/>
      <c r="AP60" s="344">
        <v>15260</v>
      </c>
      <c r="AQ60" s="350"/>
      <c r="AR60" s="344">
        <v>15260</v>
      </c>
      <c r="AS60" s="350"/>
      <c r="AT60" s="344">
        <v>15260</v>
      </c>
      <c r="AU60" s="350"/>
      <c r="AV60" s="344">
        <v>15260</v>
      </c>
      <c r="AW60" s="350"/>
      <c r="AX60" s="344"/>
      <c r="AY60" s="364"/>
    </row>
    <row r="61" spans="1:51" ht="16.5">
      <c r="A61" s="188" t="s">
        <v>514</v>
      </c>
      <c r="B61" s="288" t="s">
        <v>515</v>
      </c>
      <c r="C61" s="288" t="s">
        <v>397</v>
      </c>
      <c r="D61" s="183" t="s">
        <v>368</v>
      </c>
      <c r="E61" s="196"/>
      <c r="F61" s="196"/>
      <c r="G61" s="196"/>
      <c r="H61" s="196"/>
      <c r="I61" s="196"/>
      <c r="J61" s="183" t="s">
        <v>315</v>
      </c>
      <c r="K61" s="183" t="s">
        <v>316</v>
      </c>
      <c r="L61" s="183"/>
      <c r="M61" s="183" t="s">
        <v>369</v>
      </c>
      <c r="N61" s="183"/>
      <c r="O61" s="183"/>
      <c r="P61" s="289">
        <v>45028</v>
      </c>
      <c r="Q61" s="344"/>
      <c r="R61" s="345">
        <v>10900</v>
      </c>
      <c r="S61" s="344"/>
      <c r="T61" s="345">
        <v>10900</v>
      </c>
      <c r="U61" s="347">
        <v>10900</v>
      </c>
      <c r="V61" s="347"/>
      <c r="W61" s="344"/>
      <c r="X61" s="345">
        <v>10900</v>
      </c>
      <c r="Y61" s="347">
        <v>10900</v>
      </c>
      <c r="Z61" s="347"/>
      <c r="AA61" s="350"/>
      <c r="AB61" s="344">
        <v>10900</v>
      </c>
      <c r="AC61" s="347"/>
      <c r="AD61" s="347"/>
      <c r="AE61" s="351"/>
      <c r="AF61" s="344">
        <v>10900</v>
      </c>
      <c r="AG61" s="344"/>
      <c r="AH61" s="344"/>
      <c r="AI61" s="350"/>
      <c r="AJ61" s="344">
        <v>10900</v>
      </c>
      <c r="AK61" s="350"/>
      <c r="AL61" s="407" t="s">
        <v>401</v>
      </c>
      <c r="AM61" s="350"/>
      <c r="AN61" s="344">
        <v>15260</v>
      </c>
      <c r="AO61" s="350"/>
      <c r="AP61" s="344">
        <v>15260</v>
      </c>
      <c r="AQ61" s="350"/>
      <c r="AR61" s="344">
        <v>15260</v>
      </c>
      <c r="AS61" s="350"/>
      <c r="AT61" s="344">
        <v>15260</v>
      </c>
      <c r="AU61" s="350"/>
      <c r="AV61" s="344">
        <v>15260</v>
      </c>
      <c r="AW61" s="350"/>
      <c r="AX61" s="344"/>
      <c r="AY61" s="364"/>
    </row>
    <row r="62" spans="1:51" ht="16.5">
      <c r="A62" s="188" t="s">
        <v>516</v>
      </c>
      <c r="B62" s="288" t="s">
        <v>517</v>
      </c>
      <c r="C62" s="288" t="s">
        <v>397</v>
      </c>
      <c r="D62" s="183" t="s">
        <v>368</v>
      </c>
      <c r="E62" s="196"/>
      <c r="F62" s="196"/>
      <c r="G62" s="196"/>
      <c r="H62" s="196"/>
      <c r="I62" s="196"/>
      <c r="J62" s="183" t="s">
        <v>315</v>
      </c>
      <c r="K62" s="183" t="s">
        <v>316</v>
      </c>
      <c r="L62" s="183"/>
      <c r="M62" s="183" t="s">
        <v>369</v>
      </c>
      <c r="N62" s="183"/>
      <c r="O62" s="183"/>
      <c r="P62" s="289">
        <v>45028</v>
      </c>
      <c r="Q62" s="344"/>
      <c r="R62" s="345">
        <v>10900</v>
      </c>
      <c r="S62" s="344"/>
      <c r="T62" s="345">
        <v>10900</v>
      </c>
      <c r="U62" s="347">
        <v>10900</v>
      </c>
      <c r="V62" s="347"/>
      <c r="W62" s="344"/>
      <c r="X62" s="345">
        <v>10900</v>
      </c>
      <c r="Y62" s="347">
        <v>10900</v>
      </c>
      <c r="Z62" s="347"/>
      <c r="AA62" s="350"/>
      <c r="AB62" s="344">
        <v>10900</v>
      </c>
      <c r="AC62" s="347"/>
      <c r="AD62" s="347"/>
      <c r="AE62" s="351"/>
      <c r="AF62" s="344">
        <v>10900</v>
      </c>
      <c r="AG62" s="344"/>
      <c r="AH62" s="344"/>
      <c r="AI62" s="350"/>
      <c r="AJ62" s="344">
        <v>10900</v>
      </c>
      <c r="AK62" s="350"/>
      <c r="AL62" s="407" t="s">
        <v>401</v>
      </c>
      <c r="AM62" s="350"/>
      <c r="AN62" s="344">
        <v>15260</v>
      </c>
      <c r="AO62" s="350"/>
      <c r="AP62" s="344">
        <v>15260</v>
      </c>
      <c r="AQ62" s="350"/>
      <c r="AR62" s="344">
        <v>15260</v>
      </c>
      <c r="AS62" s="350"/>
      <c r="AT62" s="344">
        <v>15260</v>
      </c>
      <c r="AU62" s="350"/>
      <c r="AV62" s="344">
        <v>15260</v>
      </c>
      <c r="AW62" s="350"/>
      <c r="AX62" s="344"/>
      <c r="AY62" s="364"/>
    </row>
    <row r="63" spans="1:51" ht="16.5">
      <c r="A63" s="188" t="s">
        <v>518</v>
      </c>
      <c r="B63" s="288" t="s">
        <v>519</v>
      </c>
      <c r="C63" s="288" t="s">
        <v>397</v>
      </c>
      <c r="D63" s="183" t="s">
        <v>368</v>
      </c>
      <c r="E63" s="196"/>
      <c r="F63" s="196"/>
      <c r="G63" s="196"/>
      <c r="H63" s="196"/>
      <c r="I63" s="196"/>
      <c r="J63" s="183" t="s">
        <v>315</v>
      </c>
      <c r="K63" s="183" t="s">
        <v>316</v>
      </c>
      <c r="L63" s="183"/>
      <c r="M63" s="183" t="s">
        <v>369</v>
      </c>
      <c r="N63" s="183"/>
      <c r="O63" s="183"/>
      <c r="P63" s="289">
        <v>45028</v>
      </c>
      <c r="Q63" s="344"/>
      <c r="R63" s="345">
        <v>10900</v>
      </c>
      <c r="S63" s="344"/>
      <c r="T63" s="345">
        <v>10900</v>
      </c>
      <c r="U63" s="347">
        <v>10900</v>
      </c>
      <c r="V63" s="347"/>
      <c r="W63" s="344"/>
      <c r="X63" s="345">
        <v>10900</v>
      </c>
      <c r="Y63" s="347">
        <v>10900</v>
      </c>
      <c r="Z63" s="347"/>
      <c r="AA63" s="350"/>
      <c r="AB63" s="344">
        <v>10900</v>
      </c>
      <c r="AC63" s="347"/>
      <c r="AD63" s="347"/>
      <c r="AE63" s="351"/>
      <c r="AF63" s="344">
        <v>10900</v>
      </c>
      <c r="AG63" s="344"/>
      <c r="AH63" s="344"/>
      <c r="AI63" s="350"/>
      <c r="AJ63" s="344">
        <v>10900</v>
      </c>
      <c r="AK63" s="350"/>
      <c r="AL63" s="407" t="s">
        <v>401</v>
      </c>
      <c r="AM63" s="350"/>
      <c r="AN63" s="344">
        <v>15260</v>
      </c>
      <c r="AO63" s="350"/>
      <c r="AP63" s="344">
        <v>15260</v>
      </c>
      <c r="AQ63" s="350"/>
      <c r="AR63" s="344">
        <v>15260</v>
      </c>
      <c r="AS63" s="350"/>
      <c r="AT63" s="344">
        <v>15260</v>
      </c>
      <c r="AU63" s="350"/>
      <c r="AV63" s="344">
        <v>15260</v>
      </c>
      <c r="AW63" s="350"/>
      <c r="AX63" s="344"/>
      <c r="AY63" s="364"/>
    </row>
    <row r="64" spans="1:51" ht="16.5">
      <c r="A64" s="188" t="s">
        <v>520</v>
      </c>
      <c r="B64" s="288" t="s">
        <v>521</v>
      </c>
      <c r="C64" s="288" t="s">
        <v>397</v>
      </c>
      <c r="D64" s="183" t="s">
        <v>368</v>
      </c>
      <c r="E64" s="196"/>
      <c r="F64" s="196"/>
      <c r="G64" s="196"/>
      <c r="H64" s="196"/>
      <c r="I64" s="196"/>
      <c r="J64" s="183" t="s">
        <v>315</v>
      </c>
      <c r="K64" s="183" t="s">
        <v>316</v>
      </c>
      <c r="L64" s="183"/>
      <c r="M64" s="183" t="s">
        <v>369</v>
      </c>
      <c r="N64" s="183"/>
      <c r="O64" s="183"/>
      <c r="P64" s="289">
        <v>45028</v>
      </c>
      <c r="Q64" s="344"/>
      <c r="R64" s="345">
        <v>10900</v>
      </c>
      <c r="S64" s="344"/>
      <c r="T64" s="345">
        <v>10900</v>
      </c>
      <c r="U64" s="347">
        <v>10900</v>
      </c>
      <c r="V64" s="347"/>
      <c r="W64" s="344"/>
      <c r="X64" s="345">
        <v>10900</v>
      </c>
      <c r="Y64" s="347">
        <v>10900</v>
      </c>
      <c r="Z64" s="347"/>
      <c r="AA64" s="350"/>
      <c r="AB64" s="344">
        <v>10900</v>
      </c>
      <c r="AC64" s="347"/>
      <c r="AD64" s="347"/>
      <c r="AE64" s="351"/>
      <c r="AF64" s="344">
        <v>10900</v>
      </c>
      <c r="AG64" s="344"/>
      <c r="AH64" s="344"/>
      <c r="AI64" s="350"/>
      <c r="AJ64" s="344">
        <v>10900</v>
      </c>
      <c r="AK64" s="350"/>
      <c r="AL64" s="407" t="s">
        <v>401</v>
      </c>
      <c r="AM64" s="350"/>
      <c r="AN64" s="344">
        <v>15260</v>
      </c>
      <c r="AO64" s="350"/>
      <c r="AP64" s="344">
        <v>15260</v>
      </c>
      <c r="AQ64" s="350"/>
      <c r="AR64" s="344">
        <v>15260</v>
      </c>
      <c r="AS64" s="350"/>
      <c r="AT64" s="344">
        <v>15260</v>
      </c>
      <c r="AU64" s="350"/>
      <c r="AV64" s="344">
        <v>15260</v>
      </c>
      <c r="AW64" s="350"/>
      <c r="AX64" s="344"/>
      <c r="AY64" s="364"/>
    </row>
    <row r="65" spans="1:51" ht="16.5">
      <c r="A65" s="188" t="s">
        <v>522</v>
      </c>
      <c r="B65" s="288" t="s">
        <v>523</v>
      </c>
      <c r="C65" s="288" t="s">
        <v>397</v>
      </c>
      <c r="D65" s="183" t="s">
        <v>368</v>
      </c>
      <c r="E65" s="196"/>
      <c r="F65" s="196"/>
      <c r="G65" s="196"/>
      <c r="H65" s="196"/>
      <c r="I65" s="196"/>
      <c r="J65" s="183" t="s">
        <v>315</v>
      </c>
      <c r="K65" s="183" t="s">
        <v>316</v>
      </c>
      <c r="L65" s="183"/>
      <c r="M65" s="183" t="s">
        <v>369</v>
      </c>
      <c r="N65" s="183"/>
      <c r="O65" s="183"/>
      <c r="P65" s="289">
        <v>45028</v>
      </c>
      <c r="Q65" s="344"/>
      <c r="R65" s="345">
        <v>10900</v>
      </c>
      <c r="S65" s="344"/>
      <c r="T65" s="345">
        <v>10900</v>
      </c>
      <c r="U65" s="347">
        <v>10900</v>
      </c>
      <c r="V65" s="347"/>
      <c r="W65" s="344"/>
      <c r="X65" s="345">
        <v>10900</v>
      </c>
      <c r="Y65" s="347">
        <v>10900</v>
      </c>
      <c r="Z65" s="347"/>
      <c r="AA65" s="350"/>
      <c r="AB65" s="344">
        <v>10900</v>
      </c>
      <c r="AC65" s="347"/>
      <c r="AD65" s="347"/>
      <c r="AE65" s="351"/>
      <c r="AF65" s="344">
        <v>10900</v>
      </c>
      <c r="AG65" s="344"/>
      <c r="AH65" s="344"/>
      <c r="AI65" s="350"/>
      <c r="AJ65" s="344">
        <v>10900</v>
      </c>
      <c r="AK65" s="350"/>
      <c r="AL65" s="407" t="s">
        <v>401</v>
      </c>
      <c r="AM65" s="350"/>
      <c r="AN65" s="344">
        <v>15260</v>
      </c>
      <c r="AO65" s="350"/>
      <c r="AP65" s="344">
        <v>15260</v>
      </c>
      <c r="AQ65" s="350"/>
      <c r="AR65" s="344">
        <v>15260</v>
      </c>
      <c r="AS65" s="350"/>
      <c r="AT65" s="344">
        <v>15260</v>
      </c>
      <c r="AU65" s="350"/>
      <c r="AV65" s="344">
        <v>15260</v>
      </c>
      <c r="AW65" s="350"/>
      <c r="AX65" s="344"/>
      <c r="AY65" s="364"/>
    </row>
    <row r="66" spans="1:51" ht="16.5">
      <c r="A66" s="188" t="s">
        <v>524</v>
      </c>
      <c r="B66" s="288" t="s">
        <v>525</v>
      </c>
      <c r="C66" s="288" t="s">
        <v>397</v>
      </c>
      <c r="D66" s="183" t="s">
        <v>368</v>
      </c>
      <c r="E66" s="196"/>
      <c r="F66" s="196"/>
      <c r="G66" s="196"/>
      <c r="H66" s="196"/>
      <c r="I66" s="196"/>
      <c r="J66" s="183" t="s">
        <v>315</v>
      </c>
      <c r="K66" s="183" t="s">
        <v>316</v>
      </c>
      <c r="L66" s="183"/>
      <c r="M66" s="183" t="s">
        <v>369</v>
      </c>
      <c r="N66" s="183"/>
      <c r="O66" s="183"/>
      <c r="P66" s="289">
        <v>45028</v>
      </c>
      <c r="Q66" s="344"/>
      <c r="R66" s="345">
        <v>10900</v>
      </c>
      <c r="S66" s="344"/>
      <c r="T66" s="345">
        <v>10900</v>
      </c>
      <c r="U66" s="347">
        <v>10900</v>
      </c>
      <c r="V66" s="347"/>
      <c r="W66" s="344"/>
      <c r="X66" s="345">
        <v>10900</v>
      </c>
      <c r="Y66" s="347">
        <v>10900</v>
      </c>
      <c r="Z66" s="347"/>
      <c r="AA66" s="350"/>
      <c r="AB66" s="344">
        <v>10900</v>
      </c>
      <c r="AC66" s="347"/>
      <c r="AD66" s="347"/>
      <c r="AE66" s="351"/>
      <c r="AF66" s="344">
        <v>10900</v>
      </c>
      <c r="AG66" s="344"/>
      <c r="AH66" s="344"/>
      <c r="AI66" s="350"/>
      <c r="AJ66" s="344">
        <v>10900</v>
      </c>
      <c r="AK66" s="350"/>
      <c r="AL66" s="407" t="s">
        <v>401</v>
      </c>
      <c r="AM66" s="350"/>
      <c r="AN66" s="344">
        <v>15260</v>
      </c>
      <c r="AO66" s="350"/>
      <c r="AP66" s="344">
        <v>15260</v>
      </c>
      <c r="AQ66" s="350"/>
      <c r="AR66" s="344">
        <v>15260</v>
      </c>
      <c r="AS66" s="350"/>
      <c r="AT66" s="344">
        <v>15260</v>
      </c>
      <c r="AU66" s="350"/>
      <c r="AV66" s="344">
        <v>15260</v>
      </c>
      <c r="AW66" s="350"/>
      <c r="AX66" s="344"/>
      <c r="AY66" s="364"/>
    </row>
    <row r="67" spans="1:51" ht="16.5">
      <c r="A67" s="188" t="s">
        <v>526</v>
      </c>
      <c r="B67" s="288" t="s">
        <v>527</v>
      </c>
      <c r="C67" s="288" t="s">
        <v>397</v>
      </c>
      <c r="D67" s="183" t="s">
        <v>368</v>
      </c>
      <c r="E67" s="196"/>
      <c r="F67" s="196"/>
      <c r="G67" s="196"/>
      <c r="H67" s="196"/>
      <c r="I67" s="196"/>
      <c r="J67" s="183" t="s">
        <v>315</v>
      </c>
      <c r="K67" s="183" t="s">
        <v>316</v>
      </c>
      <c r="L67" s="183"/>
      <c r="M67" s="183" t="s">
        <v>369</v>
      </c>
      <c r="N67" s="183"/>
      <c r="O67" s="183"/>
      <c r="P67" s="289">
        <v>45028</v>
      </c>
      <c r="Q67" s="344"/>
      <c r="R67" s="345">
        <v>10900</v>
      </c>
      <c r="S67" s="344"/>
      <c r="T67" s="345">
        <v>10900</v>
      </c>
      <c r="U67" s="347">
        <v>10900</v>
      </c>
      <c r="V67" s="347"/>
      <c r="W67" s="344"/>
      <c r="X67" s="345">
        <v>10900</v>
      </c>
      <c r="Y67" s="347">
        <v>10900</v>
      </c>
      <c r="Z67" s="347"/>
      <c r="AA67" s="350"/>
      <c r="AB67" s="344">
        <v>10900</v>
      </c>
      <c r="AC67" s="347"/>
      <c r="AD67" s="347"/>
      <c r="AE67" s="351"/>
      <c r="AF67" s="344">
        <v>10900</v>
      </c>
      <c r="AG67" s="344"/>
      <c r="AH67" s="344"/>
      <c r="AI67" s="350"/>
      <c r="AJ67" s="344">
        <v>10900</v>
      </c>
      <c r="AK67" s="350"/>
      <c r="AL67" s="407" t="s">
        <v>401</v>
      </c>
      <c r="AM67" s="350"/>
      <c r="AN67" s="344">
        <v>15260</v>
      </c>
      <c r="AO67" s="350"/>
      <c r="AP67" s="344">
        <v>15260</v>
      </c>
      <c r="AQ67" s="350"/>
      <c r="AR67" s="344">
        <v>15260</v>
      </c>
      <c r="AS67" s="350"/>
      <c r="AT67" s="344">
        <v>15260</v>
      </c>
      <c r="AU67" s="350"/>
      <c r="AV67" s="344">
        <v>15260</v>
      </c>
      <c r="AW67" s="350"/>
      <c r="AX67" s="344"/>
      <c r="AY67" s="364"/>
    </row>
    <row r="68" spans="1:51" ht="16.5">
      <c r="A68" s="188" t="s">
        <v>528</v>
      </c>
      <c r="B68" s="288" t="s">
        <v>529</v>
      </c>
      <c r="C68" s="288" t="s">
        <v>397</v>
      </c>
      <c r="D68" s="183" t="s">
        <v>368</v>
      </c>
      <c r="E68" s="196"/>
      <c r="F68" s="196"/>
      <c r="G68" s="196"/>
      <c r="H68" s="196"/>
      <c r="I68" s="196"/>
      <c r="J68" s="183" t="s">
        <v>315</v>
      </c>
      <c r="K68" s="183" t="s">
        <v>316</v>
      </c>
      <c r="L68" s="183"/>
      <c r="M68" s="183" t="s">
        <v>369</v>
      </c>
      <c r="N68" s="183"/>
      <c r="O68" s="183"/>
      <c r="P68" s="289">
        <v>45028</v>
      </c>
      <c r="Q68" s="344"/>
      <c r="R68" s="345">
        <v>10900</v>
      </c>
      <c r="S68" s="344"/>
      <c r="T68" s="345">
        <v>10900</v>
      </c>
      <c r="U68" s="347">
        <v>10900</v>
      </c>
      <c r="V68" s="347"/>
      <c r="W68" s="344"/>
      <c r="X68" s="345">
        <v>10900</v>
      </c>
      <c r="Y68" s="347">
        <v>10900</v>
      </c>
      <c r="Z68" s="347"/>
      <c r="AA68" s="350"/>
      <c r="AB68" s="344">
        <v>10900</v>
      </c>
      <c r="AC68" s="347"/>
      <c r="AD68" s="347"/>
      <c r="AE68" s="351"/>
      <c r="AF68" s="344">
        <v>10900</v>
      </c>
      <c r="AG68" s="344"/>
      <c r="AH68" s="344"/>
      <c r="AI68" s="350"/>
      <c r="AJ68" s="344">
        <v>10900</v>
      </c>
      <c r="AK68" s="350"/>
      <c r="AL68" s="407" t="s">
        <v>401</v>
      </c>
      <c r="AM68" s="350"/>
      <c r="AN68" s="344">
        <v>15260</v>
      </c>
      <c r="AO68" s="350"/>
      <c r="AP68" s="344">
        <v>15260</v>
      </c>
      <c r="AQ68" s="350"/>
      <c r="AR68" s="344">
        <v>15260</v>
      </c>
      <c r="AS68" s="350"/>
      <c r="AT68" s="344">
        <v>15260</v>
      </c>
      <c r="AU68" s="350"/>
      <c r="AV68" s="344">
        <v>15260</v>
      </c>
      <c r="AW68" s="350"/>
      <c r="AX68" s="344"/>
      <c r="AY68" s="364"/>
    </row>
    <row r="69" spans="1:51" ht="16.5">
      <c r="A69" s="188" t="s">
        <v>530</v>
      </c>
      <c r="B69" s="288" t="s">
        <v>531</v>
      </c>
      <c r="C69" s="288" t="s">
        <v>397</v>
      </c>
      <c r="D69" s="183" t="s">
        <v>368</v>
      </c>
      <c r="E69" s="196"/>
      <c r="F69" s="196"/>
      <c r="G69" s="196"/>
      <c r="H69" s="196"/>
      <c r="I69" s="196"/>
      <c r="J69" s="183" t="s">
        <v>315</v>
      </c>
      <c r="K69" s="183" t="s">
        <v>316</v>
      </c>
      <c r="L69" s="183"/>
      <c r="M69" s="183" t="s">
        <v>369</v>
      </c>
      <c r="N69" s="183"/>
      <c r="O69" s="183"/>
      <c r="P69" s="289">
        <v>45028</v>
      </c>
      <c r="Q69" s="344"/>
      <c r="R69" s="345">
        <v>10900</v>
      </c>
      <c r="S69" s="344"/>
      <c r="T69" s="345">
        <v>10900</v>
      </c>
      <c r="U69" s="347">
        <v>10900</v>
      </c>
      <c r="V69" s="347"/>
      <c r="W69" s="344"/>
      <c r="X69" s="345">
        <v>10900</v>
      </c>
      <c r="Y69" s="347">
        <v>10900</v>
      </c>
      <c r="Z69" s="347"/>
      <c r="AA69" s="350"/>
      <c r="AB69" s="344">
        <v>10900</v>
      </c>
      <c r="AC69" s="347"/>
      <c r="AD69" s="347"/>
      <c r="AE69" s="351"/>
      <c r="AF69" s="344">
        <v>10900</v>
      </c>
      <c r="AG69" s="344"/>
      <c r="AH69" s="344"/>
      <c r="AI69" s="350"/>
      <c r="AJ69" s="344">
        <v>10900</v>
      </c>
      <c r="AK69" s="350"/>
      <c r="AL69" s="407" t="s">
        <v>401</v>
      </c>
      <c r="AM69" s="350"/>
      <c r="AN69" s="344">
        <v>15260</v>
      </c>
      <c r="AO69" s="350"/>
      <c r="AP69" s="344">
        <v>15260</v>
      </c>
      <c r="AQ69" s="350"/>
      <c r="AR69" s="344">
        <v>15260</v>
      </c>
      <c r="AS69" s="350"/>
      <c r="AT69" s="344">
        <v>15260</v>
      </c>
      <c r="AU69" s="350"/>
      <c r="AV69" s="344">
        <v>15260</v>
      </c>
      <c r="AW69" s="350"/>
      <c r="AX69" s="344"/>
      <c r="AY69" s="364"/>
    </row>
    <row r="70" spans="1:51" ht="16.5">
      <c r="A70" s="188" t="s">
        <v>532</v>
      </c>
      <c r="B70" s="288" t="s">
        <v>533</v>
      </c>
      <c r="C70" s="288" t="s">
        <v>397</v>
      </c>
      <c r="D70" s="183" t="s">
        <v>368</v>
      </c>
      <c r="E70" s="196"/>
      <c r="F70" s="196"/>
      <c r="G70" s="196"/>
      <c r="H70" s="196"/>
      <c r="I70" s="196"/>
      <c r="J70" s="183" t="s">
        <v>315</v>
      </c>
      <c r="K70" s="183" t="s">
        <v>316</v>
      </c>
      <c r="L70" s="183"/>
      <c r="M70" s="183" t="s">
        <v>369</v>
      </c>
      <c r="N70" s="183"/>
      <c r="O70" s="183"/>
      <c r="P70" s="289">
        <v>45028</v>
      </c>
      <c r="Q70" s="344"/>
      <c r="R70" s="345">
        <v>10900</v>
      </c>
      <c r="S70" s="344"/>
      <c r="T70" s="345">
        <v>10900</v>
      </c>
      <c r="U70" s="347">
        <v>10900</v>
      </c>
      <c r="V70" s="347"/>
      <c r="W70" s="344"/>
      <c r="X70" s="345">
        <v>10900</v>
      </c>
      <c r="Y70" s="347">
        <v>10900</v>
      </c>
      <c r="Z70" s="347"/>
      <c r="AA70" s="350"/>
      <c r="AB70" s="344">
        <v>10900</v>
      </c>
      <c r="AC70" s="347"/>
      <c r="AD70" s="347"/>
      <c r="AE70" s="351"/>
      <c r="AF70" s="344">
        <v>10900</v>
      </c>
      <c r="AG70" s="344"/>
      <c r="AH70" s="344"/>
      <c r="AI70" s="350"/>
      <c r="AJ70" s="344">
        <v>10900</v>
      </c>
      <c r="AK70" s="350"/>
      <c r="AL70" s="407" t="s">
        <v>401</v>
      </c>
      <c r="AM70" s="350"/>
      <c r="AN70" s="344">
        <v>15260</v>
      </c>
      <c r="AO70" s="350"/>
      <c r="AP70" s="344">
        <v>15260</v>
      </c>
      <c r="AQ70" s="350"/>
      <c r="AR70" s="344">
        <v>15260</v>
      </c>
      <c r="AS70" s="350"/>
      <c r="AT70" s="344">
        <v>15260</v>
      </c>
      <c r="AU70" s="350"/>
      <c r="AV70" s="344">
        <v>15260</v>
      </c>
      <c r="AW70" s="350"/>
      <c r="AX70" s="344"/>
      <c r="AY70" s="364"/>
    </row>
    <row r="71" spans="1:51" ht="16.5">
      <c r="A71" s="188" t="s">
        <v>534</v>
      </c>
      <c r="B71" s="288" t="s">
        <v>535</v>
      </c>
      <c r="C71" s="288" t="s">
        <v>397</v>
      </c>
      <c r="D71" s="183" t="s">
        <v>368</v>
      </c>
      <c r="E71" s="196"/>
      <c r="F71" s="196"/>
      <c r="G71" s="196"/>
      <c r="H71" s="196"/>
      <c r="I71" s="196"/>
      <c r="J71" s="183" t="s">
        <v>315</v>
      </c>
      <c r="K71" s="183" t="s">
        <v>316</v>
      </c>
      <c r="L71" s="183"/>
      <c r="M71" s="183" t="s">
        <v>369</v>
      </c>
      <c r="N71" s="183"/>
      <c r="O71" s="183"/>
      <c r="P71" s="289">
        <v>45028</v>
      </c>
      <c r="Q71" s="344"/>
      <c r="R71" s="345">
        <v>10900</v>
      </c>
      <c r="S71" s="344"/>
      <c r="T71" s="345">
        <v>10900</v>
      </c>
      <c r="U71" s="347">
        <v>10900</v>
      </c>
      <c r="V71" s="347"/>
      <c r="W71" s="344"/>
      <c r="X71" s="345">
        <v>10900</v>
      </c>
      <c r="Y71" s="347">
        <v>10900</v>
      </c>
      <c r="Z71" s="347"/>
      <c r="AA71" s="350"/>
      <c r="AB71" s="344">
        <v>10900</v>
      </c>
      <c r="AC71" s="347"/>
      <c r="AD71" s="347"/>
      <c r="AE71" s="351"/>
      <c r="AF71" s="344">
        <v>10900</v>
      </c>
      <c r="AG71" s="344"/>
      <c r="AH71" s="344"/>
      <c r="AI71" s="350"/>
      <c r="AJ71" s="344">
        <v>10900</v>
      </c>
      <c r="AK71" s="350"/>
      <c r="AL71" s="407" t="s">
        <v>401</v>
      </c>
      <c r="AM71" s="350"/>
      <c r="AN71" s="344">
        <v>15260</v>
      </c>
      <c r="AO71" s="350"/>
      <c r="AP71" s="344">
        <v>15260</v>
      </c>
      <c r="AQ71" s="350"/>
      <c r="AR71" s="344">
        <v>15260</v>
      </c>
      <c r="AS71" s="350"/>
      <c r="AT71" s="344">
        <v>15260</v>
      </c>
      <c r="AU71" s="350"/>
      <c r="AV71" s="344">
        <v>15260</v>
      </c>
      <c r="AW71" s="350"/>
      <c r="AX71" s="344"/>
      <c r="AY71" s="364"/>
    </row>
    <row r="72" spans="1:51" ht="16.5">
      <c r="A72" s="188" t="s">
        <v>536</v>
      </c>
      <c r="B72" s="288" t="s">
        <v>537</v>
      </c>
      <c r="C72" s="288" t="s">
        <v>397</v>
      </c>
      <c r="D72" s="183" t="s">
        <v>368</v>
      </c>
      <c r="F72" s="196"/>
      <c r="G72" s="196"/>
      <c r="H72" s="196"/>
      <c r="I72" s="196"/>
      <c r="J72" s="183" t="s">
        <v>315</v>
      </c>
      <c r="K72" s="183" t="s">
        <v>316</v>
      </c>
      <c r="L72" s="183"/>
      <c r="M72" s="183" t="s">
        <v>369</v>
      </c>
      <c r="N72" s="183"/>
      <c r="O72" s="183"/>
      <c r="P72" s="289">
        <v>45028</v>
      </c>
      <c r="Q72" s="344"/>
      <c r="R72" s="345">
        <v>10900</v>
      </c>
      <c r="S72" s="344"/>
      <c r="T72" s="345">
        <v>10900</v>
      </c>
      <c r="U72" s="347">
        <v>10900</v>
      </c>
      <c r="V72" s="347"/>
      <c r="W72" s="344"/>
      <c r="X72" s="345">
        <v>10900</v>
      </c>
      <c r="Y72" s="347">
        <v>10900</v>
      </c>
      <c r="Z72" s="347"/>
      <c r="AA72" s="350"/>
      <c r="AB72" s="344">
        <v>10900</v>
      </c>
      <c r="AC72" s="347"/>
      <c r="AD72" s="347"/>
      <c r="AE72" s="351"/>
      <c r="AF72" s="344">
        <v>10900</v>
      </c>
      <c r="AG72" s="344"/>
      <c r="AH72" s="344"/>
      <c r="AI72" s="350"/>
      <c r="AJ72" s="344">
        <v>10900</v>
      </c>
      <c r="AK72" s="350"/>
      <c r="AL72" s="407" t="s">
        <v>401</v>
      </c>
      <c r="AM72" s="350"/>
      <c r="AN72" s="344">
        <v>15260</v>
      </c>
      <c r="AO72" s="350"/>
      <c r="AP72" s="344">
        <v>15260</v>
      </c>
      <c r="AQ72" s="350"/>
      <c r="AR72" s="344">
        <v>15260</v>
      </c>
      <c r="AS72" s="350"/>
      <c r="AT72" s="344">
        <v>15260</v>
      </c>
      <c r="AU72" s="350"/>
      <c r="AV72" s="344">
        <v>15260</v>
      </c>
      <c r="AW72" s="350"/>
      <c r="AX72" s="344"/>
      <c r="AY72" s="364"/>
    </row>
    <row r="73" spans="1:51" ht="16.5">
      <c r="A73" s="188" t="s">
        <v>538</v>
      </c>
      <c r="B73" s="288" t="s">
        <v>539</v>
      </c>
      <c r="C73" s="288" t="s">
        <v>397</v>
      </c>
      <c r="D73" s="183" t="s">
        <v>368</v>
      </c>
      <c r="F73" s="196"/>
      <c r="G73" s="196"/>
      <c r="H73" s="196"/>
      <c r="I73" s="196"/>
      <c r="J73" s="183" t="s">
        <v>315</v>
      </c>
      <c r="K73" s="183" t="s">
        <v>316</v>
      </c>
      <c r="L73" s="183"/>
      <c r="M73" s="183" t="s">
        <v>369</v>
      </c>
      <c r="N73" s="183"/>
      <c r="O73" s="183"/>
      <c r="P73" s="289">
        <v>45028</v>
      </c>
      <c r="Q73" s="344"/>
      <c r="R73" s="345">
        <v>10900</v>
      </c>
      <c r="S73" s="344"/>
      <c r="T73" s="345">
        <v>10900</v>
      </c>
      <c r="U73" s="347">
        <v>10900</v>
      </c>
      <c r="V73" s="347"/>
      <c r="W73" s="344"/>
      <c r="X73" s="345">
        <v>10900</v>
      </c>
      <c r="Y73" s="347">
        <v>10900</v>
      </c>
      <c r="Z73" s="347"/>
      <c r="AA73" s="350"/>
      <c r="AB73" s="344">
        <v>10900</v>
      </c>
      <c r="AC73" s="347"/>
      <c r="AD73" s="347"/>
      <c r="AE73" s="351"/>
      <c r="AF73" s="344">
        <v>10900</v>
      </c>
      <c r="AG73" s="344"/>
      <c r="AH73" s="344"/>
      <c r="AI73" s="350"/>
      <c r="AJ73" s="344">
        <v>10900</v>
      </c>
      <c r="AK73" s="350"/>
      <c r="AL73" s="407" t="s">
        <v>401</v>
      </c>
      <c r="AM73" s="350"/>
      <c r="AN73" s="344">
        <v>15260</v>
      </c>
      <c r="AO73" s="350"/>
      <c r="AP73" s="344">
        <v>15260</v>
      </c>
      <c r="AQ73" s="350"/>
      <c r="AR73" s="344">
        <v>15260</v>
      </c>
      <c r="AS73" s="350"/>
      <c r="AT73" s="344">
        <v>15260</v>
      </c>
      <c r="AU73" s="350"/>
      <c r="AV73" s="344">
        <v>15260</v>
      </c>
      <c r="AW73" s="350"/>
      <c r="AX73" s="344"/>
      <c r="AY73" s="364"/>
    </row>
    <row r="74" spans="1:51" ht="16.5">
      <c r="A74" s="188" t="s">
        <v>540</v>
      </c>
      <c r="B74" s="288" t="s">
        <v>541</v>
      </c>
      <c r="C74" s="288" t="s">
        <v>397</v>
      </c>
      <c r="D74" s="183" t="s">
        <v>368</v>
      </c>
      <c r="F74" s="196"/>
      <c r="G74" s="196"/>
      <c r="H74" s="196"/>
      <c r="I74" s="196"/>
      <c r="J74" s="183" t="s">
        <v>315</v>
      </c>
      <c r="K74" s="183" t="s">
        <v>316</v>
      </c>
      <c r="L74" s="183"/>
      <c r="M74" s="183" t="s">
        <v>369</v>
      </c>
      <c r="N74" s="183"/>
      <c r="O74" s="183"/>
      <c r="P74" s="289">
        <v>45028</v>
      </c>
      <c r="Q74" s="344"/>
      <c r="R74" s="345">
        <v>10900</v>
      </c>
      <c r="S74" s="344"/>
      <c r="T74" s="345">
        <v>10900</v>
      </c>
      <c r="U74" s="347">
        <v>10900</v>
      </c>
      <c r="V74" s="347"/>
      <c r="W74" s="344"/>
      <c r="X74" s="345">
        <v>10900</v>
      </c>
      <c r="Y74" s="347">
        <v>10900</v>
      </c>
      <c r="Z74" s="347"/>
      <c r="AA74" s="350"/>
      <c r="AB74" s="344">
        <v>10900</v>
      </c>
      <c r="AC74" s="347"/>
      <c r="AD74" s="347"/>
      <c r="AE74" s="351"/>
      <c r="AF74" s="344">
        <v>10900</v>
      </c>
      <c r="AG74" s="344"/>
      <c r="AH74" s="344"/>
      <c r="AI74" s="350"/>
      <c r="AJ74" s="344">
        <v>10900</v>
      </c>
      <c r="AK74" s="350"/>
      <c r="AL74" s="407" t="s">
        <v>401</v>
      </c>
      <c r="AM74" s="350"/>
      <c r="AN74" s="344">
        <v>15260</v>
      </c>
      <c r="AO74" s="350"/>
      <c r="AP74" s="344">
        <v>15260</v>
      </c>
      <c r="AQ74" s="350"/>
      <c r="AR74" s="344">
        <v>15260</v>
      </c>
      <c r="AS74" s="350"/>
      <c r="AT74" s="344">
        <v>15260</v>
      </c>
      <c r="AU74" s="350"/>
      <c r="AV74" s="344">
        <v>15260</v>
      </c>
      <c r="AW74" s="350"/>
      <c r="AX74" s="344"/>
      <c r="AY74" s="364"/>
    </row>
    <row r="75" spans="1:51" ht="16.5">
      <c r="A75" s="188" t="s">
        <v>542</v>
      </c>
      <c r="B75" s="288" t="s">
        <v>543</v>
      </c>
      <c r="C75" s="288" t="s">
        <v>397</v>
      </c>
      <c r="D75" s="183" t="s">
        <v>368</v>
      </c>
      <c r="F75" s="196"/>
      <c r="G75" s="196"/>
      <c r="H75" s="196"/>
      <c r="I75" s="196"/>
      <c r="J75" s="183" t="s">
        <v>315</v>
      </c>
      <c r="K75" s="183" t="s">
        <v>316</v>
      </c>
      <c r="L75" s="183"/>
      <c r="M75" s="183" t="s">
        <v>369</v>
      </c>
      <c r="N75" s="183"/>
      <c r="O75" s="183"/>
      <c r="P75" s="289">
        <v>45028</v>
      </c>
      <c r="Q75" s="344"/>
      <c r="R75" s="345">
        <v>10900</v>
      </c>
      <c r="S75" s="344"/>
      <c r="T75" s="345">
        <v>10900</v>
      </c>
      <c r="U75" s="347">
        <v>10900</v>
      </c>
      <c r="V75" s="347"/>
      <c r="W75" s="344"/>
      <c r="X75" s="345">
        <v>10900</v>
      </c>
      <c r="Y75" s="347">
        <v>10900</v>
      </c>
      <c r="Z75" s="347"/>
      <c r="AA75" s="350"/>
      <c r="AB75" s="344">
        <v>10900</v>
      </c>
      <c r="AC75" s="347"/>
      <c r="AD75" s="347"/>
      <c r="AE75" s="351"/>
      <c r="AF75" s="344">
        <v>10900</v>
      </c>
      <c r="AG75" s="344"/>
      <c r="AH75" s="344"/>
      <c r="AI75" s="350"/>
      <c r="AJ75" s="344">
        <v>10900</v>
      </c>
      <c r="AK75" s="350"/>
      <c r="AL75" s="407" t="s">
        <v>401</v>
      </c>
      <c r="AM75" s="350"/>
      <c r="AN75" s="344">
        <v>15260</v>
      </c>
      <c r="AO75" s="350"/>
      <c r="AP75" s="344">
        <v>15260</v>
      </c>
      <c r="AQ75" s="350"/>
      <c r="AR75" s="344">
        <v>15260</v>
      </c>
      <c r="AS75" s="350"/>
      <c r="AT75" s="344">
        <v>15260</v>
      </c>
      <c r="AU75" s="350"/>
      <c r="AV75" s="344">
        <v>15260</v>
      </c>
      <c r="AW75" s="350"/>
      <c r="AX75" s="344"/>
      <c r="AY75" s="364"/>
    </row>
    <row r="76" spans="1:51" ht="16.5">
      <c r="A76" s="188" t="s">
        <v>544</v>
      </c>
      <c r="B76" s="288" t="s">
        <v>545</v>
      </c>
      <c r="C76" s="288" t="s">
        <v>397</v>
      </c>
      <c r="D76" s="183" t="s">
        <v>368</v>
      </c>
      <c r="E76" s="196"/>
      <c r="F76" s="196"/>
      <c r="G76" s="196"/>
      <c r="H76" s="196"/>
      <c r="I76" s="196"/>
      <c r="J76" s="183" t="s">
        <v>315</v>
      </c>
      <c r="K76" s="183" t="s">
        <v>316</v>
      </c>
      <c r="L76" s="183"/>
      <c r="M76" s="183" t="s">
        <v>369</v>
      </c>
      <c r="N76" s="183"/>
      <c r="O76" s="183"/>
      <c r="P76" s="289">
        <v>45028</v>
      </c>
      <c r="Q76" s="344"/>
      <c r="R76" s="345">
        <v>10900</v>
      </c>
      <c r="S76" s="344"/>
      <c r="T76" s="345">
        <v>10900</v>
      </c>
      <c r="U76" s="347">
        <v>10900</v>
      </c>
      <c r="V76" s="347"/>
      <c r="W76" s="344"/>
      <c r="X76" s="345">
        <v>10900</v>
      </c>
      <c r="Y76" s="347">
        <v>10900</v>
      </c>
      <c r="Z76" s="347"/>
      <c r="AA76" s="350"/>
      <c r="AB76" s="344">
        <v>10900</v>
      </c>
      <c r="AC76" s="347"/>
      <c r="AD76" s="347"/>
      <c r="AE76" s="351"/>
      <c r="AF76" s="344">
        <v>10900</v>
      </c>
      <c r="AG76" s="344"/>
      <c r="AH76" s="344"/>
      <c r="AI76" s="350"/>
      <c r="AJ76" s="344">
        <v>10900</v>
      </c>
      <c r="AK76" s="350"/>
      <c r="AL76" s="407" t="s">
        <v>401</v>
      </c>
      <c r="AM76" s="350"/>
      <c r="AN76" s="344">
        <v>15260</v>
      </c>
      <c r="AO76" s="350"/>
      <c r="AP76" s="344">
        <v>15260</v>
      </c>
      <c r="AQ76" s="350"/>
      <c r="AR76" s="344">
        <v>15260</v>
      </c>
      <c r="AS76" s="350"/>
      <c r="AT76" s="344">
        <v>15260</v>
      </c>
      <c r="AU76" s="350"/>
      <c r="AV76" s="344">
        <v>15260</v>
      </c>
      <c r="AW76" s="350"/>
      <c r="AX76" s="344"/>
      <c r="AY76" s="364"/>
    </row>
    <row r="77" spans="1:51" ht="16.5">
      <c r="A77" s="188" t="s">
        <v>546</v>
      </c>
      <c r="B77" s="288" t="s">
        <v>547</v>
      </c>
      <c r="C77" s="288" t="s">
        <v>397</v>
      </c>
      <c r="D77" s="183" t="s">
        <v>368</v>
      </c>
      <c r="E77" s="196"/>
      <c r="F77" s="196"/>
      <c r="G77" s="196"/>
      <c r="H77" s="196"/>
      <c r="I77" s="196"/>
      <c r="J77" s="183" t="s">
        <v>315</v>
      </c>
      <c r="K77" s="183" t="s">
        <v>316</v>
      </c>
      <c r="L77" s="183"/>
      <c r="M77" s="183" t="s">
        <v>369</v>
      </c>
      <c r="N77" s="183"/>
      <c r="O77" s="183"/>
      <c r="P77" s="289">
        <v>45028</v>
      </c>
      <c r="Q77" s="344"/>
      <c r="R77" s="345">
        <v>10900</v>
      </c>
      <c r="S77" s="344"/>
      <c r="T77" s="345">
        <v>10900</v>
      </c>
      <c r="U77" s="347">
        <v>10900</v>
      </c>
      <c r="V77" s="347"/>
      <c r="W77" s="344"/>
      <c r="X77" s="345">
        <v>10900</v>
      </c>
      <c r="Y77" s="347">
        <v>10900</v>
      </c>
      <c r="Z77" s="347"/>
      <c r="AA77" s="350"/>
      <c r="AB77" s="344">
        <v>10900</v>
      </c>
      <c r="AC77" s="347"/>
      <c r="AD77" s="347"/>
      <c r="AE77" s="351"/>
      <c r="AF77" s="344">
        <v>10900</v>
      </c>
      <c r="AG77" s="344"/>
      <c r="AH77" s="344"/>
      <c r="AI77" s="350"/>
      <c r="AJ77" s="344">
        <v>10900</v>
      </c>
      <c r="AK77" s="350"/>
      <c r="AL77" s="407" t="s">
        <v>401</v>
      </c>
      <c r="AM77" s="350"/>
      <c r="AN77" s="344">
        <v>15260</v>
      </c>
      <c r="AO77" s="350"/>
      <c r="AP77" s="344">
        <v>15260</v>
      </c>
      <c r="AQ77" s="350"/>
      <c r="AR77" s="344">
        <v>15260</v>
      </c>
      <c r="AS77" s="350"/>
      <c r="AT77" s="344">
        <v>15260</v>
      </c>
      <c r="AU77" s="350"/>
      <c r="AV77" s="344">
        <v>15260</v>
      </c>
      <c r="AW77" s="350"/>
      <c r="AX77" s="344"/>
      <c r="AY77" s="364"/>
    </row>
    <row r="78" spans="1:51" ht="15" customHeight="1">
      <c r="A78" s="300"/>
      <c r="B78" s="301"/>
      <c r="C78" s="302"/>
      <c r="D78" s="301"/>
      <c r="E78" s="300"/>
      <c r="F78" s="301"/>
      <c r="G78" s="301"/>
      <c r="H78" s="301"/>
      <c r="I78" s="302"/>
      <c r="J78" s="301"/>
      <c r="K78" s="301"/>
      <c r="L78" s="301"/>
      <c r="M78" s="301"/>
      <c r="N78" s="301"/>
      <c r="O78" s="301"/>
      <c r="P78" s="303" t="s">
        <v>36</v>
      </c>
      <c r="Q78" s="352">
        <f>SUM(Q3:Q77)</f>
        <v>0</v>
      </c>
      <c r="R78" s="352">
        <f>SUM(R3:R77)</f>
        <v>817500</v>
      </c>
      <c r="S78" s="352">
        <f t="shared" ref="S78:AY78" si="0">SUM(S3:S77)</f>
        <v>0</v>
      </c>
      <c r="T78" s="352">
        <f t="shared" si="0"/>
        <v>817500</v>
      </c>
      <c r="U78" s="352">
        <f t="shared" si="0"/>
        <v>817500</v>
      </c>
      <c r="V78" s="352">
        <f t="shared" si="0"/>
        <v>0</v>
      </c>
      <c r="W78" s="352">
        <f t="shared" si="0"/>
        <v>0</v>
      </c>
      <c r="X78" s="352">
        <f t="shared" si="0"/>
        <v>817500</v>
      </c>
      <c r="Y78" s="352">
        <f t="shared" si="0"/>
        <v>817500</v>
      </c>
      <c r="Z78" s="352">
        <f t="shared" si="0"/>
        <v>0</v>
      </c>
      <c r="AA78" s="352">
        <f t="shared" si="0"/>
        <v>0</v>
      </c>
      <c r="AB78" s="352">
        <f t="shared" si="0"/>
        <v>817500</v>
      </c>
      <c r="AC78" s="352">
        <f t="shared" si="0"/>
        <v>0</v>
      </c>
      <c r="AD78" s="352">
        <f t="shared" si="0"/>
        <v>0</v>
      </c>
      <c r="AE78" s="352">
        <f t="shared" si="0"/>
        <v>0</v>
      </c>
      <c r="AF78" s="352">
        <f t="shared" si="0"/>
        <v>817500</v>
      </c>
      <c r="AG78" s="352">
        <f t="shared" si="0"/>
        <v>0</v>
      </c>
      <c r="AH78" s="352">
        <f t="shared" si="0"/>
        <v>0</v>
      </c>
      <c r="AI78" s="352">
        <f t="shared" si="0"/>
        <v>0</v>
      </c>
      <c r="AJ78" s="352">
        <f t="shared" si="0"/>
        <v>817500</v>
      </c>
      <c r="AK78" s="352">
        <f t="shared" si="0"/>
        <v>0</v>
      </c>
      <c r="AL78" s="352">
        <f t="shared" si="0"/>
        <v>0</v>
      </c>
      <c r="AM78" s="352">
        <f t="shared" si="0"/>
        <v>0</v>
      </c>
      <c r="AN78" s="352">
        <f t="shared" si="0"/>
        <v>1144500</v>
      </c>
      <c r="AO78" s="352">
        <f t="shared" si="0"/>
        <v>0</v>
      </c>
      <c r="AP78" s="352">
        <f t="shared" si="0"/>
        <v>1144500</v>
      </c>
      <c r="AQ78" s="352">
        <f t="shared" si="0"/>
        <v>0</v>
      </c>
      <c r="AR78" s="352">
        <f t="shared" si="0"/>
        <v>1144500</v>
      </c>
      <c r="AS78" s="352">
        <f t="shared" si="0"/>
        <v>0</v>
      </c>
      <c r="AT78" s="352">
        <f t="shared" si="0"/>
        <v>1144500</v>
      </c>
      <c r="AU78" s="352">
        <f t="shared" si="0"/>
        <v>0</v>
      </c>
      <c r="AV78" s="352">
        <f t="shared" si="0"/>
        <v>1144500</v>
      </c>
      <c r="AW78" s="352">
        <f t="shared" si="0"/>
        <v>0</v>
      </c>
      <c r="AX78" s="352">
        <f t="shared" si="0"/>
        <v>0</v>
      </c>
      <c r="AY78" s="352">
        <f t="shared" si="0"/>
        <v>0</v>
      </c>
    </row>
    <row r="1048541" spans="12:12" ht="15" customHeight="1">
      <c r="L1048541" s="183" t="s">
        <v>394</v>
      </c>
    </row>
  </sheetData>
  <autoFilter ref="A2:AO77" xr:uid="{9AAAD42B-944F-43F0-8C75-DB7764FF9658}">
    <sortState xmlns:xlrd2="http://schemas.microsoft.com/office/spreadsheetml/2017/richdata2" ref="A3:AO77">
      <sortCondition ref="K2:K77"/>
    </sortState>
  </autoFilter>
  <mergeCells count="16">
    <mergeCell ref="AR1:AS1"/>
    <mergeCell ref="AT1:AU1"/>
    <mergeCell ref="AV1:AW1"/>
    <mergeCell ref="AX1:AY1"/>
    <mergeCell ref="AB1:AE1"/>
    <mergeCell ref="AF1:AI1"/>
    <mergeCell ref="AJ1:AK1"/>
    <mergeCell ref="AL1:AM1"/>
    <mergeCell ref="AN1:AO1"/>
    <mergeCell ref="AP1:AQ1"/>
    <mergeCell ref="X1:AA1"/>
    <mergeCell ref="A1:C1"/>
    <mergeCell ref="E1:I1"/>
    <mergeCell ref="K1:P1"/>
    <mergeCell ref="R1:S1"/>
    <mergeCell ref="T1:W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AD42B-944F-43F0-8C75-DB7764FF9658}">
  <sheetPr filterMode="1"/>
  <dimension ref="A1:AY1048576"/>
  <sheetViews>
    <sheetView showGridLines="0" topLeftCell="H1" zoomScale="98" workbookViewId="0">
      <pane ySplit="2" topLeftCell="A88" activePane="bottomLeft" state="frozen"/>
      <selection pane="bottomLeft" activeCell="N127" sqref="N127"/>
    </sheetView>
  </sheetViews>
  <sheetFormatPr defaultColWidth="9.28515625" defaultRowHeight="15" customHeight="1"/>
  <cols>
    <col min="1" max="1" width="15.42578125" bestFit="1" customWidth="1"/>
    <col min="2" max="2" width="37.140625" customWidth="1"/>
    <col min="3" max="3" width="20.28515625" customWidth="1"/>
    <col min="4" max="4" width="20.28515625" hidden="1" customWidth="1"/>
    <col min="5" max="6" width="32.7109375" customWidth="1"/>
    <col min="7" max="7" width="20.28515625" customWidth="1"/>
    <col min="8" max="8" width="20.140625" customWidth="1"/>
    <col min="9" max="9" width="20.28515625" customWidth="1"/>
    <col min="10" max="11" width="21.5703125" bestFit="1" customWidth="1"/>
    <col min="12" max="12" width="18.28515625" bestFit="1" customWidth="1"/>
    <col min="13" max="13" width="20" bestFit="1" customWidth="1"/>
    <col min="14" max="14" width="19.85546875" customWidth="1"/>
    <col min="15" max="15" width="33.7109375" hidden="1" customWidth="1"/>
    <col min="16" max="16" width="23.7109375" customWidth="1"/>
    <col min="17" max="17" width="26.42578125" customWidth="1"/>
    <col min="18" max="18" width="24.5703125" bestFit="1" customWidth="1"/>
    <col min="19" max="19" width="25.7109375" bestFit="1" customWidth="1"/>
    <col min="20" max="20" width="24.140625" style="173" bestFit="1" customWidth="1"/>
    <col min="21" max="21" width="33" bestFit="1" customWidth="1"/>
    <col min="22" max="22" width="34.140625" bestFit="1" customWidth="1"/>
    <col min="23" max="23" width="25.28515625" style="174" bestFit="1" customWidth="1"/>
    <col min="24" max="24" width="24.42578125" bestFit="1" customWidth="1"/>
    <col min="25" max="25" width="33.28515625" bestFit="1" customWidth="1"/>
    <col min="26" max="26" width="34.42578125" bestFit="1" customWidth="1"/>
    <col min="27" max="27" width="26.140625" bestFit="1" customWidth="1"/>
    <col min="28" max="28" width="27" bestFit="1" customWidth="1"/>
    <col min="29" max="29" width="35.85546875" bestFit="1" customWidth="1"/>
    <col min="30" max="30" width="37.140625" bestFit="1" customWidth="1"/>
    <col min="31" max="31" width="28.28515625" bestFit="1" customWidth="1"/>
    <col min="32" max="34" width="19.42578125" hidden="1" customWidth="1"/>
    <col min="35" max="35" width="20.85546875" hidden="1" customWidth="1"/>
    <col min="36" max="36" width="19.42578125" hidden="1" customWidth="1"/>
    <col min="37" max="37" width="20.85546875" hidden="1" customWidth="1"/>
    <col min="38" max="38" width="18.5703125" hidden="1" customWidth="1"/>
    <col min="39" max="39" width="20.85546875" hidden="1" customWidth="1"/>
    <col min="40" max="40" width="19.42578125" hidden="1" customWidth="1"/>
    <col min="41" max="41" width="20.85546875" hidden="1" customWidth="1"/>
    <col min="42" max="42" width="19.42578125" hidden="1" customWidth="1"/>
    <col min="43" max="43" width="20.85546875" hidden="1" customWidth="1"/>
    <col min="44" max="44" width="19.42578125" hidden="1" customWidth="1"/>
    <col min="45" max="45" width="20.85546875" hidden="1" customWidth="1"/>
    <col min="46" max="46" width="19.42578125" hidden="1" customWidth="1"/>
    <col min="47" max="47" width="20.85546875" hidden="1" customWidth="1"/>
    <col min="48" max="48" width="19.42578125" hidden="1" customWidth="1"/>
    <col min="49" max="49" width="20.85546875" hidden="1" customWidth="1"/>
    <col min="50" max="50" width="19.42578125" hidden="1" customWidth="1"/>
    <col min="51" max="51" width="20.85546875" hidden="1" customWidth="1"/>
  </cols>
  <sheetData>
    <row r="1" spans="1:51">
      <c r="A1" s="439" t="s">
        <v>329</v>
      </c>
      <c r="B1" s="440"/>
      <c r="C1" s="441"/>
      <c r="D1" s="291"/>
      <c r="E1" s="439" t="s">
        <v>330</v>
      </c>
      <c r="F1" s="440"/>
      <c r="G1" s="440"/>
      <c r="H1" s="440"/>
      <c r="I1" s="441"/>
      <c r="J1" s="291"/>
      <c r="K1" s="439" t="s">
        <v>331</v>
      </c>
      <c r="L1" s="440"/>
      <c r="M1" s="440"/>
      <c r="N1" s="440"/>
      <c r="O1" s="440"/>
      <c r="P1" s="441"/>
      <c r="Q1" s="292"/>
      <c r="R1" s="437">
        <v>45261</v>
      </c>
      <c r="S1" s="437"/>
      <c r="T1" s="436">
        <v>45292</v>
      </c>
      <c r="U1" s="437"/>
      <c r="V1" s="437"/>
      <c r="W1" s="438"/>
      <c r="X1" s="436">
        <v>45323</v>
      </c>
      <c r="Y1" s="437"/>
      <c r="Z1" s="437"/>
      <c r="AA1" s="438"/>
      <c r="AB1" s="436">
        <v>45352</v>
      </c>
      <c r="AC1" s="437"/>
      <c r="AD1" s="437"/>
      <c r="AE1" s="442"/>
      <c r="AF1" s="435">
        <v>45383</v>
      </c>
      <c r="AG1" s="429"/>
      <c r="AH1" s="429"/>
      <c r="AI1" s="429"/>
      <c r="AJ1" s="429">
        <v>45413</v>
      </c>
      <c r="AK1" s="429"/>
      <c r="AL1" s="429">
        <v>45444</v>
      </c>
      <c r="AM1" s="429"/>
      <c r="AN1" s="429">
        <v>45474</v>
      </c>
      <c r="AO1" s="429"/>
      <c r="AP1" s="429">
        <v>45505</v>
      </c>
      <c r="AQ1" s="429"/>
      <c r="AR1" s="429">
        <v>45536</v>
      </c>
      <c r="AS1" s="429"/>
      <c r="AT1" s="429">
        <v>45566</v>
      </c>
      <c r="AU1" s="429"/>
      <c r="AV1" s="429">
        <v>45597</v>
      </c>
      <c r="AW1" s="429"/>
      <c r="AX1" s="429">
        <v>45627</v>
      </c>
      <c r="AY1" s="429"/>
    </row>
    <row r="2" spans="1:51" ht="18" customHeight="1">
      <c r="A2" s="185" t="s">
        <v>186</v>
      </c>
      <c r="B2" s="186" t="s">
        <v>185</v>
      </c>
      <c r="C2" s="187" t="s">
        <v>332</v>
      </c>
      <c r="D2" s="172" t="s">
        <v>333</v>
      </c>
      <c r="E2" s="185" t="s">
        <v>334</v>
      </c>
      <c r="F2" s="186" t="s">
        <v>335</v>
      </c>
      <c r="G2" s="186" t="s">
        <v>336</v>
      </c>
      <c r="H2" s="186" t="s">
        <v>337</v>
      </c>
      <c r="I2" s="187" t="s">
        <v>338</v>
      </c>
      <c r="J2" s="297" t="s">
        <v>312</v>
      </c>
      <c r="K2" s="185" t="s">
        <v>313</v>
      </c>
      <c r="L2" s="186" t="s">
        <v>339</v>
      </c>
      <c r="M2" s="186" t="s">
        <v>548</v>
      </c>
      <c r="N2" s="186" t="s">
        <v>2</v>
      </c>
      <c r="O2" s="199" t="s">
        <v>312</v>
      </c>
      <c r="P2" s="206" t="s">
        <v>341</v>
      </c>
      <c r="Q2" s="210" t="s">
        <v>342</v>
      </c>
      <c r="R2" s="199" t="s">
        <v>343</v>
      </c>
      <c r="S2" s="231" t="s">
        <v>344</v>
      </c>
      <c r="T2" s="230" t="s">
        <v>345</v>
      </c>
      <c r="U2" s="199" t="s">
        <v>346</v>
      </c>
      <c r="V2" s="199" t="s">
        <v>347</v>
      </c>
      <c r="W2" s="231" t="s">
        <v>348</v>
      </c>
      <c r="X2" s="230" t="s">
        <v>349</v>
      </c>
      <c r="Y2" s="199" t="s">
        <v>350</v>
      </c>
      <c r="Z2" s="199" t="s">
        <v>351</v>
      </c>
      <c r="AA2" s="231" t="s">
        <v>352</v>
      </c>
      <c r="AB2" s="230" t="s">
        <v>353</v>
      </c>
      <c r="AC2" s="199" t="s">
        <v>354</v>
      </c>
      <c r="AD2" s="199" t="s">
        <v>355</v>
      </c>
      <c r="AE2" s="206" t="s">
        <v>356</v>
      </c>
      <c r="AF2" s="210" t="s">
        <v>357</v>
      </c>
      <c r="AG2" s="199"/>
      <c r="AH2" s="199"/>
      <c r="AI2" s="199" t="s">
        <v>358</v>
      </c>
      <c r="AJ2" s="199" t="s">
        <v>359</v>
      </c>
      <c r="AK2" s="199" t="s">
        <v>360</v>
      </c>
      <c r="AL2" s="199" t="s">
        <v>361</v>
      </c>
      <c r="AM2" s="199" t="s">
        <v>362</v>
      </c>
      <c r="AN2" s="199" t="s">
        <v>361</v>
      </c>
      <c r="AO2" s="199" t="s">
        <v>363</v>
      </c>
      <c r="AP2" s="199" t="s">
        <v>364</v>
      </c>
      <c r="AQ2" s="199" t="s">
        <v>363</v>
      </c>
      <c r="AR2" s="199" t="s">
        <v>364</v>
      </c>
      <c r="AS2" s="199" t="s">
        <v>363</v>
      </c>
      <c r="AT2" s="199" t="s">
        <v>361</v>
      </c>
      <c r="AU2" s="199" t="s">
        <v>363</v>
      </c>
      <c r="AV2" s="199" t="s">
        <v>364</v>
      </c>
      <c r="AW2" s="199" t="s">
        <v>363</v>
      </c>
      <c r="AX2" s="199" t="s">
        <v>364</v>
      </c>
      <c r="AY2" s="231" t="s">
        <v>363</v>
      </c>
    </row>
    <row r="3" spans="1:51" hidden="1">
      <c r="A3" s="202" t="s">
        <v>208</v>
      </c>
      <c r="B3" s="249" t="s">
        <v>549</v>
      </c>
      <c r="C3" s="250" t="s">
        <v>550</v>
      </c>
      <c r="D3" s="165" t="s">
        <v>23</v>
      </c>
      <c r="E3" s="203" t="s">
        <v>180</v>
      </c>
      <c r="F3" s="204" t="s">
        <v>181</v>
      </c>
      <c r="G3" s="204">
        <v>0</v>
      </c>
      <c r="H3" s="204">
        <v>0</v>
      </c>
      <c r="I3" s="293">
        <v>0</v>
      </c>
      <c r="J3" s="298" t="s">
        <v>315</v>
      </c>
      <c r="K3" s="207" t="s">
        <v>3</v>
      </c>
      <c r="L3" s="205" t="s">
        <v>551</v>
      </c>
      <c r="M3" s="205" t="s">
        <v>552</v>
      </c>
      <c r="N3" s="205" t="s">
        <v>10</v>
      </c>
      <c r="O3" s="205" t="s">
        <v>3</v>
      </c>
      <c r="P3" s="208">
        <v>44669</v>
      </c>
      <c r="Q3" s="354">
        <f>36077.2</f>
        <v>36077.199999999997</v>
      </c>
      <c r="R3" s="355">
        <f>36077.2</f>
        <v>36077.199999999997</v>
      </c>
      <c r="S3" s="356">
        <v>42150</v>
      </c>
      <c r="T3" s="357">
        <f>36077.2</f>
        <v>36077.199999999997</v>
      </c>
      <c r="U3" s="358">
        <v>36077.199999999997</v>
      </c>
      <c r="V3" s="358">
        <v>42150</v>
      </c>
      <c r="W3" s="356">
        <v>42150</v>
      </c>
      <c r="X3" s="355">
        <f>36077.2</f>
        <v>36077.199999999997</v>
      </c>
      <c r="Y3" s="355">
        <f>36077.2</f>
        <v>36077.199999999997</v>
      </c>
      <c r="Z3" s="358">
        <v>42150</v>
      </c>
      <c r="AA3" s="356">
        <v>42150</v>
      </c>
      <c r="AB3" s="355">
        <f>36077.2</f>
        <v>36077.199999999997</v>
      </c>
      <c r="AC3" s="355">
        <f>36077.2</f>
        <v>36077.199999999997</v>
      </c>
      <c r="AD3" s="358">
        <v>42150</v>
      </c>
      <c r="AE3" s="359">
        <v>42150</v>
      </c>
      <c r="AF3" s="355">
        <f>36077.2</f>
        <v>36077.199999999997</v>
      </c>
      <c r="AG3" s="355"/>
      <c r="AH3" s="355"/>
      <c r="AI3" s="400">
        <v>42150</v>
      </c>
      <c r="AJ3" s="355">
        <f>36077.2</f>
        <v>36077.199999999997</v>
      </c>
      <c r="AK3" s="400">
        <v>42150</v>
      </c>
      <c r="AL3" s="355">
        <f>36077.2</f>
        <v>36077.199999999997</v>
      </c>
      <c r="AM3" s="400">
        <v>42150</v>
      </c>
      <c r="AN3" s="355">
        <f>36077.2</f>
        <v>36077.199999999997</v>
      </c>
      <c r="AO3" s="400">
        <v>42150</v>
      </c>
      <c r="AP3" s="355">
        <f>36077.2</f>
        <v>36077.199999999997</v>
      </c>
      <c r="AQ3" s="400">
        <v>42150</v>
      </c>
      <c r="AR3" s="355">
        <f>36077.2</f>
        <v>36077.199999999997</v>
      </c>
      <c r="AS3" s="400">
        <v>42150</v>
      </c>
      <c r="AT3" s="355">
        <f>36077.2</f>
        <v>36077.199999999997</v>
      </c>
      <c r="AU3" s="400">
        <v>42150</v>
      </c>
      <c r="AV3" s="355">
        <f>36077.2</f>
        <v>36077.199999999997</v>
      </c>
      <c r="AW3" s="400">
        <v>42150</v>
      </c>
      <c r="AX3" s="355">
        <f>36077.2</f>
        <v>36077.199999999997</v>
      </c>
      <c r="AY3" s="356">
        <v>42150</v>
      </c>
    </row>
    <row r="4" spans="1:51" hidden="1">
      <c r="A4" s="188" t="s">
        <v>207</v>
      </c>
      <c r="B4" s="175" t="s">
        <v>553</v>
      </c>
      <c r="C4" s="189" t="s">
        <v>550</v>
      </c>
      <c r="D4" s="165" t="s">
        <v>554</v>
      </c>
      <c r="E4" s="197" t="s">
        <v>181</v>
      </c>
      <c r="F4" s="196">
        <v>0</v>
      </c>
      <c r="G4" s="196">
        <v>0</v>
      </c>
      <c r="H4" s="196">
        <v>0</v>
      </c>
      <c r="I4" s="294">
        <v>0</v>
      </c>
      <c r="J4" s="298" t="s">
        <v>315</v>
      </c>
      <c r="K4" s="194" t="s">
        <v>4</v>
      </c>
      <c r="L4" s="183" t="s">
        <v>394</v>
      </c>
      <c r="M4" s="205" t="s">
        <v>552</v>
      </c>
      <c r="N4" s="183" t="s">
        <v>9</v>
      </c>
      <c r="O4" s="183" t="s">
        <v>555</v>
      </c>
      <c r="P4" s="209">
        <v>44669</v>
      </c>
      <c r="Q4" s="360">
        <f>36077.2</f>
        <v>36077.199999999997</v>
      </c>
      <c r="R4" s="344">
        <f>36077.2*50%</f>
        <v>18038.599999999999</v>
      </c>
      <c r="S4" s="361">
        <v>0</v>
      </c>
      <c r="T4" s="362">
        <f>36077.2*50%</f>
        <v>18038.599999999999</v>
      </c>
      <c r="U4" s="347">
        <v>36077.199999999997</v>
      </c>
      <c r="V4" s="347">
        <v>42150</v>
      </c>
      <c r="W4" s="363"/>
      <c r="X4" s="344">
        <f>36077.2*50%</f>
        <v>18038.599999999999</v>
      </c>
      <c r="Y4" s="344">
        <f>36077.2*50%</f>
        <v>18038.599999999999</v>
      </c>
      <c r="Z4" s="347">
        <v>42150</v>
      </c>
      <c r="AA4" s="364"/>
      <c r="AB4" s="344">
        <f>36077.2*50%</f>
        <v>18038.599999999999</v>
      </c>
      <c r="AC4" s="344">
        <f>36077.2*50%</f>
        <v>18038.599999999999</v>
      </c>
      <c r="AD4" s="347">
        <v>42150</v>
      </c>
      <c r="AE4" s="351"/>
      <c r="AF4" s="344">
        <f>36077.2*50%</f>
        <v>18038.599999999999</v>
      </c>
      <c r="AG4" s="344"/>
      <c r="AH4" s="344"/>
      <c r="AI4" s="350"/>
      <c r="AJ4" s="344"/>
      <c r="AK4" s="350"/>
      <c r="AL4" s="344"/>
      <c r="AM4" s="350"/>
      <c r="AN4" s="344"/>
      <c r="AO4" s="350"/>
      <c r="AP4" s="344"/>
      <c r="AQ4" s="350"/>
      <c r="AR4" s="344"/>
      <c r="AS4" s="350"/>
      <c r="AT4" s="344"/>
      <c r="AU4" s="350"/>
      <c r="AV4" s="344"/>
      <c r="AW4" s="350"/>
      <c r="AX4" s="344"/>
      <c r="AY4" s="364"/>
    </row>
    <row r="5" spans="1:51" hidden="1">
      <c r="A5" s="188" t="s">
        <v>270</v>
      </c>
      <c r="B5" s="175" t="s">
        <v>163</v>
      </c>
      <c r="C5" s="189" t="s">
        <v>550</v>
      </c>
      <c r="D5" s="165" t="s">
        <v>23</v>
      </c>
      <c r="E5" s="197" t="s">
        <v>181</v>
      </c>
      <c r="F5" s="196">
        <v>0</v>
      </c>
      <c r="G5" s="196">
        <v>0</v>
      </c>
      <c r="H5" s="196">
        <v>0</v>
      </c>
      <c r="I5" s="294">
        <v>0</v>
      </c>
      <c r="J5" s="298" t="s">
        <v>315</v>
      </c>
      <c r="K5" s="194" t="s">
        <v>4</v>
      </c>
      <c r="L5" s="183"/>
      <c r="M5" s="205" t="s">
        <v>552</v>
      </c>
      <c r="N5" s="183" t="s">
        <v>6</v>
      </c>
      <c r="O5" s="183" t="s">
        <v>556</v>
      </c>
      <c r="P5" s="209">
        <v>44669</v>
      </c>
      <c r="Q5" s="360">
        <f>36077.2</f>
        <v>36077.199999999997</v>
      </c>
      <c r="R5" s="344">
        <f>36077.2*50%</f>
        <v>18038.599999999999</v>
      </c>
      <c r="S5" s="361">
        <v>0</v>
      </c>
      <c r="T5" s="362">
        <v>18038.599999999999</v>
      </c>
      <c r="U5" s="347">
        <v>18038.599999999999</v>
      </c>
      <c r="V5" s="347" t="s">
        <v>8</v>
      </c>
      <c r="W5" s="363"/>
      <c r="X5" s="344">
        <f>36077.2*50%</f>
        <v>18038.599999999999</v>
      </c>
      <c r="Y5" s="344">
        <f>36077.2*50%</f>
        <v>18038.599999999999</v>
      </c>
      <c r="Z5" s="347" t="s">
        <v>8</v>
      </c>
      <c r="AA5" s="364"/>
      <c r="AB5" s="344">
        <f>36077.2*50%</f>
        <v>18038.599999999999</v>
      </c>
      <c r="AC5" s="344">
        <f>36077.2*50%</f>
        <v>18038.599999999999</v>
      </c>
      <c r="AD5" s="347" t="s">
        <v>8</v>
      </c>
      <c r="AE5" s="351"/>
      <c r="AF5" s="344">
        <f>36077.2*50%</f>
        <v>18038.599999999999</v>
      </c>
      <c r="AG5" s="344"/>
      <c r="AH5" s="344"/>
      <c r="AI5" s="350"/>
      <c r="AJ5" s="344"/>
      <c r="AK5" s="350"/>
      <c r="AL5" s="344"/>
      <c r="AM5" s="350"/>
      <c r="AN5" s="344"/>
      <c r="AO5" s="350"/>
      <c r="AP5" s="344"/>
      <c r="AQ5" s="350"/>
      <c r="AR5" s="344"/>
      <c r="AS5" s="350"/>
      <c r="AT5" s="344"/>
      <c r="AU5" s="350"/>
      <c r="AV5" s="344"/>
      <c r="AW5" s="350"/>
      <c r="AX5" s="344"/>
      <c r="AY5" s="364"/>
    </row>
    <row r="6" spans="1:51" hidden="1">
      <c r="A6" s="188" t="s">
        <v>209</v>
      </c>
      <c r="B6" s="175" t="s">
        <v>557</v>
      </c>
      <c r="C6" s="189" t="s">
        <v>550</v>
      </c>
      <c r="D6" s="165" t="s">
        <v>23</v>
      </c>
      <c r="E6" s="197" t="s">
        <v>180</v>
      </c>
      <c r="F6" s="196">
        <v>0</v>
      </c>
      <c r="G6" s="196">
        <v>0</v>
      </c>
      <c r="H6" s="196">
        <v>0</v>
      </c>
      <c r="I6" s="294">
        <v>0</v>
      </c>
      <c r="J6" s="298" t="s">
        <v>315</v>
      </c>
      <c r="K6" s="194" t="s">
        <v>4</v>
      </c>
      <c r="L6" s="183" t="s">
        <v>394</v>
      </c>
      <c r="M6" s="205" t="s">
        <v>552</v>
      </c>
      <c r="N6" s="183" t="s">
        <v>9</v>
      </c>
      <c r="O6" s="183" t="s">
        <v>555</v>
      </c>
      <c r="P6" s="209">
        <v>44669</v>
      </c>
      <c r="Q6" s="360">
        <f>36077.2</f>
        <v>36077.199999999997</v>
      </c>
      <c r="R6" s="344">
        <f>36077.2*50%</f>
        <v>18038.599999999999</v>
      </c>
      <c r="S6" s="361">
        <v>0</v>
      </c>
      <c r="T6" s="362">
        <f>36077.2*50%</f>
        <v>18038.599999999999</v>
      </c>
      <c r="U6" s="347">
        <v>36077.199999999997</v>
      </c>
      <c r="V6" s="347">
        <v>42150</v>
      </c>
      <c r="W6" s="363"/>
      <c r="X6" s="344">
        <f>36077.2*50%</f>
        <v>18038.599999999999</v>
      </c>
      <c r="Y6" s="344">
        <f>36077.2*50%</f>
        <v>18038.599999999999</v>
      </c>
      <c r="Z6" s="347">
        <v>42150</v>
      </c>
      <c r="AA6" s="364"/>
      <c r="AB6" s="344">
        <f>36077.2*50%</f>
        <v>18038.599999999999</v>
      </c>
      <c r="AC6" s="344">
        <f>36077.2*50%</f>
        <v>18038.599999999999</v>
      </c>
      <c r="AD6" s="347">
        <v>42150</v>
      </c>
      <c r="AE6" s="351"/>
      <c r="AF6" s="344">
        <f>36077.2*50%</f>
        <v>18038.599999999999</v>
      </c>
      <c r="AG6" s="344"/>
      <c r="AH6" s="344"/>
      <c r="AI6" s="350"/>
      <c r="AJ6" s="344"/>
      <c r="AK6" s="350"/>
      <c r="AL6" s="344"/>
      <c r="AM6" s="350"/>
      <c r="AN6" s="344"/>
      <c r="AO6" s="350"/>
      <c r="AP6" s="344"/>
      <c r="AQ6" s="350"/>
      <c r="AR6" s="344"/>
      <c r="AS6" s="350"/>
      <c r="AT6" s="344"/>
      <c r="AU6" s="350"/>
      <c r="AV6" s="344"/>
      <c r="AW6" s="350"/>
      <c r="AX6" s="344"/>
      <c r="AY6" s="364"/>
    </row>
    <row r="7" spans="1:51" hidden="1">
      <c r="A7" s="188" t="s">
        <v>210</v>
      </c>
      <c r="B7" s="175" t="s">
        <v>558</v>
      </c>
      <c r="C7" s="189" t="s">
        <v>550</v>
      </c>
      <c r="D7" s="165" t="s">
        <v>23</v>
      </c>
      <c r="E7" s="197" t="s">
        <v>180</v>
      </c>
      <c r="F7" s="196" t="s">
        <v>178</v>
      </c>
      <c r="G7" s="196">
        <v>0</v>
      </c>
      <c r="H7" s="196">
        <v>0</v>
      </c>
      <c r="I7" s="294">
        <v>0</v>
      </c>
      <c r="J7" s="298" t="s">
        <v>315</v>
      </c>
      <c r="K7" s="194" t="s">
        <v>4</v>
      </c>
      <c r="L7" s="183" t="s">
        <v>394</v>
      </c>
      <c r="M7" s="205" t="s">
        <v>552</v>
      </c>
      <c r="N7" s="183" t="s">
        <v>9</v>
      </c>
      <c r="O7" s="183" t="s">
        <v>555</v>
      </c>
      <c r="P7" s="209">
        <v>44669</v>
      </c>
      <c r="Q7" s="360">
        <f>36077.2</f>
        <v>36077.199999999997</v>
      </c>
      <c r="R7" s="344">
        <f>36077.2*50%</f>
        <v>18038.599999999999</v>
      </c>
      <c r="S7" s="361">
        <v>0</v>
      </c>
      <c r="T7" s="362">
        <f>36077.2*50%</f>
        <v>18038.599999999999</v>
      </c>
      <c r="U7" s="347">
        <v>36077.199999999997</v>
      </c>
      <c r="V7" s="347">
        <v>42150</v>
      </c>
      <c r="W7" s="363"/>
      <c r="X7" s="344">
        <f>36077.2*50%</f>
        <v>18038.599999999999</v>
      </c>
      <c r="Y7" s="344">
        <f>36077.2*50%</f>
        <v>18038.599999999999</v>
      </c>
      <c r="Z7" s="347">
        <v>42150</v>
      </c>
      <c r="AA7" s="364"/>
      <c r="AB7" s="344">
        <f>36077.2*50%</f>
        <v>18038.599999999999</v>
      </c>
      <c r="AC7" s="344">
        <f>36077.2*50%</f>
        <v>18038.599999999999</v>
      </c>
      <c r="AD7" s="347">
        <v>42150</v>
      </c>
      <c r="AE7" s="351"/>
      <c r="AF7" s="344">
        <f>36077.2*50%</f>
        <v>18038.599999999999</v>
      </c>
      <c r="AG7" s="344"/>
      <c r="AH7" s="344"/>
      <c r="AI7" s="350"/>
      <c r="AJ7" s="344"/>
      <c r="AK7" s="350"/>
      <c r="AL7" s="344"/>
      <c r="AM7" s="350"/>
      <c r="AN7" s="344"/>
      <c r="AO7" s="350"/>
      <c r="AP7" s="344"/>
      <c r="AQ7" s="350"/>
      <c r="AR7" s="344"/>
      <c r="AS7" s="350"/>
      <c r="AT7" s="344"/>
      <c r="AU7" s="350"/>
      <c r="AV7" s="344"/>
      <c r="AW7" s="350"/>
      <c r="AX7" s="344"/>
      <c r="AY7" s="364"/>
    </row>
    <row r="8" spans="1:51" hidden="1">
      <c r="A8" s="188" t="s">
        <v>305</v>
      </c>
      <c r="B8" s="176" t="s">
        <v>128</v>
      </c>
      <c r="C8" s="190" t="s">
        <v>559</v>
      </c>
      <c r="D8" s="166" t="s">
        <v>23</v>
      </c>
      <c r="E8" s="197" t="s">
        <v>180</v>
      </c>
      <c r="F8" s="196" t="s">
        <v>179</v>
      </c>
      <c r="G8" s="196">
        <v>0</v>
      </c>
      <c r="H8" s="196">
        <v>0</v>
      </c>
      <c r="I8" s="294">
        <v>0</v>
      </c>
      <c r="J8" s="298" t="s">
        <v>315</v>
      </c>
      <c r="K8" s="194" t="s">
        <v>4</v>
      </c>
      <c r="L8" s="183"/>
      <c r="M8" s="205" t="s">
        <v>552</v>
      </c>
      <c r="N8" s="183" t="s">
        <v>321</v>
      </c>
      <c r="O8" s="183" t="s">
        <v>560</v>
      </c>
      <c r="P8" s="209">
        <v>44743</v>
      </c>
      <c r="Q8" s="360">
        <f>56597</f>
        <v>56597</v>
      </c>
      <c r="R8" s="344">
        <f>56597.77*50%</f>
        <v>28298.884999999998</v>
      </c>
      <c r="S8" s="361">
        <v>0</v>
      </c>
      <c r="T8" s="362">
        <f>56597.77*50%</f>
        <v>28298.884999999998</v>
      </c>
      <c r="U8" s="347">
        <v>36077.199999999997</v>
      </c>
      <c r="V8" s="347"/>
      <c r="W8" s="361"/>
      <c r="X8" s="344">
        <f>56597.77*50%</f>
        <v>28298.884999999998</v>
      </c>
      <c r="Y8" s="344">
        <f>56597.77*50%</f>
        <v>28298.884999999998</v>
      </c>
      <c r="Z8" s="347"/>
      <c r="AA8" s="364"/>
      <c r="AB8" s="344">
        <f>56597.77*50%</f>
        <v>28298.884999999998</v>
      </c>
      <c r="AC8" s="344">
        <f>56597.77*50%</f>
        <v>28298.884999999998</v>
      </c>
      <c r="AD8" s="347"/>
      <c r="AE8" s="351"/>
      <c r="AF8" s="344">
        <f>56597.77*50%</f>
        <v>28298.884999999998</v>
      </c>
      <c r="AG8" s="344"/>
      <c r="AH8" s="344"/>
      <c r="AI8" s="350"/>
      <c r="AJ8" s="344"/>
      <c r="AK8" s="350"/>
      <c r="AL8" s="344"/>
      <c r="AM8" s="350"/>
      <c r="AN8" s="344"/>
      <c r="AO8" s="350"/>
      <c r="AP8" s="344"/>
      <c r="AQ8" s="350"/>
      <c r="AR8" s="344"/>
      <c r="AS8" s="350"/>
      <c r="AT8" s="344"/>
      <c r="AU8" s="350"/>
      <c r="AV8" s="344"/>
      <c r="AW8" s="350"/>
      <c r="AX8" s="344"/>
      <c r="AY8" s="364"/>
    </row>
    <row r="9" spans="1:51" hidden="1">
      <c r="A9" s="188" t="s">
        <v>289</v>
      </c>
      <c r="B9" s="176" t="s">
        <v>561</v>
      </c>
      <c r="C9" s="190" t="s">
        <v>559</v>
      </c>
      <c r="D9" s="166" t="s">
        <v>23</v>
      </c>
      <c r="E9" s="197" t="s">
        <v>178</v>
      </c>
      <c r="F9" s="196">
        <v>0</v>
      </c>
      <c r="G9" s="196">
        <v>0</v>
      </c>
      <c r="H9" s="196">
        <v>0</v>
      </c>
      <c r="I9" s="294">
        <v>0</v>
      </c>
      <c r="J9" s="298" t="s">
        <v>315</v>
      </c>
      <c r="K9" s="194" t="s">
        <v>4</v>
      </c>
      <c r="L9" s="183"/>
      <c r="M9" s="205" t="s">
        <v>552</v>
      </c>
      <c r="N9" s="183" t="s">
        <v>6</v>
      </c>
      <c r="O9" s="183" t="s">
        <v>556</v>
      </c>
      <c r="P9" s="209">
        <v>44743</v>
      </c>
      <c r="Q9" s="360">
        <f>56597</f>
        <v>56597</v>
      </c>
      <c r="R9" s="344">
        <f>56597.77*50%</f>
        <v>28298.884999999998</v>
      </c>
      <c r="S9" s="361">
        <v>0</v>
      </c>
      <c r="T9" s="362">
        <f>56597.77*50%</f>
        <v>28298.884999999998</v>
      </c>
      <c r="U9" s="347">
        <v>28298.884999999998</v>
      </c>
      <c r="V9" s="347" t="s">
        <v>8</v>
      </c>
      <c r="W9" s="361"/>
      <c r="X9" s="344">
        <f>56597.77*50%</f>
        <v>28298.884999999998</v>
      </c>
      <c r="Y9" s="344">
        <f>56597.77*50%</f>
        <v>28298.884999999998</v>
      </c>
      <c r="Z9" s="347">
        <v>41250</v>
      </c>
      <c r="AA9" s="364"/>
      <c r="AB9" s="344">
        <f>56597.77*50%</f>
        <v>28298.884999999998</v>
      </c>
      <c r="AC9" s="344">
        <f>56597.77*50%</f>
        <v>28298.884999999998</v>
      </c>
      <c r="AD9" s="347">
        <v>41250</v>
      </c>
      <c r="AE9" s="351"/>
      <c r="AF9" s="344">
        <f>56597.77*50%</f>
        <v>28298.884999999998</v>
      </c>
      <c r="AG9" s="344"/>
      <c r="AH9" s="344"/>
      <c r="AI9" s="350"/>
      <c r="AJ9" s="344"/>
      <c r="AK9" s="350"/>
      <c r="AL9" s="344"/>
      <c r="AM9" s="350"/>
      <c r="AN9" s="344"/>
      <c r="AO9" s="350"/>
      <c r="AP9" s="344"/>
      <c r="AQ9" s="350"/>
      <c r="AR9" s="344"/>
      <c r="AS9" s="350"/>
      <c r="AT9" s="344"/>
      <c r="AU9" s="350"/>
      <c r="AV9" s="344"/>
      <c r="AW9" s="350"/>
      <c r="AX9" s="344"/>
      <c r="AY9" s="364"/>
    </row>
    <row r="10" spans="1:51" hidden="1">
      <c r="A10" s="188" t="s">
        <v>193</v>
      </c>
      <c r="B10" s="176" t="s">
        <v>562</v>
      </c>
      <c r="C10" s="190" t="s">
        <v>559</v>
      </c>
      <c r="D10" s="166" t="s">
        <v>23</v>
      </c>
      <c r="E10" s="197" t="s">
        <v>178</v>
      </c>
      <c r="F10" s="196" t="s">
        <v>182</v>
      </c>
      <c r="G10" s="196" t="s">
        <v>175</v>
      </c>
      <c r="H10" s="196">
        <v>0</v>
      </c>
      <c r="I10" s="294">
        <v>0</v>
      </c>
      <c r="J10" s="298" t="s">
        <v>315</v>
      </c>
      <c r="K10" s="194" t="s">
        <v>4</v>
      </c>
      <c r="L10" s="183"/>
      <c r="M10" s="205" t="s">
        <v>552</v>
      </c>
      <c r="N10" s="183" t="s">
        <v>321</v>
      </c>
      <c r="O10" s="183" t="s">
        <v>560</v>
      </c>
      <c r="P10" s="209">
        <v>44743</v>
      </c>
      <c r="Q10" s="360">
        <f>56597</f>
        <v>56597</v>
      </c>
      <c r="R10" s="344">
        <f>56597.77*50%</f>
        <v>28298.884999999998</v>
      </c>
      <c r="S10" s="361">
        <v>0</v>
      </c>
      <c r="T10" s="362">
        <f>56597.77*50%</f>
        <v>28298.884999999998</v>
      </c>
      <c r="U10" s="347">
        <v>36077.199999999997</v>
      </c>
      <c r="V10" s="347"/>
      <c r="W10" s="361"/>
      <c r="X10" s="344">
        <f>56597.77*50%</f>
        <v>28298.884999999998</v>
      </c>
      <c r="Y10" s="344">
        <f>56597.77*50%</f>
        <v>28298.884999999998</v>
      </c>
      <c r="Z10" s="347"/>
      <c r="AA10" s="364"/>
      <c r="AB10" s="344">
        <f>56597.77*50%</f>
        <v>28298.884999999998</v>
      </c>
      <c r="AC10" s="344">
        <f>56597.77*50%</f>
        <v>28298.884999999998</v>
      </c>
      <c r="AD10" s="347"/>
      <c r="AE10" s="351"/>
      <c r="AF10" s="344">
        <f>56597.77*50%</f>
        <v>28298.884999999998</v>
      </c>
      <c r="AG10" s="344"/>
      <c r="AH10" s="344"/>
      <c r="AI10" s="350"/>
      <c r="AJ10" s="344"/>
      <c r="AK10" s="350"/>
      <c r="AL10" s="344"/>
      <c r="AM10" s="350"/>
      <c r="AN10" s="344"/>
      <c r="AO10" s="350"/>
      <c r="AP10" s="344"/>
      <c r="AQ10" s="350"/>
      <c r="AR10" s="344"/>
      <c r="AS10" s="350"/>
      <c r="AT10" s="344"/>
      <c r="AU10" s="350"/>
      <c r="AV10" s="344"/>
      <c r="AW10" s="350"/>
      <c r="AX10" s="344"/>
      <c r="AY10" s="364"/>
    </row>
    <row r="11" spans="1:51" hidden="1">
      <c r="A11" s="188" t="s">
        <v>197</v>
      </c>
      <c r="B11" s="176" t="s">
        <v>105</v>
      </c>
      <c r="C11" s="190" t="s">
        <v>559</v>
      </c>
      <c r="D11" s="166" t="s">
        <v>23</v>
      </c>
      <c r="E11" s="197" t="s">
        <v>178</v>
      </c>
      <c r="F11" s="196" t="s">
        <v>195</v>
      </c>
      <c r="G11" s="196">
        <v>0</v>
      </c>
      <c r="H11" s="196">
        <v>0</v>
      </c>
      <c r="I11" s="294">
        <v>0</v>
      </c>
      <c r="J11" s="298" t="s">
        <v>315</v>
      </c>
      <c r="K11" s="194" t="s">
        <v>4</v>
      </c>
      <c r="L11" s="183"/>
      <c r="M11" s="205" t="s">
        <v>552</v>
      </c>
      <c r="N11" s="183" t="s">
        <v>321</v>
      </c>
      <c r="O11" s="183" t="s">
        <v>560</v>
      </c>
      <c r="P11" s="209">
        <v>44743</v>
      </c>
      <c r="Q11" s="360">
        <f>56597</f>
        <v>56597</v>
      </c>
      <c r="R11" s="344">
        <f>56597.77*50%</f>
        <v>28298.884999999998</v>
      </c>
      <c r="S11" s="361">
        <v>0</v>
      </c>
      <c r="T11" s="362">
        <f>56597.77*50%</f>
        <v>28298.884999999998</v>
      </c>
      <c r="U11" s="347">
        <v>36077.199999999997</v>
      </c>
      <c r="V11" s="347"/>
      <c r="W11" s="361"/>
      <c r="X11" s="344">
        <f>56597.77*50%</f>
        <v>28298.884999999998</v>
      </c>
      <c r="Y11" s="344">
        <f>56597.77*50%</f>
        <v>28298.884999999998</v>
      </c>
      <c r="Z11" s="347"/>
      <c r="AA11" s="364"/>
      <c r="AB11" s="344">
        <f>56597.77*50%</f>
        <v>28298.884999999998</v>
      </c>
      <c r="AC11" s="344">
        <f>56597.77*50%</f>
        <v>28298.884999999998</v>
      </c>
      <c r="AD11" s="347"/>
      <c r="AE11" s="351"/>
      <c r="AF11" s="344">
        <f>56597.77*50%</f>
        <v>28298.884999999998</v>
      </c>
      <c r="AG11" s="344"/>
      <c r="AH11" s="344"/>
      <c r="AI11" s="350"/>
      <c r="AJ11" s="344"/>
      <c r="AK11" s="350"/>
      <c r="AL11" s="344"/>
      <c r="AM11" s="350"/>
      <c r="AN11" s="344"/>
      <c r="AO11" s="350"/>
      <c r="AP11" s="344"/>
      <c r="AQ11" s="350"/>
      <c r="AR11" s="344"/>
      <c r="AS11" s="350"/>
      <c r="AT11" s="344"/>
      <c r="AU11" s="350"/>
      <c r="AV11" s="344"/>
      <c r="AW11" s="350"/>
      <c r="AX11" s="344"/>
      <c r="AY11" s="364"/>
    </row>
    <row r="12" spans="1:51" hidden="1">
      <c r="A12" s="188" t="s">
        <v>211</v>
      </c>
      <c r="B12" s="175" t="s">
        <v>563</v>
      </c>
      <c r="C12" s="189" t="s">
        <v>550</v>
      </c>
      <c r="D12" s="165" t="s">
        <v>23</v>
      </c>
      <c r="E12" s="197" t="s">
        <v>182</v>
      </c>
      <c r="F12" s="196">
        <v>0</v>
      </c>
      <c r="G12" s="196">
        <v>0</v>
      </c>
      <c r="H12" s="196">
        <v>0</v>
      </c>
      <c r="I12" s="294">
        <v>0</v>
      </c>
      <c r="J12" s="298" t="s">
        <v>315</v>
      </c>
      <c r="K12" s="194" t="s">
        <v>4</v>
      </c>
      <c r="L12" s="183" t="s">
        <v>394</v>
      </c>
      <c r="M12" s="205" t="s">
        <v>552</v>
      </c>
      <c r="N12" s="183" t="s">
        <v>9</v>
      </c>
      <c r="O12" s="183" t="s">
        <v>555</v>
      </c>
      <c r="P12" s="209">
        <v>44669</v>
      </c>
      <c r="Q12" s="360">
        <f>36077.2</f>
        <v>36077.199999999997</v>
      </c>
      <c r="R12" s="344">
        <f>36077.2*50%</f>
        <v>18038.599999999999</v>
      </c>
      <c r="S12" s="361">
        <v>0</v>
      </c>
      <c r="T12" s="362">
        <f>36077.2*50%</f>
        <v>18038.599999999999</v>
      </c>
      <c r="U12" s="347">
        <v>36077.199999999997</v>
      </c>
      <c r="V12" s="347">
        <v>42150</v>
      </c>
      <c r="W12" s="363"/>
      <c r="X12" s="344">
        <f>36077.2*50%</f>
        <v>18038.599999999999</v>
      </c>
      <c r="Y12" s="344">
        <f>36077.2*50%</f>
        <v>18038.599999999999</v>
      </c>
      <c r="Z12" s="347">
        <v>42150</v>
      </c>
      <c r="AA12" s="364"/>
      <c r="AB12" s="344">
        <f>36077.2*50%</f>
        <v>18038.599999999999</v>
      </c>
      <c r="AC12" s="344">
        <f>36077.2*50%</f>
        <v>18038.599999999999</v>
      </c>
      <c r="AD12" s="347">
        <v>42150</v>
      </c>
      <c r="AE12" s="351"/>
      <c r="AF12" s="344">
        <f>36077.2*50%</f>
        <v>18038.599999999999</v>
      </c>
      <c r="AG12" s="344"/>
      <c r="AH12" s="344"/>
      <c r="AI12" s="350"/>
      <c r="AJ12" s="344"/>
      <c r="AK12" s="350"/>
      <c r="AL12" s="344"/>
      <c r="AM12" s="350"/>
      <c r="AN12" s="344"/>
      <c r="AO12" s="350"/>
      <c r="AP12" s="344"/>
      <c r="AQ12" s="350"/>
      <c r="AR12" s="344"/>
      <c r="AS12" s="350"/>
      <c r="AT12" s="344"/>
      <c r="AU12" s="350"/>
      <c r="AV12" s="344"/>
      <c r="AW12" s="350"/>
      <c r="AX12" s="344"/>
      <c r="AY12" s="364"/>
    </row>
    <row r="13" spans="1:51" hidden="1">
      <c r="A13" s="188" t="s">
        <v>291</v>
      </c>
      <c r="B13" s="175" t="s">
        <v>564</v>
      </c>
      <c r="C13" s="189" t="s">
        <v>550</v>
      </c>
      <c r="D13" s="165" t="s">
        <v>23</v>
      </c>
      <c r="E13" s="197" t="s">
        <v>182</v>
      </c>
      <c r="F13" s="196" t="s">
        <v>181</v>
      </c>
      <c r="G13" s="196">
        <v>0</v>
      </c>
      <c r="H13" s="196">
        <v>0</v>
      </c>
      <c r="I13" s="294">
        <v>0</v>
      </c>
      <c r="J13" s="298" t="s">
        <v>315</v>
      </c>
      <c r="K13" s="194" t="s">
        <v>4</v>
      </c>
      <c r="L13" s="183" t="s">
        <v>394</v>
      </c>
      <c r="M13" s="205" t="s">
        <v>552</v>
      </c>
      <c r="N13" s="183" t="s">
        <v>9</v>
      </c>
      <c r="O13" s="183" t="s">
        <v>555</v>
      </c>
      <c r="P13" s="209">
        <v>44669</v>
      </c>
      <c r="Q13" s="360">
        <f>36077.2</f>
        <v>36077.199999999997</v>
      </c>
      <c r="R13" s="344">
        <f>36077.2*50%</f>
        <v>18038.599999999999</v>
      </c>
      <c r="S13" s="361">
        <v>0</v>
      </c>
      <c r="T13" s="362">
        <f>36077.2*50%</f>
        <v>18038.599999999999</v>
      </c>
      <c r="U13" s="347">
        <v>36077.199999999997</v>
      </c>
      <c r="V13" s="347">
        <v>42150</v>
      </c>
      <c r="W13" s="363"/>
      <c r="X13" s="344">
        <f>36077.2*50%</f>
        <v>18038.599999999999</v>
      </c>
      <c r="Y13" s="344">
        <f>36077.2*50%</f>
        <v>18038.599999999999</v>
      </c>
      <c r="Z13" s="347">
        <v>42150</v>
      </c>
      <c r="AA13" s="364"/>
      <c r="AB13" s="344">
        <f>36077.2*50%</f>
        <v>18038.599999999999</v>
      </c>
      <c r="AC13" s="344">
        <f>36077.2*50%</f>
        <v>18038.599999999999</v>
      </c>
      <c r="AD13" s="347">
        <v>42150</v>
      </c>
      <c r="AE13" s="351"/>
      <c r="AF13" s="344">
        <f>36077.2*50%</f>
        <v>18038.599999999999</v>
      </c>
      <c r="AG13" s="344"/>
      <c r="AH13" s="344"/>
      <c r="AI13" s="350"/>
      <c r="AJ13" s="344"/>
      <c r="AK13" s="350"/>
      <c r="AL13" s="344"/>
      <c r="AM13" s="350"/>
      <c r="AN13" s="344"/>
      <c r="AO13" s="350"/>
      <c r="AP13" s="344"/>
      <c r="AQ13" s="350"/>
      <c r="AR13" s="344"/>
      <c r="AS13" s="350"/>
      <c r="AT13" s="344"/>
      <c r="AU13" s="350"/>
      <c r="AV13" s="344"/>
      <c r="AW13" s="350"/>
      <c r="AX13" s="344"/>
      <c r="AY13" s="364"/>
    </row>
    <row r="14" spans="1:51" hidden="1">
      <c r="A14" s="188" t="s">
        <v>299</v>
      </c>
      <c r="B14" s="176" t="s">
        <v>169</v>
      </c>
      <c r="C14" s="190" t="s">
        <v>559</v>
      </c>
      <c r="D14" s="166" t="s">
        <v>23</v>
      </c>
      <c r="E14" s="197" t="s">
        <v>195</v>
      </c>
      <c r="F14" s="196">
        <v>0</v>
      </c>
      <c r="G14" s="196">
        <v>0</v>
      </c>
      <c r="H14" s="196">
        <v>0</v>
      </c>
      <c r="I14" s="294">
        <v>0</v>
      </c>
      <c r="J14" s="298" t="s">
        <v>315</v>
      </c>
      <c r="K14" s="194" t="s">
        <v>4</v>
      </c>
      <c r="L14" s="183"/>
      <c r="M14" s="205" t="s">
        <v>552</v>
      </c>
      <c r="N14" s="183" t="s">
        <v>6</v>
      </c>
      <c r="O14" s="183" t="s">
        <v>556</v>
      </c>
      <c r="P14" s="209">
        <v>44743</v>
      </c>
      <c r="Q14" s="360">
        <f>56597</f>
        <v>56597</v>
      </c>
      <c r="R14" s="344">
        <f>56597.77*50%</f>
        <v>28298.884999999998</v>
      </c>
      <c r="S14" s="361">
        <v>0</v>
      </c>
      <c r="T14" s="362">
        <f>56597.77*50%</f>
        <v>28298.884999999998</v>
      </c>
      <c r="U14" s="347">
        <v>28298.884999999998</v>
      </c>
      <c r="V14" s="347" t="s">
        <v>8</v>
      </c>
      <c r="W14" s="361"/>
      <c r="X14" s="344">
        <f>56597.77*50%</f>
        <v>28298.884999999998</v>
      </c>
      <c r="Y14" s="344">
        <f>56597.77*50%</f>
        <v>28298.884999999998</v>
      </c>
      <c r="Z14" s="347" t="s">
        <v>8</v>
      </c>
      <c r="AA14" s="364"/>
      <c r="AB14" s="344">
        <f>56597.77*50%</f>
        <v>28298.884999999998</v>
      </c>
      <c r="AC14" s="344">
        <f>56597.77*50%</f>
        <v>28298.884999999998</v>
      </c>
      <c r="AD14" s="347" t="s">
        <v>8</v>
      </c>
      <c r="AE14" s="351"/>
      <c r="AF14" s="344">
        <f>56597.77*50%</f>
        <v>28298.884999999998</v>
      </c>
      <c r="AG14" s="344"/>
      <c r="AH14" s="344"/>
      <c r="AI14" s="350"/>
      <c r="AJ14" s="344"/>
      <c r="AK14" s="350"/>
      <c r="AL14" s="344"/>
      <c r="AM14" s="350"/>
      <c r="AN14" s="344"/>
      <c r="AO14" s="350"/>
      <c r="AP14" s="344"/>
      <c r="AQ14" s="350"/>
      <c r="AR14" s="344"/>
      <c r="AS14" s="350"/>
      <c r="AT14" s="344"/>
      <c r="AU14" s="350"/>
      <c r="AV14" s="344"/>
      <c r="AW14" s="350"/>
      <c r="AX14" s="344"/>
      <c r="AY14" s="364"/>
    </row>
    <row r="15" spans="1:51" hidden="1">
      <c r="A15" s="188" t="s">
        <v>308</v>
      </c>
      <c r="B15" s="176" t="s">
        <v>129</v>
      </c>
      <c r="C15" s="190" t="s">
        <v>559</v>
      </c>
      <c r="D15" s="166" t="s">
        <v>23</v>
      </c>
      <c r="E15" s="197" t="s">
        <v>195</v>
      </c>
      <c r="F15" s="196" t="s">
        <v>180</v>
      </c>
      <c r="G15" s="196">
        <v>0</v>
      </c>
      <c r="H15" s="196">
        <v>0</v>
      </c>
      <c r="I15" s="294">
        <v>0</v>
      </c>
      <c r="J15" s="298" t="s">
        <v>315</v>
      </c>
      <c r="K15" s="194" t="s">
        <v>4</v>
      </c>
      <c r="L15" s="183"/>
      <c r="M15" s="205" t="s">
        <v>552</v>
      </c>
      <c r="N15" s="183" t="s">
        <v>321</v>
      </c>
      <c r="O15" s="183" t="s">
        <v>560</v>
      </c>
      <c r="P15" s="209">
        <v>44743</v>
      </c>
      <c r="Q15" s="360">
        <f>56597</f>
        <v>56597</v>
      </c>
      <c r="R15" s="344">
        <f>56597.77*50%</f>
        <v>28298.884999999998</v>
      </c>
      <c r="S15" s="361">
        <v>0</v>
      </c>
      <c r="T15" s="362">
        <f>56597.77*50%</f>
        <v>28298.884999999998</v>
      </c>
      <c r="U15" s="347">
        <v>36077.199999999997</v>
      </c>
      <c r="V15" s="347"/>
      <c r="W15" s="361"/>
      <c r="X15" s="344">
        <f>56597.77*50%</f>
        <v>28298.884999999998</v>
      </c>
      <c r="Y15" s="344">
        <f>56597.77*50%</f>
        <v>28298.884999999998</v>
      </c>
      <c r="Z15" s="347"/>
      <c r="AA15" s="364"/>
      <c r="AB15" s="344">
        <f>56597.77*50%</f>
        <v>28298.884999999998</v>
      </c>
      <c r="AC15" s="344">
        <f>56597.77*50%</f>
        <v>28298.884999999998</v>
      </c>
      <c r="AD15" s="347"/>
      <c r="AE15" s="351"/>
      <c r="AF15" s="344">
        <f>56597.77*50%</f>
        <v>28298.884999999998</v>
      </c>
      <c r="AG15" s="344"/>
      <c r="AH15" s="344"/>
      <c r="AI15" s="350"/>
      <c r="AJ15" s="344"/>
      <c r="AK15" s="350"/>
      <c r="AL15" s="344"/>
      <c r="AM15" s="350"/>
      <c r="AN15" s="344"/>
      <c r="AO15" s="350"/>
      <c r="AP15" s="344"/>
      <c r="AQ15" s="350"/>
      <c r="AR15" s="344"/>
      <c r="AS15" s="350"/>
      <c r="AT15" s="344"/>
      <c r="AU15" s="350"/>
      <c r="AV15" s="344"/>
      <c r="AW15" s="350"/>
      <c r="AX15" s="344"/>
      <c r="AY15" s="364"/>
    </row>
    <row r="16" spans="1:51" hidden="1">
      <c r="A16" s="188" t="s">
        <v>213</v>
      </c>
      <c r="B16" s="175" t="s">
        <v>565</v>
      </c>
      <c r="C16" s="189" t="s">
        <v>550</v>
      </c>
      <c r="D16" s="165" t="s">
        <v>23</v>
      </c>
      <c r="E16" s="197" t="s">
        <v>175</v>
      </c>
      <c r="F16" s="196" t="s">
        <v>181</v>
      </c>
      <c r="G16" s="196" t="s">
        <v>177</v>
      </c>
      <c r="H16" s="196">
        <v>0</v>
      </c>
      <c r="I16" s="294">
        <v>0</v>
      </c>
      <c r="J16" s="298" t="s">
        <v>315</v>
      </c>
      <c r="K16" s="194" t="s">
        <v>4</v>
      </c>
      <c r="L16" s="183"/>
      <c r="M16" s="205" t="s">
        <v>552</v>
      </c>
      <c r="N16" s="183" t="s">
        <v>321</v>
      </c>
      <c r="O16" s="183" t="s">
        <v>560</v>
      </c>
      <c r="P16" s="209">
        <v>44669</v>
      </c>
      <c r="Q16" s="360">
        <f>36077.2</f>
        <v>36077.199999999997</v>
      </c>
      <c r="R16" s="344">
        <f>36077.2*50%</f>
        <v>18038.599999999999</v>
      </c>
      <c r="S16" s="361">
        <v>0</v>
      </c>
      <c r="T16" s="362">
        <f>36077.2*50%</f>
        <v>18038.599999999999</v>
      </c>
      <c r="U16" s="347">
        <v>36077.199999999997</v>
      </c>
      <c r="V16" s="347"/>
      <c r="W16" s="361"/>
      <c r="X16" s="344">
        <f>36077.2*50%</f>
        <v>18038.599999999999</v>
      </c>
      <c r="Y16" s="344">
        <f>36077.2*50%</f>
        <v>18038.599999999999</v>
      </c>
      <c r="Z16" s="347"/>
      <c r="AA16" s="364"/>
      <c r="AB16" s="344">
        <f>36077.2*50%</f>
        <v>18038.599999999999</v>
      </c>
      <c r="AC16" s="344">
        <f>36077.2*50%</f>
        <v>18038.599999999999</v>
      </c>
      <c r="AD16" s="347"/>
      <c r="AE16" s="351"/>
      <c r="AF16" s="344">
        <f>36077.2*50%</f>
        <v>18038.599999999999</v>
      </c>
      <c r="AG16" s="344"/>
      <c r="AH16" s="344"/>
      <c r="AI16" s="350"/>
      <c r="AJ16" s="344"/>
      <c r="AK16" s="350"/>
      <c r="AL16" s="344"/>
      <c r="AM16" s="350"/>
      <c r="AN16" s="344"/>
      <c r="AO16" s="350"/>
      <c r="AP16" s="344"/>
      <c r="AQ16" s="350"/>
      <c r="AR16" s="344"/>
      <c r="AS16" s="350"/>
      <c r="AT16" s="344"/>
      <c r="AU16" s="350"/>
      <c r="AV16" s="344"/>
      <c r="AW16" s="350"/>
      <c r="AX16" s="344"/>
      <c r="AY16" s="364"/>
    </row>
    <row r="17" spans="1:51" hidden="1">
      <c r="A17" s="188" t="s">
        <v>281</v>
      </c>
      <c r="B17" s="177" t="s">
        <v>164</v>
      </c>
      <c r="C17" s="190" t="s">
        <v>559</v>
      </c>
      <c r="D17" s="166" t="s">
        <v>23</v>
      </c>
      <c r="E17" s="197" t="s">
        <v>175</v>
      </c>
      <c r="F17" s="196">
        <v>0</v>
      </c>
      <c r="G17" s="196">
        <v>0</v>
      </c>
      <c r="H17" s="196">
        <v>0</v>
      </c>
      <c r="I17" s="294">
        <v>0</v>
      </c>
      <c r="J17" s="298" t="s">
        <v>315</v>
      </c>
      <c r="K17" s="194" t="s">
        <v>4</v>
      </c>
      <c r="L17" s="183"/>
      <c r="M17" s="205" t="s">
        <v>552</v>
      </c>
      <c r="N17" s="183" t="s">
        <v>7</v>
      </c>
      <c r="O17" s="183" t="s">
        <v>566</v>
      </c>
      <c r="P17" s="209">
        <v>44743</v>
      </c>
      <c r="Q17" s="360">
        <f>56597</f>
        <v>56597</v>
      </c>
      <c r="R17" s="344">
        <f>56597.77*50%</f>
        <v>28298.884999999998</v>
      </c>
      <c r="S17" s="361">
        <v>0</v>
      </c>
      <c r="T17" s="365">
        <v>1</v>
      </c>
      <c r="U17" s="347">
        <v>28298.884999999998</v>
      </c>
      <c r="V17" s="366">
        <v>28298.884999999998</v>
      </c>
      <c r="W17" s="361"/>
      <c r="X17" s="344">
        <f>56597.77*50%</f>
        <v>28298.884999999998</v>
      </c>
      <c r="Y17" s="344">
        <f>56597.77*50%</f>
        <v>28298.884999999998</v>
      </c>
      <c r="Z17" s="366">
        <v>28298.884999999998</v>
      </c>
      <c r="AA17" s="364"/>
      <c r="AB17" s="344">
        <f>56597.77*50%</f>
        <v>28298.884999999998</v>
      </c>
      <c r="AC17" s="344">
        <f>56597.77*50%</f>
        <v>28298.884999999998</v>
      </c>
      <c r="AD17" s="347"/>
      <c r="AE17" s="351"/>
      <c r="AF17" s="344">
        <f>56597.77*50%</f>
        <v>28298.884999999998</v>
      </c>
      <c r="AG17" s="344"/>
      <c r="AH17" s="344"/>
      <c r="AI17" s="350"/>
      <c r="AJ17" s="344"/>
      <c r="AK17" s="350"/>
      <c r="AL17" s="344"/>
      <c r="AM17" s="350"/>
      <c r="AN17" s="344"/>
      <c r="AO17" s="350"/>
      <c r="AP17" s="344"/>
      <c r="AQ17" s="350"/>
      <c r="AR17" s="344"/>
      <c r="AS17" s="350"/>
      <c r="AT17" s="344"/>
      <c r="AU17" s="350"/>
      <c r="AV17" s="344"/>
      <c r="AW17" s="350"/>
      <c r="AX17" s="344"/>
      <c r="AY17" s="364"/>
    </row>
    <row r="18" spans="1:51" hidden="1">
      <c r="A18" s="188" t="s">
        <v>215</v>
      </c>
      <c r="B18" s="175" t="s">
        <v>567</v>
      </c>
      <c r="C18" s="189" t="s">
        <v>550</v>
      </c>
      <c r="D18" s="165" t="s">
        <v>23</v>
      </c>
      <c r="E18" s="197" t="s">
        <v>179</v>
      </c>
      <c r="F18" s="196">
        <v>0</v>
      </c>
      <c r="G18" s="196">
        <v>0</v>
      </c>
      <c r="H18" s="196">
        <v>0</v>
      </c>
      <c r="I18" s="294">
        <v>0</v>
      </c>
      <c r="J18" s="298" t="s">
        <v>315</v>
      </c>
      <c r="K18" s="194" t="s">
        <v>4</v>
      </c>
      <c r="L18" s="183"/>
      <c r="M18" s="205" t="s">
        <v>552</v>
      </c>
      <c r="N18" s="183" t="s">
        <v>321</v>
      </c>
      <c r="O18" s="183" t="s">
        <v>560</v>
      </c>
      <c r="P18" s="209">
        <v>44669</v>
      </c>
      <c r="Q18" s="360">
        <f>36077.2</f>
        <v>36077.199999999997</v>
      </c>
      <c r="R18" s="344">
        <f>36077.2*50%</f>
        <v>18038.599999999999</v>
      </c>
      <c r="S18" s="361">
        <v>0</v>
      </c>
      <c r="T18" s="362">
        <f>36077.2*50%</f>
        <v>18038.599999999999</v>
      </c>
      <c r="U18" s="347">
        <v>36077.199999999997</v>
      </c>
      <c r="V18" s="347"/>
      <c r="W18" s="361"/>
      <c r="X18" s="344">
        <f>36077.2*50%</f>
        <v>18038.599999999999</v>
      </c>
      <c r="Y18" s="344">
        <f>36077.2*50%</f>
        <v>18038.599999999999</v>
      </c>
      <c r="Z18" s="347"/>
      <c r="AA18" s="364"/>
      <c r="AB18" s="344">
        <f>36077.2*50%</f>
        <v>18038.599999999999</v>
      </c>
      <c r="AC18" s="344">
        <f>36077.2*50%</f>
        <v>18038.599999999999</v>
      </c>
      <c r="AD18" s="347"/>
      <c r="AE18" s="351"/>
      <c r="AF18" s="344">
        <f>36077.2*50%</f>
        <v>18038.599999999999</v>
      </c>
      <c r="AG18" s="344"/>
      <c r="AH18" s="344"/>
      <c r="AI18" s="350"/>
      <c r="AJ18" s="344"/>
      <c r="AK18" s="350"/>
      <c r="AL18" s="344"/>
      <c r="AM18" s="350"/>
      <c r="AN18" s="344"/>
      <c r="AO18" s="350"/>
      <c r="AP18" s="344"/>
      <c r="AQ18" s="350"/>
      <c r="AR18" s="344"/>
      <c r="AS18" s="350"/>
      <c r="AT18" s="344"/>
      <c r="AU18" s="350"/>
      <c r="AV18" s="344"/>
      <c r="AW18" s="350"/>
      <c r="AX18" s="344"/>
      <c r="AY18" s="364"/>
    </row>
    <row r="19" spans="1:51" hidden="1">
      <c r="A19" s="188" t="s">
        <v>214</v>
      </c>
      <c r="B19" s="175" t="s">
        <v>568</v>
      </c>
      <c r="C19" s="189" t="s">
        <v>550</v>
      </c>
      <c r="D19" s="165" t="s">
        <v>23</v>
      </c>
      <c r="E19" s="197" t="s">
        <v>177</v>
      </c>
      <c r="F19" s="196" t="s">
        <v>175</v>
      </c>
      <c r="G19" s="196">
        <v>0</v>
      </c>
      <c r="H19" s="196">
        <v>0</v>
      </c>
      <c r="I19" s="294">
        <v>0</v>
      </c>
      <c r="J19" s="298" t="s">
        <v>315</v>
      </c>
      <c r="K19" s="194" t="s">
        <v>4</v>
      </c>
      <c r="L19" s="183"/>
      <c r="M19" s="205" t="s">
        <v>552</v>
      </c>
      <c r="N19" s="183" t="s">
        <v>321</v>
      </c>
      <c r="O19" s="183" t="s">
        <v>560</v>
      </c>
      <c r="P19" s="209">
        <v>44669</v>
      </c>
      <c r="Q19" s="360">
        <f>36077.2</f>
        <v>36077.199999999997</v>
      </c>
      <c r="R19" s="344">
        <f>36077.2*50%</f>
        <v>18038.599999999999</v>
      </c>
      <c r="S19" s="361">
        <v>0</v>
      </c>
      <c r="T19" s="362">
        <f>36077.2*50%</f>
        <v>18038.599999999999</v>
      </c>
      <c r="U19" s="347">
        <v>36077.199999999997</v>
      </c>
      <c r="V19" s="347"/>
      <c r="W19" s="361"/>
      <c r="X19" s="344">
        <f>36077.2*50%</f>
        <v>18038.599999999999</v>
      </c>
      <c r="Y19" s="344">
        <f>36077.2*50%</f>
        <v>18038.599999999999</v>
      </c>
      <c r="Z19" s="347"/>
      <c r="AA19" s="364"/>
      <c r="AB19" s="344">
        <f>36077.2*50%</f>
        <v>18038.599999999999</v>
      </c>
      <c r="AC19" s="344">
        <f>36077.2*50%</f>
        <v>18038.599999999999</v>
      </c>
      <c r="AD19" s="347"/>
      <c r="AE19" s="351"/>
      <c r="AF19" s="344">
        <f>36077.2*50%</f>
        <v>18038.599999999999</v>
      </c>
      <c r="AG19" s="344"/>
      <c r="AH19" s="344"/>
      <c r="AI19" s="350"/>
      <c r="AJ19" s="344"/>
      <c r="AK19" s="350"/>
      <c r="AL19" s="344"/>
      <c r="AM19" s="350"/>
      <c r="AN19" s="344"/>
      <c r="AO19" s="350"/>
      <c r="AP19" s="344"/>
      <c r="AQ19" s="350"/>
      <c r="AR19" s="344"/>
      <c r="AS19" s="350"/>
      <c r="AT19" s="344"/>
      <c r="AU19" s="350"/>
      <c r="AV19" s="344"/>
      <c r="AW19" s="350"/>
      <c r="AX19" s="344"/>
      <c r="AY19" s="364"/>
    </row>
    <row r="20" spans="1:51" hidden="1">
      <c r="A20" s="188" t="s">
        <v>201</v>
      </c>
      <c r="B20" s="176" t="s">
        <v>569</v>
      </c>
      <c r="C20" s="190" t="s">
        <v>559</v>
      </c>
      <c r="D20" s="166" t="s">
        <v>23</v>
      </c>
      <c r="E20" s="197" t="s">
        <v>177</v>
      </c>
      <c r="F20" s="196">
        <v>0</v>
      </c>
      <c r="G20" s="196">
        <v>0</v>
      </c>
      <c r="H20" s="196">
        <v>0</v>
      </c>
      <c r="I20" s="294">
        <v>0</v>
      </c>
      <c r="J20" s="298" t="s">
        <v>315</v>
      </c>
      <c r="K20" s="194" t="s">
        <v>4</v>
      </c>
      <c r="L20" s="183"/>
      <c r="M20" s="205" t="s">
        <v>552</v>
      </c>
      <c r="N20" s="183" t="s">
        <v>6</v>
      </c>
      <c r="O20" s="183" t="s">
        <v>556</v>
      </c>
      <c r="P20" s="209">
        <v>44743</v>
      </c>
      <c r="Q20" s="360">
        <f>56597</f>
        <v>56597</v>
      </c>
      <c r="R20" s="344">
        <f>56597.77*50%</f>
        <v>28298.884999999998</v>
      </c>
      <c r="S20" s="361">
        <v>0</v>
      </c>
      <c r="T20" s="362">
        <f>56597.77*50%</f>
        <v>28298.884999999998</v>
      </c>
      <c r="U20" s="347">
        <v>28298.884999999998</v>
      </c>
      <c r="V20" s="347" t="s">
        <v>8</v>
      </c>
      <c r="W20" s="361"/>
      <c r="X20" s="344">
        <f>56597.77*50%</f>
        <v>28298.884999999998</v>
      </c>
      <c r="Y20" s="344">
        <f>56597.77*50%</f>
        <v>28298.884999999998</v>
      </c>
      <c r="Z20" s="347" t="s">
        <v>8</v>
      </c>
      <c r="AA20" s="364"/>
      <c r="AB20" s="344">
        <f>56597.77*50%</f>
        <v>28298.884999999998</v>
      </c>
      <c r="AC20" s="344">
        <f>56597.77*50%</f>
        <v>28298.884999999998</v>
      </c>
      <c r="AD20" s="347" t="s">
        <v>8</v>
      </c>
      <c r="AE20" s="351"/>
      <c r="AF20" s="344">
        <f>56597.77*50%</f>
        <v>28298.884999999998</v>
      </c>
      <c r="AG20" s="344"/>
      <c r="AH20" s="344"/>
      <c r="AI20" s="350"/>
      <c r="AJ20" s="344"/>
      <c r="AK20" s="350"/>
      <c r="AL20" s="344"/>
      <c r="AM20" s="350"/>
      <c r="AN20" s="344"/>
      <c r="AO20" s="350"/>
      <c r="AP20" s="344"/>
      <c r="AQ20" s="350"/>
      <c r="AR20" s="344"/>
      <c r="AS20" s="350"/>
      <c r="AT20" s="344"/>
      <c r="AU20" s="350"/>
      <c r="AV20" s="344"/>
      <c r="AW20" s="350"/>
      <c r="AX20" s="344"/>
      <c r="AY20" s="364"/>
    </row>
    <row r="21" spans="1:51" hidden="1">
      <c r="A21" s="188" t="s">
        <v>212</v>
      </c>
      <c r="B21" s="175" t="s">
        <v>570</v>
      </c>
      <c r="C21" s="189" t="s">
        <v>550</v>
      </c>
      <c r="D21" s="165" t="s">
        <v>23</v>
      </c>
      <c r="E21" s="197" t="e">
        <v>#N/A</v>
      </c>
      <c r="F21" s="196" t="e">
        <v>#N/A</v>
      </c>
      <c r="G21" s="196" t="e">
        <v>#N/A</v>
      </c>
      <c r="H21" s="196" t="e">
        <v>#N/A</v>
      </c>
      <c r="I21" s="294" t="e">
        <v>#N/A</v>
      </c>
      <c r="J21" s="298" t="s">
        <v>315</v>
      </c>
      <c r="K21" s="194" t="s">
        <v>4</v>
      </c>
      <c r="L21" s="183" t="s">
        <v>394</v>
      </c>
      <c r="M21" s="205" t="s">
        <v>552</v>
      </c>
      <c r="N21" s="183" t="s">
        <v>9</v>
      </c>
      <c r="O21" s="183" t="s">
        <v>555</v>
      </c>
      <c r="P21" s="209">
        <v>44669</v>
      </c>
      <c r="Q21" s="360">
        <f>36077.2</f>
        <v>36077.199999999997</v>
      </c>
      <c r="R21" s="344">
        <f>36077.2*50%</f>
        <v>18038.599999999999</v>
      </c>
      <c r="S21" s="361">
        <v>0</v>
      </c>
      <c r="T21" s="362">
        <f>36077.2*50%</f>
        <v>18038.599999999999</v>
      </c>
      <c r="U21" s="347">
        <v>36077.199999999997</v>
      </c>
      <c r="V21" s="347">
        <v>42150</v>
      </c>
      <c r="W21" s="363"/>
      <c r="X21" s="344">
        <f>36077.2*50%</f>
        <v>18038.599999999999</v>
      </c>
      <c r="Y21" s="344">
        <f>36077.2*50%</f>
        <v>18038.599999999999</v>
      </c>
      <c r="Z21" s="347">
        <v>42150</v>
      </c>
      <c r="AA21" s="364"/>
      <c r="AB21" s="344">
        <f>36077.2*50%</f>
        <v>18038.599999999999</v>
      </c>
      <c r="AC21" s="344">
        <f>36077.2*50%</f>
        <v>18038.599999999999</v>
      </c>
      <c r="AD21" s="347">
        <v>42150</v>
      </c>
      <c r="AE21" s="351"/>
      <c r="AF21" s="344">
        <f>36077.2*50%</f>
        <v>18038.599999999999</v>
      </c>
      <c r="AG21" s="344"/>
      <c r="AH21" s="344"/>
      <c r="AI21" s="350"/>
      <c r="AJ21" s="344"/>
      <c r="AK21" s="350"/>
      <c r="AL21" s="344"/>
      <c r="AM21" s="350"/>
      <c r="AN21" s="344"/>
      <c r="AO21" s="350"/>
      <c r="AP21" s="344"/>
      <c r="AQ21" s="350"/>
      <c r="AR21" s="344"/>
      <c r="AS21" s="350"/>
      <c r="AT21" s="344"/>
      <c r="AU21" s="350"/>
      <c r="AV21" s="344"/>
      <c r="AW21" s="350"/>
      <c r="AX21" s="344"/>
      <c r="AY21" s="364"/>
    </row>
    <row r="22" spans="1:51" hidden="1">
      <c r="A22" s="188" t="s">
        <v>271</v>
      </c>
      <c r="B22" s="175" t="s">
        <v>571</v>
      </c>
      <c r="C22" s="189" t="s">
        <v>550</v>
      </c>
      <c r="D22" s="165" t="s">
        <v>23</v>
      </c>
      <c r="E22" s="197" t="e">
        <v>#N/A</v>
      </c>
      <c r="F22" s="196" t="e">
        <v>#N/A</v>
      </c>
      <c r="G22" s="196" t="e">
        <v>#N/A</v>
      </c>
      <c r="H22" s="196" t="e">
        <v>#N/A</v>
      </c>
      <c r="I22" s="294" t="e">
        <v>#N/A</v>
      </c>
      <c r="J22" s="298" t="s">
        <v>315</v>
      </c>
      <c r="K22" s="194" t="s">
        <v>4</v>
      </c>
      <c r="L22" s="183"/>
      <c r="M22" s="205" t="s">
        <v>552</v>
      </c>
      <c r="N22" s="183" t="s">
        <v>321</v>
      </c>
      <c r="O22" s="183" t="s">
        <v>560</v>
      </c>
      <c r="P22" s="209">
        <v>44669</v>
      </c>
      <c r="Q22" s="360">
        <f>36077.2</f>
        <v>36077.199999999997</v>
      </c>
      <c r="R22" s="344">
        <f>36077.2*50%</f>
        <v>18038.599999999999</v>
      </c>
      <c r="S22" s="361">
        <v>0</v>
      </c>
      <c r="T22" s="362">
        <f>36077.2*50%</f>
        <v>18038.599999999999</v>
      </c>
      <c r="U22" s="347">
        <v>36077.199999999997</v>
      </c>
      <c r="V22" s="347"/>
      <c r="W22" s="361"/>
      <c r="X22" s="344">
        <f>36077.2*50%</f>
        <v>18038.599999999999</v>
      </c>
      <c r="Y22" s="344">
        <f>36077.2*50%</f>
        <v>18038.599999999999</v>
      </c>
      <c r="Z22" s="347"/>
      <c r="AA22" s="364"/>
      <c r="AB22" s="344">
        <f>36077.2*50%</f>
        <v>18038.599999999999</v>
      </c>
      <c r="AC22" s="344">
        <f>36077.2*50%</f>
        <v>18038.599999999999</v>
      </c>
      <c r="AD22" s="347"/>
      <c r="AE22" s="351"/>
      <c r="AF22" s="344">
        <f>36077.2*50%</f>
        <v>18038.599999999999</v>
      </c>
      <c r="AG22" s="344"/>
      <c r="AH22" s="344"/>
      <c r="AI22" s="350"/>
      <c r="AJ22" s="344"/>
      <c r="AK22" s="350"/>
      <c r="AL22" s="344"/>
      <c r="AM22" s="350"/>
      <c r="AN22" s="344"/>
      <c r="AO22" s="350"/>
      <c r="AP22" s="344"/>
      <c r="AQ22" s="350"/>
      <c r="AR22" s="344"/>
      <c r="AS22" s="350"/>
      <c r="AT22" s="344"/>
      <c r="AU22" s="350"/>
      <c r="AV22" s="344"/>
      <c r="AW22" s="350"/>
      <c r="AX22" s="344"/>
      <c r="AY22" s="364"/>
    </row>
    <row r="23" spans="1:51" hidden="1">
      <c r="A23" s="188" t="s">
        <v>199</v>
      </c>
      <c r="B23" s="176" t="s">
        <v>124</v>
      </c>
      <c r="C23" s="190" t="s">
        <v>559</v>
      </c>
      <c r="D23" s="166" t="s">
        <v>23</v>
      </c>
      <c r="E23" s="197" t="e">
        <v>#N/A</v>
      </c>
      <c r="F23" s="196" t="e">
        <v>#N/A</v>
      </c>
      <c r="G23" s="196" t="e">
        <v>#N/A</v>
      </c>
      <c r="H23" s="196" t="e">
        <v>#N/A</v>
      </c>
      <c r="I23" s="294" t="e">
        <v>#N/A</v>
      </c>
      <c r="J23" s="298" t="s">
        <v>315</v>
      </c>
      <c r="K23" s="194" t="s">
        <v>4</v>
      </c>
      <c r="L23" s="183"/>
      <c r="M23" s="205" t="s">
        <v>552</v>
      </c>
      <c r="N23" s="183" t="s">
        <v>6</v>
      </c>
      <c r="O23" s="183" t="s">
        <v>556</v>
      </c>
      <c r="P23" s="209">
        <v>44743</v>
      </c>
      <c r="Q23" s="360">
        <f>56597</f>
        <v>56597</v>
      </c>
      <c r="R23" s="344">
        <f>56597.77*50%</f>
        <v>28298.884999999998</v>
      </c>
      <c r="S23" s="361">
        <v>0</v>
      </c>
      <c r="T23" s="362">
        <f>56597.77*50%</f>
        <v>28298.884999999998</v>
      </c>
      <c r="U23" s="347">
        <v>28298.884999999998</v>
      </c>
      <c r="V23" s="347" t="s">
        <v>8</v>
      </c>
      <c r="W23" s="361"/>
      <c r="X23" s="344">
        <f>56597.77*50%</f>
        <v>28298.884999999998</v>
      </c>
      <c r="Y23" s="344">
        <f>56597.77*50%</f>
        <v>28298.884999999998</v>
      </c>
      <c r="Z23" s="347" t="s">
        <v>8</v>
      </c>
      <c r="AA23" s="364"/>
      <c r="AB23" s="344">
        <f>56597.77*50%</f>
        <v>28298.884999999998</v>
      </c>
      <c r="AC23" s="344">
        <f>56597.77*50%</f>
        <v>28298.884999999998</v>
      </c>
      <c r="AD23" s="347" t="s">
        <v>8</v>
      </c>
      <c r="AE23" s="351"/>
      <c r="AF23" s="344">
        <f>56597.77*50%</f>
        <v>28298.884999999998</v>
      </c>
      <c r="AG23" s="344"/>
      <c r="AH23" s="344"/>
      <c r="AI23" s="350"/>
      <c r="AJ23" s="344"/>
      <c r="AK23" s="350"/>
      <c r="AL23" s="344"/>
      <c r="AM23" s="350"/>
      <c r="AN23" s="344"/>
      <c r="AO23" s="350"/>
      <c r="AP23" s="344"/>
      <c r="AQ23" s="350"/>
      <c r="AR23" s="344"/>
      <c r="AS23" s="350"/>
      <c r="AT23" s="344"/>
      <c r="AU23" s="350"/>
      <c r="AV23" s="344"/>
      <c r="AW23" s="350"/>
      <c r="AX23" s="344"/>
      <c r="AY23" s="364"/>
    </row>
    <row r="24" spans="1:51" hidden="1">
      <c r="A24" s="188" t="s">
        <v>282</v>
      </c>
      <c r="B24" s="176" t="s">
        <v>165</v>
      </c>
      <c r="C24" s="190" t="s">
        <v>559</v>
      </c>
      <c r="D24" s="166" t="s">
        <v>23</v>
      </c>
      <c r="E24" s="197" t="e">
        <v>#N/A</v>
      </c>
      <c r="F24" s="196" t="e">
        <v>#N/A</v>
      </c>
      <c r="G24" s="196" t="e">
        <v>#N/A</v>
      </c>
      <c r="H24" s="196" t="e">
        <v>#N/A</v>
      </c>
      <c r="I24" s="294" t="e">
        <v>#N/A</v>
      </c>
      <c r="J24" s="298" t="s">
        <v>315</v>
      </c>
      <c r="K24" s="194" t="s">
        <v>4</v>
      </c>
      <c r="L24" s="183"/>
      <c r="M24" s="205" t="s">
        <v>552</v>
      </c>
      <c r="N24" s="183" t="s">
        <v>11</v>
      </c>
      <c r="O24" s="183" t="s">
        <v>572</v>
      </c>
      <c r="P24" s="209">
        <v>44743</v>
      </c>
      <c r="Q24" s="360">
        <f>56597</f>
        <v>56597</v>
      </c>
      <c r="R24" s="344">
        <f>56597.77*50%</f>
        <v>28298.884999999998</v>
      </c>
      <c r="S24" s="361">
        <v>0</v>
      </c>
      <c r="T24" s="362">
        <f>56597.77*50%</f>
        <v>28298.884999999998</v>
      </c>
      <c r="U24" s="347">
        <v>28298.884999999998</v>
      </c>
      <c r="V24" s="347" t="s">
        <v>8</v>
      </c>
      <c r="W24" s="361"/>
      <c r="X24" s="344">
        <f>56597.77*50%</f>
        <v>28298.884999999998</v>
      </c>
      <c r="Y24" s="344">
        <f>56597.77*50%</f>
        <v>28298.884999999998</v>
      </c>
      <c r="Z24" s="347">
        <v>41250</v>
      </c>
      <c r="AA24" s="364"/>
      <c r="AB24" s="344">
        <f>56597.77*50%</f>
        <v>28298.884999999998</v>
      </c>
      <c r="AC24" s="344">
        <f>56597.77*50%</f>
        <v>28298.884999999998</v>
      </c>
      <c r="AD24" s="347" t="s">
        <v>573</v>
      </c>
      <c r="AE24" s="351"/>
      <c r="AF24" s="344">
        <f>56597.77*50%</f>
        <v>28298.884999999998</v>
      </c>
      <c r="AG24" s="344"/>
      <c r="AH24" s="344"/>
      <c r="AI24" s="350"/>
      <c r="AJ24" s="344"/>
      <c r="AK24" s="350"/>
      <c r="AL24" s="344"/>
      <c r="AM24" s="350"/>
      <c r="AN24" s="344"/>
      <c r="AO24" s="350"/>
      <c r="AP24" s="344"/>
      <c r="AQ24" s="350"/>
      <c r="AR24" s="344"/>
      <c r="AS24" s="350"/>
      <c r="AT24" s="344"/>
      <c r="AU24" s="350"/>
      <c r="AV24" s="344"/>
      <c r="AW24" s="350"/>
      <c r="AX24" s="344"/>
      <c r="AY24" s="364"/>
    </row>
    <row r="25" spans="1:51" hidden="1">
      <c r="A25" s="188" t="s">
        <v>206</v>
      </c>
      <c r="B25" s="176" t="s">
        <v>71</v>
      </c>
      <c r="C25" s="190" t="s">
        <v>559</v>
      </c>
      <c r="D25" s="166" t="s">
        <v>23</v>
      </c>
      <c r="E25" s="197" t="s">
        <v>181</v>
      </c>
      <c r="F25" s="196" t="s">
        <v>182</v>
      </c>
      <c r="G25" s="196">
        <v>0</v>
      </c>
      <c r="H25" s="196">
        <v>0</v>
      </c>
      <c r="I25" s="294">
        <v>0</v>
      </c>
      <c r="J25" s="298" t="s">
        <v>315</v>
      </c>
      <c r="K25" s="194" t="s">
        <v>316</v>
      </c>
      <c r="L25" s="183"/>
      <c r="M25" s="183" t="s">
        <v>369</v>
      </c>
      <c r="N25" s="183"/>
      <c r="O25" s="183" t="s">
        <v>316</v>
      </c>
      <c r="P25" s="209">
        <v>44743</v>
      </c>
      <c r="Q25" s="360">
        <f>56597</f>
        <v>56597</v>
      </c>
      <c r="R25" s="344">
        <f>56597.77*50%</f>
        <v>28298.884999999998</v>
      </c>
      <c r="S25" s="361">
        <v>0</v>
      </c>
      <c r="T25" s="362">
        <f>56597.77*50%</f>
        <v>28298.884999999998</v>
      </c>
      <c r="U25" s="347">
        <v>36077.199999999997</v>
      </c>
      <c r="V25" s="347">
        <v>0</v>
      </c>
      <c r="W25" s="361"/>
      <c r="X25" s="344">
        <f>56597.77*50%</f>
        <v>28298.884999999998</v>
      </c>
      <c r="Y25" s="344">
        <f>56597.77*50%</f>
        <v>28298.884999999998</v>
      </c>
      <c r="Z25" s="347"/>
      <c r="AA25" s="364"/>
      <c r="AB25" s="344">
        <f>56597.77*50%</f>
        <v>28298.884999999998</v>
      </c>
      <c r="AC25" s="344">
        <f>56597.77*50%</f>
        <v>28298.884999999998</v>
      </c>
      <c r="AD25" s="347"/>
      <c r="AE25" s="351"/>
      <c r="AF25" s="344">
        <f>56597.77*50%</f>
        <v>28298.884999999998</v>
      </c>
      <c r="AG25" s="344"/>
      <c r="AH25" s="344"/>
      <c r="AI25" s="350"/>
      <c r="AJ25" s="344"/>
      <c r="AK25" s="350"/>
      <c r="AL25" s="344"/>
      <c r="AM25" s="350"/>
      <c r="AN25" s="344"/>
      <c r="AO25" s="350"/>
      <c r="AP25" s="344"/>
      <c r="AQ25" s="350"/>
      <c r="AR25" s="344"/>
      <c r="AS25" s="350"/>
      <c r="AT25" s="344"/>
      <c r="AU25" s="350"/>
      <c r="AV25" s="344"/>
      <c r="AW25" s="350"/>
      <c r="AX25" s="344"/>
      <c r="AY25" s="364"/>
    </row>
    <row r="26" spans="1:51" ht="16.5" hidden="1">
      <c r="A26" s="188" t="s">
        <v>227</v>
      </c>
      <c r="B26" s="178" t="s">
        <v>60</v>
      </c>
      <c r="C26" s="191" t="s">
        <v>574</v>
      </c>
      <c r="D26" s="167" t="s">
        <v>23</v>
      </c>
      <c r="E26" s="197" t="s">
        <v>181</v>
      </c>
      <c r="F26" s="196" t="s">
        <v>173</v>
      </c>
      <c r="G26" s="196">
        <v>0</v>
      </c>
      <c r="H26" s="196">
        <v>0</v>
      </c>
      <c r="I26" s="294">
        <v>0</v>
      </c>
      <c r="J26" s="298" t="s">
        <v>315</v>
      </c>
      <c r="K26" s="194" t="s">
        <v>316</v>
      </c>
      <c r="L26" s="183"/>
      <c r="M26" s="183" t="s">
        <v>369</v>
      </c>
      <c r="N26" s="183"/>
      <c r="O26" s="183" t="s">
        <v>316</v>
      </c>
      <c r="P26" s="209">
        <v>44844</v>
      </c>
      <c r="Q26" s="360">
        <v>20370.7</v>
      </c>
      <c r="R26" s="344">
        <v>10900</v>
      </c>
      <c r="S26" s="361">
        <v>0</v>
      </c>
      <c r="T26" s="362">
        <v>10900</v>
      </c>
      <c r="U26" s="347">
        <v>36077.199999999997</v>
      </c>
      <c r="V26" s="347"/>
      <c r="W26" s="361"/>
      <c r="X26" s="344">
        <v>10900</v>
      </c>
      <c r="Y26" s="344">
        <v>10900</v>
      </c>
      <c r="Z26" s="347"/>
      <c r="AA26" s="364"/>
      <c r="AB26" s="344">
        <v>10900</v>
      </c>
      <c r="AC26" s="344">
        <v>10900</v>
      </c>
      <c r="AD26" s="347"/>
      <c r="AE26" s="351"/>
      <c r="AF26" s="344">
        <v>10900</v>
      </c>
      <c r="AG26" s="344"/>
      <c r="AH26" s="344"/>
      <c r="AI26" s="350"/>
      <c r="AJ26" s="344"/>
      <c r="AK26" s="350"/>
      <c r="AL26" s="344"/>
      <c r="AM26" s="350"/>
      <c r="AN26" s="344"/>
      <c r="AO26" s="350"/>
      <c r="AP26" s="344"/>
      <c r="AQ26" s="350"/>
      <c r="AR26" s="344"/>
      <c r="AS26" s="350"/>
      <c r="AT26" s="344"/>
      <c r="AU26" s="350"/>
      <c r="AV26" s="344"/>
      <c r="AW26" s="350"/>
      <c r="AX26" s="344"/>
      <c r="AY26" s="364"/>
    </row>
    <row r="27" spans="1:51" ht="16.5" hidden="1">
      <c r="A27" s="188" t="s">
        <v>236</v>
      </c>
      <c r="B27" s="178" t="s">
        <v>137</v>
      </c>
      <c r="C27" s="191" t="s">
        <v>574</v>
      </c>
      <c r="D27" s="167" t="s">
        <v>23</v>
      </c>
      <c r="E27" s="197" t="s">
        <v>181</v>
      </c>
      <c r="F27" s="196">
        <v>0</v>
      </c>
      <c r="G27" s="196">
        <v>0</v>
      </c>
      <c r="H27" s="196">
        <v>0</v>
      </c>
      <c r="I27" s="294">
        <v>0</v>
      </c>
      <c r="J27" s="298" t="s">
        <v>315</v>
      </c>
      <c r="K27" s="194" t="s">
        <v>316</v>
      </c>
      <c r="L27" s="183"/>
      <c r="M27" s="183" t="s">
        <v>369</v>
      </c>
      <c r="N27" s="183"/>
      <c r="O27" s="183" t="s">
        <v>316</v>
      </c>
      <c r="P27" s="209">
        <v>44844</v>
      </c>
      <c r="Q27" s="360">
        <v>20370.7</v>
      </c>
      <c r="R27" s="344">
        <v>10900</v>
      </c>
      <c r="S27" s="361">
        <v>0</v>
      </c>
      <c r="T27" s="362">
        <v>10900</v>
      </c>
      <c r="U27" s="347">
        <v>36077.199999999997</v>
      </c>
      <c r="V27" s="347"/>
      <c r="W27" s="361"/>
      <c r="X27" s="344">
        <v>10900</v>
      </c>
      <c r="Y27" s="344">
        <v>10900</v>
      </c>
      <c r="Z27" s="347"/>
      <c r="AA27" s="364"/>
      <c r="AB27" s="344">
        <v>10900</v>
      </c>
      <c r="AC27" s="344">
        <v>10900</v>
      </c>
      <c r="AD27" s="347"/>
      <c r="AE27" s="351"/>
      <c r="AF27" s="344">
        <v>10900</v>
      </c>
      <c r="AG27" s="344"/>
      <c r="AH27" s="344"/>
      <c r="AI27" s="350"/>
      <c r="AJ27" s="344"/>
      <c r="AK27" s="350"/>
      <c r="AL27" s="344"/>
      <c r="AM27" s="350"/>
      <c r="AN27" s="344"/>
      <c r="AO27" s="350"/>
      <c r="AP27" s="344"/>
      <c r="AQ27" s="350"/>
      <c r="AR27" s="344"/>
      <c r="AS27" s="350"/>
      <c r="AT27" s="344"/>
      <c r="AU27" s="350"/>
      <c r="AV27" s="344"/>
      <c r="AW27" s="350"/>
      <c r="AX27" s="344"/>
      <c r="AY27" s="364"/>
    </row>
    <row r="28" spans="1:51" ht="16.5" hidden="1">
      <c r="A28" s="188" t="s">
        <v>253</v>
      </c>
      <c r="B28" s="178" t="s">
        <v>112</v>
      </c>
      <c r="C28" s="191" t="s">
        <v>575</v>
      </c>
      <c r="D28" s="167" t="s">
        <v>23</v>
      </c>
      <c r="E28" s="197" t="s">
        <v>181</v>
      </c>
      <c r="F28" s="196">
        <v>0</v>
      </c>
      <c r="G28" s="196">
        <v>0</v>
      </c>
      <c r="H28" s="196">
        <v>0</v>
      </c>
      <c r="I28" s="294">
        <v>0</v>
      </c>
      <c r="J28" s="298" t="s">
        <v>315</v>
      </c>
      <c r="K28" s="194" t="s">
        <v>316</v>
      </c>
      <c r="L28" s="183"/>
      <c r="M28" s="183" t="s">
        <v>369</v>
      </c>
      <c r="N28" s="183"/>
      <c r="O28" s="183" t="s">
        <v>316</v>
      </c>
      <c r="P28" s="209">
        <v>44844</v>
      </c>
      <c r="Q28" s="360">
        <v>20370.7</v>
      </c>
      <c r="R28" s="344">
        <v>10900</v>
      </c>
      <c r="S28" s="361">
        <v>0</v>
      </c>
      <c r="T28" s="362">
        <v>10900</v>
      </c>
      <c r="U28" s="347">
        <v>36077.199999999997</v>
      </c>
      <c r="V28" s="347"/>
      <c r="W28" s="361"/>
      <c r="X28" s="344">
        <v>10900</v>
      </c>
      <c r="Y28" s="344">
        <v>10900</v>
      </c>
      <c r="Z28" s="347"/>
      <c r="AA28" s="364"/>
      <c r="AB28" s="344">
        <v>10900</v>
      </c>
      <c r="AC28" s="344">
        <v>10900</v>
      </c>
      <c r="AD28" s="347"/>
      <c r="AE28" s="351"/>
      <c r="AF28" s="344">
        <v>10900</v>
      </c>
      <c r="AG28" s="344"/>
      <c r="AH28" s="344"/>
      <c r="AI28" s="350"/>
      <c r="AJ28" s="344"/>
      <c r="AK28" s="350"/>
      <c r="AL28" s="344"/>
      <c r="AM28" s="350"/>
      <c r="AN28" s="344"/>
      <c r="AO28" s="350"/>
      <c r="AP28" s="344"/>
      <c r="AQ28" s="350"/>
      <c r="AR28" s="344"/>
      <c r="AS28" s="350"/>
      <c r="AT28" s="344"/>
      <c r="AU28" s="350"/>
      <c r="AV28" s="344"/>
      <c r="AW28" s="350"/>
      <c r="AX28" s="344"/>
      <c r="AY28" s="364"/>
    </row>
    <row r="29" spans="1:51" ht="16.5" hidden="1">
      <c r="A29" s="188" t="s">
        <v>254</v>
      </c>
      <c r="B29" s="178" t="s">
        <v>69</v>
      </c>
      <c r="C29" s="191" t="s">
        <v>575</v>
      </c>
      <c r="D29" s="167" t="s">
        <v>23</v>
      </c>
      <c r="E29" s="197" t="s">
        <v>181</v>
      </c>
      <c r="F29" s="196">
        <v>0</v>
      </c>
      <c r="G29" s="196">
        <v>0</v>
      </c>
      <c r="H29" s="196">
        <v>0</v>
      </c>
      <c r="I29" s="294">
        <v>0</v>
      </c>
      <c r="J29" s="298" t="s">
        <v>315</v>
      </c>
      <c r="K29" s="194" t="s">
        <v>316</v>
      </c>
      <c r="L29" s="183"/>
      <c r="M29" s="183" t="s">
        <v>369</v>
      </c>
      <c r="N29" s="183"/>
      <c r="O29" s="183" t="s">
        <v>316</v>
      </c>
      <c r="P29" s="209">
        <v>44844</v>
      </c>
      <c r="Q29" s="360">
        <v>20370.7</v>
      </c>
      <c r="R29" s="344">
        <v>10900</v>
      </c>
      <c r="S29" s="361">
        <v>0</v>
      </c>
      <c r="T29" s="362">
        <v>10900</v>
      </c>
      <c r="U29" s="347">
        <v>36077.199999999997</v>
      </c>
      <c r="V29" s="347"/>
      <c r="W29" s="361"/>
      <c r="X29" s="344">
        <v>10900</v>
      </c>
      <c r="Y29" s="344">
        <v>10900</v>
      </c>
      <c r="Z29" s="347"/>
      <c r="AA29" s="364"/>
      <c r="AB29" s="344">
        <v>10900</v>
      </c>
      <c r="AC29" s="344">
        <v>10900</v>
      </c>
      <c r="AD29" s="347"/>
      <c r="AE29" s="351"/>
      <c r="AF29" s="344">
        <v>10900</v>
      </c>
      <c r="AG29" s="344"/>
      <c r="AH29" s="344"/>
      <c r="AI29" s="350"/>
      <c r="AJ29" s="344"/>
      <c r="AK29" s="350"/>
      <c r="AL29" s="344"/>
      <c r="AM29" s="350"/>
      <c r="AN29" s="344"/>
      <c r="AO29" s="350"/>
      <c r="AP29" s="344"/>
      <c r="AQ29" s="350"/>
      <c r="AR29" s="344"/>
      <c r="AS29" s="350"/>
      <c r="AT29" s="344"/>
      <c r="AU29" s="350"/>
      <c r="AV29" s="344"/>
      <c r="AW29" s="350"/>
      <c r="AX29" s="344"/>
      <c r="AY29" s="364"/>
    </row>
    <row r="30" spans="1:51" ht="16.5" hidden="1">
      <c r="A30" s="188" t="s">
        <v>261</v>
      </c>
      <c r="B30" s="178" t="s">
        <v>82</v>
      </c>
      <c r="C30" s="191" t="s">
        <v>575</v>
      </c>
      <c r="D30" s="167" t="s">
        <v>23</v>
      </c>
      <c r="E30" s="197" t="s">
        <v>181</v>
      </c>
      <c r="F30" s="196" t="s">
        <v>178</v>
      </c>
      <c r="G30" s="196">
        <v>0</v>
      </c>
      <c r="H30" s="196">
        <v>0</v>
      </c>
      <c r="I30" s="294">
        <v>0</v>
      </c>
      <c r="J30" s="298" t="s">
        <v>315</v>
      </c>
      <c r="K30" s="194" t="s">
        <v>316</v>
      </c>
      <c r="L30" s="183"/>
      <c r="M30" s="183" t="s">
        <v>369</v>
      </c>
      <c r="N30" s="183"/>
      <c r="O30" s="183" t="s">
        <v>316</v>
      </c>
      <c r="P30" s="209">
        <v>44844</v>
      </c>
      <c r="Q30" s="360">
        <v>20370.7</v>
      </c>
      <c r="R30" s="344">
        <v>10900</v>
      </c>
      <c r="S30" s="361">
        <v>0</v>
      </c>
      <c r="T30" s="362">
        <v>10900</v>
      </c>
      <c r="U30" s="347">
        <v>36077.199999999997</v>
      </c>
      <c r="V30" s="347"/>
      <c r="W30" s="361"/>
      <c r="X30" s="344">
        <v>10900</v>
      </c>
      <c r="Y30" s="344">
        <v>10900</v>
      </c>
      <c r="Z30" s="347"/>
      <c r="AA30" s="364"/>
      <c r="AB30" s="344">
        <v>10900</v>
      </c>
      <c r="AC30" s="344">
        <v>10900</v>
      </c>
      <c r="AD30" s="347"/>
      <c r="AE30" s="351"/>
      <c r="AF30" s="344">
        <v>10900</v>
      </c>
      <c r="AG30" s="344"/>
      <c r="AH30" s="344"/>
      <c r="AI30" s="350"/>
      <c r="AJ30" s="344"/>
      <c r="AK30" s="350"/>
      <c r="AL30" s="344"/>
      <c r="AM30" s="350"/>
      <c r="AN30" s="344"/>
      <c r="AO30" s="350"/>
      <c r="AP30" s="344"/>
      <c r="AQ30" s="350"/>
      <c r="AR30" s="344"/>
      <c r="AS30" s="350"/>
      <c r="AT30" s="344"/>
      <c r="AU30" s="350"/>
      <c r="AV30" s="344"/>
      <c r="AW30" s="350"/>
      <c r="AX30" s="344"/>
      <c r="AY30" s="364"/>
    </row>
    <row r="31" spans="1:51" ht="25.5" hidden="1">
      <c r="A31" s="188" t="s">
        <v>205</v>
      </c>
      <c r="B31" s="176" t="s">
        <v>52</v>
      </c>
      <c r="C31" s="190" t="s">
        <v>559</v>
      </c>
      <c r="D31" s="166" t="s">
        <v>23</v>
      </c>
      <c r="E31" s="197" t="s">
        <v>171</v>
      </c>
      <c r="F31" s="196" t="s">
        <v>177</v>
      </c>
      <c r="G31" s="196" t="s">
        <v>180</v>
      </c>
      <c r="H31" s="196" t="s">
        <v>195</v>
      </c>
      <c r="I31" s="294" t="s">
        <v>179</v>
      </c>
      <c r="J31" s="298" t="s">
        <v>315</v>
      </c>
      <c r="K31" s="194" t="s">
        <v>316</v>
      </c>
      <c r="L31" s="183"/>
      <c r="M31" s="183" t="s">
        <v>369</v>
      </c>
      <c r="N31" s="183"/>
      <c r="O31" s="183" t="s">
        <v>316</v>
      </c>
      <c r="P31" s="209">
        <v>44743</v>
      </c>
      <c r="Q31" s="360">
        <f>56597</f>
        <v>56597</v>
      </c>
      <c r="R31" s="344">
        <f>56597.77*50%</f>
        <v>28298.884999999998</v>
      </c>
      <c r="S31" s="361">
        <v>0</v>
      </c>
      <c r="T31" s="362">
        <f>56597.77*50%</f>
        <v>28298.884999999998</v>
      </c>
      <c r="U31" s="347">
        <v>36077.199999999997</v>
      </c>
      <c r="V31" s="347"/>
      <c r="W31" s="361"/>
      <c r="X31" s="344">
        <f>56597.77*50%</f>
        <v>28298.884999999998</v>
      </c>
      <c r="Y31" s="344">
        <f>56597.77*50%</f>
        <v>28298.884999999998</v>
      </c>
      <c r="Z31" s="347"/>
      <c r="AA31" s="364"/>
      <c r="AB31" s="344">
        <f>56597.77*50%</f>
        <v>28298.884999999998</v>
      </c>
      <c r="AC31" s="344">
        <f>56597.77*50%</f>
        <v>28298.884999999998</v>
      </c>
      <c r="AD31" s="347"/>
      <c r="AE31" s="351"/>
      <c r="AF31" s="344">
        <f>56597.77*50%</f>
        <v>28298.884999999998</v>
      </c>
      <c r="AG31" s="344"/>
      <c r="AH31" s="344"/>
      <c r="AI31" s="350"/>
      <c r="AJ31" s="344"/>
      <c r="AK31" s="350"/>
      <c r="AL31" s="344"/>
      <c r="AM31" s="350"/>
      <c r="AN31" s="344"/>
      <c r="AO31" s="350"/>
      <c r="AP31" s="344"/>
      <c r="AQ31" s="350"/>
      <c r="AR31" s="344"/>
      <c r="AS31" s="350"/>
      <c r="AT31" s="344"/>
      <c r="AU31" s="350"/>
      <c r="AV31" s="344"/>
      <c r="AW31" s="350"/>
      <c r="AX31" s="344"/>
      <c r="AY31" s="364"/>
    </row>
    <row r="32" spans="1:51" hidden="1">
      <c r="A32" s="188" t="s">
        <v>290</v>
      </c>
      <c r="B32" s="175" t="s">
        <v>576</v>
      </c>
      <c r="C32" s="189" t="s">
        <v>550</v>
      </c>
      <c r="D32" s="165" t="s">
        <v>23</v>
      </c>
      <c r="E32" s="197" t="s">
        <v>180</v>
      </c>
      <c r="F32" s="196">
        <v>0</v>
      </c>
      <c r="G32" s="196">
        <v>0</v>
      </c>
      <c r="H32" s="196">
        <v>0</v>
      </c>
      <c r="I32" s="294">
        <v>0</v>
      </c>
      <c r="J32" s="298" t="s">
        <v>315</v>
      </c>
      <c r="K32" s="194" t="s">
        <v>316</v>
      </c>
      <c r="L32" s="183"/>
      <c r="M32" s="183" t="s">
        <v>369</v>
      </c>
      <c r="N32" s="183"/>
      <c r="O32" s="183" t="s">
        <v>316</v>
      </c>
      <c r="P32" s="209">
        <v>44669</v>
      </c>
      <c r="Q32" s="360">
        <f>36077.2</f>
        <v>36077.199999999997</v>
      </c>
      <c r="R32" s="344">
        <f>36077.2*50%</f>
        <v>18038.599999999999</v>
      </c>
      <c r="S32" s="361">
        <v>0</v>
      </c>
      <c r="T32" s="362">
        <f>36077.2*50%</f>
        <v>18038.599999999999</v>
      </c>
      <c r="U32" s="347">
        <v>36077.199999999997</v>
      </c>
      <c r="V32" s="347"/>
      <c r="W32" s="361"/>
      <c r="X32" s="344">
        <f>36077.2*50%</f>
        <v>18038.599999999999</v>
      </c>
      <c r="Y32" s="344">
        <f>36077.2*50%</f>
        <v>18038.599999999999</v>
      </c>
      <c r="Z32" s="347"/>
      <c r="AA32" s="364"/>
      <c r="AB32" s="344">
        <f>36077.2*50%</f>
        <v>18038.599999999999</v>
      </c>
      <c r="AC32" s="344">
        <f>36077.2*50%</f>
        <v>18038.599999999999</v>
      </c>
      <c r="AD32" s="347"/>
      <c r="AE32" s="351"/>
      <c r="AF32" s="344">
        <f>36077.2*50%</f>
        <v>18038.599999999999</v>
      </c>
      <c r="AG32" s="344"/>
      <c r="AH32" s="344"/>
      <c r="AI32" s="350"/>
      <c r="AJ32" s="344"/>
      <c r="AK32" s="350"/>
      <c r="AL32" s="344"/>
      <c r="AM32" s="350"/>
      <c r="AN32" s="344"/>
      <c r="AO32" s="350"/>
      <c r="AP32" s="344"/>
      <c r="AQ32" s="350"/>
      <c r="AR32" s="344"/>
      <c r="AS32" s="350"/>
      <c r="AT32" s="344"/>
      <c r="AU32" s="350"/>
      <c r="AV32" s="344"/>
      <c r="AW32" s="350"/>
      <c r="AX32" s="344"/>
      <c r="AY32" s="364"/>
    </row>
    <row r="33" spans="1:51" hidden="1">
      <c r="A33" s="188" t="s">
        <v>202</v>
      </c>
      <c r="B33" s="177" t="s">
        <v>54</v>
      </c>
      <c r="C33" s="190" t="s">
        <v>559</v>
      </c>
      <c r="D33" s="166" t="s">
        <v>23</v>
      </c>
      <c r="E33" s="197" t="s">
        <v>180</v>
      </c>
      <c r="F33" s="196" t="s">
        <v>178</v>
      </c>
      <c r="G33" s="196">
        <v>0</v>
      </c>
      <c r="H33" s="196">
        <v>0</v>
      </c>
      <c r="I33" s="294">
        <v>0</v>
      </c>
      <c r="J33" s="298" t="s">
        <v>315</v>
      </c>
      <c r="K33" s="194" t="s">
        <v>316</v>
      </c>
      <c r="L33" s="183"/>
      <c r="M33" s="183" t="s">
        <v>369</v>
      </c>
      <c r="N33" s="183"/>
      <c r="O33" s="183" t="s">
        <v>316</v>
      </c>
      <c r="P33" s="209">
        <v>44743</v>
      </c>
      <c r="Q33" s="360">
        <f>56597</f>
        <v>56597</v>
      </c>
      <c r="R33" s="344">
        <f>56597.77*50%</f>
        <v>28298.884999999998</v>
      </c>
      <c r="S33" s="361">
        <v>0</v>
      </c>
      <c r="T33" s="362">
        <f>56597.77*50%</f>
        <v>28298.884999999998</v>
      </c>
      <c r="U33" s="347">
        <v>36077.199999999997</v>
      </c>
      <c r="V33" s="347"/>
      <c r="W33" s="361"/>
      <c r="X33" s="344">
        <f>56597.77*50%</f>
        <v>28298.884999999998</v>
      </c>
      <c r="Y33" s="344">
        <f>56597.77*50%</f>
        <v>28298.884999999998</v>
      </c>
      <c r="Z33" s="347"/>
      <c r="AA33" s="364"/>
      <c r="AB33" s="344">
        <f>56597.77*50%</f>
        <v>28298.884999999998</v>
      </c>
      <c r="AC33" s="344">
        <f>56597.77*50%</f>
        <v>28298.884999999998</v>
      </c>
      <c r="AD33" s="347"/>
      <c r="AE33" s="351"/>
      <c r="AF33" s="344">
        <f>56597.77*50%</f>
        <v>28298.884999999998</v>
      </c>
      <c r="AG33" s="344"/>
      <c r="AH33" s="344"/>
      <c r="AI33" s="350"/>
      <c r="AJ33" s="344"/>
      <c r="AK33" s="350"/>
      <c r="AL33" s="344"/>
      <c r="AM33" s="350"/>
      <c r="AN33" s="344"/>
      <c r="AO33" s="350"/>
      <c r="AP33" s="344"/>
      <c r="AQ33" s="350"/>
      <c r="AR33" s="344"/>
      <c r="AS33" s="350"/>
      <c r="AT33" s="344"/>
      <c r="AU33" s="350"/>
      <c r="AV33" s="344"/>
      <c r="AW33" s="350"/>
      <c r="AX33" s="344"/>
      <c r="AY33" s="364"/>
    </row>
    <row r="34" spans="1:51" ht="16.5" hidden="1">
      <c r="A34" s="188" t="s">
        <v>247</v>
      </c>
      <c r="B34" s="179" t="s">
        <v>102</v>
      </c>
      <c r="C34" s="191" t="s">
        <v>575</v>
      </c>
      <c r="D34" s="167" t="s">
        <v>23</v>
      </c>
      <c r="E34" s="197" t="s">
        <v>180</v>
      </c>
      <c r="F34" s="196" t="s">
        <v>177</v>
      </c>
      <c r="G34" s="196">
        <v>0</v>
      </c>
      <c r="H34" s="196">
        <v>0</v>
      </c>
      <c r="I34" s="294">
        <v>0</v>
      </c>
      <c r="J34" s="298" t="s">
        <v>315</v>
      </c>
      <c r="K34" s="194" t="s">
        <v>316</v>
      </c>
      <c r="L34" s="183"/>
      <c r="M34" s="183" t="s">
        <v>369</v>
      </c>
      <c r="N34" s="183"/>
      <c r="O34" s="183" t="s">
        <v>316</v>
      </c>
      <c r="P34" s="209">
        <v>44844</v>
      </c>
      <c r="Q34" s="360">
        <v>20370.7</v>
      </c>
      <c r="R34" s="344">
        <v>10900</v>
      </c>
      <c r="S34" s="361">
        <v>0</v>
      </c>
      <c r="T34" s="362">
        <v>10900</v>
      </c>
      <c r="U34" s="347">
        <v>36077.199999999997</v>
      </c>
      <c r="V34" s="347"/>
      <c r="W34" s="361"/>
      <c r="X34" s="344">
        <v>10900</v>
      </c>
      <c r="Y34" s="344">
        <v>10900</v>
      </c>
      <c r="Z34" s="347"/>
      <c r="AA34" s="364"/>
      <c r="AB34" s="344">
        <v>10900</v>
      </c>
      <c r="AC34" s="344">
        <v>10900</v>
      </c>
      <c r="AD34" s="347"/>
      <c r="AE34" s="351"/>
      <c r="AF34" s="344">
        <v>10900</v>
      </c>
      <c r="AG34" s="344"/>
      <c r="AH34" s="344"/>
      <c r="AI34" s="350"/>
      <c r="AJ34" s="344"/>
      <c r="AK34" s="350"/>
      <c r="AL34" s="344"/>
      <c r="AM34" s="350"/>
      <c r="AN34" s="344"/>
      <c r="AO34" s="350"/>
      <c r="AP34" s="344"/>
      <c r="AQ34" s="350"/>
      <c r="AR34" s="344"/>
      <c r="AS34" s="350"/>
      <c r="AT34" s="344"/>
      <c r="AU34" s="350"/>
      <c r="AV34" s="344"/>
      <c r="AW34" s="350"/>
      <c r="AX34" s="344"/>
      <c r="AY34" s="364"/>
    </row>
    <row r="35" spans="1:51" ht="16.5" hidden="1">
      <c r="A35" s="188" t="s">
        <v>216</v>
      </c>
      <c r="B35" s="178" t="s">
        <v>577</v>
      </c>
      <c r="C35" s="191" t="s">
        <v>578</v>
      </c>
      <c r="D35" s="167" t="s">
        <v>23</v>
      </c>
      <c r="E35" s="197" t="s">
        <v>174</v>
      </c>
      <c r="F35" s="196">
        <v>0</v>
      </c>
      <c r="G35" s="196">
        <v>0</v>
      </c>
      <c r="H35" s="196">
        <v>0</v>
      </c>
      <c r="I35" s="294">
        <v>0</v>
      </c>
      <c r="J35" s="298" t="s">
        <v>315</v>
      </c>
      <c r="K35" s="194" t="s">
        <v>316</v>
      </c>
      <c r="L35" s="183"/>
      <c r="M35" s="183" t="s">
        <v>369</v>
      </c>
      <c r="N35" s="183"/>
      <c r="O35" s="183" t="s">
        <v>316</v>
      </c>
      <c r="P35" s="209">
        <v>44784</v>
      </c>
      <c r="Q35" s="360">
        <v>20370.7</v>
      </c>
      <c r="R35" s="344">
        <v>10900</v>
      </c>
      <c r="S35" s="361">
        <v>0</v>
      </c>
      <c r="T35" s="362">
        <v>10900</v>
      </c>
      <c r="U35" s="347">
        <v>36077.199999999997</v>
      </c>
      <c r="V35" s="347"/>
      <c r="W35" s="361"/>
      <c r="X35" s="344">
        <v>10900</v>
      </c>
      <c r="Y35" s="344">
        <v>10900</v>
      </c>
      <c r="Z35" s="347"/>
      <c r="AA35" s="364"/>
      <c r="AB35" s="344">
        <v>10900</v>
      </c>
      <c r="AC35" s="344">
        <v>10900</v>
      </c>
      <c r="AD35" s="347"/>
      <c r="AE35" s="351"/>
      <c r="AF35" s="344">
        <v>10900</v>
      </c>
      <c r="AG35" s="344"/>
      <c r="AH35" s="344"/>
      <c r="AI35" s="350"/>
      <c r="AJ35" s="344"/>
      <c r="AK35" s="350"/>
      <c r="AL35" s="344"/>
      <c r="AM35" s="350"/>
      <c r="AN35" s="344"/>
      <c r="AO35" s="350"/>
      <c r="AP35" s="344"/>
      <c r="AQ35" s="350"/>
      <c r="AR35" s="344"/>
      <c r="AS35" s="350"/>
      <c r="AT35" s="344"/>
      <c r="AU35" s="350"/>
      <c r="AV35" s="344"/>
      <c r="AW35" s="350"/>
      <c r="AX35" s="344"/>
      <c r="AY35" s="364"/>
    </row>
    <row r="36" spans="1:51" ht="16.5" hidden="1">
      <c r="A36" s="188" t="s">
        <v>243</v>
      </c>
      <c r="B36" s="178" t="s">
        <v>84</v>
      </c>
      <c r="C36" s="191" t="s">
        <v>575</v>
      </c>
      <c r="D36" s="167" t="s">
        <v>23</v>
      </c>
      <c r="E36" s="197" t="s">
        <v>174</v>
      </c>
      <c r="F36" s="196" t="s">
        <v>175</v>
      </c>
      <c r="G36" s="196">
        <v>0</v>
      </c>
      <c r="H36" s="196">
        <v>0</v>
      </c>
      <c r="I36" s="294">
        <v>0</v>
      </c>
      <c r="J36" s="298" t="s">
        <v>315</v>
      </c>
      <c r="K36" s="194" t="s">
        <v>316</v>
      </c>
      <c r="L36" s="183"/>
      <c r="M36" s="183" t="s">
        <v>369</v>
      </c>
      <c r="N36" s="183"/>
      <c r="O36" s="183" t="s">
        <v>316</v>
      </c>
      <c r="P36" s="209">
        <v>44844</v>
      </c>
      <c r="Q36" s="360">
        <v>20370.7</v>
      </c>
      <c r="R36" s="344">
        <v>10900</v>
      </c>
      <c r="S36" s="361">
        <v>0</v>
      </c>
      <c r="T36" s="362">
        <v>10900</v>
      </c>
      <c r="U36" s="347">
        <v>36077.199999999997</v>
      </c>
      <c r="V36" s="347"/>
      <c r="W36" s="361"/>
      <c r="X36" s="344">
        <v>10900</v>
      </c>
      <c r="Y36" s="344">
        <v>10900</v>
      </c>
      <c r="Z36" s="347"/>
      <c r="AA36" s="364"/>
      <c r="AB36" s="344">
        <v>10900</v>
      </c>
      <c r="AC36" s="344">
        <v>10900</v>
      </c>
      <c r="AD36" s="347"/>
      <c r="AE36" s="351"/>
      <c r="AF36" s="344">
        <v>10900</v>
      </c>
      <c r="AG36" s="344"/>
      <c r="AH36" s="344"/>
      <c r="AI36" s="350"/>
      <c r="AJ36" s="344"/>
      <c r="AK36" s="350"/>
      <c r="AL36" s="344"/>
      <c r="AM36" s="350"/>
      <c r="AN36" s="344"/>
      <c r="AO36" s="350"/>
      <c r="AP36" s="344"/>
      <c r="AQ36" s="350"/>
      <c r="AR36" s="344"/>
      <c r="AS36" s="350"/>
      <c r="AT36" s="344"/>
      <c r="AU36" s="350"/>
      <c r="AV36" s="344"/>
      <c r="AW36" s="350"/>
      <c r="AX36" s="344"/>
      <c r="AY36" s="364"/>
    </row>
    <row r="37" spans="1:51" hidden="1">
      <c r="A37" s="188" t="s">
        <v>203</v>
      </c>
      <c r="B37" s="177" t="s">
        <v>135</v>
      </c>
      <c r="C37" s="190" t="s">
        <v>559</v>
      </c>
      <c r="D37" s="166" t="s">
        <v>23</v>
      </c>
      <c r="E37" s="197" t="s">
        <v>178</v>
      </c>
      <c r="F37" s="196" t="s">
        <v>177</v>
      </c>
      <c r="G37" s="196">
        <v>0</v>
      </c>
      <c r="H37" s="196">
        <v>0</v>
      </c>
      <c r="I37" s="294">
        <v>0</v>
      </c>
      <c r="J37" s="298" t="s">
        <v>315</v>
      </c>
      <c r="K37" s="194" t="s">
        <v>316</v>
      </c>
      <c r="L37" s="183"/>
      <c r="M37" s="183" t="s">
        <v>369</v>
      </c>
      <c r="N37" s="183"/>
      <c r="O37" s="183" t="s">
        <v>316</v>
      </c>
      <c r="P37" s="209">
        <v>44743</v>
      </c>
      <c r="Q37" s="360">
        <f>56597</f>
        <v>56597</v>
      </c>
      <c r="R37" s="344">
        <f>56597.77*50%</f>
        <v>28298.884999999998</v>
      </c>
      <c r="S37" s="361">
        <v>0</v>
      </c>
      <c r="T37" s="362">
        <f>56597.77*50%</f>
        <v>28298.884999999998</v>
      </c>
      <c r="U37" s="347">
        <v>36077.199999999997</v>
      </c>
      <c r="V37" s="347"/>
      <c r="W37" s="361"/>
      <c r="X37" s="344">
        <f>56597.77*50%</f>
        <v>28298.884999999998</v>
      </c>
      <c r="Y37" s="344">
        <f>56597.77*50%</f>
        <v>28298.884999999998</v>
      </c>
      <c r="Z37" s="347"/>
      <c r="AA37" s="364"/>
      <c r="AB37" s="344">
        <f>56597.77*50%</f>
        <v>28298.884999999998</v>
      </c>
      <c r="AC37" s="344">
        <f>56597.77*50%</f>
        <v>28298.884999999998</v>
      </c>
      <c r="AD37" s="347"/>
      <c r="AE37" s="351"/>
      <c r="AF37" s="344">
        <f>56597.77*50%</f>
        <v>28298.884999999998</v>
      </c>
      <c r="AG37" s="344"/>
      <c r="AH37" s="344"/>
      <c r="AI37" s="350"/>
      <c r="AJ37" s="344"/>
      <c r="AK37" s="350"/>
      <c r="AL37" s="344"/>
      <c r="AM37" s="350"/>
      <c r="AN37" s="344"/>
      <c r="AO37" s="350"/>
      <c r="AP37" s="344"/>
      <c r="AQ37" s="350"/>
      <c r="AR37" s="344"/>
      <c r="AS37" s="350"/>
      <c r="AT37" s="344"/>
      <c r="AU37" s="350"/>
      <c r="AV37" s="344"/>
      <c r="AW37" s="350"/>
      <c r="AX37" s="344"/>
      <c r="AY37" s="364"/>
    </row>
    <row r="38" spans="1:51" ht="15.75" hidden="1">
      <c r="A38" s="188" t="s">
        <v>218</v>
      </c>
      <c r="B38" s="180" t="s">
        <v>83</v>
      </c>
      <c r="C38" s="192" t="s">
        <v>578</v>
      </c>
      <c r="D38" s="168" t="s">
        <v>23</v>
      </c>
      <c r="E38" s="197" t="s">
        <v>178</v>
      </c>
      <c r="F38" s="196" t="s">
        <v>180</v>
      </c>
      <c r="G38" s="196">
        <v>0</v>
      </c>
      <c r="H38" s="196">
        <v>0</v>
      </c>
      <c r="I38" s="294">
        <v>0</v>
      </c>
      <c r="J38" s="298" t="s">
        <v>315</v>
      </c>
      <c r="K38" s="194" t="s">
        <v>316</v>
      </c>
      <c r="L38" s="183"/>
      <c r="M38" s="183" t="s">
        <v>369</v>
      </c>
      <c r="N38" s="183"/>
      <c r="O38" s="183" t="s">
        <v>316</v>
      </c>
      <c r="P38" s="209">
        <v>44573</v>
      </c>
      <c r="Q38" s="360">
        <v>10900</v>
      </c>
      <c r="R38" s="344">
        <v>10900</v>
      </c>
      <c r="S38" s="361">
        <v>0</v>
      </c>
      <c r="T38" s="362">
        <v>10900</v>
      </c>
      <c r="U38" s="347">
        <v>36077.199999999997</v>
      </c>
      <c r="V38" s="347"/>
      <c r="W38" s="361"/>
      <c r="X38" s="344">
        <v>10900</v>
      </c>
      <c r="Y38" s="344">
        <v>10900</v>
      </c>
      <c r="Z38" s="347"/>
      <c r="AA38" s="364"/>
      <c r="AB38" s="344">
        <v>10900</v>
      </c>
      <c r="AC38" s="344">
        <v>10900</v>
      </c>
      <c r="AD38" s="347"/>
      <c r="AE38" s="351"/>
      <c r="AF38" s="344">
        <v>10900</v>
      </c>
      <c r="AG38" s="344"/>
      <c r="AH38" s="344"/>
      <c r="AI38" s="350"/>
      <c r="AJ38" s="344"/>
      <c r="AK38" s="350"/>
      <c r="AL38" s="344"/>
      <c r="AM38" s="350"/>
      <c r="AN38" s="344"/>
      <c r="AO38" s="350"/>
      <c r="AP38" s="344"/>
      <c r="AQ38" s="350"/>
      <c r="AR38" s="344"/>
      <c r="AS38" s="350"/>
      <c r="AT38" s="344"/>
      <c r="AU38" s="350"/>
      <c r="AV38" s="344"/>
      <c r="AW38" s="350"/>
      <c r="AX38" s="344"/>
      <c r="AY38" s="364"/>
    </row>
    <row r="39" spans="1:51" ht="16.5" hidden="1">
      <c r="A39" s="188" t="s">
        <v>237</v>
      </c>
      <c r="B39" s="178" t="s">
        <v>298</v>
      </c>
      <c r="C39" s="193" t="s">
        <v>574</v>
      </c>
      <c r="D39" s="169" t="s">
        <v>23</v>
      </c>
      <c r="E39" s="197" t="s">
        <v>178</v>
      </c>
      <c r="F39" s="196">
        <v>0</v>
      </c>
      <c r="G39" s="196">
        <v>0</v>
      </c>
      <c r="H39" s="196">
        <v>0</v>
      </c>
      <c r="I39" s="294">
        <v>0</v>
      </c>
      <c r="J39" s="298" t="s">
        <v>315</v>
      </c>
      <c r="K39" s="194" t="s">
        <v>316</v>
      </c>
      <c r="L39" s="183"/>
      <c r="M39" s="183" t="s">
        <v>369</v>
      </c>
      <c r="N39" s="183"/>
      <c r="O39" s="183" t="s">
        <v>316</v>
      </c>
      <c r="P39" s="209">
        <v>44844</v>
      </c>
      <c r="Q39" s="360">
        <v>20370.7</v>
      </c>
      <c r="R39" s="344">
        <v>10900</v>
      </c>
      <c r="S39" s="361">
        <v>0</v>
      </c>
      <c r="T39" s="362">
        <v>10900</v>
      </c>
      <c r="U39" s="347">
        <v>36077.199999999997</v>
      </c>
      <c r="V39" s="347"/>
      <c r="W39" s="361"/>
      <c r="X39" s="344">
        <v>10900</v>
      </c>
      <c r="Y39" s="344">
        <v>10900</v>
      </c>
      <c r="Z39" s="347"/>
      <c r="AA39" s="364"/>
      <c r="AB39" s="344">
        <v>10900</v>
      </c>
      <c r="AC39" s="344">
        <v>10900</v>
      </c>
      <c r="AD39" s="347"/>
      <c r="AE39" s="351"/>
      <c r="AF39" s="344">
        <v>10900</v>
      </c>
      <c r="AG39" s="344"/>
      <c r="AH39" s="344"/>
      <c r="AI39" s="350"/>
      <c r="AJ39" s="344"/>
      <c r="AK39" s="350"/>
      <c r="AL39" s="344"/>
      <c r="AM39" s="350"/>
      <c r="AN39" s="344"/>
      <c r="AO39" s="350"/>
      <c r="AP39" s="344"/>
      <c r="AQ39" s="350"/>
      <c r="AR39" s="344"/>
      <c r="AS39" s="350"/>
      <c r="AT39" s="344"/>
      <c r="AU39" s="350"/>
      <c r="AV39" s="344"/>
      <c r="AW39" s="350"/>
      <c r="AX39" s="344"/>
      <c r="AY39" s="364"/>
    </row>
    <row r="40" spans="1:51" ht="16.5" hidden="1">
      <c r="A40" s="188" t="s">
        <v>255</v>
      </c>
      <c r="B40" s="178" t="s">
        <v>73</v>
      </c>
      <c r="C40" s="191" t="s">
        <v>575</v>
      </c>
      <c r="D40" s="167" t="s">
        <v>23</v>
      </c>
      <c r="E40" s="197" t="s">
        <v>178</v>
      </c>
      <c r="F40" s="196" t="s">
        <v>181</v>
      </c>
      <c r="G40" s="196">
        <v>0</v>
      </c>
      <c r="H40" s="196">
        <v>0</v>
      </c>
      <c r="I40" s="294">
        <v>0</v>
      </c>
      <c r="J40" s="298" t="s">
        <v>315</v>
      </c>
      <c r="K40" s="194" t="s">
        <v>316</v>
      </c>
      <c r="L40" s="183"/>
      <c r="M40" s="183" t="s">
        <v>369</v>
      </c>
      <c r="N40" s="183"/>
      <c r="O40" s="183" t="s">
        <v>316</v>
      </c>
      <c r="P40" s="209">
        <v>44844</v>
      </c>
      <c r="Q40" s="360">
        <v>20370.7</v>
      </c>
      <c r="R40" s="344">
        <v>10900</v>
      </c>
      <c r="S40" s="361">
        <v>0</v>
      </c>
      <c r="T40" s="362">
        <v>10900</v>
      </c>
      <c r="U40" s="347">
        <v>36077.199999999997</v>
      </c>
      <c r="V40" s="347"/>
      <c r="W40" s="361"/>
      <c r="X40" s="344">
        <v>10900</v>
      </c>
      <c r="Y40" s="344">
        <v>10900</v>
      </c>
      <c r="Z40" s="347"/>
      <c r="AA40" s="364"/>
      <c r="AB40" s="344">
        <v>10900</v>
      </c>
      <c r="AC40" s="344">
        <v>10900</v>
      </c>
      <c r="AD40" s="347"/>
      <c r="AE40" s="351"/>
      <c r="AF40" s="344">
        <v>10900</v>
      </c>
      <c r="AG40" s="344"/>
      <c r="AH40" s="344"/>
      <c r="AI40" s="350"/>
      <c r="AJ40" s="344"/>
      <c r="AK40" s="350"/>
      <c r="AL40" s="344"/>
      <c r="AM40" s="350"/>
      <c r="AN40" s="344"/>
      <c r="AO40" s="350"/>
      <c r="AP40" s="344"/>
      <c r="AQ40" s="350"/>
      <c r="AR40" s="344"/>
      <c r="AS40" s="350"/>
      <c r="AT40" s="344"/>
      <c r="AU40" s="350"/>
      <c r="AV40" s="344"/>
      <c r="AW40" s="350"/>
      <c r="AX40" s="344"/>
      <c r="AY40" s="364"/>
    </row>
    <row r="41" spans="1:51" ht="16.5" hidden="1">
      <c r="A41" s="188" t="s">
        <v>221</v>
      </c>
      <c r="B41" s="178" t="s">
        <v>113</v>
      </c>
      <c r="C41" s="191" t="s">
        <v>579</v>
      </c>
      <c r="D41" s="167" t="s">
        <v>23</v>
      </c>
      <c r="E41" s="197" t="s">
        <v>178</v>
      </c>
      <c r="F41" s="196" t="s">
        <v>180</v>
      </c>
      <c r="G41" s="196">
        <v>0</v>
      </c>
      <c r="H41" s="196">
        <v>0</v>
      </c>
      <c r="I41" s="294">
        <v>0</v>
      </c>
      <c r="J41" s="298" t="s">
        <v>315</v>
      </c>
      <c r="K41" s="194" t="s">
        <v>316</v>
      </c>
      <c r="L41" s="183"/>
      <c r="M41" s="183" t="s">
        <v>369</v>
      </c>
      <c r="N41" s="183"/>
      <c r="O41" s="183" t="s">
        <v>316</v>
      </c>
      <c r="P41" s="209">
        <v>44844</v>
      </c>
      <c r="Q41" s="360">
        <v>20370.7</v>
      </c>
      <c r="R41" s="344">
        <v>10900</v>
      </c>
      <c r="S41" s="361">
        <v>0</v>
      </c>
      <c r="T41" s="362">
        <v>10900</v>
      </c>
      <c r="U41" s="347">
        <v>36077.199999999997</v>
      </c>
      <c r="V41" s="347"/>
      <c r="W41" s="361"/>
      <c r="X41" s="344">
        <v>10900</v>
      </c>
      <c r="Y41" s="344">
        <v>10900</v>
      </c>
      <c r="Z41" s="347"/>
      <c r="AA41" s="364"/>
      <c r="AB41" s="344">
        <v>10900</v>
      </c>
      <c r="AC41" s="344">
        <v>10900</v>
      </c>
      <c r="AD41" s="347"/>
      <c r="AE41" s="351"/>
      <c r="AF41" s="344">
        <v>10900</v>
      </c>
      <c r="AG41" s="344"/>
      <c r="AH41" s="344"/>
      <c r="AI41" s="350"/>
      <c r="AJ41" s="344"/>
      <c r="AK41" s="350"/>
      <c r="AL41" s="344"/>
      <c r="AM41" s="350"/>
      <c r="AN41" s="344"/>
      <c r="AO41" s="350"/>
      <c r="AP41" s="344"/>
      <c r="AQ41" s="350"/>
      <c r="AR41" s="344"/>
      <c r="AS41" s="350"/>
      <c r="AT41" s="344"/>
      <c r="AU41" s="350"/>
      <c r="AV41" s="344"/>
      <c r="AW41" s="350"/>
      <c r="AX41" s="344"/>
      <c r="AY41" s="364"/>
    </row>
    <row r="42" spans="1:51" ht="25.5" hidden="1">
      <c r="A42" s="188" t="s">
        <v>194</v>
      </c>
      <c r="B42" s="176" t="s">
        <v>89</v>
      </c>
      <c r="C42" s="190" t="s">
        <v>559</v>
      </c>
      <c r="D42" s="166" t="s">
        <v>23</v>
      </c>
      <c r="E42" s="197" t="s">
        <v>182</v>
      </c>
      <c r="F42" s="196" t="s">
        <v>175</v>
      </c>
      <c r="G42" s="196" t="s">
        <v>195</v>
      </c>
      <c r="H42" s="196">
        <v>0</v>
      </c>
      <c r="I42" s="294">
        <v>0</v>
      </c>
      <c r="J42" s="298" t="s">
        <v>315</v>
      </c>
      <c r="K42" s="194" t="s">
        <v>316</v>
      </c>
      <c r="L42" s="183"/>
      <c r="M42" s="183" t="s">
        <v>369</v>
      </c>
      <c r="N42" s="183"/>
      <c r="O42" s="183" t="s">
        <v>316</v>
      </c>
      <c r="P42" s="209">
        <v>44743</v>
      </c>
      <c r="Q42" s="360">
        <f>56597</f>
        <v>56597</v>
      </c>
      <c r="R42" s="344">
        <f>56597.77*50%</f>
        <v>28298.884999999998</v>
      </c>
      <c r="S42" s="361">
        <v>0</v>
      </c>
      <c r="T42" s="362">
        <f>56597.77*50%</f>
        <v>28298.884999999998</v>
      </c>
      <c r="U42" s="347">
        <v>36077.199999999997</v>
      </c>
      <c r="V42" s="347"/>
      <c r="W42" s="361"/>
      <c r="X42" s="344">
        <f>56597.77*50%</f>
        <v>28298.884999999998</v>
      </c>
      <c r="Y42" s="344">
        <f>56597.77*50%</f>
        <v>28298.884999999998</v>
      </c>
      <c r="Z42" s="347"/>
      <c r="AA42" s="364"/>
      <c r="AB42" s="344">
        <f>56597.77*50%</f>
        <v>28298.884999999998</v>
      </c>
      <c r="AC42" s="344">
        <f>56597.77*50%</f>
        <v>28298.884999999998</v>
      </c>
      <c r="AD42" s="347"/>
      <c r="AE42" s="351"/>
      <c r="AF42" s="344">
        <f>56597.77*50%</f>
        <v>28298.884999999998</v>
      </c>
      <c r="AG42" s="344"/>
      <c r="AH42" s="344"/>
      <c r="AI42" s="350"/>
      <c r="AJ42" s="344"/>
      <c r="AK42" s="350"/>
      <c r="AL42" s="344"/>
      <c r="AM42" s="350"/>
      <c r="AN42" s="344"/>
      <c r="AO42" s="350"/>
      <c r="AP42" s="344"/>
      <c r="AQ42" s="350"/>
      <c r="AR42" s="344"/>
      <c r="AS42" s="350"/>
      <c r="AT42" s="344"/>
      <c r="AU42" s="350"/>
      <c r="AV42" s="344"/>
      <c r="AW42" s="350"/>
      <c r="AX42" s="344"/>
      <c r="AY42" s="364"/>
    </row>
    <row r="43" spans="1:51" hidden="1">
      <c r="A43" s="188" t="s">
        <v>196</v>
      </c>
      <c r="B43" s="176" t="s">
        <v>67</v>
      </c>
      <c r="C43" s="190" t="s">
        <v>559</v>
      </c>
      <c r="D43" s="166" t="s">
        <v>23</v>
      </c>
      <c r="E43" s="197" t="s">
        <v>182</v>
      </c>
      <c r="F43" s="196" t="s">
        <v>175</v>
      </c>
      <c r="G43" s="196" t="s">
        <v>178</v>
      </c>
      <c r="H43" s="196">
        <v>0</v>
      </c>
      <c r="I43" s="294">
        <v>0</v>
      </c>
      <c r="J43" s="298" t="s">
        <v>315</v>
      </c>
      <c r="K43" s="194" t="s">
        <v>316</v>
      </c>
      <c r="L43" s="183"/>
      <c r="M43" s="183" t="s">
        <v>369</v>
      </c>
      <c r="N43" s="183"/>
      <c r="O43" s="183" t="s">
        <v>316</v>
      </c>
      <c r="P43" s="209">
        <v>44743</v>
      </c>
      <c r="Q43" s="360">
        <f>56597</f>
        <v>56597</v>
      </c>
      <c r="R43" s="344">
        <f>56597.77*50%</f>
        <v>28298.884999999998</v>
      </c>
      <c r="S43" s="361">
        <v>0</v>
      </c>
      <c r="T43" s="362">
        <f>56597.77*50%</f>
        <v>28298.884999999998</v>
      </c>
      <c r="U43" s="347">
        <v>36077.199999999997</v>
      </c>
      <c r="V43" s="347"/>
      <c r="W43" s="361"/>
      <c r="X43" s="344">
        <f>56597.77*50%</f>
        <v>28298.884999999998</v>
      </c>
      <c r="Y43" s="344">
        <f>56597.77*50%</f>
        <v>28298.884999999998</v>
      </c>
      <c r="Z43" s="347"/>
      <c r="AA43" s="364"/>
      <c r="AB43" s="344">
        <f>56597.77*50%</f>
        <v>28298.884999999998</v>
      </c>
      <c r="AC43" s="344">
        <f>56597.77*50%</f>
        <v>28298.884999999998</v>
      </c>
      <c r="AD43" s="347"/>
      <c r="AE43" s="351"/>
      <c r="AF43" s="344">
        <f>56597.77*50%</f>
        <v>28298.884999999998</v>
      </c>
      <c r="AG43" s="344"/>
      <c r="AH43" s="344"/>
      <c r="AI43" s="350"/>
      <c r="AJ43" s="344"/>
      <c r="AK43" s="350"/>
      <c r="AL43" s="344"/>
      <c r="AM43" s="350"/>
      <c r="AN43" s="344"/>
      <c r="AO43" s="350"/>
      <c r="AP43" s="344"/>
      <c r="AQ43" s="350"/>
      <c r="AR43" s="344"/>
      <c r="AS43" s="350"/>
      <c r="AT43" s="344"/>
      <c r="AU43" s="350"/>
      <c r="AV43" s="344"/>
      <c r="AW43" s="350"/>
      <c r="AX43" s="344"/>
      <c r="AY43" s="364"/>
    </row>
    <row r="44" spans="1:51" hidden="1">
      <c r="A44" s="188" t="s">
        <v>204</v>
      </c>
      <c r="B44" s="176" t="s">
        <v>78</v>
      </c>
      <c r="C44" s="190" t="s">
        <v>559</v>
      </c>
      <c r="D44" s="166" t="s">
        <v>23</v>
      </c>
      <c r="E44" s="197" t="s">
        <v>182</v>
      </c>
      <c r="F44" s="196" t="s">
        <v>180</v>
      </c>
      <c r="G44" s="196">
        <v>0</v>
      </c>
      <c r="H44" s="196">
        <v>0</v>
      </c>
      <c r="I44" s="294">
        <v>0</v>
      </c>
      <c r="J44" s="298" t="s">
        <v>315</v>
      </c>
      <c r="K44" s="194" t="s">
        <v>316</v>
      </c>
      <c r="L44" s="183"/>
      <c r="M44" s="183" t="s">
        <v>369</v>
      </c>
      <c r="N44" s="183"/>
      <c r="O44" s="183" t="s">
        <v>316</v>
      </c>
      <c r="P44" s="209">
        <v>44743</v>
      </c>
      <c r="Q44" s="360">
        <f>56597</f>
        <v>56597</v>
      </c>
      <c r="R44" s="344">
        <f>56597.77*50%</f>
        <v>28298.884999999998</v>
      </c>
      <c r="S44" s="361">
        <v>0</v>
      </c>
      <c r="T44" s="362">
        <f>56597.77*50%</f>
        <v>28298.884999999998</v>
      </c>
      <c r="U44" s="347">
        <v>36077.199999999997</v>
      </c>
      <c r="V44" s="347"/>
      <c r="W44" s="361"/>
      <c r="X44" s="344">
        <f>56597.77*50%</f>
        <v>28298.884999999998</v>
      </c>
      <c r="Y44" s="344">
        <f>56597.77*50%</f>
        <v>28298.884999999998</v>
      </c>
      <c r="Z44" s="347"/>
      <c r="AA44" s="364"/>
      <c r="AB44" s="344">
        <f>56597.77*50%</f>
        <v>28298.884999999998</v>
      </c>
      <c r="AC44" s="344">
        <f>56597.77*50%</f>
        <v>28298.884999999998</v>
      </c>
      <c r="AD44" s="347"/>
      <c r="AE44" s="351"/>
      <c r="AF44" s="344">
        <f>56597.77*50%</f>
        <v>28298.884999999998</v>
      </c>
      <c r="AG44" s="344"/>
      <c r="AH44" s="344"/>
      <c r="AI44" s="350"/>
      <c r="AJ44" s="344"/>
      <c r="AK44" s="350"/>
      <c r="AL44" s="344"/>
      <c r="AM44" s="350"/>
      <c r="AN44" s="344"/>
      <c r="AO44" s="350"/>
      <c r="AP44" s="344"/>
      <c r="AQ44" s="350"/>
      <c r="AR44" s="344"/>
      <c r="AS44" s="350"/>
      <c r="AT44" s="344"/>
      <c r="AU44" s="350"/>
      <c r="AV44" s="344"/>
      <c r="AW44" s="350"/>
      <c r="AX44" s="344"/>
      <c r="AY44" s="364"/>
    </row>
    <row r="45" spans="1:51" ht="15.75" hidden="1">
      <c r="A45" s="188" t="s">
        <v>234</v>
      </c>
      <c r="B45" s="182" t="s">
        <v>74</v>
      </c>
      <c r="C45" s="193" t="s">
        <v>574</v>
      </c>
      <c r="D45" s="169" t="s">
        <v>23</v>
      </c>
      <c r="E45" s="197" t="s">
        <v>182</v>
      </c>
      <c r="F45" s="196">
        <v>0</v>
      </c>
      <c r="G45" s="196">
        <v>0</v>
      </c>
      <c r="H45" s="196">
        <v>0</v>
      </c>
      <c r="I45" s="294">
        <v>0</v>
      </c>
      <c r="J45" s="298" t="s">
        <v>315</v>
      </c>
      <c r="K45" s="194" t="s">
        <v>316</v>
      </c>
      <c r="L45" s="183"/>
      <c r="M45" s="183" t="s">
        <v>369</v>
      </c>
      <c r="N45" s="183"/>
      <c r="O45" s="183" t="s">
        <v>316</v>
      </c>
      <c r="P45" s="209">
        <v>44844</v>
      </c>
      <c r="Q45" s="360">
        <v>20370.7</v>
      </c>
      <c r="R45" s="344">
        <v>10900</v>
      </c>
      <c r="S45" s="361">
        <v>0</v>
      </c>
      <c r="T45" s="362">
        <v>10900</v>
      </c>
      <c r="U45" s="347">
        <v>36077.199999999997</v>
      </c>
      <c r="V45" s="347"/>
      <c r="W45" s="361"/>
      <c r="X45" s="344">
        <v>10900</v>
      </c>
      <c r="Y45" s="344">
        <v>10900</v>
      </c>
      <c r="Z45" s="347"/>
      <c r="AA45" s="364"/>
      <c r="AB45" s="344">
        <v>10900</v>
      </c>
      <c r="AC45" s="344">
        <v>10900</v>
      </c>
      <c r="AD45" s="347"/>
      <c r="AE45" s="351"/>
      <c r="AF45" s="344">
        <v>10900</v>
      </c>
      <c r="AG45" s="344"/>
      <c r="AH45" s="344"/>
      <c r="AI45" s="350"/>
      <c r="AJ45" s="344"/>
      <c r="AK45" s="350"/>
      <c r="AL45" s="344"/>
      <c r="AM45" s="350"/>
      <c r="AN45" s="344"/>
      <c r="AO45" s="350"/>
      <c r="AP45" s="344"/>
      <c r="AQ45" s="350"/>
      <c r="AR45" s="344"/>
      <c r="AS45" s="350"/>
      <c r="AT45" s="344"/>
      <c r="AU45" s="350"/>
      <c r="AV45" s="344"/>
      <c r="AW45" s="350"/>
      <c r="AX45" s="344"/>
      <c r="AY45" s="364"/>
    </row>
    <row r="46" spans="1:51" ht="16.5" hidden="1">
      <c r="A46" s="188" t="s">
        <v>240</v>
      </c>
      <c r="B46" s="181" t="s">
        <v>63</v>
      </c>
      <c r="C46" s="191" t="s">
        <v>574</v>
      </c>
      <c r="D46" s="167" t="s">
        <v>23</v>
      </c>
      <c r="E46" s="197" t="s">
        <v>182</v>
      </c>
      <c r="F46" s="196" t="s">
        <v>179</v>
      </c>
      <c r="G46" s="196">
        <v>0</v>
      </c>
      <c r="H46" s="196">
        <v>0</v>
      </c>
      <c r="I46" s="294">
        <v>0</v>
      </c>
      <c r="J46" s="298" t="s">
        <v>315</v>
      </c>
      <c r="K46" s="194" t="s">
        <v>316</v>
      </c>
      <c r="L46" s="183"/>
      <c r="M46" s="183" t="s">
        <v>369</v>
      </c>
      <c r="N46" s="183"/>
      <c r="O46" s="183" t="s">
        <v>316</v>
      </c>
      <c r="P46" s="209">
        <v>44844</v>
      </c>
      <c r="Q46" s="360">
        <v>20370.7</v>
      </c>
      <c r="R46" s="344">
        <v>10900</v>
      </c>
      <c r="S46" s="361">
        <v>0</v>
      </c>
      <c r="T46" s="362">
        <v>10900</v>
      </c>
      <c r="U46" s="347">
        <v>36077.199999999997</v>
      </c>
      <c r="V46" s="347"/>
      <c r="W46" s="361"/>
      <c r="X46" s="344">
        <v>10900</v>
      </c>
      <c r="Y46" s="344">
        <v>10900</v>
      </c>
      <c r="Z46" s="347"/>
      <c r="AA46" s="364"/>
      <c r="AB46" s="344">
        <v>10900</v>
      </c>
      <c r="AC46" s="344">
        <v>10900</v>
      </c>
      <c r="AD46" s="347"/>
      <c r="AE46" s="351"/>
      <c r="AF46" s="344">
        <v>10900</v>
      </c>
      <c r="AG46" s="344"/>
      <c r="AH46" s="344"/>
      <c r="AI46" s="350"/>
      <c r="AJ46" s="344"/>
      <c r="AK46" s="350"/>
      <c r="AL46" s="344"/>
      <c r="AM46" s="350"/>
      <c r="AN46" s="344"/>
      <c r="AO46" s="350"/>
      <c r="AP46" s="344"/>
      <c r="AQ46" s="350"/>
      <c r="AR46" s="344"/>
      <c r="AS46" s="350"/>
      <c r="AT46" s="344"/>
      <c r="AU46" s="350"/>
      <c r="AV46" s="344"/>
      <c r="AW46" s="350"/>
      <c r="AX46" s="344"/>
      <c r="AY46" s="364"/>
    </row>
    <row r="47" spans="1:51" ht="16.5" hidden="1">
      <c r="A47" s="188" t="s">
        <v>300</v>
      </c>
      <c r="B47" s="178" t="s">
        <v>133</v>
      </c>
      <c r="C47" s="191" t="s">
        <v>579</v>
      </c>
      <c r="D47" s="167" t="s">
        <v>23</v>
      </c>
      <c r="E47" s="197" t="s">
        <v>182</v>
      </c>
      <c r="F47" s="196" t="s">
        <v>177</v>
      </c>
      <c r="G47" s="196">
        <v>0</v>
      </c>
      <c r="H47" s="196">
        <v>0</v>
      </c>
      <c r="I47" s="294">
        <v>0</v>
      </c>
      <c r="J47" s="298" t="s">
        <v>315</v>
      </c>
      <c r="K47" s="194" t="s">
        <v>316</v>
      </c>
      <c r="L47" s="183"/>
      <c r="M47" s="183" t="s">
        <v>369</v>
      </c>
      <c r="N47" s="183"/>
      <c r="O47" s="183" t="s">
        <v>316</v>
      </c>
      <c r="P47" s="209">
        <v>44844</v>
      </c>
      <c r="Q47" s="360">
        <v>20370.7</v>
      </c>
      <c r="R47" s="344">
        <v>10900</v>
      </c>
      <c r="S47" s="361">
        <v>0</v>
      </c>
      <c r="T47" s="362">
        <v>10900</v>
      </c>
      <c r="U47" s="347">
        <v>36077.199999999997</v>
      </c>
      <c r="V47" s="347"/>
      <c r="W47" s="361"/>
      <c r="X47" s="344">
        <v>10900</v>
      </c>
      <c r="Y47" s="344">
        <v>10900</v>
      </c>
      <c r="Z47" s="347"/>
      <c r="AA47" s="364"/>
      <c r="AB47" s="344">
        <v>10900</v>
      </c>
      <c r="AC47" s="344">
        <v>10900</v>
      </c>
      <c r="AD47" s="347"/>
      <c r="AE47" s="351"/>
      <c r="AF47" s="344">
        <v>10900</v>
      </c>
      <c r="AG47" s="344"/>
      <c r="AH47" s="344"/>
      <c r="AI47" s="350"/>
      <c r="AJ47" s="344"/>
      <c r="AK47" s="350"/>
      <c r="AL47" s="344"/>
      <c r="AM47" s="350"/>
      <c r="AN47" s="344"/>
      <c r="AO47" s="350"/>
      <c r="AP47" s="344"/>
      <c r="AQ47" s="350"/>
      <c r="AR47" s="344"/>
      <c r="AS47" s="350"/>
      <c r="AT47" s="344"/>
      <c r="AU47" s="350"/>
      <c r="AV47" s="344"/>
      <c r="AW47" s="350"/>
      <c r="AX47" s="344"/>
      <c r="AY47" s="364"/>
    </row>
    <row r="48" spans="1:51" hidden="1">
      <c r="A48" s="188" t="s">
        <v>198</v>
      </c>
      <c r="B48" s="176" t="s">
        <v>115</v>
      </c>
      <c r="C48" s="190" t="s">
        <v>559</v>
      </c>
      <c r="D48" s="166" t="s">
        <v>23</v>
      </c>
      <c r="E48" s="197" t="s">
        <v>195</v>
      </c>
      <c r="F48" s="196" t="s">
        <v>181</v>
      </c>
      <c r="G48" s="196">
        <v>0</v>
      </c>
      <c r="H48" s="196">
        <v>0</v>
      </c>
      <c r="I48" s="294">
        <v>0</v>
      </c>
      <c r="J48" s="298" t="s">
        <v>315</v>
      </c>
      <c r="K48" s="194" t="s">
        <v>316</v>
      </c>
      <c r="L48" s="183"/>
      <c r="M48" s="183" t="s">
        <v>369</v>
      </c>
      <c r="N48" s="183"/>
      <c r="O48" s="183" t="s">
        <v>316</v>
      </c>
      <c r="P48" s="209">
        <v>44743</v>
      </c>
      <c r="Q48" s="360">
        <f>56597</f>
        <v>56597</v>
      </c>
      <c r="R48" s="344">
        <f>56597.77*50%</f>
        <v>28298.884999999998</v>
      </c>
      <c r="S48" s="361">
        <v>0</v>
      </c>
      <c r="T48" s="362">
        <f>56597.77*50%</f>
        <v>28298.884999999998</v>
      </c>
      <c r="U48" s="347">
        <v>36077.199999999997</v>
      </c>
      <c r="V48" s="347"/>
      <c r="W48" s="361"/>
      <c r="X48" s="344">
        <f>56597.77*50%</f>
        <v>28298.884999999998</v>
      </c>
      <c r="Y48" s="344">
        <f>56597.77*50%</f>
        <v>28298.884999999998</v>
      </c>
      <c r="Z48" s="347"/>
      <c r="AA48" s="364"/>
      <c r="AB48" s="344">
        <f>56597.77*50%</f>
        <v>28298.884999999998</v>
      </c>
      <c r="AC48" s="344">
        <f>56597.77*50%</f>
        <v>28298.884999999998</v>
      </c>
      <c r="AD48" s="347"/>
      <c r="AE48" s="351"/>
      <c r="AF48" s="344">
        <f>56597.77*50%</f>
        <v>28298.884999999998</v>
      </c>
      <c r="AG48" s="344"/>
      <c r="AH48" s="344"/>
      <c r="AI48" s="350"/>
      <c r="AJ48" s="344"/>
      <c r="AK48" s="350"/>
      <c r="AL48" s="344"/>
      <c r="AM48" s="350"/>
      <c r="AN48" s="344"/>
      <c r="AO48" s="350"/>
      <c r="AP48" s="344"/>
      <c r="AQ48" s="350"/>
      <c r="AR48" s="344"/>
      <c r="AS48" s="350"/>
      <c r="AT48" s="344"/>
      <c r="AU48" s="350"/>
      <c r="AV48" s="344"/>
      <c r="AW48" s="350"/>
      <c r="AX48" s="344"/>
      <c r="AY48" s="364"/>
    </row>
    <row r="49" spans="1:51" hidden="1">
      <c r="A49" s="188" t="s">
        <v>301</v>
      </c>
      <c r="B49" s="176" t="s">
        <v>134</v>
      </c>
      <c r="C49" s="190" t="s">
        <v>559</v>
      </c>
      <c r="D49" s="166" t="s">
        <v>23</v>
      </c>
      <c r="E49" s="197" t="s">
        <v>195</v>
      </c>
      <c r="F49" s="196" t="s">
        <v>178</v>
      </c>
      <c r="G49" s="196">
        <v>0</v>
      </c>
      <c r="H49" s="196">
        <v>0</v>
      </c>
      <c r="I49" s="294">
        <v>0</v>
      </c>
      <c r="J49" s="298" t="s">
        <v>315</v>
      </c>
      <c r="K49" s="194" t="s">
        <v>316</v>
      </c>
      <c r="L49" s="183"/>
      <c r="M49" s="183" t="s">
        <v>369</v>
      </c>
      <c r="N49" s="183"/>
      <c r="O49" s="183" t="s">
        <v>316</v>
      </c>
      <c r="P49" s="209">
        <v>44743</v>
      </c>
      <c r="Q49" s="360">
        <f>56597</f>
        <v>56597</v>
      </c>
      <c r="R49" s="344">
        <f>56597.77*50%</f>
        <v>28298.884999999998</v>
      </c>
      <c r="S49" s="361">
        <v>0</v>
      </c>
      <c r="T49" s="362">
        <f>56597.77*50%</f>
        <v>28298.884999999998</v>
      </c>
      <c r="U49" s="347">
        <v>36077.199999999997</v>
      </c>
      <c r="V49" s="347"/>
      <c r="W49" s="361"/>
      <c r="X49" s="344">
        <f>56597.77*50%</f>
        <v>28298.884999999998</v>
      </c>
      <c r="Y49" s="344">
        <f>56597.77*50%</f>
        <v>28298.884999999998</v>
      </c>
      <c r="Z49" s="347"/>
      <c r="AA49" s="364"/>
      <c r="AB49" s="344">
        <f>56597.77*50%</f>
        <v>28298.884999999998</v>
      </c>
      <c r="AC49" s="344">
        <f>56597.77*50%</f>
        <v>28298.884999999998</v>
      </c>
      <c r="AD49" s="347"/>
      <c r="AE49" s="351"/>
      <c r="AF49" s="344">
        <f>56597.77*50%</f>
        <v>28298.884999999998</v>
      </c>
      <c r="AG49" s="344"/>
      <c r="AH49" s="344"/>
      <c r="AI49" s="350"/>
      <c r="AJ49" s="344"/>
      <c r="AK49" s="350"/>
      <c r="AL49" s="344"/>
      <c r="AM49" s="350"/>
      <c r="AN49" s="344"/>
      <c r="AO49" s="350"/>
      <c r="AP49" s="344"/>
      <c r="AQ49" s="350"/>
      <c r="AR49" s="344"/>
      <c r="AS49" s="350"/>
      <c r="AT49" s="344"/>
      <c r="AU49" s="350"/>
      <c r="AV49" s="344"/>
      <c r="AW49" s="350"/>
      <c r="AX49" s="344"/>
      <c r="AY49" s="364"/>
    </row>
    <row r="50" spans="1:51" ht="16.5" hidden="1">
      <c r="A50" s="188" t="s">
        <v>280</v>
      </c>
      <c r="B50" s="178" t="s">
        <v>131</v>
      </c>
      <c r="C50" s="191" t="s">
        <v>578</v>
      </c>
      <c r="D50" s="167" t="s">
        <v>23</v>
      </c>
      <c r="E50" s="197" t="s">
        <v>195</v>
      </c>
      <c r="F50" s="196">
        <v>0</v>
      </c>
      <c r="G50" s="196">
        <v>0</v>
      </c>
      <c r="H50" s="196">
        <v>0</v>
      </c>
      <c r="I50" s="294">
        <v>0</v>
      </c>
      <c r="J50" s="298" t="s">
        <v>315</v>
      </c>
      <c r="K50" s="194" t="s">
        <v>316</v>
      </c>
      <c r="L50" s="183"/>
      <c r="M50" s="183" t="s">
        <v>369</v>
      </c>
      <c r="N50" s="183"/>
      <c r="O50" s="183" t="s">
        <v>316</v>
      </c>
      <c r="P50" s="209">
        <v>44789</v>
      </c>
      <c r="Q50" s="360">
        <v>20370.7</v>
      </c>
      <c r="R50" s="344">
        <v>10900</v>
      </c>
      <c r="S50" s="361">
        <v>0</v>
      </c>
      <c r="T50" s="362">
        <v>10900</v>
      </c>
      <c r="U50" s="347">
        <v>36077.199999999997</v>
      </c>
      <c r="V50" s="347"/>
      <c r="W50" s="361"/>
      <c r="X50" s="344">
        <v>10900</v>
      </c>
      <c r="Y50" s="344">
        <v>10900</v>
      </c>
      <c r="Z50" s="347"/>
      <c r="AA50" s="364"/>
      <c r="AB50" s="344">
        <v>10900</v>
      </c>
      <c r="AC50" s="344">
        <v>10900</v>
      </c>
      <c r="AD50" s="347"/>
      <c r="AE50" s="351"/>
      <c r="AF50" s="344">
        <v>10900</v>
      </c>
      <c r="AG50" s="344"/>
      <c r="AH50" s="344"/>
      <c r="AI50" s="350"/>
      <c r="AJ50" s="344"/>
      <c r="AK50" s="350"/>
      <c r="AL50" s="344"/>
      <c r="AM50" s="350"/>
      <c r="AN50" s="344"/>
      <c r="AO50" s="350"/>
      <c r="AP50" s="344"/>
      <c r="AQ50" s="350"/>
      <c r="AR50" s="344"/>
      <c r="AS50" s="350"/>
      <c r="AT50" s="344"/>
      <c r="AU50" s="350"/>
      <c r="AV50" s="344"/>
      <c r="AW50" s="350"/>
      <c r="AX50" s="344"/>
      <c r="AY50" s="364"/>
    </row>
    <row r="51" spans="1:51" ht="16.5" hidden="1">
      <c r="A51" s="188" t="s">
        <v>224</v>
      </c>
      <c r="B51" s="178" t="s">
        <v>62</v>
      </c>
      <c r="C51" s="191" t="s">
        <v>574</v>
      </c>
      <c r="D51" s="167" t="s">
        <v>23</v>
      </c>
      <c r="E51" s="197" t="s">
        <v>195</v>
      </c>
      <c r="F51" s="196" t="s">
        <v>178</v>
      </c>
      <c r="G51" s="196" t="s">
        <v>182</v>
      </c>
      <c r="H51" s="196">
        <v>0</v>
      </c>
      <c r="I51" s="294">
        <v>0</v>
      </c>
      <c r="J51" s="298" t="s">
        <v>315</v>
      </c>
      <c r="K51" s="194" t="s">
        <v>316</v>
      </c>
      <c r="L51" s="183"/>
      <c r="M51" s="183" t="s">
        <v>369</v>
      </c>
      <c r="N51" s="183"/>
      <c r="O51" s="183" t="s">
        <v>316</v>
      </c>
      <c r="P51" s="209">
        <v>44844</v>
      </c>
      <c r="Q51" s="360">
        <v>20370.7</v>
      </c>
      <c r="R51" s="344">
        <v>10900</v>
      </c>
      <c r="S51" s="361">
        <v>0</v>
      </c>
      <c r="T51" s="362">
        <v>10900</v>
      </c>
      <c r="U51" s="347">
        <v>36077.199999999997</v>
      </c>
      <c r="V51" s="347"/>
      <c r="W51" s="361"/>
      <c r="X51" s="344">
        <v>10900</v>
      </c>
      <c r="Y51" s="344">
        <v>10900</v>
      </c>
      <c r="Z51" s="347"/>
      <c r="AA51" s="364"/>
      <c r="AB51" s="344">
        <v>10900</v>
      </c>
      <c r="AC51" s="344">
        <v>10900</v>
      </c>
      <c r="AD51" s="347"/>
      <c r="AE51" s="351"/>
      <c r="AF51" s="344">
        <v>10900</v>
      </c>
      <c r="AG51" s="344"/>
      <c r="AH51" s="344"/>
      <c r="AI51" s="350"/>
      <c r="AJ51" s="344"/>
      <c r="AK51" s="350"/>
      <c r="AL51" s="344"/>
      <c r="AM51" s="350"/>
      <c r="AN51" s="344"/>
      <c r="AO51" s="350"/>
      <c r="AP51" s="344"/>
      <c r="AQ51" s="350"/>
      <c r="AR51" s="344"/>
      <c r="AS51" s="350"/>
      <c r="AT51" s="344"/>
      <c r="AU51" s="350"/>
      <c r="AV51" s="344"/>
      <c r="AW51" s="350"/>
      <c r="AX51" s="344"/>
      <c r="AY51" s="364"/>
    </row>
    <row r="52" spans="1:51" ht="16.5" hidden="1">
      <c r="A52" s="188" t="s">
        <v>230</v>
      </c>
      <c r="B52" s="182" t="s">
        <v>75</v>
      </c>
      <c r="C52" s="191" t="s">
        <v>574</v>
      </c>
      <c r="D52" s="167" t="s">
        <v>23</v>
      </c>
      <c r="E52" s="197" t="s">
        <v>195</v>
      </c>
      <c r="F52" s="196" t="s">
        <v>180</v>
      </c>
      <c r="G52" s="196" t="s">
        <v>179</v>
      </c>
      <c r="H52" s="196">
        <v>0</v>
      </c>
      <c r="I52" s="294">
        <v>0</v>
      </c>
      <c r="J52" s="298" t="s">
        <v>315</v>
      </c>
      <c r="K52" s="194" t="s">
        <v>316</v>
      </c>
      <c r="L52" s="183"/>
      <c r="M52" s="183" t="s">
        <v>369</v>
      </c>
      <c r="N52" s="183"/>
      <c r="O52" s="183" t="s">
        <v>316</v>
      </c>
      <c r="P52" s="209">
        <v>44844</v>
      </c>
      <c r="Q52" s="360">
        <v>20370.7</v>
      </c>
      <c r="R52" s="344">
        <v>10900</v>
      </c>
      <c r="S52" s="361">
        <v>0</v>
      </c>
      <c r="T52" s="362">
        <v>10900</v>
      </c>
      <c r="U52" s="347">
        <v>36077.199999999997</v>
      </c>
      <c r="V52" s="347"/>
      <c r="W52" s="361"/>
      <c r="X52" s="344">
        <v>10900</v>
      </c>
      <c r="Y52" s="344">
        <v>10900</v>
      </c>
      <c r="Z52" s="347"/>
      <c r="AA52" s="364"/>
      <c r="AB52" s="344">
        <v>10900</v>
      </c>
      <c r="AC52" s="344">
        <v>10900</v>
      </c>
      <c r="AD52" s="347"/>
      <c r="AE52" s="351"/>
      <c r="AF52" s="344">
        <v>10900</v>
      </c>
      <c r="AG52" s="344"/>
      <c r="AH52" s="344"/>
      <c r="AI52" s="350"/>
      <c r="AJ52" s="344"/>
      <c r="AK52" s="350"/>
      <c r="AL52" s="344"/>
      <c r="AM52" s="350"/>
      <c r="AN52" s="344"/>
      <c r="AO52" s="350"/>
      <c r="AP52" s="344"/>
      <c r="AQ52" s="350"/>
      <c r="AR52" s="344"/>
      <c r="AS52" s="350"/>
      <c r="AT52" s="344"/>
      <c r="AU52" s="350"/>
      <c r="AV52" s="344"/>
      <c r="AW52" s="350"/>
      <c r="AX52" s="344"/>
      <c r="AY52" s="364"/>
    </row>
    <row r="53" spans="1:51" ht="16.5" hidden="1">
      <c r="A53" s="188" t="s">
        <v>244</v>
      </c>
      <c r="B53" s="182" t="s">
        <v>96</v>
      </c>
      <c r="C53" s="191" t="s">
        <v>575</v>
      </c>
      <c r="D53" s="167" t="s">
        <v>23</v>
      </c>
      <c r="E53" s="197" t="s">
        <v>195</v>
      </c>
      <c r="F53" s="196" t="s">
        <v>182</v>
      </c>
      <c r="G53" s="196">
        <v>0</v>
      </c>
      <c r="H53" s="196">
        <v>0</v>
      </c>
      <c r="I53" s="294">
        <v>0</v>
      </c>
      <c r="J53" s="298" t="s">
        <v>315</v>
      </c>
      <c r="K53" s="194" t="s">
        <v>316</v>
      </c>
      <c r="L53" s="183"/>
      <c r="M53" s="183" t="s">
        <v>369</v>
      </c>
      <c r="N53" s="183"/>
      <c r="O53" s="183" t="s">
        <v>316</v>
      </c>
      <c r="P53" s="209">
        <v>44844</v>
      </c>
      <c r="Q53" s="360">
        <v>20370.7</v>
      </c>
      <c r="R53" s="344">
        <v>10900</v>
      </c>
      <c r="S53" s="361">
        <v>0</v>
      </c>
      <c r="T53" s="362">
        <v>10900</v>
      </c>
      <c r="U53" s="347">
        <v>36077.199999999997</v>
      </c>
      <c r="V53" s="347"/>
      <c r="W53" s="361"/>
      <c r="X53" s="344">
        <v>10900</v>
      </c>
      <c r="Y53" s="344">
        <v>10900</v>
      </c>
      <c r="Z53" s="347"/>
      <c r="AA53" s="364"/>
      <c r="AB53" s="344">
        <v>10900</v>
      </c>
      <c r="AC53" s="344">
        <v>10900</v>
      </c>
      <c r="AD53" s="347"/>
      <c r="AE53" s="351"/>
      <c r="AF53" s="344">
        <v>10900</v>
      </c>
      <c r="AG53" s="344"/>
      <c r="AH53" s="344"/>
      <c r="AI53" s="350"/>
      <c r="AJ53" s="344"/>
      <c r="AK53" s="350"/>
      <c r="AL53" s="344"/>
      <c r="AM53" s="350"/>
      <c r="AN53" s="344"/>
      <c r="AO53" s="350"/>
      <c r="AP53" s="344"/>
      <c r="AQ53" s="350"/>
      <c r="AR53" s="344"/>
      <c r="AS53" s="350"/>
      <c r="AT53" s="344"/>
      <c r="AU53" s="350"/>
      <c r="AV53" s="344"/>
      <c r="AW53" s="350"/>
      <c r="AX53" s="344"/>
      <c r="AY53" s="364"/>
    </row>
    <row r="54" spans="1:51" ht="16.5" hidden="1">
      <c r="A54" s="188" t="s">
        <v>250</v>
      </c>
      <c r="B54" s="182" t="s">
        <v>108</v>
      </c>
      <c r="C54" s="191" t="s">
        <v>575</v>
      </c>
      <c r="D54" s="167" t="s">
        <v>23</v>
      </c>
      <c r="E54" s="197" t="s">
        <v>195</v>
      </c>
      <c r="F54" s="196" t="s">
        <v>181</v>
      </c>
      <c r="G54" s="196">
        <v>0</v>
      </c>
      <c r="H54" s="196">
        <v>0</v>
      </c>
      <c r="I54" s="294">
        <v>0</v>
      </c>
      <c r="J54" s="298" t="s">
        <v>315</v>
      </c>
      <c r="K54" s="194" t="s">
        <v>316</v>
      </c>
      <c r="L54" s="183"/>
      <c r="M54" s="183" t="s">
        <v>369</v>
      </c>
      <c r="N54" s="183"/>
      <c r="O54" s="183" t="s">
        <v>316</v>
      </c>
      <c r="P54" s="209">
        <v>44844</v>
      </c>
      <c r="Q54" s="360">
        <v>20370.7</v>
      </c>
      <c r="R54" s="344">
        <v>10900</v>
      </c>
      <c r="S54" s="361">
        <v>0</v>
      </c>
      <c r="T54" s="362">
        <v>10900</v>
      </c>
      <c r="U54" s="347">
        <v>36077.199999999997</v>
      </c>
      <c r="V54" s="347"/>
      <c r="W54" s="361"/>
      <c r="X54" s="344">
        <v>10900</v>
      </c>
      <c r="Y54" s="344">
        <v>10900</v>
      </c>
      <c r="Z54" s="347"/>
      <c r="AA54" s="364"/>
      <c r="AB54" s="344">
        <v>10900</v>
      </c>
      <c r="AC54" s="344">
        <v>10900</v>
      </c>
      <c r="AD54" s="347"/>
      <c r="AE54" s="351"/>
      <c r="AF54" s="344">
        <v>10900</v>
      </c>
      <c r="AG54" s="344"/>
      <c r="AH54" s="344"/>
      <c r="AI54" s="350"/>
      <c r="AJ54" s="344"/>
      <c r="AK54" s="350"/>
      <c r="AL54" s="344"/>
      <c r="AM54" s="350"/>
      <c r="AN54" s="344"/>
      <c r="AO54" s="350"/>
      <c r="AP54" s="344"/>
      <c r="AQ54" s="350"/>
      <c r="AR54" s="344"/>
      <c r="AS54" s="350"/>
      <c r="AT54" s="344"/>
      <c r="AU54" s="350"/>
      <c r="AV54" s="344"/>
      <c r="AW54" s="350"/>
      <c r="AX54" s="344"/>
      <c r="AY54" s="364"/>
    </row>
    <row r="55" spans="1:51" ht="16.5" hidden="1">
      <c r="A55" s="188" t="s">
        <v>252</v>
      </c>
      <c r="B55" s="182" t="s">
        <v>138</v>
      </c>
      <c r="C55" s="191" t="s">
        <v>575</v>
      </c>
      <c r="D55" s="167" t="s">
        <v>23</v>
      </c>
      <c r="E55" s="197" t="s">
        <v>173</v>
      </c>
      <c r="F55" s="196" t="s">
        <v>177</v>
      </c>
      <c r="G55" s="196">
        <v>0</v>
      </c>
      <c r="H55" s="196">
        <v>0</v>
      </c>
      <c r="I55" s="294">
        <v>0</v>
      </c>
      <c r="J55" s="298" t="s">
        <v>315</v>
      </c>
      <c r="K55" s="194" t="s">
        <v>316</v>
      </c>
      <c r="L55" s="183"/>
      <c r="M55" s="183" t="s">
        <v>369</v>
      </c>
      <c r="N55" s="183"/>
      <c r="O55" s="183" t="s">
        <v>316</v>
      </c>
      <c r="P55" s="209">
        <v>44844</v>
      </c>
      <c r="Q55" s="360">
        <v>20370.7</v>
      </c>
      <c r="R55" s="344">
        <v>10900</v>
      </c>
      <c r="S55" s="361">
        <v>0</v>
      </c>
      <c r="T55" s="362">
        <v>10900</v>
      </c>
      <c r="U55" s="347">
        <v>36077.199999999997</v>
      </c>
      <c r="V55" s="347"/>
      <c r="W55" s="361"/>
      <c r="X55" s="344">
        <v>10900</v>
      </c>
      <c r="Y55" s="344">
        <v>10900</v>
      </c>
      <c r="Z55" s="347"/>
      <c r="AA55" s="364"/>
      <c r="AB55" s="344">
        <v>10900</v>
      </c>
      <c r="AC55" s="344">
        <v>10900</v>
      </c>
      <c r="AD55" s="347"/>
      <c r="AE55" s="351"/>
      <c r="AF55" s="344">
        <v>10900</v>
      </c>
      <c r="AG55" s="344"/>
      <c r="AH55" s="344"/>
      <c r="AI55" s="350"/>
      <c r="AJ55" s="344"/>
      <c r="AK55" s="350"/>
      <c r="AL55" s="344"/>
      <c r="AM55" s="350"/>
      <c r="AN55" s="344"/>
      <c r="AO55" s="350"/>
      <c r="AP55" s="344"/>
      <c r="AQ55" s="350"/>
      <c r="AR55" s="344"/>
      <c r="AS55" s="350"/>
      <c r="AT55" s="344"/>
      <c r="AU55" s="350"/>
      <c r="AV55" s="344"/>
      <c r="AW55" s="350"/>
      <c r="AX55" s="344"/>
      <c r="AY55" s="364"/>
    </row>
    <row r="56" spans="1:51" ht="16.5" hidden="1">
      <c r="A56" s="188" t="s">
        <v>232</v>
      </c>
      <c r="B56" s="178" t="s">
        <v>66</v>
      </c>
      <c r="C56" s="193" t="s">
        <v>574</v>
      </c>
      <c r="D56" s="169" t="s">
        <v>23</v>
      </c>
      <c r="E56" s="197" t="s">
        <v>175</v>
      </c>
      <c r="F56" s="196" t="s">
        <v>180</v>
      </c>
      <c r="G56" s="196">
        <v>0</v>
      </c>
      <c r="H56" s="196">
        <v>0</v>
      </c>
      <c r="I56" s="294">
        <v>0</v>
      </c>
      <c r="J56" s="298" t="s">
        <v>315</v>
      </c>
      <c r="K56" s="194" t="s">
        <v>316</v>
      </c>
      <c r="L56" s="183"/>
      <c r="M56" s="183" t="s">
        <v>369</v>
      </c>
      <c r="N56" s="183"/>
      <c r="O56" s="183" t="s">
        <v>316</v>
      </c>
      <c r="P56" s="209">
        <v>44844</v>
      </c>
      <c r="Q56" s="360">
        <v>20370.7</v>
      </c>
      <c r="R56" s="344">
        <v>10900</v>
      </c>
      <c r="S56" s="361">
        <v>0</v>
      </c>
      <c r="T56" s="362">
        <v>10900</v>
      </c>
      <c r="U56" s="347">
        <v>36077.199999999997</v>
      </c>
      <c r="V56" s="347"/>
      <c r="W56" s="361"/>
      <c r="X56" s="344">
        <v>10900</v>
      </c>
      <c r="Y56" s="344">
        <v>10900</v>
      </c>
      <c r="Z56" s="347"/>
      <c r="AA56" s="364"/>
      <c r="AB56" s="344">
        <v>10900</v>
      </c>
      <c r="AC56" s="344">
        <v>10900</v>
      </c>
      <c r="AD56" s="347"/>
      <c r="AE56" s="351"/>
      <c r="AF56" s="344">
        <v>10900</v>
      </c>
      <c r="AG56" s="344"/>
      <c r="AH56" s="344"/>
      <c r="AI56" s="350"/>
      <c r="AJ56" s="344"/>
      <c r="AK56" s="350"/>
      <c r="AL56" s="344"/>
      <c r="AM56" s="350"/>
      <c r="AN56" s="344"/>
      <c r="AO56" s="350"/>
      <c r="AP56" s="344"/>
      <c r="AQ56" s="350"/>
      <c r="AR56" s="344"/>
      <c r="AS56" s="350"/>
      <c r="AT56" s="344"/>
      <c r="AU56" s="350"/>
      <c r="AV56" s="344"/>
      <c r="AW56" s="350"/>
      <c r="AX56" s="344"/>
      <c r="AY56" s="364"/>
    </row>
    <row r="57" spans="1:51" ht="16.5" hidden="1">
      <c r="A57" s="188" t="s">
        <v>238</v>
      </c>
      <c r="B57" s="178" t="s">
        <v>85</v>
      </c>
      <c r="C57" s="191" t="s">
        <v>574</v>
      </c>
      <c r="D57" s="167" t="s">
        <v>23</v>
      </c>
      <c r="E57" s="197" t="s">
        <v>175</v>
      </c>
      <c r="F57" s="196" t="s">
        <v>180</v>
      </c>
      <c r="G57" s="196">
        <v>0</v>
      </c>
      <c r="H57" s="196">
        <v>0</v>
      </c>
      <c r="I57" s="294">
        <v>0</v>
      </c>
      <c r="J57" s="298" t="s">
        <v>315</v>
      </c>
      <c r="K57" s="194" t="s">
        <v>316</v>
      </c>
      <c r="L57" s="183"/>
      <c r="M57" s="183" t="s">
        <v>369</v>
      </c>
      <c r="N57" s="183"/>
      <c r="O57" s="183" t="s">
        <v>316</v>
      </c>
      <c r="P57" s="209">
        <v>44844</v>
      </c>
      <c r="Q57" s="360">
        <v>20370.7</v>
      </c>
      <c r="R57" s="344">
        <v>10900</v>
      </c>
      <c r="S57" s="361">
        <v>0</v>
      </c>
      <c r="T57" s="362">
        <v>10900</v>
      </c>
      <c r="U57" s="347">
        <v>36077.199999999997</v>
      </c>
      <c r="V57" s="347"/>
      <c r="W57" s="361"/>
      <c r="X57" s="344">
        <v>10900</v>
      </c>
      <c r="Y57" s="344">
        <v>10900</v>
      </c>
      <c r="Z57" s="347"/>
      <c r="AA57" s="364"/>
      <c r="AB57" s="344">
        <v>10900</v>
      </c>
      <c r="AC57" s="344">
        <v>10900</v>
      </c>
      <c r="AD57" s="347"/>
      <c r="AE57" s="351"/>
      <c r="AF57" s="344">
        <v>10900</v>
      </c>
      <c r="AG57" s="344"/>
      <c r="AH57" s="344"/>
      <c r="AI57" s="350"/>
      <c r="AJ57" s="344"/>
      <c r="AK57" s="350"/>
      <c r="AL57" s="344"/>
      <c r="AM57" s="350"/>
      <c r="AN57" s="344"/>
      <c r="AO57" s="350"/>
      <c r="AP57" s="344"/>
      <c r="AQ57" s="350"/>
      <c r="AR57" s="344"/>
      <c r="AS57" s="350"/>
      <c r="AT57" s="344"/>
      <c r="AU57" s="350"/>
      <c r="AV57" s="344"/>
      <c r="AW57" s="350"/>
      <c r="AX57" s="344"/>
      <c r="AY57" s="364"/>
    </row>
    <row r="58" spans="1:51" ht="16.5" hidden="1">
      <c r="A58" s="188" t="s">
        <v>303</v>
      </c>
      <c r="B58" s="178" t="s">
        <v>302</v>
      </c>
      <c r="C58" s="193" t="s">
        <v>574</v>
      </c>
      <c r="D58" s="169" t="s">
        <v>23</v>
      </c>
      <c r="E58" s="197" t="s">
        <v>175</v>
      </c>
      <c r="F58" s="196">
        <v>0</v>
      </c>
      <c r="G58" s="196">
        <v>0</v>
      </c>
      <c r="H58" s="196">
        <v>0</v>
      </c>
      <c r="I58" s="294">
        <v>0</v>
      </c>
      <c r="J58" s="298" t="s">
        <v>315</v>
      </c>
      <c r="K58" s="194" t="s">
        <v>316</v>
      </c>
      <c r="L58" s="183"/>
      <c r="M58" s="183" t="s">
        <v>369</v>
      </c>
      <c r="N58" s="183"/>
      <c r="O58" s="183" t="s">
        <v>316</v>
      </c>
      <c r="P58" s="209">
        <v>44844</v>
      </c>
      <c r="Q58" s="360">
        <v>20370.7</v>
      </c>
      <c r="R58" s="344">
        <v>10900</v>
      </c>
      <c r="S58" s="361">
        <v>0</v>
      </c>
      <c r="T58" s="362">
        <v>10900</v>
      </c>
      <c r="U58" s="347">
        <v>36077.199999999997</v>
      </c>
      <c r="V58" s="347"/>
      <c r="W58" s="361"/>
      <c r="X58" s="344">
        <v>10900</v>
      </c>
      <c r="Y58" s="344">
        <v>10900</v>
      </c>
      <c r="Z58" s="347"/>
      <c r="AA58" s="364"/>
      <c r="AB58" s="344">
        <v>10900</v>
      </c>
      <c r="AC58" s="344">
        <v>10900</v>
      </c>
      <c r="AD58" s="347"/>
      <c r="AE58" s="351"/>
      <c r="AF58" s="344">
        <v>10900</v>
      </c>
      <c r="AG58" s="344"/>
      <c r="AH58" s="344"/>
      <c r="AI58" s="350"/>
      <c r="AJ58" s="344"/>
      <c r="AK58" s="350"/>
      <c r="AL58" s="344"/>
      <c r="AM58" s="350"/>
      <c r="AN58" s="344"/>
      <c r="AO58" s="350"/>
      <c r="AP58" s="344"/>
      <c r="AQ58" s="350"/>
      <c r="AR58" s="344"/>
      <c r="AS58" s="350"/>
      <c r="AT58" s="344"/>
      <c r="AU58" s="350"/>
      <c r="AV58" s="344"/>
      <c r="AW58" s="350"/>
      <c r="AX58" s="344"/>
      <c r="AY58" s="364"/>
    </row>
    <row r="59" spans="1:51" ht="16.5" hidden="1">
      <c r="A59" s="188" t="s">
        <v>268</v>
      </c>
      <c r="B59" s="178" t="s">
        <v>103</v>
      </c>
      <c r="C59" s="191" t="s">
        <v>575</v>
      </c>
      <c r="D59" s="167" t="s">
        <v>23</v>
      </c>
      <c r="E59" s="197" t="s">
        <v>175</v>
      </c>
      <c r="F59" s="196" t="s">
        <v>182</v>
      </c>
      <c r="G59" s="196">
        <v>0</v>
      </c>
      <c r="H59" s="196">
        <v>0</v>
      </c>
      <c r="I59" s="294">
        <v>0</v>
      </c>
      <c r="J59" s="298" t="s">
        <v>315</v>
      </c>
      <c r="K59" s="194" t="s">
        <v>316</v>
      </c>
      <c r="L59" s="183"/>
      <c r="M59" s="183" t="s">
        <v>369</v>
      </c>
      <c r="N59" s="183"/>
      <c r="O59" s="183" t="s">
        <v>316</v>
      </c>
      <c r="P59" s="209">
        <v>44844</v>
      </c>
      <c r="Q59" s="360">
        <v>20370.7</v>
      </c>
      <c r="R59" s="344">
        <v>10900</v>
      </c>
      <c r="S59" s="361">
        <v>0</v>
      </c>
      <c r="T59" s="362">
        <v>10900</v>
      </c>
      <c r="U59" s="347">
        <v>36077.199999999997</v>
      </c>
      <c r="V59" s="347"/>
      <c r="W59" s="361"/>
      <c r="X59" s="344">
        <v>10900</v>
      </c>
      <c r="Y59" s="344">
        <v>10900</v>
      </c>
      <c r="Z59" s="347"/>
      <c r="AA59" s="364"/>
      <c r="AB59" s="344">
        <v>10900</v>
      </c>
      <c r="AC59" s="344">
        <v>10900</v>
      </c>
      <c r="AD59" s="347"/>
      <c r="AE59" s="351"/>
      <c r="AF59" s="344">
        <v>10900</v>
      </c>
      <c r="AG59" s="344"/>
      <c r="AH59" s="344"/>
      <c r="AI59" s="350"/>
      <c r="AJ59" s="344"/>
      <c r="AK59" s="350"/>
      <c r="AL59" s="344"/>
      <c r="AM59" s="350"/>
      <c r="AN59" s="344"/>
      <c r="AO59" s="350"/>
      <c r="AP59" s="344"/>
      <c r="AQ59" s="350"/>
      <c r="AR59" s="344"/>
      <c r="AS59" s="350"/>
      <c r="AT59" s="344"/>
      <c r="AU59" s="350"/>
      <c r="AV59" s="344"/>
      <c r="AW59" s="350"/>
      <c r="AX59" s="344"/>
      <c r="AY59" s="364"/>
    </row>
    <row r="60" spans="1:51" ht="16.5" hidden="1">
      <c r="A60" s="188" t="s">
        <v>248</v>
      </c>
      <c r="B60" s="178" t="s">
        <v>106</v>
      </c>
      <c r="C60" s="191" t="s">
        <v>575</v>
      </c>
      <c r="D60" s="167" t="s">
        <v>23</v>
      </c>
      <c r="E60" s="197" t="s">
        <v>175</v>
      </c>
      <c r="F60" s="196">
        <v>0</v>
      </c>
      <c r="G60" s="196">
        <v>0</v>
      </c>
      <c r="H60" s="196">
        <v>0</v>
      </c>
      <c r="I60" s="294">
        <v>0</v>
      </c>
      <c r="J60" s="298" t="s">
        <v>315</v>
      </c>
      <c r="K60" s="194" t="s">
        <v>316</v>
      </c>
      <c r="L60" s="183"/>
      <c r="M60" s="183" t="s">
        <v>369</v>
      </c>
      <c r="N60" s="183"/>
      <c r="O60" s="183" t="s">
        <v>316</v>
      </c>
      <c r="P60" s="209">
        <v>44844</v>
      </c>
      <c r="Q60" s="360">
        <v>20370.7</v>
      </c>
      <c r="R60" s="344">
        <v>10900</v>
      </c>
      <c r="S60" s="361">
        <v>0</v>
      </c>
      <c r="T60" s="362">
        <v>10900</v>
      </c>
      <c r="U60" s="347">
        <v>36077.199999999997</v>
      </c>
      <c r="V60" s="347"/>
      <c r="W60" s="361"/>
      <c r="X60" s="344">
        <v>10900</v>
      </c>
      <c r="Y60" s="344">
        <v>10900</v>
      </c>
      <c r="Z60" s="347"/>
      <c r="AA60" s="364"/>
      <c r="AB60" s="344">
        <v>10900</v>
      </c>
      <c r="AC60" s="344">
        <v>10900</v>
      </c>
      <c r="AD60" s="347"/>
      <c r="AE60" s="351"/>
      <c r="AF60" s="344">
        <v>10900</v>
      </c>
      <c r="AG60" s="344"/>
      <c r="AH60" s="344"/>
      <c r="AI60" s="350"/>
      <c r="AJ60" s="344"/>
      <c r="AK60" s="350"/>
      <c r="AL60" s="344"/>
      <c r="AM60" s="350"/>
      <c r="AN60" s="344"/>
      <c r="AO60" s="350"/>
      <c r="AP60" s="344"/>
      <c r="AQ60" s="350"/>
      <c r="AR60" s="344"/>
      <c r="AS60" s="350"/>
      <c r="AT60" s="344"/>
      <c r="AU60" s="350"/>
      <c r="AV60" s="344"/>
      <c r="AW60" s="350"/>
      <c r="AX60" s="344"/>
      <c r="AY60" s="364"/>
    </row>
    <row r="61" spans="1:51" ht="16.5" hidden="1">
      <c r="A61" s="188" t="s">
        <v>219</v>
      </c>
      <c r="B61" s="178" t="s">
        <v>98</v>
      </c>
      <c r="C61" s="191" t="s">
        <v>579</v>
      </c>
      <c r="D61" s="167" t="s">
        <v>23</v>
      </c>
      <c r="E61" s="197" t="s">
        <v>175</v>
      </c>
      <c r="F61" s="196" t="s">
        <v>195</v>
      </c>
      <c r="G61" s="196">
        <v>0</v>
      </c>
      <c r="H61" s="196">
        <v>0</v>
      </c>
      <c r="I61" s="294">
        <v>0</v>
      </c>
      <c r="J61" s="298" t="s">
        <v>315</v>
      </c>
      <c r="K61" s="194" t="s">
        <v>316</v>
      </c>
      <c r="L61" s="183"/>
      <c r="M61" s="183" t="s">
        <v>369</v>
      </c>
      <c r="N61" s="183"/>
      <c r="O61" s="183" t="s">
        <v>316</v>
      </c>
      <c r="P61" s="209">
        <v>44844</v>
      </c>
      <c r="Q61" s="360">
        <v>20370.7</v>
      </c>
      <c r="R61" s="344">
        <v>10900</v>
      </c>
      <c r="S61" s="361">
        <v>0</v>
      </c>
      <c r="T61" s="362">
        <v>10900</v>
      </c>
      <c r="U61" s="347">
        <v>36077.199999999997</v>
      </c>
      <c r="V61" s="347"/>
      <c r="W61" s="361"/>
      <c r="X61" s="344">
        <v>10900</v>
      </c>
      <c r="Y61" s="344">
        <v>10900</v>
      </c>
      <c r="Z61" s="347"/>
      <c r="AA61" s="364"/>
      <c r="AB61" s="344">
        <v>10900</v>
      </c>
      <c r="AC61" s="344">
        <v>10900</v>
      </c>
      <c r="AD61" s="347"/>
      <c r="AE61" s="351"/>
      <c r="AF61" s="344">
        <v>10900</v>
      </c>
      <c r="AG61" s="344"/>
      <c r="AH61" s="344"/>
      <c r="AI61" s="350"/>
      <c r="AJ61" s="344"/>
      <c r="AK61" s="350"/>
      <c r="AL61" s="344"/>
      <c r="AM61" s="350"/>
      <c r="AN61" s="344"/>
      <c r="AO61" s="350"/>
      <c r="AP61" s="344"/>
      <c r="AQ61" s="350"/>
      <c r="AR61" s="344"/>
      <c r="AS61" s="350"/>
      <c r="AT61" s="344"/>
      <c r="AU61" s="350"/>
      <c r="AV61" s="344"/>
      <c r="AW61" s="350"/>
      <c r="AX61" s="344"/>
      <c r="AY61" s="364"/>
    </row>
    <row r="62" spans="1:51" ht="16.5" hidden="1">
      <c r="A62" s="188" t="s">
        <v>222</v>
      </c>
      <c r="B62" s="178" t="s">
        <v>88</v>
      </c>
      <c r="C62" s="191" t="s">
        <v>579</v>
      </c>
      <c r="D62" s="167" t="s">
        <v>23</v>
      </c>
      <c r="E62" s="197" t="s">
        <v>175</v>
      </c>
      <c r="F62" s="196">
        <v>0</v>
      </c>
      <c r="G62" s="196">
        <v>0</v>
      </c>
      <c r="H62" s="196">
        <v>0</v>
      </c>
      <c r="I62" s="294">
        <v>0</v>
      </c>
      <c r="J62" s="298" t="s">
        <v>315</v>
      </c>
      <c r="K62" s="194" t="s">
        <v>316</v>
      </c>
      <c r="L62" s="183"/>
      <c r="M62" s="183" t="s">
        <v>369</v>
      </c>
      <c r="N62" s="183"/>
      <c r="O62" s="183" t="s">
        <v>316</v>
      </c>
      <c r="P62" s="209">
        <v>44844</v>
      </c>
      <c r="Q62" s="360">
        <v>20370.7</v>
      </c>
      <c r="R62" s="344">
        <v>10900</v>
      </c>
      <c r="S62" s="361">
        <v>0</v>
      </c>
      <c r="T62" s="362">
        <v>10900</v>
      </c>
      <c r="U62" s="347">
        <v>36077.199999999997</v>
      </c>
      <c r="V62" s="347"/>
      <c r="W62" s="361"/>
      <c r="X62" s="344">
        <v>10900</v>
      </c>
      <c r="Y62" s="344">
        <v>10900</v>
      </c>
      <c r="Z62" s="347"/>
      <c r="AA62" s="364"/>
      <c r="AB62" s="344">
        <v>10900</v>
      </c>
      <c r="AC62" s="344">
        <v>10900</v>
      </c>
      <c r="AD62" s="347"/>
      <c r="AE62" s="351"/>
      <c r="AF62" s="344">
        <v>10900</v>
      </c>
      <c r="AG62" s="344"/>
      <c r="AH62" s="344"/>
      <c r="AI62" s="350"/>
      <c r="AJ62" s="344"/>
      <c r="AK62" s="350"/>
      <c r="AL62" s="344"/>
      <c r="AM62" s="350"/>
      <c r="AN62" s="344"/>
      <c r="AO62" s="350"/>
      <c r="AP62" s="344"/>
      <c r="AQ62" s="350"/>
      <c r="AR62" s="344"/>
      <c r="AS62" s="350"/>
      <c r="AT62" s="344"/>
      <c r="AU62" s="350"/>
      <c r="AV62" s="344"/>
      <c r="AW62" s="350"/>
      <c r="AX62" s="344"/>
      <c r="AY62" s="364"/>
    </row>
    <row r="63" spans="1:51" ht="16.5" hidden="1">
      <c r="A63" s="188" t="s">
        <v>245</v>
      </c>
      <c r="B63" s="178" t="s">
        <v>72</v>
      </c>
      <c r="C63" s="191" t="s">
        <v>575</v>
      </c>
      <c r="D63" s="167" t="s">
        <v>23</v>
      </c>
      <c r="E63" s="197" t="s">
        <v>176</v>
      </c>
      <c r="F63" s="196" t="s">
        <v>181</v>
      </c>
      <c r="G63" s="196" t="s">
        <v>175</v>
      </c>
      <c r="H63" s="196">
        <v>0</v>
      </c>
      <c r="I63" s="294">
        <v>0</v>
      </c>
      <c r="J63" s="298" t="s">
        <v>315</v>
      </c>
      <c r="K63" s="194" t="s">
        <v>316</v>
      </c>
      <c r="L63" s="183"/>
      <c r="M63" s="183" t="s">
        <v>369</v>
      </c>
      <c r="N63" s="183"/>
      <c r="O63" s="183" t="s">
        <v>316</v>
      </c>
      <c r="P63" s="209">
        <v>44844</v>
      </c>
      <c r="Q63" s="360">
        <v>20370.7</v>
      </c>
      <c r="R63" s="344">
        <v>10900</v>
      </c>
      <c r="S63" s="361">
        <v>0</v>
      </c>
      <c r="T63" s="362">
        <v>10900</v>
      </c>
      <c r="U63" s="347">
        <v>36077.199999999997</v>
      </c>
      <c r="V63" s="347"/>
      <c r="W63" s="361"/>
      <c r="X63" s="344">
        <v>10900</v>
      </c>
      <c r="Y63" s="344">
        <v>10900</v>
      </c>
      <c r="Z63" s="347"/>
      <c r="AA63" s="364"/>
      <c r="AB63" s="344">
        <v>10900</v>
      </c>
      <c r="AC63" s="344">
        <v>10900</v>
      </c>
      <c r="AD63" s="347"/>
      <c r="AE63" s="351"/>
      <c r="AF63" s="344">
        <v>10900</v>
      </c>
      <c r="AG63" s="344"/>
      <c r="AH63" s="344"/>
      <c r="AI63" s="350"/>
      <c r="AJ63" s="344"/>
      <c r="AK63" s="350"/>
      <c r="AL63" s="344"/>
      <c r="AM63" s="350"/>
      <c r="AN63" s="344"/>
      <c r="AO63" s="350"/>
      <c r="AP63" s="344"/>
      <c r="AQ63" s="350"/>
      <c r="AR63" s="344"/>
      <c r="AS63" s="350"/>
      <c r="AT63" s="344"/>
      <c r="AU63" s="350"/>
      <c r="AV63" s="344"/>
      <c r="AW63" s="350"/>
      <c r="AX63" s="344"/>
      <c r="AY63" s="364"/>
    </row>
    <row r="64" spans="1:51" ht="16.5" hidden="1">
      <c r="A64" s="188" t="s">
        <v>251</v>
      </c>
      <c r="B64" s="178" t="s">
        <v>109</v>
      </c>
      <c r="C64" s="191" t="s">
        <v>575</v>
      </c>
      <c r="D64" s="167" t="s">
        <v>23</v>
      </c>
      <c r="E64" s="197" t="s">
        <v>176</v>
      </c>
      <c r="F64" s="196" t="s">
        <v>179</v>
      </c>
      <c r="G64" s="196">
        <v>0</v>
      </c>
      <c r="H64" s="196">
        <v>0</v>
      </c>
      <c r="I64" s="294">
        <v>0</v>
      </c>
      <c r="J64" s="298" t="s">
        <v>315</v>
      </c>
      <c r="K64" s="194" t="s">
        <v>316</v>
      </c>
      <c r="L64" s="183"/>
      <c r="M64" s="183" t="s">
        <v>369</v>
      </c>
      <c r="N64" s="183"/>
      <c r="O64" s="183" t="s">
        <v>316</v>
      </c>
      <c r="P64" s="209">
        <v>44844</v>
      </c>
      <c r="Q64" s="360">
        <v>20370.7</v>
      </c>
      <c r="R64" s="344">
        <v>10900</v>
      </c>
      <c r="S64" s="361">
        <v>0</v>
      </c>
      <c r="T64" s="362">
        <v>10900</v>
      </c>
      <c r="U64" s="347">
        <v>36077.199999999997</v>
      </c>
      <c r="V64" s="347"/>
      <c r="W64" s="361"/>
      <c r="X64" s="344">
        <v>10900</v>
      </c>
      <c r="Y64" s="344">
        <v>10900</v>
      </c>
      <c r="Z64" s="347"/>
      <c r="AA64" s="364"/>
      <c r="AB64" s="344">
        <v>10900</v>
      </c>
      <c r="AC64" s="344">
        <v>10900</v>
      </c>
      <c r="AD64" s="347"/>
      <c r="AE64" s="351"/>
      <c r="AF64" s="344">
        <v>10900</v>
      </c>
      <c r="AG64" s="344"/>
      <c r="AH64" s="344"/>
      <c r="AI64" s="350"/>
      <c r="AJ64" s="344"/>
      <c r="AK64" s="350"/>
      <c r="AL64" s="344"/>
      <c r="AM64" s="350"/>
      <c r="AN64" s="344"/>
      <c r="AO64" s="350"/>
      <c r="AP64" s="344"/>
      <c r="AQ64" s="350"/>
      <c r="AR64" s="344"/>
      <c r="AS64" s="350"/>
      <c r="AT64" s="344"/>
      <c r="AU64" s="350"/>
      <c r="AV64" s="344"/>
      <c r="AW64" s="350"/>
      <c r="AX64" s="344"/>
      <c r="AY64" s="364"/>
    </row>
    <row r="65" spans="1:51" ht="16.5" hidden="1">
      <c r="A65" s="188" t="s">
        <v>220</v>
      </c>
      <c r="B65" s="178" t="s">
        <v>99</v>
      </c>
      <c r="C65" s="191" t="s">
        <v>579</v>
      </c>
      <c r="D65" s="167" t="s">
        <v>23</v>
      </c>
      <c r="E65" s="197" t="s">
        <v>176</v>
      </c>
      <c r="F65" s="196" t="s">
        <v>182</v>
      </c>
      <c r="G65" s="196">
        <v>0</v>
      </c>
      <c r="H65" s="196">
        <v>0</v>
      </c>
      <c r="I65" s="294">
        <v>0</v>
      </c>
      <c r="J65" s="298" t="s">
        <v>315</v>
      </c>
      <c r="K65" s="194" t="s">
        <v>316</v>
      </c>
      <c r="L65" s="183"/>
      <c r="M65" s="183" t="s">
        <v>369</v>
      </c>
      <c r="N65" s="183"/>
      <c r="O65" s="183" t="s">
        <v>316</v>
      </c>
      <c r="P65" s="209">
        <v>44844</v>
      </c>
      <c r="Q65" s="360">
        <v>20370.7</v>
      </c>
      <c r="R65" s="344">
        <v>10900</v>
      </c>
      <c r="S65" s="361">
        <v>0</v>
      </c>
      <c r="T65" s="362">
        <v>10900</v>
      </c>
      <c r="U65" s="347">
        <v>36077.199999999997</v>
      </c>
      <c r="V65" s="347"/>
      <c r="W65" s="361"/>
      <c r="X65" s="344">
        <v>10900</v>
      </c>
      <c r="Y65" s="344">
        <v>10900</v>
      </c>
      <c r="Z65" s="347"/>
      <c r="AA65" s="364"/>
      <c r="AB65" s="344">
        <v>10900</v>
      </c>
      <c r="AC65" s="344">
        <v>10900</v>
      </c>
      <c r="AD65" s="347"/>
      <c r="AE65" s="351"/>
      <c r="AF65" s="344">
        <v>10900</v>
      </c>
      <c r="AG65" s="344"/>
      <c r="AH65" s="344"/>
      <c r="AI65" s="350"/>
      <c r="AJ65" s="344"/>
      <c r="AK65" s="350"/>
      <c r="AL65" s="344"/>
      <c r="AM65" s="350"/>
      <c r="AN65" s="344"/>
      <c r="AO65" s="350"/>
      <c r="AP65" s="344"/>
      <c r="AQ65" s="350"/>
      <c r="AR65" s="344"/>
      <c r="AS65" s="350"/>
      <c r="AT65" s="344"/>
      <c r="AU65" s="350"/>
      <c r="AV65" s="344"/>
      <c r="AW65" s="350"/>
      <c r="AX65" s="344"/>
      <c r="AY65" s="364"/>
    </row>
    <row r="66" spans="1:51" hidden="1">
      <c r="A66" s="188" t="s">
        <v>267</v>
      </c>
      <c r="B66" s="175" t="s">
        <v>580</v>
      </c>
      <c r="C66" s="189" t="s">
        <v>550</v>
      </c>
      <c r="D66" s="165" t="s">
        <v>23</v>
      </c>
      <c r="E66" s="197" t="s">
        <v>179</v>
      </c>
      <c r="F66" s="196" t="s">
        <v>195</v>
      </c>
      <c r="G66" s="196">
        <v>0</v>
      </c>
      <c r="H66" s="196">
        <v>0</v>
      </c>
      <c r="I66" s="294">
        <v>0</v>
      </c>
      <c r="J66" s="298" t="s">
        <v>315</v>
      </c>
      <c r="K66" s="194" t="s">
        <v>316</v>
      </c>
      <c r="L66" s="183"/>
      <c r="M66" s="183" t="s">
        <v>369</v>
      </c>
      <c r="N66" s="183"/>
      <c r="O66" s="183" t="s">
        <v>316</v>
      </c>
      <c r="P66" s="209">
        <v>44669</v>
      </c>
      <c r="Q66" s="360">
        <f>36077.2</f>
        <v>36077.199999999997</v>
      </c>
      <c r="R66" s="344">
        <f>36077.2*50%</f>
        <v>18038.599999999999</v>
      </c>
      <c r="S66" s="361">
        <v>0</v>
      </c>
      <c r="T66" s="362">
        <f>36077.2*50%</f>
        <v>18038.599999999999</v>
      </c>
      <c r="U66" s="347">
        <v>36077.199999999997</v>
      </c>
      <c r="V66" s="347"/>
      <c r="W66" s="361"/>
      <c r="X66" s="344">
        <f>36077.2*50%</f>
        <v>18038.599999999999</v>
      </c>
      <c r="Y66" s="344">
        <f>36077.2*50%</f>
        <v>18038.599999999999</v>
      </c>
      <c r="Z66" s="347"/>
      <c r="AA66" s="364"/>
      <c r="AB66" s="344">
        <f>36077.2*50%</f>
        <v>18038.599999999999</v>
      </c>
      <c r="AC66" s="344">
        <f>36077.2*50%</f>
        <v>18038.599999999999</v>
      </c>
      <c r="AD66" s="347"/>
      <c r="AE66" s="351"/>
      <c r="AF66" s="344">
        <f>36077.2*50%</f>
        <v>18038.599999999999</v>
      </c>
      <c r="AG66" s="344"/>
      <c r="AH66" s="344"/>
      <c r="AI66" s="350"/>
      <c r="AJ66" s="344"/>
      <c r="AK66" s="350"/>
      <c r="AL66" s="344"/>
      <c r="AM66" s="350"/>
      <c r="AN66" s="344"/>
      <c r="AO66" s="350"/>
      <c r="AP66" s="344"/>
      <c r="AQ66" s="350"/>
      <c r="AR66" s="344"/>
      <c r="AS66" s="350"/>
      <c r="AT66" s="344"/>
      <c r="AU66" s="350"/>
      <c r="AV66" s="344"/>
      <c r="AW66" s="350"/>
      <c r="AX66" s="344"/>
      <c r="AY66" s="364"/>
    </row>
    <row r="67" spans="1:51" ht="16.5" hidden="1">
      <c r="A67" s="188" t="s">
        <v>226</v>
      </c>
      <c r="B67" s="178" t="s">
        <v>101</v>
      </c>
      <c r="C67" s="191" t="s">
        <v>574</v>
      </c>
      <c r="D67" s="167" t="s">
        <v>23</v>
      </c>
      <c r="E67" s="197" t="s">
        <v>179</v>
      </c>
      <c r="F67" s="196">
        <v>0</v>
      </c>
      <c r="G67" s="196">
        <v>0</v>
      </c>
      <c r="H67" s="196">
        <v>0</v>
      </c>
      <c r="I67" s="294">
        <v>0</v>
      </c>
      <c r="J67" s="298" t="s">
        <v>315</v>
      </c>
      <c r="K67" s="194" t="s">
        <v>316</v>
      </c>
      <c r="L67" s="183"/>
      <c r="M67" s="183" t="s">
        <v>369</v>
      </c>
      <c r="N67" s="183"/>
      <c r="O67" s="183" t="s">
        <v>316</v>
      </c>
      <c r="P67" s="209">
        <v>44844</v>
      </c>
      <c r="Q67" s="360">
        <v>20370.7</v>
      </c>
      <c r="R67" s="344">
        <v>10900</v>
      </c>
      <c r="S67" s="361">
        <v>0</v>
      </c>
      <c r="T67" s="362">
        <v>10900</v>
      </c>
      <c r="U67" s="347">
        <v>36077.199999999997</v>
      </c>
      <c r="V67" s="347"/>
      <c r="W67" s="361"/>
      <c r="X67" s="344">
        <v>10900</v>
      </c>
      <c r="Y67" s="344">
        <v>10900</v>
      </c>
      <c r="Z67" s="347"/>
      <c r="AA67" s="364"/>
      <c r="AB67" s="344">
        <v>10900</v>
      </c>
      <c r="AC67" s="344">
        <v>10900</v>
      </c>
      <c r="AD67" s="347"/>
      <c r="AE67" s="351"/>
      <c r="AF67" s="344">
        <v>10900</v>
      </c>
      <c r="AG67" s="344"/>
      <c r="AH67" s="344"/>
      <c r="AI67" s="350"/>
      <c r="AJ67" s="344"/>
      <c r="AK67" s="350"/>
      <c r="AL67" s="344"/>
      <c r="AM67" s="350"/>
      <c r="AN67" s="344"/>
      <c r="AO67" s="350"/>
      <c r="AP67" s="344"/>
      <c r="AQ67" s="350"/>
      <c r="AR67" s="344"/>
      <c r="AS67" s="350"/>
      <c r="AT67" s="344"/>
      <c r="AU67" s="350"/>
      <c r="AV67" s="344"/>
      <c r="AW67" s="350"/>
      <c r="AX67" s="344"/>
      <c r="AY67" s="364"/>
    </row>
    <row r="68" spans="1:51" ht="15.75" hidden="1">
      <c r="A68" s="188" t="s">
        <v>228</v>
      </c>
      <c r="B68" s="182" t="s">
        <v>79</v>
      </c>
      <c r="C68" s="193" t="s">
        <v>574</v>
      </c>
      <c r="D68" s="169" t="s">
        <v>23</v>
      </c>
      <c r="E68" s="197" t="s">
        <v>179</v>
      </c>
      <c r="F68" s="196">
        <v>0</v>
      </c>
      <c r="G68" s="196">
        <v>0</v>
      </c>
      <c r="H68" s="196">
        <v>0</v>
      </c>
      <c r="I68" s="294">
        <v>0</v>
      </c>
      <c r="J68" s="298" t="s">
        <v>315</v>
      </c>
      <c r="K68" s="194" t="s">
        <v>316</v>
      </c>
      <c r="L68" s="183"/>
      <c r="M68" s="183" t="s">
        <v>369</v>
      </c>
      <c r="N68" s="183"/>
      <c r="O68" s="183" t="s">
        <v>316</v>
      </c>
      <c r="P68" s="209">
        <v>44844</v>
      </c>
      <c r="Q68" s="360">
        <v>20370.7</v>
      </c>
      <c r="R68" s="344">
        <v>10900</v>
      </c>
      <c r="S68" s="361">
        <v>0</v>
      </c>
      <c r="T68" s="362">
        <v>10900</v>
      </c>
      <c r="U68" s="347">
        <v>36077.199999999997</v>
      </c>
      <c r="V68" s="347"/>
      <c r="W68" s="361"/>
      <c r="X68" s="344">
        <v>10900</v>
      </c>
      <c r="Y68" s="344">
        <v>10900</v>
      </c>
      <c r="Z68" s="347"/>
      <c r="AA68" s="364"/>
      <c r="AB68" s="344">
        <v>10900</v>
      </c>
      <c r="AC68" s="344">
        <v>10900</v>
      </c>
      <c r="AD68" s="347"/>
      <c r="AE68" s="351"/>
      <c r="AF68" s="344">
        <v>10900</v>
      </c>
      <c r="AG68" s="344"/>
      <c r="AH68" s="344"/>
      <c r="AI68" s="350"/>
      <c r="AJ68" s="344"/>
      <c r="AK68" s="350"/>
      <c r="AL68" s="344"/>
      <c r="AM68" s="350"/>
      <c r="AN68" s="344"/>
      <c r="AO68" s="350"/>
      <c r="AP68" s="344"/>
      <c r="AQ68" s="350"/>
      <c r="AR68" s="344"/>
      <c r="AS68" s="350"/>
      <c r="AT68" s="344"/>
      <c r="AU68" s="350"/>
      <c r="AV68" s="344"/>
      <c r="AW68" s="350"/>
      <c r="AX68" s="344"/>
      <c r="AY68" s="364"/>
    </row>
    <row r="69" spans="1:51" ht="16.5" hidden="1">
      <c r="A69" s="188" t="s">
        <v>233</v>
      </c>
      <c r="B69" s="178" t="s">
        <v>59</v>
      </c>
      <c r="C69" s="191" t="s">
        <v>574</v>
      </c>
      <c r="D69" s="167" t="s">
        <v>23</v>
      </c>
      <c r="E69" s="197" t="s">
        <v>179</v>
      </c>
      <c r="F69" s="196" t="s">
        <v>177</v>
      </c>
      <c r="G69" s="196" t="s">
        <v>178</v>
      </c>
      <c r="H69" s="196" t="s">
        <v>180</v>
      </c>
      <c r="I69" s="294">
        <v>0</v>
      </c>
      <c r="J69" s="298" t="s">
        <v>315</v>
      </c>
      <c r="K69" s="194" t="s">
        <v>316</v>
      </c>
      <c r="L69" s="183"/>
      <c r="M69" s="183" t="s">
        <v>369</v>
      </c>
      <c r="N69" s="183"/>
      <c r="O69" s="183" t="s">
        <v>316</v>
      </c>
      <c r="P69" s="209">
        <v>44844</v>
      </c>
      <c r="Q69" s="360">
        <v>20370.7</v>
      </c>
      <c r="R69" s="344">
        <v>10900</v>
      </c>
      <c r="S69" s="361">
        <v>0</v>
      </c>
      <c r="T69" s="362">
        <v>10900</v>
      </c>
      <c r="U69" s="347">
        <v>36077.199999999997</v>
      </c>
      <c r="V69" s="347"/>
      <c r="W69" s="361"/>
      <c r="X69" s="344">
        <v>10900</v>
      </c>
      <c r="Y69" s="344">
        <v>10900</v>
      </c>
      <c r="Z69" s="347"/>
      <c r="AA69" s="364"/>
      <c r="AB69" s="344">
        <v>10900</v>
      </c>
      <c r="AC69" s="344">
        <v>10900</v>
      </c>
      <c r="AD69" s="347"/>
      <c r="AE69" s="351"/>
      <c r="AF69" s="344">
        <v>10900</v>
      </c>
      <c r="AG69" s="344"/>
      <c r="AH69" s="344"/>
      <c r="AI69" s="350"/>
      <c r="AJ69" s="344"/>
      <c r="AK69" s="350"/>
      <c r="AL69" s="344"/>
      <c r="AM69" s="350"/>
      <c r="AN69" s="344"/>
      <c r="AO69" s="350"/>
      <c r="AP69" s="344"/>
      <c r="AQ69" s="350"/>
      <c r="AR69" s="344"/>
      <c r="AS69" s="350"/>
      <c r="AT69" s="344"/>
      <c r="AU69" s="350"/>
      <c r="AV69" s="344"/>
      <c r="AW69" s="350"/>
      <c r="AX69" s="344"/>
      <c r="AY69" s="364"/>
    </row>
    <row r="70" spans="1:51" ht="16.5" hidden="1">
      <c r="A70" s="188" t="s">
        <v>246</v>
      </c>
      <c r="B70" s="178" t="s">
        <v>76</v>
      </c>
      <c r="C70" s="191" t="s">
        <v>575</v>
      </c>
      <c r="D70" s="167" t="s">
        <v>23</v>
      </c>
      <c r="E70" s="197" t="s">
        <v>179</v>
      </c>
      <c r="F70" s="196" t="s">
        <v>178</v>
      </c>
      <c r="G70" s="196">
        <v>0</v>
      </c>
      <c r="H70" s="196">
        <v>0</v>
      </c>
      <c r="I70" s="294">
        <v>0</v>
      </c>
      <c r="J70" s="298" t="s">
        <v>315</v>
      </c>
      <c r="K70" s="194" t="s">
        <v>316</v>
      </c>
      <c r="L70" s="183"/>
      <c r="M70" s="183" t="s">
        <v>369</v>
      </c>
      <c r="N70" s="183"/>
      <c r="O70" s="183" t="s">
        <v>316</v>
      </c>
      <c r="P70" s="209">
        <v>44844</v>
      </c>
      <c r="Q70" s="360">
        <v>20370.7</v>
      </c>
      <c r="R70" s="344">
        <v>10900</v>
      </c>
      <c r="S70" s="361">
        <v>0</v>
      </c>
      <c r="T70" s="362">
        <v>10900</v>
      </c>
      <c r="U70" s="347">
        <v>36077.199999999997</v>
      </c>
      <c r="V70" s="347"/>
      <c r="W70" s="361"/>
      <c r="X70" s="344">
        <v>10900</v>
      </c>
      <c r="Y70" s="344">
        <v>10900</v>
      </c>
      <c r="Z70" s="347"/>
      <c r="AA70" s="364"/>
      <c r="AB70" s="344">
        <v>10900</v>
      </c>
      <c r="AC70" s="344">
        <v>10900</v>
      </c>
      <c r="AD70" s="347"/>
      <c r="AE70" s="351"/>
      <c r="AF70" s="344">
        <v>10900</v>
      </c>
      <c r="AG70" s="344"/>
      <c r="AH70" s="344"/>
      <c r="AI70" s="350"/>
      <c r="AJ70" s="344"/>
      <c r="AK70" s="350"/>
      <c r="AL70" s="344"/>
      <c r="AM70" s="350"/>
      <c r="AN70" s="344"/>
      <c r="AO70" s="350"/>
      <c r="AP70" s="344"/>
      <c r="AQ70" s="350"/>
      <c r="AR70" s="344"/>
      <c r="AS70" s="350"/>
      <c r="AT70" s="344"/>
      <c r="AU70" s="350"/>
      <c r="AV70" s="344"/>
      <c r="AW70" s="350"/>
      <c r="AX70" s="344"/>
      <c r="AY70" s="364"/>
    </row>
    <row r="71" spans="1:51" ht="16.5" hidden="1">
      <c r="A71" s="188" t="s">
        <v>249</v>
      </c>
      <c r="B71" s="182" t="s">
        <v>64</v>
      </c>
      <c r="C71" s="191" t="s">
        <v>575</v>
      </c>
      <c r="D71" s="167" t="s">
        <v>23</v>
      </c>
      <c r="E71" s="197" t="s">
        <v>179</v>
      </c>
      <c r="F71" s="196" t="s">
        <v>181</v>
      </c>
      <c r="G71" s="196">
        <v>0</v>
      </c>
      <c r="H71" s="196">
        <v>0</v>
      </c>
      <c r="I71" s="294">
        <v>0</v>
      </c>
      <c r="J71" s="298" t="s">
        <v>315</v>
      </c>
      <c r="K71" s="194" t="s">
        <v>316</v>
      </c>
      <c r="L71" s="183"/>
      <c r="M71" s="183" t="s">
        <v>369</v>
      </c>
      <c r="N71" s="183"/>
      <c r="O71" s="183" t="s">
        <v>316</v>
      </c>
      <c r="P71" s="209">
        <v>44844</v>
      </c>
      <c r="Q71" s="360">
        <v>20370.7</v>
      </c>
      <c r="R71" s="344">
        <v>10900</v>
      </c>
      <c r="S71" s="361">
        <v>0</v>
      </c>
      <c r="T71" s="362">
        <v>10900</v>
      </c>
      <c r="U71" s="347">
        <v>36077.199999999997</v>
      </c>
      <c r="V71" s="347"/>
      <c r="W71" s="361"/>
      <c r="X71" s="344">
        <v>10900</v>
      </c>
      <c r="Y71" s="344">
        <v>10900</v>
      </c>
      <c r="Z71" s="347"/>
      <c r="AA71" s="364"/>
      <c r="AB71" s="344">
        <v>10900</v>
      </c>
      <c r="AC71" s="344">
        <v>10900</v>
      </c>
      <c r="AD71" s="347"/>
      <c r="AE71" s="351"/>
      <c r="AF71" s="344">
        <v>10900</v>
      </c>
      <c r="AG71" s="344"/>
      <c r="AH71" s="344"/>
      <c r="AI71" s="350"/>
      <c r="AJ71" s="344"/>
      <c r="AK71" s="350"/>
      <c r="AL71" s="344"/>
      <c r="AM71" s="350"/>
      <c r="AN71" s="344"/>
      <c r="AO71" s="350"/>
      <c r="AP71" s="344"/>
      <c r="AQ71" s="350"/>
      <c r="AR71" s="344"/>
      <c r="AS71" s="350"/>
      <c r="AT71" s="344"/>
      <c r="AU71" s="350"/>
      <c r="AV71" s="344"/>
      <c r="AW71" s="350"/>
      <c r="AX71" s="344"/>
      <c r="AY71" s="364"/>
    </row>
    <row r="72" spans="1:51" ht="15.75" hidden="1">
      <c r="A72" s="188" t="s">
        <v>225</v>
      </c>
      <c r="B72" s="181" t="s">
        <v>100</v>
      </c>
      <c r="C72" s="193" t="s">
        <v>574</v>
      </c>
      <c r="D72" s="169" t="s">
        <v>23</v>
      </c>
      <c r="E72" s="197" t="s">
        <v>177</v>
      </c>
      <c r="F72" s="196">
        <v>0</v>
      </c>
      <c r="G72" s="196">
        <v>0</v>
      </c>
      <c r="H72" s="196">
        <v>0</v>
      </c>
      <c r="I72" s="294">
        <v>0</v>
      </c>
      <c r="J72" s="298" t="s">
        <v>315</v>
      </c>
      <c r="K72" s="194" t="s">
        <v>316</v>
      </c>
      <c r="L72" s="183"/>
      <c r="M72" s="183" t="s">
        <v>369</v>
      </c>
      <c r="N72" s="183"/>
      <c r="O72" s="183" t="s">
        <v>316</v>
      </c>
      <c r="P72" s="209">
        <v>44844</v>
      </c>
      <c r="Q72" s="360">
        <v>20370.7</v>
      </c>
      <c r="R72" s="344">
        <v>10900</v>
      </c>
      <c r="S72" s="361">
        <v>0</v>
      </c>
      <c r="T72" s="362">
        <v>10900</v>
      </c>
      <c r="U72" s="347">
        <v>36077.199999999997</v>
      </c>
      <c r="V72" s="347"/>
      <c r="W72" s="361"/>
      <c r="X72" s="344">
        <v>10900</v>
      </c>
      <c r="Y72" s="344">
        <v>10900</v>
      </c>
      <c r="Z72" s="347"/>
      <c r="AA72" s="364"/>
      <c r="AB72" s="344">
        <v>10900</v>
      </c>
      <c r="AC72" s="344">
        <v>10900</v>
      </c>
      <c r="AD72" s="347"/>
      <c r="AE72" s="351"/>
      <c r="AF72" s="344">
        <v>10900</v>
      </c>
      <c r="AG72" s="344"/>
      <c r="AH72" s="344"/>
      <c r="AI72" s="350"/>
      <c r="AJ72" s="344"/>
      <c r="AK72" s="350"/>
      <c r="AL72" s="344"/>
      <c r="AM72" s="350"/>
      <c r="AN72" s="344"/>
      <c r="AO72" s="350"/>
      <c r="AP72" s="344"/>
      <c r="AQ72" s="350"/>
      <c r="AR72" s="344"/>
      <c r="AS72" s="350"/>
      <c r="AT72" s="344"/>
      <c r="AU72" s="350"/>
      <c r="AV72" s="344"/>
      <c r="AW72" s="350"/>
      <c r="AX72" s="344"/>
      <c r="AY72" s="364"/>
    </row>
    <row r="73" spans="1:51" ht="16.5" hidden="1">
      <c r="A73" s="188" t="s">
        <v>235</v>
      </c>
      <c r="B73" s="178" t="s">
        <v>57</v>
      </c>
      <c r="C73" s="191" t="s">
        <v>574</v>
      </c>
      <c r="D73" s="167" t="s">
        <v>23</v>
      </c>
      <c r="E73" s="197" t="s">
        <v>177</v>
      </c>
      <c r="F73" s="196" t="s">
        <v>195</v>
      </c>
      <c r="G73" s="196">
        <v>0</v>
      </c>
      <c r="H73" s="196">
        <v>0</v>
      </c>
      <c r="I73" s="294">
        <v>0</v>
      </c>
      <c r="J73" s="298" t="s">
        <v>315</v>
      </c>
      <c r="K73" s="194" t="s">
        <v>316</v>
      </c>
      <c r="L73" s="183"/>
      <c r="M73" s="183" t="s">
        <v>369</v>
      </c>
      <c r="N73" s="183"/>
      <c r="O73" s="183" t="s">
        <v>316</v>
      </c>
      <c r="P73" s="209">
        <v>44844</v>
      </c>
      <c r="Q73" s="360">
        <v>20370.7</v>
      </c>
      <c r="R73" s="344">
        <v>10900</v>
      </c>
      <c r="S73" s="361">
        <v>0</v>
      </c>
      <c r="T73" s="362">
        <v>10900</v>
      </c>
      <c r="U73" s="347">
        <v>36077.199999999997</v>
      </c>
      <c r="V73" s="347"/>
      <c r="W73" s="361"/>
      <c r="X73" s="344">
        <v>10900</v>
      </c>
      <c r="Y73" s="344">
        <v>10900</v>
      </c>
      <c r="Z73" s="347"/>
      <c r="AA73" s="364"/>
      <c r="AB73" s="344">
        <v>10900</v>
      </c>
      <c r="AC73" s="344">
        <v>10900</v>
      </c>
      <c r="AD73" s="347"/>
      <c r="AE73" s="351"/>
      <c r="AF73" s="344">
        <v>10900</v>
      </c>
      <c r="AG73" s="344"/>
      <c r="AH73" s="344"/>
      <c r="AI73" s="350"/>
      <c r="AJ73" s="344"/>
      <c r="AK73" s="350"/>
      <c r="AL73" s="344"/>
      <c r="AM73" s="350"/>
      <c r="AN73" s="344"/>
      <c r="AO73" s="350"/>
      <c r="AP73" s="344"/>
      <c r="AQ73" s="350"/>
      <c r="AR73" s="344"/>
      <c r="AS73" s="350"/>
      <c r="AT73" s="344"/>
      <c r="AU73" s="350"/>
      <c r="AV73" s="344"/>
      <c r="AW73" s="350"/>
      <c r="AX73" s="344"/>
      <c r="AY73" s="364"/>
    </row>
    <row r="74" spans="1:51" ht="16.5" hidden="1">
      <c r="A74" s="188" t="s">
        <v>241</v>
      </c>
      <c r="B74" s="178" t="s">
        <v>309</v>
      </c>
      <c r="C74" s="193" t="s">
        <v>574</v>
      </c>
      <c r="D74" s="169" t="s">
        <v>23</v>
      </c>
      <c r="E74" s="197" t="s">
        <v>177</v>
      </c>
      <c r="F74" s="196" t="s">
        <v>178</v>
      </c>
      <c r="G74" s="196">
        <v>0</v>
      </c>
      <c r="H74" s="196">
        <v>0</v>
      </c>
      <c r="I74" s="294">
        <v>0</v>
      </c>
      <c r="J74" s="298" t="s">
        <v>315</v>
      </c>
      <c r="K74" s="194" t="s">
        <v>316</v>
      </c>
      <c r="L74" s="183"/>
      <c r="M74" s="183" t="s">
        <v>369</v>
      </c>
      <c r="N74" s="183"/>
      <c r="O74" s="183" t="s">
        <v>316</v>
      </c>
      <c r="P74" s="209">
        <v>44844</v>
      </c>
      <c r="Q74" s="360">
        <v>20370.7</v>
      </c>
      <c r="R74" s="344">
        <v>10900</v>
      </c>
      <c r="S74" s="361">
        <v>0</v>
      </c>
      <c r="T74" s="362">
        <v>10900</v>
      </c>
      <c r="U74" s="347">
        <v>36077.199999999997</v>
      </c>
      <c r="V74" s="347"/>
      <c r="W74" s="361"/>
      <c r="X74" s="344">
        <v>10900</v>
      </c>
      <c r="Y74" s="344">
        <v>10900</v>
      </c>
      <c r="Z74" s="347"/>
      <c r="AA74" s="364"/>
      <c r="AB74" s="344">
        <v>10900</v>
      </c>
      <c r="AC74" s="344">
        <v>10900</v>
      </c>
      <c r="AD74" s="347"/>
      <c r="AE74" s="351"/>
      <c r="AF74" s="344">
        <v>10900</v>
      </c>
      <c r="AG74" s="344"/>
      <c r="AH74" s="344"/>
      <c r="AI74" s="350"/>
      <c r="AJ74" s="344"/>
      <c r="AK74" s="350"/>
      <c r="AL74" s="344"/>
      <c r="AM74" s="350"/>
      <c r="AN74" s="344"/>
      <c r="AO74" s="350"/>
      <c r="AP74" s="344"/>
      <c r="AQ74" s="350"/>
      <c r="AR74" s="344"/>
      <c r="AS74" s="350"/>
      <c r="AT74" s="344"/>
      <c r="AU74" s="350"/>
      <c r="AV74" s="344"/>
      <c r="AW74" s="350"/>
      <c r="AX74" s="344"/>
      <c r="AY74" s="364"/>
    </row>
    <row r="75" spans="1:51" ht="16.5" hidden="1">
      <c r="A75" s="188" t="s">
        <v>269</v>
      </c>
      <c r="B75" s="178" t="s">
        <v>104</v>
      </c>
      <c r="C75" s="191" t="s">
        <v>575</v>
      </c>
      <c r="D75" s="167" t="s">
        <v>23</v>
      </c>
      <c r="E75" s="197" t="s">
        <v>177</v>
      </c>
      <c r="F75" s="196">
        <v>0</v>
      </c>
      <c r="G75" s="196">
        <v>0</v>
      </c>
      <c r="H75" s="196">
        <v>0</v>
      </c>
      <c r="I75" s="294">
        <v>0</v>
      </c>
      <c r="J75" s="298" t="s">
        <v>315</v>
      </c>
      <c r="K75" s="194" t="s">
        <v>316</v>
      </c>
      <c r="L75" s="183"/>
      <c r="M75" s="183" t="s">
        <v>369</v>
      </c>
      <c r="N75" s="183"/>
      <c r="O75" s="183" t="s">
        <v>316</v>
      </c>
      <c r="P75" s="209">
        <v>44844</v>
      </c>
      <c r="Q75" s="360">
        <v>20370.7</v>
      </c>
      <c r="R75" s="344">
        <v>10900</v>
      </c>
      <c r="S75" s="361">
        <v>0</v>
      </c>
      <c r="T75" s="362">
        <v>10900</v>
      </c>
      <c r="U75" s="347">
        <v>36077.199999999997</v>
      </c>
      <c r="V75" s="347"/>
      <c r="W75" s="361"/>
      <c r="X75" s="344">
        <v>10900</v>
      </c>
      <c r="Y75" s="344">
        <v>10900</v>
      </c>
      <c r="Z75" s="347"/>
      <c r="AA75" s="364"/>
      <c r="AB75" s="344">
        <v>10900</v>
      </c>
      <c r="AC75" s="344">
        <v>10900</v>
      </c>
      <c r="AD75" s="347"/>
      <c r="AE75" s="351"/>
      <c r="AF75" s="344">
        <v>10900</v>
      </c>
      <c r="AG75" s="344"/>
      <c r="AH75" s="344"/>
      <c r="AI75" s="350"/>
      <c r="AJ75" s="344"/>
      <c r="AK75" s="350"/>
      <c r="AL75" s="344"/>
      <c r="AM75" s="350"/>
      <c r="AN75" s="344"/>
      <c r="AO75" s="350"/>
      <c r="AP75" s="344"/>
      <c r="AQ75" s="350"/>
      <c r="AR75" s="344"/>
      <c r="AS75" s="350"/>
      <c r="AT75" s="344"/>
      <c r="AU75" s="350"/>
      <c r="AV75" s="344"/>
      <c r="AW75" s="350"/>
      <c r="AX75" s="344"/>
      <c r="AY75" s="364"/>
    </row>
    <row r="76" spans="1:51" ht="16.5" hidden="1">
      <c r="A76" s="188" t="s">
        <v>257</v>
      </c>
      <c r="B76" s="178" t="s">
        <v>77</v>
      </c>
      <c r="C76" s="191" t="s">
        <v>575</v>
      </c>
      <c r="D76" s="167" t="s">
        <v>23</v>
      </c>
      <c r="E76" s="197" t="s">
        <v>177</v>
      </c>
      <c r="F76" s="196">
        <v>0</v>
      </c>
      <c r="G76" s="196">
        <v>0</v>
      </c>
      <c r="H76" s="196">
        <v>0</v>
      </c>
      <c r="I76" s="294">
        <v>0</v>
      </c>
      <c r="J76" s="298" t="s">
        <v>315</v>
      </c>
      <c r="K76" s="194" t="s">
        <v>316</v>
      </c>
      <c r="L76" s="183"/>
      <c r="M76" s="183" t="s">
        <v>369</v>
      </c>
      <c r="N76" s="183"/>
      <c r="O76" s="183" t="s">
        <v>316</v>
      </c>
      <c r="P76" s="209">
        <v>44844</v>
      </c>
      <c r="Q76" s="360">
        <v>20370.7</v>
      </c>
      <c r="R76" s="344">
        <v>10900</v>
      </c>
      <c r="S76" s="361">
        <v>0</v>
      </c>
      <c r="T76" s="362">
        <v>10900</v>
      </c>
      <c r="U76" s="347">
        <v>36077.199999999997</v>
      </c>
      <c r="V76" s="347"/>
      <c r="W76" s="361"/>
      <c r="X76" s="344">
        <v>10900</v>
      </c>
      <c r="Y76" s="344">
        <v>10900</v>
      </c>
      <c r="Z76" s="347"/>
      <c r="AA76" s="364"/>
      <c r="AB76" s="344">
        <v>10900</v>
      </c>
      <c r="AC76" s="344">
        <v>10900</v>
      </c>
      <c r="AD76" s="347"/>
      <c r="AE76" s="351"/>
      <c r="AF76" s="344">
        <v>10900</v>
      </c>
      <c r="AG76" s="344"/>
      <c r="AH76" s="344"/>
      <c r="AI76" s="350"/>
      <c r="AJ76" s="344"/>
      <c r="AK76" s="350"/>
      <c r="AL76" s="344"/>
      <c r="AM76" s="350"/>
      <c r="AN76" s="344"/>
      <c r="AO76" s="350"/>
      <c r="AP76" s="344"/>
      <c r="AQ76" s="350"/>
      <c r="AR76" s="344"/>
      <c r="AS76" s="350"/>
      <c r="AT76" s="344"/>
      <c r="AU76" s="350"/>
      <c r="AV76" s="344"/>
      <c r="AW76" s="350"/>
      <c r="AX76" s="344"/>
      <c r="AY76" s="364"/>
    </row>
    <row r="77" spans="1:51" ht="16.5" hidden="1">
      <c r="A77" s="188" t="s">
        <v>223</v>
      </c>
      <c r="B77" s="178" t="s">
        <v>581</v>
      </c>
      <c r="C77" s="191" t="s">
        <v>579</v>
      </c>
      <c r="D77" s="167" t="s">
        <v>23</v>
      </c>
      <c r="E77" s="197" t="s">
        <v>177</v>
      </c>
      <c r="F77" s="196">
        <v>0</v>
      </c>
      <c r="G77" s="196">
        <v>0</v>
      </c>
      <c r="H77" s="196">
        <v>0</v>
      </c>
      <c r="I77" s="294">
        <v>0</v>
      </c>
      <c r="J77" s="298" t="s">
        <v>315</v>
      </c>
      <c r="K77" s="194" t="s">
        <v>316</v>
      </c>
      <c r="L77" s="183"/>
      <c r="M77" s="183" t="s">
        <v>369</v>
      </c>
      <c r="N77" s="183"/>
      <c r="O77" s="183" t="s">
        <v>316</v>
      </c>
      <c r="P77" s="209">
        <v>44844</v>
      </c>
      <c r="Q77" s="360">
        <v>20370.7</v>
      </c>
      <c r="R77" s="344">
        <v>10900</v>
      </c>
      <c r="S77" s="361">
        <v>0</v>
      </c>
      <c r="T77" s="362">
        <v>10900</v>
      </c>
      <c r="U77" s="347">
        <v>36077.199999999997</v>
      </c>
      <c r="V77" s="347"/>
      <c r="W77" s="361"/>
      <c r="X77" s="344">
        <v>10900</v>
      </c>
      <c r="Y77" s="344">
        <v>10900</v>
      </c>
      <c r="Z77" s="347"/>
      <c r="AA77" s="364"/>
      <c r="AB77" s="344">
        <v>10900</v>
      </c>
      <c r="AC77" s="344">
        <v>10900</v>
      </c>
      <c r="AD77" s="347"/>
      <c r="AE77" s="351"/>
      <c r="AF77" s="344">
        <v>10900</v>
      </c>
      <c r="AG77" s="344"/>
      <c r="AH77" s="344"/>
      <c r="AI77" s="350"/>
      <c r="AJ77" s="344"/>
      <c r="AK77" s="350"/>
      <c r="AL77" s="344"/>
      <c r="AM77" s="350"/>
      <c r="AN77" s="344"/>
      <c r="AO77" s="350"/>
      <c r="AP77" s="344"/>
      <c r="AQ77" s="350"/>
      <c r="AR77" s="344"/>
      <c r="AS77" s="350"/>
      <c r="AT77" s="344"/>
      <c r="AU77" s="350"/>
      <c r="AV77" s="344"/>
      <c r="AW77" s="350"/>
      <c r="AX77" s="344"/>
      <c r="AY77" s="364"/>
    </row>
    <row r="78" spans="1:51" ht="16.5" hidden="1">
      <c r="A78" s="188" t="s">
        <v>274</v>
      </c>
      <c r="B78" s="178" t="s">
        <v>273</v>
      </c>
      <c r="C78" s="191" t="s">
        <v>574</v>
      </c>
      <c r="D78" s="167" t="s">
        <v>23</v>
      </c>
      <c r="E78" s="197" t="e">
        <v>#N/A</v>
      </c>
      <c r="F78" s="196" t="e">
        <v>#N/A</v>
      </c>
      <c r="G78" s="196" t="e">
        <v>#N/A</v>
      </c>
      <c r="H78" s="196" t="e">
        <v>#N/A</v>
      </c>
      <c r="I78" s="294" t="e">
        <v>#N/A</v>
      </c>
      <c r="J78" s="298" t="s">
        <v>315</v>
      </c>
      <c r="K78" s="194" t="s">
        <v>316</v>
      </c>
      <c r="L78" s="183"/>
      <c r="M78" s="183" t="s">
        <v>369</v>
      </c>
      <c r="N78" s="183"/>
      <c r="O78" s="183" t="s">
        <v>316</v>
      </c>
      <c r="P78" s="209">
        <v>44844</v>
      </c>
      <c r="Q78" s="360">
        <v>20370.7</v>
      </c>
      <c r="R78" s="344">
        <v>10900</v>
      </c>
      <c r="S78" s="361">
        <v>0</v>
      </c>
      <c r="T78" s="362">
        <v>10900</v>
      </c>
      <c r="U78" s="347">
        <v>36077.199999999997</v>
      </c>
      <c r="V78" s="347"/>
      <c r="W78" s="361"/>
      <c r="X78" s="344">
        <v>10900</v>
      </c>
      <c r="Y78" s="344">
        <v>10900</v>
      </c>
      <c r="Z78" s="347"/>
      <c r="AA78" s="364"/>
      <c r="AB78" s="344">
        <v>10900</v>
      </c>
      <c r="AC78" s="344">
        <v>10900</v>
      </c>
      <c r="AD78" s="347"/>
      <c r="AE78" s="351"/>
      <c r="AF78" s="344">
        <v>10900</v>
      </c>
      <c r="AG78" s="344"/>
      <c r="AH78" s="344"/>
      <c r="AI78" s="350"/>
      <c r="AJ78" s="344"/>
      <c r="AK78" s="350"/>
      <c r="AL78" s="344"/>
      <c r="AM78" s="350"/>
      <c r="AN78" s="344"/>
      <c r="AO78" s="350"/>
      <c r="AP78" s="344"/>
      <c r="AQ78" s="350"/>
      <c r="AR78" s="344"/>
      <c r="AS78" s="350"/>
      <c r="AT78" s="344"/>
      <c r="AU78" s="350"/>
      <c r="AV78" s="344"/>
      <c r="AW78" s="350"/>
      <c r="AX78" s="344"/>
      <c r="AY78" s="364"/>
    </row>
    <row r="79" spans="1:51" ht="16.5" hidden="1">
      <c r="A79" s="188" t="s">
        <v>285</v>
      </c>
      <c r="B79" s="178" t="s">
        <v>284</v>
      </c>
      <c r="C79" s="191" t="s">
        <v>574</v>
      </c>
      <c r="D79" s="167" t="s">
        <v>23</v>
      </c>
      <c r="E79" s="197" t="e">
        <v>#N/A</v>
      </c>
      <c r="F79" s="196" t="e">
        <v>#N/A</v>
      </c>
      <c r="G79" s="196" t="e">
        <v>#N/A</v>
      </c>
      <c r="H79" s="196" t="e">
        <v>#N/A</v>
      </c>
      <c r="I79" s="294" t="e">
        <v>#N/A</v>
      </c>
      <c r="J79" s="298" t="s">
        <v>315</v>
      </c>
      <c r="K79" s="194" t="s">
        <v>316</v>
      </c>
      <c r="L79" s="183"/>
      <c r="M79" s="183" t="s">
        <v>369</v>
      </c>
      <c r="N79" s="183"/>
      <c r="O79" s="183" t="s">
        <v>316</v>
      </c>
      <c r="P79" s="209">
        <v>44844</v>
      </c>
      <c r="Q79" s="360">
        <v>20370.7</v>
      </c>
      <c r="R79" s="344">
        <v>10900</v>
      </c>
      <c r="S79" s="361">
        <v>0</v>
      </c>
      <c r="T79" s="362">
        <v>10900</v>
      </c>
      <c r="U79" s="347">
        <v>36077.199999999997</v>
      </c>
      <c r="V79" s="347"/>
      <c r="W79" s="361"/>
      <c r="X79" s="344">
        <v>10900</v>
      </c>
      <c r="Y79" s="344">
        <v>10900</v>
      </c>
      <c r="Z79" s="347"/>
      <c r="AA79" s="364"/>
      <c r="AB79" s="344">
        <v>10900</v>
      </c>
      <c r="AC79" s="344">
        <v>10900</v>
      </c>
      <c r="AD79" s="347"/>
      <c r="AE79" s="351"/>
      <c r="AF79" s="344">
        <v>10900</v>
      </c>
      <c r="AG79" s="344"/>
      <c r="AH79" s="344"/>
      <c r="AI79" s="350"/>
      <c r="AJ79" s="344"/>
      <c r="AK79" s="350"/>
      <c r="AL79" s="344"/>
      <c r="AM79" s="350"/>
      <c r="AN79" s="344"/>
      <c r="AO79" s="350"/>
      <c r="AP79" s="344"/>
      <c r="AQ79" s="350"/>
      <c r="AR79" s="344"/>
      <c r="AS79" s="350"/>
      <c r="AT79" s="344"/>
      <c r="AU79" s="350"/>
      <c r="AV79" s="344"/>
      <c r="AW79" s="350"/>
      <c r="AX79" s="344"/>
      <c r="AY79" s="364"/>
    </row>
    <row r="80" spans="1:51" ht="16.5" hidden="1">
      <c r="A80" s="188" t="s">
        <v>242</v>
      </c>
      <c r="B80" s="178" t="s">
        <v>61</v>
      </c>
      <c r="C80" s="191" t="s">
        <v>574</v>
      </c>
      <c r="D80" s="167" t="s">
        <v>23</v>
      </c>
      <c r="E80" s="197" t="e">
        <v>#N/A</v>
      </c>
      <c r="F80" s="196" t="e">
        <v>#N/A</v>
      </c>
      <c r="G80" s="196" t="e">
        <v>#N/A</v>
      </c>
      <c r="H80" s="196" t="e">
        <v>#N/A</v>
      </c>
      <c r="I80" s="294" t="e">
        <v>#N/A</v>
      </c>
      <c r="J80" s="298" t="s">
        <v>315</v>
      </c>
      <c r="K80" s="194" t="s">
        <v>316</v>
      </c>
      <c r="L80" s="183"/>
      <c r="M80" s="183" t="s">
        <v>369</v>
      </c>
      <c r="N80" s="183"/>
      <c r="O80" s="183" t="s">
        <v>316</v>
      </c>
      <c r="P80" s="209">
        <v>44844</v>
      </c>
      <c r="Q80" s="360">
        <v>20370.7</v>
      </c>
      <c r="R80" s="344">
        <v>10900</v>
      </c>
      <c r="S80" s="361">
        <v>0</v>
      </c>
      <c r="T80" s="362">
        <v>10900</v>
      </c>
      <c r="U80" s="347">
        <v>36077.199999999997</v>
      </c>
      <c r="V80" s="347"/>
      <c r="W80" s="361"/>
      <c r="X80" s="344">
        <v>10900</v>
      </c>
      <c r="Y80" s="344">
        <v>10900</v>
      </c>
      <c r="Z80" s="347"/>
      <c r="AA80" s="364"/>
      <c r="AB80" s="344">
        <v>10900</v>
      </c>
      <c r="AC80" s="344">
        <v>10900</v>
      </c>
      <c r="AD80" s="347"/>
      <c r="AE80" s="351"/>
      <c r="AF80" s="344">
        <v>10900</v>
      </c>
      <c r="AG80" s="344"/>
      <c r="AH80" s="344"/>
      <c r="AI80" s="350"/>
      <c r="AJ80" s="344"/>
      <c r="AK80" s="350"/>
      <c r="AL80" s="344"/>
      <c r="AM80" s="350"/>
      <c r="AN80" s="344"/>
      <c r="AO80" s="350"/>
      <c r="AP80" s="344"/>
      <c r="AQ80" s="350"/>
      <c r="AR80" s="344"/>
      <c r="AS80" s="350"/>
      <c r="AT80" s="344"/>
      <c r="AU80" s="350"/>
      <c r="AV80" s="344"/>
      <c r="AW80" s="350"/>
      <c r="AX80" s="344"/>
      <c r="AY80" s="364"/>
    </row>
    <row r="81" spans="1:51" ht="16.5" hidden="1">
      <c r="A81" s="188" t="s">
        <v>295</v>
      </c>
      <c r="B81" s="178" t="s">
        <v>294</v>
      </c>
      <c r="C81" s="191" t="s">
        <v>575</v>
      </c>
      <c r="D81" s="167" t="s">
        <v>23</v>
      </c>
      <c r="E81" s="197" t="e">
        <v>#N/A</v>
      </c>
      <c r="F81" s="196" t="e">
        <v>#N/A</v>
      </c>
      <c r="G81" s="196" t="e">
        <v>#N/A</v>
      </c>
      <c r="H81" s="196" t="e">
        <v>#N/A</v>
      </c>
      <c r="I81" s="294" t="e">
        <v>#N/A</v>
      </c>
      <c r="J81" s="298" t="s">
        <v>315</v>
      </c>
      <c r="K81" s="194" t="s">
        <v>316</v>
      </c>
      <c r="L81" s="183"/>
      <c r="M81" s="183" t="s">
        <v>369</v>
      </c>
      <c r="N81" s="183"/>
      <c r="O81" s="183" t="s">
        <v>316</v>
      </c>
      <c r="P81" s="209">
        <v>44844</v>
      </c>
      <c r="Q81" s="360">
        <v>20370.7</v>
      </c>
      <c r="R81" s="344">
        <v>10900</v>
      </c>
      <c r="S81" s="361">
        <v>0</v>
      </c>
      <c r="T81" s="362">
        <v>10900</v>
      </c>
      <c r="U81" s="347">
        <v>36077.199999999997</v>
      </c>
      <c r="V81" s="347"/>
      <c r="W81" s="361"/>
      <c r="X81" s="344">
        <v>10900</v>
      </c>
      <c r="Y81" s="344">
        <v>10900</v>
      </c>
      <c r="Z81" s="347"/>
      <c r="AA81" s="364"/>
      <c r="AB81" s="344">
        <v>10900</v>
      </c>
      <c r="AC81" s="344">
        <v>10900</v>
      </c>
      <c r="AD81" s="347"/>
      <c r="AE81" s="351"/>
      <c r="AF81" s="344">
        <v>10900</v>
      </c>
      <c r="AG81" s="344"/>
      <c r="AH81" s="344"/>
      <c r="AI81" s="350"/>
      <c r="AJ81" s="344"/>
      <c r="AK81" s="350"/>
      <c r="AL81" s="344"/>
      <c r="AM81" s="350"/>
      <c r="AN81" s="344"/>
      <c r="AO81" s="350"/>
      <c r="AP81" s="344"/>
      <c r="AQ81" s="350"/>
      <c r="AR81" s="344"/>
      <c r="AS81" s="350"/>
      <c r="AT81" s="344"/>
      <c r="AU81" s="350"/>
      <c r="AV81" s="344"/>
      <c r="AW81" s="350"/>
      <c r="AX81" s="344"/>
      <c r="AY81" s="364"/>
    </row>
    <row r="82" spans="1:51" ht="16.5" hidden="1">
      <c r="A82" s="188" t="s">
        <v>307</v>
      </c>
      <c r="B82" s="178" t="s">
        <v>306</v>
      </c>
      <c r="C82" s="191" t="s">
        <v>575</v>
      </c>
      <c r="D82" s="167" t="s">
        <v>23</v>
      </c>
      <c r="E82" s="197" t="e">
        <v>#N/A</v>
      </c>
      <c r="F82" s="196" t="e">
        <v>#N/A</v>
      </c>
      <c r="G82" s="196" t="e">
        <v>#N/A</v>
      </c>
      <c r="H82" s="196" t="e">
        <v>#N/A</v>
      </c>
      <c r="I82" s="294" t="e">
        <v>#N/A</v>
      </c>
      <c r="J82" s="298" t="s">
        <v>315</v>
      </c>
      <c r="K82" s="194" t="s">
        <v>316</v>
      </c>
      <c r="L82" s="183"/>
      <c r="M82" s="183" t="s">
        <v>369</v>
      </c>
      <c r="N82" s="183"/>
      <c r="O82" s="183" t="s">
        <v>316</v>
      </c>
      <c r="P82" s="209">
        <v>44844</v>
      </c>
      <c r="Q82" s="360">
        <v>20370.7</v>
      </c>
      <c r="R82" s="344">
        <v>10900</v>
      </c>
      <c r="S82" s="361">
        <v>0</v>
      </c>
      <c r="T82" s="362">
        <v>10900</v>
      </c>
      <c r="U82" s="347">
        <v>36077.199999999997</v>
      </c>
      <c r="V82" s="347"/>
      <c r="W82" s="361"/>
      <c r="X82" s="344">
        <v>10900</v>
      </c>
      <c r="Y82" s="344">
        <v>10900</v>
      </c>
      <c r="Z82" s="347"/>
      <c r="AA82" s="364"/>
      <c r="AB82" s="344">
        <v>10900</v>
      </c>
      <c r="AC82" s="344">
        <v>10900</v>
      </c>
      <c r="AD82" s="347"/>
      <c r="AE82" s="351"/>
      <c r="AF82" s="344">
        <v>10900</v>
      </c>
      <c r="AG82" s="344"/>
      <c r="AH82" s="344"/>
      <c r="AI82" s="350"/>
      <c r="AJ82" s="344"/>
      <c r="AK82" s="350"/>
      <c r="AL82" s="344"/>
      <c r="AM82" s="350"/>
      <c r="AN82" s="344"/>
      <c r="AO82" s="350"/>
      <c r="AP82" s="344"/>
      <c r="AQ82" s="350"/>
      <c r="AR82" s="344"/>
      <c r="AS82" s="350"/>
      <c r="AT82" s="344"/>
      <c r="AU82" s="350"/>
      <c r="AV82" s="344"/>
      <c r="AW82" s="350"/>
      <c r="AX82" s="344"/>
      <c r="AY82" s="364"/>
    </row>
    <row r="83" spans="1:51" ht="16.5" hidden="1">
      <c r="A83" s="188" t="s">
        <v>272</v>
      </c>
      <c r="B83" s="178" t="s">
        <v>116</v>
      </c>
      <c r="C83" s="191" t="s">
        <v>579</v>
      </c>
      <c r="D83" s="167" t="s">
        <v>23</v>
      </c>
      <c r="E83" s="197" t="e">
        <v>#N/A</v>
      </c>
      <c r="F83" s="196" t="e">
        <v>#N/A</v>
      </c>
      <c r="G83" s="196" t="e">
        <v>#N/A</v>
      </c>
      <c r="H83" s="196" t="e">
        <v>#N/A</v>
      </c>
      <c r="I83" s="294" t="e">
        <v>#N/A</v>
      </c>
      <c r="J83" s="298" t="s">
        <v>315</v>
      </c>
      <c r="K83" s="194" t="s">
        <v>316</v>
      </c>
      <c r="L83" s="183"/>
      <c r="M83" s="183" t="s">
        <v>369</v>
      </c>
      <c r="N83" s="183"/>
      <c r="O83" s="183" t="s">
        <v>316</v>
      </c>
      <c r="P83" s="209">
        <v>44844</v>
      </c>
      <c r="Q83" s="360">
        <v>20370.7</v>
      </c>
      <c r="R83" s="344">
        <v>10900</v>
      </c>
      <c r="S83" s="361">
        <v>0</v>
      </c>
      <c r="T83" s="362">
        <v>10900</v>
      </c>
      <c r="U83" s="347">
        <v>36077.199999999997</v>
      </c>
      <c r="V83" s="347"/>
      <c r="W83" s="361"/>
      <c r="X83" s="344">
        <v>10900</v>
      </c>
      <c r="Y83" s="344">
        <v>10900</v>
      </c>
      <c r="Z83" s="347"/>
      <c r="AA83" s="364"/>
      <c r="AB83" s="344">
        <v>10900</v>
      </c>
      <c r="AC83" s="344">
        <v>10900</v>
      </c>
      <c r="AD83" s="347"/>
      <c r="AE83" s="351"/>
      <c r="AF83" s="344">
        <v>10900</v>
      </c>
      <c r="AG83" s="344"/>
      <c r="AH83" s="344"/>
      <c r="AI83" s="350"/>
      <c r="AJ83" s="344"/>
      <c r="AK83" s="350"/>
      <c r="AL83" s="344"/>
      <c r="AM83" s="350"/>
      <c r="AN83" s="344"/>
      <c r="AO83" s="350"/>
      <c r="AP83" s="344"/>
      <c r="AQ83" s="350"/>
      <c r="AR83" s="344"/>
      <c r="AS83" s="350"/>
      <c r="AT83" s="344"/>
      <c r="AU83" s="350"/>
      <c r="AV83" s="344"/>
      <c r="AW83" s="350"/>
      <c r="AX83" s="344"/>
      <c r="AY83" s="364"/>
    </row>
    <row r="84" spans="1:51" s="226" customFormat="1" ht="16.5" hidden="1">
      <c r="A84" s="188" t="s">
        <v>276</v>
      </c>
      <c r="B84" s="178" t="s">
        <v>275</v>
      </c>
      <c r="C84" s="191" t="s">
        <v>579</v>
      </c>
      <c r="D84" s="167" t="s">
        <v>23</v>
      </c>
      <c r="E84" s="197" t="e">
        <v>#N/A</v>
      </c>
      <c r="F84" s="196" t="e">
        <v>#N/A</v>
      </c>
      <c r="G84" s="196" t="e">
        <v>#N/A</v>
      </c>
      <c r="H84" s="196" t="e">
        <v>#N/A</v>
      </c>
      <c r="I84" s="294" t="e">
        <v>#N/A</v>
      </c>
      <c r="J84" s="298" t="s">
        <v>315</v>
      </c>
      <c r="K84" s="194" t="s">
        <v>316</v>
      </c>
      <c r="L84" s="183"/>
      <c r="M84" s="183" t="s">
        <v>369</v>
      </c>
      <c r="N84" s="183"/>
      <c r="O84" s="183" t="s">
        <v>316</v>
      </c>
      <c r="P84" s="209">
        <v>44844</v>
      </c>
      <c r="Q84" s="360">
        <v>20370.7</v>
      </c>
      <c r="R84" s="344">
        <v>10900</v>
      </c>
      <c r="S84" s="361">
        <v>0</v>
      </c>
      <c r="T84" s="362">
        <v>10900</v>
      </c>
      <c r="U84" s="347">
        <v>36077.199999999997</v>
      </c>
      <c r="V84" s="347"/>
      <c r="W84" s="361"/>
      <c r="X84" s="344">
        <v>10900</v>
      </c>
      <c r="Y84" s="344">
        <v>10900</v>
      </c>
      <c r="Z84" s="347"/>
      <c r="AA84" s="364"/>
      <c r="AB84" s="344">
        <v>10900</v>
      </c>
      <c r="AC84" s="344">
        <v>10900</v>
      </c>
      <c r="AD84" s="347"/>
      <c r="AE84" s="351"/>
      <c r="AF84" s="344">
        <v>10900</v>
      </c>
      <c r="AG84" s="344"/>
      <c r="AH84" s="344"/>
      <c r="AI84" s="350"/>
      <c r="AJ84" s="344"/>
      <c r="AK84" s="350"/>
      <c r="AL84" s="344"/>
      <c r="AM84" s="350"/>
      <c r="AN84" s="344"/>
      <c r="AO84" s="350"/>
      <c r="AP84" s="367"/>
      <c r="AQ84" s="401"/>
      <c r="AR84" s="367"/>
      <c r="AS84" s="401"/>
      <c r="AT84" s="367"/>
      <c r="AU84" s="401"/>
      <c r="AV84" s="367"/>
      <c r="AW84" s="401"/>
      <c r="AX84" s="367"/>
      <c r="AY84" s="370"/>
    </row>
    <row r="85" spans="1:51" s="226" customFormat="1" ht="16.5" hidden="1">
      <c r="A85" s="188" t="s">
        <v>279</v>
      </c>
      <c r="B85" s="178" t="s">
        <v>278</v>
      </c>
      <c r="C85" s="191" t="s">
        <v>579</v>
      </c>
      <c r="D85" s="167" t="s">
        <v>23</v>
      </c>
      <c r="E85" s="197" t="e">
        <v>#N/A</v>
      </c>
      <c r="F85" s="196" t="e">
        <v>#N/A</v>
      </c>
      <c r="G85" s="196" t="e">
        <v>#N/A</v>
      </c>
      <c r="H85" s="196" t="e">
        <v>#N/A</v>
      </c>
      <c r="I85" s="294" t="e">
        <v>#N/A</v>
      </c>
      <c r="J85" s="298" t="s">
        <v>315</v>
      </c>
      <c r="K85" s="194" t="s">
        <v>316</v>
      </c>
      <c r="L85" s="183"/>
      <c r="M85" s="183" t="s">
        <v>369</v>
      </c>
      <c r="N85" s="183"/>
      <c r="O85" s="183" t="s">
        <v>316</v>
      </c>
      <c r="P85" s="209">
        <v>44844</v>
      </c>
      <c r="Q85" s="360">
        <v>20370.7</v>
      </c>
      <c r="R85" s="344">
        <v>10900</v>
      </c>
      <c r="S85" s="361">
        <v>0</v>
      </c>
      <c r="T85" s="362">
        <v>10900</v>
      </c>
      <c r="U85" s="347">
        <v>36077.199999999997</v>
      </c>
      <c r="V85" s="347"/>
      <c r="W85" s="361"/>
      <c r="X85" s="344">
        <v>10900</v>
      </c>
      <c r="Y85" s="344">
        <v>10900</v>
      </c>
      <c r="Z85" s="347"/>
      <c r="AA85" s="364"/>
      <c r="AB85" s="344">
        <v>10900</v>
      </c>
      <c r="AC85" s="344">
        <v>10900</v>
      </c>
      <c r="AD85" s="347"/>
      <c r="AE85" s="351"/>
      <c r="AF85" s="344">
        <v>10900</v>
      </c>
      <c r="AG85" s="344"/>
      <c r="AH85" s="344"/>
      <c r="AI85" s="350"/>
      <c r="AJ85" s="344"/>
      <c r="AK85" s="350"/>
      <c r="AL85" s="344"/>
      <c r="AM85" s="350"/>
      <c r="AN85" s="344"/>
      <c r="AO85" s="350"/>
      <c r="AP85" s="367"/>
      <c r="AQ85" s="401"/>
      <c r="AR85" s="367"/>
      <c r="AS85" s="401"/>
      <c r="AT85" s="367"/>
      <c r="AU85" s="401"/>
      <c r="AV85" s="367"/>
      <c r="AW85" s="401"/>
      <c r="AX85" s="367"/>
      <c r="AY85" s="370"/>
    </row>
    <row r="86" spans="1:51" s="226" customFormat="1" ht="16.5" hidden="1">
      <c r="A86" s="188" t="s">
        <v>288</v>
      </c>
      <c r="B86" s="178" t="s">
        <v>287</v>
      </c>
      <c r="C86" s="191" t="s">
        <v>579</v>
      </c>
      <c r="D86" s="167" t="s">
        <v>23</v>
      </c>
      <c r="E86" s="197" t="e">
        <v>#N/A</v>
      </c>
      <c r="F86" s="196" t="e">
        <v>#N/A</v>
      </c>
      <c r="G86" s="196" t="e">
        <v>#N/A</v>
      </c>
      <c r="H86" s="196" t="e">
        <v>#N/A</v>
      </c>
      <c r="I86" s="294" t="e">
        <v>#N/A</v>
      </c>
      <c r="J86" s="298" t="s">
        <v>315</v>
      </c>
      <c r="K86" s="194" t="s">
        <v>316</v>
      </c>
      <c r="L86" s="183"/>
      <c r="M86" s="183" t="s">
        <v>369</v>
      </c>
      <c r="N86" s="183"/>
      <c r="O86" s="183" t="s">
        <v>316</v>
      </c>
      <c r="P86" s="209">
        <v>44844</v>
      </c>
      <c r="Q86" s="360">
        <v>20370.7</v>
      </c>
      <c r="R86" s="344">
        <v>10900</v>
      </c>
      <c r="S86" s="361">
        <v>0</v>
      </c>
      <c r="T86" s="362">
        <v>10900</v>
      </c>
      <c r="U86" s="347">
        <v>36077.199999999997</v>
      </c>
      <c r="V86" s="347"/>
      <c r="W86" s="361"/>
      <c r="X86" s="344">
        <v>10900</v>
      </c>
      <c r="Y86" s="344">
        <v>10900</v>
      </c>
      <c r="Z86" s="347"/>
      <c r="AA86" s="364"/>
      <c r="AB86" s="344">
        <v>10900</v>
      </c>
      <c r="AC86" s="344">
        <v>10900</v>
      </c>
      <c r="AD86" s="347"/>
      <c r="AE86" s="351"/>
      <c r="AF86" s="344">
        <v>10900</v>
      </c>
      <c r="AG86" s="344"/>
      <c r="AH86" s="344"/>
      <c r="AI86" s="350"/>
      <c r="AJ86" s="344"/>
      <c r="AK86" s="350"/>
      <c r="AL86" s="344"/>
      <c r="AM86" s="350"/>
      <c r="AN86" s="344"/>
      <c r="AO86" s="350"/>
      <c r="AP86" s="367"/>
      <c r="AQ86" s="401"/>
      <c r="AR86" s="367"/>
      <c r="AS86" s="401"/>
      <c r="AT86" s="367"/>
      <c r="AU86" s="401"/>
      <c r="AV86" s="367"/>
      <c r="AW86" s="401"/>
      <c r="AX86" s="367"/>
      <c r="AY86" s="370"/>
    </row>
    <row r="87" spans="1:51" ht="11.25" hidden="1">
      <c r="A87" s="188" t="s">
        <v>293</v>
      </c>
      <c r="B87" s="178" t="s">
        <v>292</v>
      </c>
      <c r="C87" s="191" t="s">
        <v>579</v>
      </c>
      <c r="D87" s="167" t="s">
        <v>23</v>
      </c>
      <c r="E87" s="197" t="e">
        <v>#N/A</v>
      </c>
      <c r="F87" s="196" t="e">
        <v>#N/A</v>
      </c>
      <c r="G87" s="196" t="e">
        <v>#N/A</v>
      </c>
      <c r="H87" s="196" t="e">
        <v>#N/A</v>
      </c>
      <c r="I87" s="294" t="e">
        <v>#N/A</v>
      </c>
      <c r="J87" s="298" t="s">
        <v>315</v>
      </c>
      <c r="K87" s="194" t="s">
        <v>316</v>
      </c>
      <c r="L87" s="183"/>
      <c r="M87" s="183" t="s">
        <v>369</v>
      </c>
      <c r="N87" s="183"/>
      <c r="O87" s="183" t="s">
        <v>316</v>
      </c>
      <c r="P87" s="209">
        <v>44844</v>
      </c>
      <c r="Q87" s="360">
        <v>20370.7</v>
      </c>
      <c r="R87" s="344">
        <v>10900</v>
      </c>
      <c r="S87" s="361">
        <v>0</v>
      </c>
      <c r="T87" s="362">
        <v>10900</v>
      </c>
      <c r="U87" s="347">
        <v>36077.199999999997</v>
      </c>
      <c r="V87" s="347"/>
      <c r="W87" s="361"/>
      <c r="X87" s="344">
        <v>10900</v>
      </c>
      <c r="Y87" s="344">
        <v>10900</v>
      </c>
      <c r="Z87" s="347"/>
      <c r="AA87" s="364"/>
      <c r="AB87" s="344">
        <v>10900</v>
      </c>
      <c r="AC87" s="344">
        <v>10900</v>
      </c>
      <c r="AD87" s="347"/>
      <c r="AE87" s="351"/>
      <c r="AF87" s="344">
        <v>10900</v>
      </c>
      <c r="AG87" s="344"/>
      <c r="AH87" s="344"/>
      <c r="AI87" s="350"/>
      <c r="AJ87" s="344"/>
      <c r="AK87" s="350"/>
      <c r="AL87" s="344"/>
      <c r="AM87" s="350"/>
      <c r="AN87" s="344"/>
      <c r="AO87" s="350"/>
      <c r="AP87" s="344"/>
      <c r="AQ87" s="350"/>
      <c r="AR87" s="344"/>
      <c r="AS87" s="350"/>
      <c r="AT87" s="344"/>
      <c r="AU87" s="350"/>
      <c r="AV87" s="344"/>
      <c r="AW87" s="350"/>
      <c r="AX87" s="344"/>
      <c r="AY87" s="364"/>
    </row>
    <row r="88" spans="1:51" ht="15.75">
      <c r="A88" s="220" t="s">
        <v>582</v>
      </c>
      <c r="B88" s="288" t="s">
        <v>583</v>
      </c>
      <c r="C88" s="221" t="s">
        <v>574</v>
      </c>
      <c r="D88" s="170" t="s">
        <v>23</v>
      </c>
      <c r="E88" s="222" t="e">
        <v>#N/A</v>
      </c>
      <c r="F88" s="223" t="e">
        <v>#N/A</v>
      </c>
      <c r="G88" s="223" t="e">
        <v>#N/A</v>
      </c>
      <c r="H88" s="223" t="e">
        <v>#N/A</v>
      </c>
      <c r="I88" s="295" t="e">
        <v>#N/A</v>
      </c>
      <c r="J88" s="298" t="s">
        <v>323</v>
      </c>
      <c r="K88" s="220" t="s">
        <v>317</v>
      </c>
      <c r="L88" s="224"/>
      <c r="M88" s="183" t="s">
        <v>369</v>
      </c>
      <c r="N88" s="224"/>
      <c r="O88" s="183" t="s">
        <v>584</v>
      </c>
      <c r="P88" s="225">
        <v>44844</v>
      </c>
      <c r="Q88" s="360">
        <v>0</v>
      </c>
      <c r="R88" s="367">
        <v>0</v>
      </c>
      <c r="S88" s="368">
        <v>0</v>
      </c>
      <c r="T88" s="369">
        <v>0</v>
      </c>
      <c r="U88" s="367">
        <v>36077.199999999997</v>
      </c>
      <c r="V88" s="367"/>
      <c r="W88" s="368"/>
      <c r="X88" s="367">
        <v>0</v>
      </c>
      <c r="Y88" s="367">
        <v>0</v>
      </c>
      <c r="Z88" s="367"/>
      <c r="AA88" s="370"/>
      <c r="AB88" s="367">
        <v>0</v>
      </c>
      <c r="AC88" s="367">
        <v>0</v>
      </c>
      <c r="AD88" s="367"/>
      <c r="AE88" s="371"/>
      <c r="AF88" s="367">
        <v>0</v>
      </c>
      <c r="AG88" s="367"/>
      <c r="AH88" s="367"/>
      <c r="AI88" s="401"/>
      <c r="AJ88" s="367"/>
      <c r="AK88" s="401"/>
      <c r="AL88" s="367"/>
      <c r="AM88" s="401"/>
      <c r="AN88" s="367"/>
      <c r="AO88" s="401"/>
      <c r="AP88" s="344"/>
      <c r="AQ88" s="350"/>
      <c r="AR88" s="344"/>
      <c r="AS88" s="350"/>
      <c r="AT88" s="344"/>
      <c r="AU88" s="350"/>
      <c r="AV88" s="344"/>
      <c r="AW88" s="350"/>
      <c r="AX88" s="344"/>
      <c r="AY88" s="364"/>
    </row>
    <row r="89" spans="1:51" ht="15.75">
      <c r="A89" s="220" t="s">
        <v>585</v>
      </c>
      <c r="B89" s="288" t="s">
        <v>586</v>
      </c>
      <c r="C89" s="221" t="s">
        <v>579</v>
      </c>
      <c r="D89" s="170" t="s">
        <v>23</v>
      </c>
      <c r="E89" s="222" t="e">
        <v>#N/A</v>
      </c>
      <c r="F89" s="223" t="e">
        <v>#N/A</v>
      </c>
      <c r="G89" s="223" t="e">
        <v>#N/A</v>
      </c>
      <c r="H89" s="223" t="e">
        <v>#N/A</v>
      </c>
      <c r="I89" s="295" t="e">
        <v>#N/A</v>
      </c>
      <c r="J89" s="298" t="s">
        <v>323</v>
      </c>
      <c r="K89" s="220" t="s">
        <v>317</v>
      </c>
      <c r="L89" s="224"/>
      <c r="M89" s="183" t="s">
        <v>369</v>
      </c>
      <c r="N89" s="224"/>
      <c r="O89" s="183" t="s">
        <v>584</v>
      </c>
      <c r="P89" s="225">
        <v>44844</v>
      </c>
      <c r="Q89" s="360">
        <v>0</v>
      </c>
      <c r="R89" s="367">
        <v>0</v>
      </c>
      <c r="S89" s="368">
        <v>0</v>
      </c>
      <c r="T89" s="369">
        <v>0</v>
      </c>
      <c r="U89" s="367">
        <v>36077.199999999997</v>
      </c>
      <c r="V89" s="367"/>
      <c r="W89" s="368"/>
      <c r="X89" s="367">
        <v>0</v>
      </c>
      <c r="Y89" s="367">
        <v>0</v>
      </c>
      <c r="Z89" s="367"/>
      <c r="AA89" s="370"/>
      <c r="AB89" s="367">
        <v>0</v>
      </c>
      <c r="AC89" s="367">
        <v>0</v>
      </c>
      <c r="AD89" s="367"/>
      <c r="AE89" s="371"/>
      <c r="AF89" s="367">
        <v>0</v>
      </c>
      <c r="AG89" s="367"/>
      <c r="AH89" s="367"/>
      <c r="AI89" s="401"/>
      <c r="AJ89" s="367"/>
      <c r="AK89" s="401"/>
      <c r="AL89" s="367"/>
      <c r="AM89" s="401"/>
      <c r="AN89" s="367"/>
      <c r="AO89" s="401"/>
      <c r="AP89" s="344"/>
      <c r="AQ89" s="350"/>
      <c r="AR89" s="344"/>
      <c r="AS89" s="350"/>
      <c r="AT89" s="344"/>
      <c r="AU89" s="350"/>
      <c r="AV89" s="344"/>
      <c r="AW89" s="350"/>
      <c r="AX89" s="344"/>
      <c r="AY89" s="364"/>
    </row>
    <row r="90" spans="1:51" ht="15.75">
      <c r="A90" s="220" t="s">
        <v>587</v>
      </c>
      <c r="B90" s="288" t="s">
        <v>588</v>
      </c>
      <c r="C90" s="221" t="s">
        <v>550</v>
      </c>
      <c r="D90" s="170" t="s">
        <v>23</v>
      </c>
      <c r="E90" s="222" t="e">
        <v>#N/A</v>
      </c>
      <c r="F90" s="223" t="e">
        <v>#N/A</v>
      </c>
      <c r="G90" s="223" t="e">
        <v>#N/A</v>
      </c>
      <c r="H90" s="223" t="e">
        <v>#N/A</v>
      </c>
      <c r="I90" s="295" t="e">
        <v>#N/A</v>
      </c>
      <c r="J90" s="298" t="s">
        <v>323</v>
      </c>
      <c r="K90" s="220" t="s">
        <v>317</v>
      </c>
      <c r="L90" s="224"/>
      <c r="M90" s="183" t="s">
        <v>369</v>
      </c>
      <c r="N90" s="224"/>
      <c r="O90" s="183" t="s">
        <v>584</v>
      </c>
      <c r="P90" s="225">
        <v>44669</v>
      </c>
      <c r="Q90" s="360">
        <v>0</v>
      </c>
      <c r="R90" s="367">
        <v>0</v>
      </c>
      <c r="S90" s="368">
        <v>0</v>
      </c>
      <c r="T90" s="369">
        <v>0</v>
      </c>
      <c r="U90" s="367">
        <v>36077.199999999997</v>
      </c>
      <c r="V90" s="367"/>
      <c r="W90" s="368"/>
      <c r="X90" s="367">
        <v>0</v>
      </c>
      <c r="Y90" s="367">
        <v>0</v>
      </c>
      <c r="Z90" s="367"/>
      <c r="AA90" s="370"/>
      <c r="AB90" s="367">
        <v>0</v>
      </c>
      <c r="AC90" s="367">
        <v>0</v>
      </c>
      <c r="AD90" s="367"/>
      <c r="AE90" s="371"/>
      <c r="AF90" s="367">
        <v>0</v>
      </c>
      <c r="AG90" s="367"/>
      <c r="AH90" s="367"/>
      <c r="AI90" s="401"/>
      <c r="AJ90" s="367"/>
      <c r="AK90" s="401"/>
      <c r="AL90" s="367"/>
      <c r="AM90" s="401"/>
      <c r="AN90" s="367"/>
      <c r="AO90" s="401"/>
      <c r="AP90" s="344"/>
      <c r="AQ90" s="350"/>
      <c r="AR90" s="344"/>
      <c r="AS90" s="350"/>
      <c r="AT90" s="344"/>
      <c r="AU90" s="350"/>
      <c r="AV90" s="344"/>
      <c r="AW90" s="350"/>
      <c r="AX90" s="344"/>
      <c r="AY90" s="364"/>
    </row>
    <row r="91" spans="1:51" s="226" customFormat="1" ht="16.5">
      <c r="A91" s="227" t="s">
        <v>589</v>
      </c>
      <c r="B91" s="178" t="s">
        <v>590</v>
      </c>
      <c r="C91" s="228" t="s">
        <v>575</v>
      </c>
      <c r="D91" s="167" t="s">
        <v>23</v>
      </c>
      <c r="E91" s="222" t="e">
        <v>#N/A</v>
      </c>
      <c r="F91" s="223" t="e">
        <v>#N/A</v>
      </c>
      <c r="G91" s="223" t="e">
        <v>#N/A</v>
      </c>
      <c r="H91" s="223" t="e">
        <v>#N/A</v>
      </c>
      <c r="I91" s="295" t="e">
        <v>#N/A</v>
      </c>
      <c r="J91" s="298" t="s">
        <v>323</v>
      </c>
      <c r="K91" s="220" t="s">
        <v>318</v>
      </c>
      <c r="L91" s="224"/>
      <c r="M91" s="183" t="s">
        <v>369</v>
      </c>
      <c r="N91" s="224"/>
      <c r="O91" s="183" t="s">
        <v>591</v>
      </c>
      <c r="P91" s="225">
        <v>44844</v>
      </c>
      <c r="Q91" s="360">
        <v>20370.7</v>
      </c>
      <c r="R91" s="367">
        <v>20370.7</v>
      </c>
      <c r="S91" s="368">
        <v>0</v>
      </c>
      <c r="T91" s="369">
        <v>0</v>
      </c>
      <c r="U91" s="367">
        <v>36077.199999999997</v>
      </c>
      <c r="V91" s="367"/>
      <c r="W91" s="368"/>
      <c r="X91" s="367">
        <v>20370.7</v>
      </c>
      <c r="Y91" s="367">
        <v>20370.7</v>
      </c>
      <c r="Z91" s="367"/>
      <c r="AA91" s="370"/>
      <c r="AB91" s="367">
        <v>20370.7</v>
      </c>
      <c r="AC91" s="367">
        <v>20370.7</v>
      </c>
      <c r="AD91" s="367"/>
      <c r="AE91" s="371"/>
      <c r="AF91" s="367">
        <v>20370.7</v>
      </c>
      <c r="AG91" s="367"/>
      <c r="AH91" s="367"/>
      <c r="AI91" s="401"/>
      <c r="AJ91" s="367"/>
      <c r="AK91" s="401"/>
      <c r="AL91" s="367"/>
      <c r="AM91" s="401"/>
      <c r="AN91" s="367"/>
      <c r="AO91" s="401"/>
      <c r="AP91" s="367"/>
      <c r="AQ91" s="401"/>
      <c r="AR91" s="367"/>
      <c r="AS91" s="401"/>
      <c r="AT91" s="367"/>
      <c r="AU91" s="401"/>
      <c r="AV91" s="367"/>
      <c r="AW91" s="401"/>
      <c r="AX91" s="367"/>
      <c r="AY91" s="370"/>
    </row>
    <row r="92" spans="1:51" s="226" customFormat="1" ht="16.5">
      <c r="A92" s="227" t="s">
        <v>592</v>
      </c>
      <c r="B92" s="178" t="s">
        <v>593</v>
      </c>
      <c r="C92" s="228" t="s">
        <v>575</v>
      </c>
      <c r="D92" s="167" t="s">
        <v>23</v>
      </c>
      <c r="E92" s="222" t="e">
        <v>#N/A</v>
      </c>
      <c r="F92" s="223" t="e">
        <v>#N/A</v>
      </c>
      <c r="G92" s="223" t="e">
        <v>#N/A</v>
      </c>
      <c r="H92" s="223" t="e">
        <v>#N/A</v>
      </c>
      <c r="I92" s="295" t="e">
        <v>#N/A</v>
      </c>
      <c r="J92" s="298" t="s">
        <v>323</v>
      </c>
      <c r="K92" s="220" t="s">
        <v>318</v>
      </c>
      <c r="L92" s="224"/>
      <c r="M92" s="183" t="s">
        <v>369</v>
      </c>
      <c r="N92" s="224"/>
      <c r="O92" s="183" t="s">
        <v>591</v>
      </c>
      <c r="P92" s="225">
        <v>44844</v>
      </c>
      <c r="Q92" s="360">
        <v>20370.7</v>
      </c>
      <c r="R92" s="367">
        <v>20370.7</v>
      </c>
      <c r="S92" s="368">
        <v>0</v>
      </c>
      <c r="T92" s="369">
        <v>0</v>
      </c>
      <c r="U92" s="367">
        <v>36077.199999999997</v>
      </c>
      <c r="V92" s="367"/>
      <c r="W92" s="368"/>
      <c r="X92" s="367">
        <v>20370.7</v>
      </c>
      <c r="Y92" s="367">
        <v>20370.7</v>
      </c>
      <c r="Z92" s="367"/>
      <c r="AA92" s="370"/>
      <c r="AB92" s="367">
        <v>20370.7</v>
      </c>
      <c r="AC92" s="367">
        <v>20370.7</v>
      </c>
      <c r="AD92" s="367"/>
      <c r="AE92" s="371"/>
      <c r="AF92" s="367">
        <v>20370.7</v>
      </c>
      <c r="AG92" s="367"/>
      <c r="AH92" s="367"/>
      <c r="AI92" s="401"/>
      <c r="AJ92" s="367"/>
      <c r="AK92" s="401"/>
      <c r="AL92" s="367"/>
      <c r="AM92" s="401"/>
      <c r="AN92" s="367"/>
      <c r="AO92" s="401"/>
      <c r="AP92" s="367"/>
      <c r="AQ92" s="401"/>
      <c r="AR92" s="367"/>
      <c r="AS92" s="401"/>
      <c r="AT92" s="367"/>
      <c r="AU92" s="401"/>
      <c r="AV92" s="367"/>
      <c r="AW92" s="401"/>
      <c r="AX92" s="367"/>
      <c r="AY92" s="370"/>
    </row>
    <row r="93" spans="1:51" s="226" customFormat="1" ht="16.5">
      <c r="A93" s="227" t="s">
        <v>594</v>
      </c>
      <c r="B93" s="178" t="s">
        <v>595</v>
      </c>
      <c r="C93" s="228" t="s">
        <v>579</v>
      </c>
      <c r="D93" s="167" t="s">
        <v>23</v>
      </c>
      <c r="E93" s="222" t="e">
        <v>#N/A</v>
      </c>
      <c r="F93" s="223" t="e">
        <v>#N/A</v>
      </c>
      <c r="G93" s="223" t="e">
        <v>#N/A</v>
      </c>
      <c r="H93" s="223" t="e">
        <v>#N/A</v>
      </c>
      <c r="I93" s="295" t="e">
        <v>#N/A</v>
      </c>
      <c r="J93" s="298" t="s">
        <v>323</v>
      </c>
      <c r="K93" s="220" t="s">
        <v>318</v>
      </c>
      <c r="L93" s="224"/>
      <c r="M93" s="183" t="s">
        <v>369</v>
      </c>
      <c r="N93" s="224"/>
      <c r="O93" s="183" t="s">
        <v>591</v>
      </c>
      <c r="P93" s="225">
        <v>44844</v>
      </c>
      <c r="Q93" s="360">
        <v>20370.7</v>
      </c>
      <c r="R93" s="367">
        <v>20370.7</v>
      </c>
      <c r="S93" s="368">
        <v>0</v>
      </c>
      <c r="T93" s="369">
        <v>0</v>
      </c>
      <c r="U93" s="367">
        <v>36077.199999999997</v>
      </c>
      <c r="V93" s="367"/>
      <c r="W93" s="368"/>
      <c r="X93" s="367">
        <v>20370.7</v>
      </c>
      <c r="Y93" s="367">
        <v>20370.7</v>
      </c>
      <c r="Z93" s="367"/>
      <c r="AA93" s="370"/>
      <c r="AB93" s="367">
        <v>20370.7</v>
      </c>
      <c r="AC93" s="367">
        <v>20370.7</v>
      </c>
      <c r="AD93" s="367"/>
      <c r="AE93" s="371"/>
      <c r="AF93" s="367">
        <v>20370.7</v>
      </c>
      <c r="AG93" s="367"/>
      <c r="AH93" s="367"/>
      <c r="AI93" s="401"/>
      <c r="AJ93" s="367"/>
      <c r="AK93" s="401"/>
      <c r="AL93" s="367"/>
      <c r="AM93" s="401"/>
      <c r="AN93" s="367"/>
      <c r="AO93" s="401"/>
      <c r="AP93" s="367"/>
      <c r="AQ93" s="401"/>
      <c r="AR93" s="367"/>
      <c r="AS93" s="401"/>
      <c r="AT93" s="367"/>
      <c r="AU93" s="401"/>
      <c r="AV93" s="367"/>
      <c r="AW93" s="401"/>
      <c r="AX93" s="367"/>
      <c r="AY93" s="370"/>
    </row>
    <row r="94" spans="1:51" s="226" customFormat="1" ht="16.5">
      <c r="A94" s="227" t="s">
        <v>596</v>
      </c>
      <c r="B94" s="178" t="s">
        <v>597</v>
      </c>
      <c r="C94" s="228" t="s">
        <v>579</v>
      </c>
      <c r="D94" s="167" t="s">
        <v>23</v>
      </c>
      <c r="E94" s="222" t="e">
        <v>#N/A</v>
      </c>
      <c r="F94" s="223" t="e">
        <v>#N/A</v>
      </c>
      <c r="G94" s="223" t="e">
        <v>#N/A</v>
      </c>
      <c r="H94" s="223" t="e">
        <v>#N/A</v>
      </c>
      <c r="I94" s="295" t="e">
        <v>#N/A</v>
      </c>
      <c r="J94" s="298" t="s">
        <v>323</v>
      </c>
      <c r="K94" s="220" t="s">
        <v>318</v>
      </c>
      <c r="L94" s="224"/>
      <c r="M94" s="183" t="s">
        <v>369</v>
      </c>
      <c r="N94" s="224"/>
      <c r="O94" s="183" t="s">
        <v>591</v>
      </c>
      <c r="P94" s="225">
        <v>44844</v>
      </c>
      <c r="Q94" s="360">
        <v>20370.7</v>
      </c>
      <c r="R94" s="367">
        <v>20370.7</v>
      </c>
      <c r="S94" s="368">
        <v>0</v>
      </c>
      <c r="T94" s="369">
        <v>0</v>
      </c>
      <c r="U94" s="367">
        <v>36077.199999999997</v>
      </c>
      <c r="V94" s="367"/>
      <c r="W94" s="368"/>
      <c r="X94" s="367">
        <v>20370.7</v>
      </c>
      <c r="Y94" s="367">
        <v>20370.7</v>
      </c>
      <c r="Z94" s="367"/>
      <c r="AA94" s="370"/>
      <c r="AB94" s="367">
        <v>20370.7</v>
      </c>
      <c r="AC94" s="367">
        <v>20370.7</v>
      </c>
      <c r="AD94" s="367"/>
      <c r="AE94" s="371"/>
      <c r="AF94" s="367">
        <v>20370.7</v>
      </c>
      <c r="AG94" s="367"/>
      <c r="AH94" s="367"/>
      <c r="AI94" s="401"/>
      <c r="AJ94" s="367"/>
      <c r="AK94" s="401"/>
      <c r="AL94" s="367"/>
      <c r="AM94" s="401"/>
      <c r="AN94" s="367"/>
      <c r="AO94" s="401"/>
      <c r="AP94" s="367"/>
      <c r="AQ94" s="401"/>
      <c r="AR94" s="367"/>
      <c r="AS94" s="401"/>
      <c r="AT94" s="367"/>
      <c r="AU94" s="401"/>
      <c r="AV94" s="367"/>
      <c r="AW94" s="401"/>
      <c r="AX94" s="367"/>
      <c r="AY94" s="370"/>
    </row>
    <row r="95" spans="1:51" s="226" customFormat="1" ht="16.5">
      <c r="A95" s="227" t="s">
        <v>598</v>
      </c>
      <c r="B95" s="387" t="s">
        <v>599</v>
      </c>
      <c r="C95" s="229" t="s">
        <v>578</v>
      </c>
      <c r="D95" s="171" t="s">
        <v>23</v>
      </c>
      <c r="E95" s="222" t="e">
        <v>#N/A</v>
      </c>
      <c r="F95" s="223" t="e">
        <v>#N/A</v>
      </c>
      <c r="G95" s="223" t="e">
        <v>#N/A</v>
      </c>
      <c r="H95" s="223" t="e">
        <v>#N/A</v>
      </c>
      <c r="I95" s="295" t="e">
        <v>#N/A</v>
      </c>
      <c r="J95" s="298" t="s">
        <v>323</v>
      </c>
      <c r="K95" s="220" t="s">
        <v>318</v>
      </c>
      <c r="L95" s="224"/>
      <c r="M95" s="183" t="s">
        <v>369</v>
      </c>
      <c r="N95" s="224"/>
      <c r="O95" s="183" t="s">
        <v>591</v>
      </c>
      <c r="P95" s="225">
        <v>44573</v>
      </c>
      <c r="Q95" s="360">
        <v>20370.7</v>
      </c>
      <c r="R95" s="367">
        <v>20370.7</v>
      </c>
      <c r="S95" s="368">
        <v>0</v>
      </c>
      <c r="T95" s="369">
        <v>0</v>
      </c>
      <c r="U95" s="367">
        <v>36077.199999999997</v>
      </c>
      <c r="V95" s="367"/>
      <c r="W95" s="368"/>
      <c r="X95" s="367">
        <v>20370.7</v>
      </c>
      <c r="Y95" s="367">
        <v>20370.7</v>
      </c>
      <c r="Z95" s="367"/>
      <c r="AA95" s="370"/>
      <c r="AB95" s="367">
        <v>20370.7</v>
      </c>
      <c r="AC95" s="367">
        <v>20370.7</v>
      </c>
      <c r="AD95" s="367"/>
      <c r="AE95" s="371"/>
      <c r="AF95" s="367">
        <v>20370.7</v>
      </c>
      <c r="AG95" s="367"/>
      <c r="AH95" s="367"/>
      <c r="AI95" s="401"/>
      <c r="AJ95" s="367"/>
      <c r="AK95" s="401"/>
      <c r="AL95" s="367"/>
      <c r="AM95" s="401"/>
      <c r="AN95" s="367"/>
      <c r="AO95" s="401"/>
      <c r="AP95" s="367"/>
      <c r="AQ95" s="401"/>
      <c r="AR95" s="367"/>
      <c r="AS95" s="401"/>
      <c r="AT95" s="367"/>
      <c r="AU95" s="401"/>
      <c r="AV95" s="367"/>
      <c r="AW95" s="401"/>
      <c r="AX95" s="367"/>
      <c r="AY95" s="370"/>
    </row>
    <row r="96" spans="1:51" s="226" customFormat="1" ht="16.5">
      <c r="A96" s="227" t="s">
        <v>600</v>
      </c>
      <c r="B96" s="178" t="s">
        <v>601</v>
      </c>
      <c r="C96" s="228" t="s">
        <v>578</v>
      </c>
      <c r="D96" s="167" t="s">
        <v>23</v>
      </c>
      <c r="E96" s="222" t="e">
        <v>#N/A</v>
      </c>
      <c r="F96" s="223" t="e">
        <v>#N/A</v>
      </c>
      <c r="G96" s="223" t="e">
        <v>#N/A</v>
      </c>
      <c r="H96" s="223" t="e">
        <v>#N/A</v>
      </c>
      <c r="I96" s="295" t="e">
        <v>#N/A</v>
      </c>
      <c r="J96" s="298" t="s">
        <v>323</v>
      </c>
      <c r="K96" s="220" t="s">
        <v>318</v>
      </c>
      <c r="L96" s="224"/>
      <c r="M96" s="183" t="s">
        <v>369</v>
      </c>
      <c r="N96" s="224"/>
      <c r="O96" s="183" t="s">
        <v>591</v>
      </c>
      <c r="P96" s="225">
        <v>44789</v>
      </c>
      <c r="Q96" s="360">
        <v>20370.7</v>
      </c>
      <c r="R96" s="367">
        <v>20370.7</v>
      </c>
      <c r="S96" s="368">
        <v>0</v>
      </c>
      <c r="T96" s="369">
        <v>0</v>
      </c>
      <c r="U96" s="367">
        <v>36077.199999999997</v>
      </c>
      <c r="V96" s="367"/>
      <c r="W96" s="368"/>
      <c r="X96" s="367">
        <v>20370.7</v>
      </c>
      <c r="Y96" s="367">
        <v>20370.7</v>
      </c>
      <c r="Z96" s="367"/>
      <c r="AA96" s="370"/>
      <c r="AB96" s="367">
        <v>20370.7</v>
      </c>
      <c r="AC96" s="367">
        <v>20370.7</v>
      </c>
      <c r="AD96" s="367"/>
      <c r="AE96" s="371"/>
      <c r="AF96" s="367">
        <v>20370.7</v>
      </c>
      <c r="AG96" s="367"/>
      <c r="AH96" s="367"/>
      <c r="AI96" s="401"/>
      <c r="AJ96" s="367"/>
      <c r="AK96" s="401"/>
      <c r="AL96" s="367"/>
      <c r="AM96" s="401"/>
      <c r="AN96" s="367"/>
      <c r="AO96" s="401"/>
      <c r="AP96" s="367"/>
      <c r="AQ96" s="401"/>
      <c r="AR96" s="367"/>
      <c r="AS96" s="401"/>
      <c r="AT96" s="367"/>
      <c r="AU96" s="401"/>
      <c r="AV96" s="367"/>
      <c r="AW96" s="401"/>
      <c r="AX96" s="367"/>
      <c r="AY96" s="370"/>
    </row>
    <row r="97" spans="1:51" ht="15.75">
      <c r="A97" s="194" t="s">
        <v>602</v>
      </c>
      <c r="B97" s="184" t="s">
        <v>603</v>
      </c>
      <c r="C97" s="195" t="s">
        <v>550</v>
      </c>
      <c r="D97" s="170" t="s">
        <v>23</v>
      </c>
      <c r="E97" s="197" t="e">
        <v>#N/A</v>
      </c>
      <c r="F97" s="196" t="e">
        <v>#N/A</v>
      </c>
      <c r="G97" s="196" t="e">
        <v>#N/A</v>
      </c>
      <c r="H97" s="196" t="e">
        <v>#N/A</v>
      </c>
      <c r="I97" s="294" t="e">
        <v>#N/A</v>
      </c>
      <c r="J97" s="298" t="s">
        <v>315</v>
      </c>
      <c r="K97" s="194" t="s">
        <v>319</v>
      </c>
      <c r="L97" s="183"/>
      <c r="M97" s="183" t="s">
        <v>369</v>
      </c>
      <c r="N97" s="183"/>
      <c r="O97" s="183" t="s">
        <v>604</v>
      </c>
      <c r="P97" s="209">
        <v>44669</v>
      </c>
      <c r="Q97" s="360">
        <v>0</v>
      </c>
      <c r="R97" s="344">
        <v>0</v>
      </c>
      <c r="S97" s="361">
        <v>0</v>
      </c>
      <c r="T97" s="362">
        <v>0</v>
      </c>
      <c r="U97" s="347">
        <v>36077.199999999997</v>
      </c>
      <c r="V97" s="347"/>
      <c r="W97" s="361"/>
      <c r="X97" s="344">
        <v>0</v>
      </c>
      <c r="Y97" s="344">
        <v>0</v>
      </c>
      <c r="Z97" s="347"/>
      <c r="AA97" s="364"/>
      <c r="AB97" s="344">
        <v>0</v>
      </c>
      <c r="AC97" s="344">
        <v>0</v>
      </c>
      <c r="AD97" s="347"/>
      <c r="AE97" s="351"/>
      <c r="AF97" s="344">
        <v>0</v>
      </c>
      <c r="AG97" s="344"/>
      <c r="AH97" s="344"/>
      <c r="AI97" s="350"/>
      <c r="AJ97" s="344"/>
      <c r="AK97" s="350"/>
      <c r="AL97" s="344"/>
      <c r="AM97" s="350"/>
      <c r="AN97" s="344"/>
      <c r="AO97" s="350"/>
      <c r="AP97" s="344"/>
      <c r="AQ97" s="350"/>
      <c r="AR97" s="344"/>
      <c r="AS97" s="350"/>
      <c r="AT97" s="344"/>
      <c r="AU97" s="350"/>
      <c r="AV97" s="344"/>
      <c r="AW97" s="350"/>
      <c r="AX97" s="344"/>
      <c r="AY97" s="364"/>
    </row>
    <row r="98" spans="1:51" ht="15.75">
      <c r="A98" s="188" t="s">
        <v>217</v>
      </c>
      <c r="B98" s="180" t="s">
        <v>92</v>
      </c>
      <c r="C98" s="192" t="s">
        <v>578</v>
      </c>
      <c r="D98" s="168" t="s">
        <v>23</v>
      </c>
      <c r="E98" s="197" t="s">
        <v>181</v>
      </c>
      <c r="F98" s="196">
        <v>0</v>
      </c>
      <c r="G98" s="196">
        <v>0</v>
      </c>
      <c r="H98" s="196">
        <v>0</v>
      </c>
      <c r="I98" s="294">
        <v>0</v>
      </c>
      <c r="J98" s="298" t="s">
        <v>315</v>
      </c>
      <c r="K98" s="194" t="s">
        <v>320</v>
      </c>
      <c r="L98" s="183"/>
      <c r="M98" s="183" t="s">
        <v>369</v>
      </c>
      <c r="N98" s="183"/>
      <c r="O98" s="183" t="s">
        <v>320</v>
      </c>
      <c r="P98" s="209">
        <v>44786</v>
      </c>
      <c r="Q98" s="360">
        <v>20370.7</v>
      </c>
      <c r="R98" s="344">
        <v>10900</v>
      </c>
      <c r="S98" s="361">
        <v>0</v>
      </c>
      <c r="T98" s="362">
        <v>10900</v>
      </c>
      <c r="U98" s="347">
        <v>36077.199999999997</v>
      </c>
      <c r="V98" s="347"/>
      <c r="W98" s="361"/>
      <c r="X98" s="344">
        <v>10900</v>
      </c>
      <c r="Y98" s="344">
        <v>10900</v>
      </c>
      <c r="Z98" s="347"/>
      <c r="AA98" s="364"/>
      <c r="AB98" s="344">
        <v>10900</v>
      </c>
      <c r="AC98" s="344">
        <v>10900</v>
      </c>
      <c r="AD98" s="347"/>
      <c r="AE98" s="351"/>
      <c r="AF98" s="344">
        <v>10900</v>
      </c>
      <c r="AG98" s="344"/>
      <c r="AH98" s="344"/>
      <c r="AI98" s="350"/>
      <c r="AJ98" s="344"/>
      <c r="AK98" s="350"/>
      <c r="AL98" s="344"/>
      <c r="AM98" s="350"/>
      <c r="AN98" s="344"/>
      <c r="AO98" s="350"/>
      <c r="AP98" s="344"/>
      <c r="AQ98" s="350"/>
      <c r="AR98" s="344"/>
      <c r="AS98" s="350"/>
      <c r="AT98" s="344"/>
      <c r="AU98" s="350"/>
      <c r="AV98" s="344"/>
      <c r="AW98" s="350"/>
      <c r="AX98" s="344"/>
      <c r="AY98" s="364"/>
    </row>
    <row r="99" spans="1:51">
      <c r="A99" s="188" t="s">
        <v>266</v>
      </c>
      <c r="B99" s="175" t="s">
        <v>605</v>
      </c>
      <c r="C99" s="189" t="s">
        <v>550</v>
      </c>
      <c r="D99" s="165" t="s">
        <v>23</v>
      </c>
      <c r="E99" s="197" t="s">
        <v>180</v>
      </c>
      <c r="F99" s="196">
        <v>0</v>
      </c>
      <c r="G99" s="196">
        <v>0</v>
      </c>
      <c r="H99" s="196">
        <v>0</v>
      </c>
      <c r="I99" s="294">
        <v>0</v>
      </c>
      <c r="J99" s="298" t="s">
        <v>315</v>
      </c>
      <c r="K99" s="194" t="s">
        <v>320</v>
      </c>
      <c r="L99" s="183"/>
      <c r="M99" s="183" t="s">
        <v>369</v>
      </c>
      <c r="N99" s="183"/>
      <c r="O99" s="183" t="s">
        <v>320</v>
      </c>
      <c r="P99" s="209">
        <v>44669</v>
      </c>
      <c r="Q99" s="360">
        <f>36077.2</f>
        <v>36077.199999999997</v>
      </c>
      <c r="R99" s="344">
        <f>36077.2*50%</f>
        <v>18038.599999999999</v>
      </c>
      <c r="S99" s="361">
        <v>0</v>
      </c>
      <c r="T99" s="362">
        <f>36077.2*50%</f>
        <v>18038.599999999999</v>
      </c>
      <c r="U99" s="347">
        <v>36077.199999999997</v>
      </c>
      <c r="V99" s="347"/>
      <c r="W99" s="361"/>
      <c r="X99" s="344">
        <f>36077.2*50%</f>
        <v>18038.599999999999</v>
      </c>
      <c r="Y99" s="344">
        <f>36077.2*50%</f>
        <v>18038.599999999999</v>
      </c>
      <c r="Z99" s="347"/>
      <c r="AA99" s="364"/>
      <c r="AB99" s="344">
        <f>36077.2*50%</f>
        <v>18038.599999999999</v>
      </c>
      <c r="AC99" s="344">
        <f>36077.2*50%</f>
        <v>18038.599999999999</v>
      </c>
      <c r="AD99" s="347"/>
      <c r="AE99" s="351"/>
      <c r="AF99" s="344">
        <f>36077.2*50%</f>
        <v>18038.599999999999</v>
      </c>
      <c r="AG99" s="344"/>
      <c r="AH99" s="344"/>
      <c r="AI99" s="350"/>
      <c r="AJ99" s="344"/>
      <c r="AK99" s="350"/>
      <c r="AL99" s="344"/>
      <c r="AM99" s="350"/>
      <c r="AN99" s="344"/>
      <c r="AO99" s="350"/>
      <c r="AP99" s="344"/>
      <c r="AQ99" s="350"/>
      <c r="AR99" s="344"/>
      <c r="AS99" s="350"/>
      <c r="AT99" s="344"/>
      <c r="AU99" s="350"/>
      <c r="AV99" s="344"/>
      <c r="AW99" s="350"/>
      <c r="AX99" s="344"/>
      <c r="AY99" s="364"/>
    </row>
    <row r="100" spans="1:51">
      <c r="A100" s="188" t="s">
        <v>200</v>
      </c>
      <c r="B100" s="176" t="s">
        <v>125</v>
      </c>
      <c r="C100" s="190" t="s">
        <v>559</v>
      </c>
      <c r="D100" s="166" t="s">
        <v>23</v>
      </c>
      <c r="E100" s="197" t="s">
        <v>180</v>
      </c>
      <c r="F100" s="196">
        <v>0</v>
      </c>
      <c r="G100" s="196">
        <v>0</v>
      </c>
      <c r="H100" s="196">
        <v>0</v>
      </c>
      <c r="I100" s="294">
        <v>0</v>
      </c>
      <c r="J100" s="298" t="s">
        <v>315</v>
      </c>
      <c r="K100" s="194" t="s">
        <v>320</v>
      </c>
      <c r="L100" s="183"/>
      <c r="M100" s="183" t="s">
        <v>369</v>
      </c>
      <c r="N100" s="183"/>
      <c r="O100" s="183" t="s">
        <v>320</v>
      </c>
      <c r="P100" s="209">
        <v>44743</v>
      </c>
      <c r="Q100" s="360">
        <f>56597</f>
        <v>56597</v>
      </c>
      <c r="R100" s="344">
        <f>56597.77*50%</f>
        <v>28298.884999999998</v>
      </c>
      <c r="S100" s="361">
        <v>0</v>
      </c>
      <c r="T100" s="362">
        <f>56597.77*50%</f>
        <v>28298.884999999998</v>
      </c>
      <c r="U100" s="347">
        <v>36077.199999999997</v>
      </c>
      <c r="V100" s="347"/>
      <c r="W100" s="361"/>
      <c r="X100" s="344">
        <f>56597.77*50%</f>
        <v>28298.884999999998</v>
      </c>
      <c r="Y100" s="344">
        <f>56597.77*50%</f>
        <v>28298.884999999998</v>
      </c>
      <c r="Z100" s="347"/>
      <c r="AA100" s="364"/>
      <c r="AB100" s="344">
        <f>56597.77*50%</f>
        <v>28298.884999999998</v>
      </c>
      <c r="AC100" s="344">
        <f>56597.77*50%</f>
        <v>28298.884999999998</v>
      </c>
      <c r="AD100" s="347"/>
      <c r="AE100" s="351"/>
      <c r="AF100" s="344">
        <f>56597.77*50%</f>
        <v>28298.884999999998</v>
      </c>
      <c r="AG100" s="344"/>
      <c r="AH100" s="344"/>
      <c r="AI100" s="350"/>
      <c r="AJ100" s="344"/>
      <c r="AK100" s="350"/>
      <c r="AL100" s="344"/>
      <c r="AM100" s="350"/>
      <c r="AN100" s="344"/>
      <c r="AO100" s="350"/>
      <c r="AP100" s="344"/>
      <c r="AQ100" s="350"/>
      <c r="AR100" s="344"/>
      <c r="AS100" s="350"/>
      <c r="AT100" s="344"/>
      <c r="AU100" s="350"/>
      <c r="AV100" s="344"/>
      <c r="AW100" s="350"/>
      <c r="AX100" s="344"/>
      <c r="AY100" s="364"/>
    </row>
    <row r="101" spans="1:51" ht="16.5">
      <c r="A101" s="188" t="s">
        <v>239</v>
      </c>
      <c r="B101" s="178" t="s">
        <v>304</v>
      </c>
      <c r="C101" s="191" t="s">
        <v>574</v>
      </c>
      <c r="D101" s="167" t="s">
        <v>23</v>
      </c>
      <c r="E101" s="197" t="s">
        <v>180</v>
      </c>
      <c r="F101" s="196" t="s">
        <v>177</v>
      </c>
      <c r="G101" s="196">
        <v>0</v>
      </c>
      <c r="H101" s="196">
        <v>0</v>
      </c>
      <c r="I101" s="294">
        <v>0</v>
      </c>
      <c r="J101" s="298" t="s">
        <v>315</v>
      </c>
      <c r="K101" s="194" t="s">
        <v>320</v>
      </c>
      <c r="L101" s="183"/>
      <c r="M101" s="183" t="s">
        <v>369</v>
      </c>
      <c r="N101" s="183"/>
      <c r="O101" s="183" t="s">
        <v>320</v>
      </c>
      <c r="P101" s="209">
        <v>44844</v>
      </c>
      <c r="Q101" s="360">
        <v>20370.7</v>
      </c>
      <c r="R101" s="344">
        <v>10900</v>
      </c>
      <c r="S101" s="361">
        <v>0</v>
      </c>
      <c r="T101" s="362">
        <v>10900</v>
      </c>
      <c r="U101" s="347">
        <v>36077.199999999997</v>
      </c>
      <c r="V101" s="347"/>
      <c r="W101" s="361"/>
      <c r="X101" s="344">
        <v>10900</v>
      </c>
      <c r="Y101" s="344">
        <v>10900</v>
      </c>
      <c r="Z101" s="347"/>
      <c r="AA101" s="364"/>
      <c r="AB101" s="344">
        <v>10900</v>
      </c>
      <c r="AC101" s="344">
        <v>10900</v>
      </c>
      <c r="AD101" s="347"/>
      <c r="AE101" s="351"/>
      <c r="AF101" s="344">
        <v>10900</v>
      </c>
      <c r="AG101" s="344"/>
      <c r="AH101" s="344"/>
      <c r="AI101" s="350"/>
      <c r="AJ101" s="344"/>
      <c r="AK101" s="350"/>
      <c r="AL101" s="344"/>
      <c r="AM101" s="350"/>
      <c r="AN101" s="344"/>
      <c r="AO101" s="350"/>
      <c r="AP101" s="344"/>
      <c r="AQ101" s="350"/>
      <c r="AR101" s="344"/>
      <c r="AS101" s="350"/>
      <c r="AT101" s="344"/>
      <c r="AU101" s="350"/>
      <c r="AV101" s="344"/>
      <c r="AW101" s="350"/>
      <c r="AX101" s="344"/>
      <c r="AY101" s="364"/>
    </row>
    <row r="102" spans="1:51" ht="16.5">
      <c r="A102" s="188" t="s">
        <v>231</v>
      </c>
      <c r="B102" s="178" t="s">
        <v>86</v>
      </c>
      <c r="C102" s="191" t="s">
        <v>574</v>
      </c>
      <c r="D102" s="167" t="s">
        <v>23</v>
      </c>
      <c r="E102" s="197" t="s">
        <v>178</v>
      </c>
      <c r="F102" s="196" t="s">
        <v>181</v>
      </c>
      <c r="G102" s="196">
        <v>0</v>
      </c>
      <c r="H102" s="196">
        <v>0</v>
      </c>
      <c r="I102" s="294">
        <v>0</v>
      </c>
      <c r="J102" s="298" t="s">
        <v>315</v>
      </c>
      <c r="K102" s="194" t="s">
        <v>320</v>
      </c>
      <c r="L102" s="183"/>
      <c r="M102" s="183" t="s">
        <v>369</v>
      </c>
      <c r="N102" s="183"/>
      <c r="O102" s="183" t="s">
        <v>320</v>
      </c>
      <c r="P102" s="209">
        <v>44844</v>
      </c>
      <c r="Q102" s="360">
        <v>20370.7</v>
      </c>
      <c r="R102" s="344">
        <v>10900</v>
      </c>
      <c r="S102" s="361">
        <v>0</v>
      </c>
      <c r="T102" s="362">
        <v>10900</v>
      </c>
      <c r="U102" s="347">
        <v>36077.199999999997</v>
      </c>
      <c r="V102" s="347"/>
      <c r="W102" s="361"/>
      <c r="X102" s="344">
        <v>10900</v>
      </c>
      <c r="Y102" s="344">
        <v>10900</v>
      </c>
      <c r="Z102" s="347"/>
      <c r="AA102" s="364"/>
      <c r="AB102" s="344">
        <v>10900</v>
      </c>
      <c r="AC102" s="344">
        <v>10900</v>
      </c>
      <c r="AD102" s="347"/>
      <c r="AE102" s="351"/>
      <c r="AF102" s="344">
        <v>10900</v>
      </c>
      <c r="AG102" s="344"/>
      <c r="AH102" s="344"/>
      <c r="AI102" s="350"/>
      <c r="AJ102" s="344"/>
      <c r="AK102" s="350"/>
      <c r="AL102" s="344"/>
      <c r="AM102" s="350"/>
      <c r="AN102" s="344"/>
      <c r="AO102" s="350"/>
      <c r="AP102" s="344"/>
      <c r="AQ102" s="350"/>
      <c r="AR102" s="344"/>
      <c r="AS102" s="350"/>
      <c r="AT102" s="344"/>
      <c r="AU102" s="350"/>
      <c r="AV102" s="344"/>
      <c r="AW102" s="350"/>
      <c r="AX102" s="344"/>
      <c r="AY102" s="364"/>
    </row>
    <row r="103" spans="1:51" ht="16.5">
      <c r="A103" s="188" t="s">
        <v>258</v>
      </c>
      <c r="B103" s="178" t="s">
        <v>80</v>
      </c>
      <c r="C103" s="191" t="s">
        <v>575</v>
      </c>
      <c r="D103" s="167" t="s">
        <v>23</v>
      </c>
      <c r="E103" s="197" t="s">
        <v>182</v>
      </c>
      <c r="F103" s="196">
        <v>0</v>
      </c>
      <c r="G103" s="196">
        <v>0</v>
      </c>
      <c r="H103" s="196">
        <v>0</v>
      </c>
      <c r="I103" s="294">
        <v>0</v>
      </c>
      <c r="J103" s="298" t="s">
        <v>315</v>
      </c>
      <c r="K103" s="194" t="s">
        <v>320</v>
      </c>
      <c r="L103" s="183"/>
      <c r="M103" s="183" t="s">
        <v>369</v>
      </c>
      <c r="N103" s="183"/>
      <c r="O103" s="183" t="s">
        <v>320</v>
      </c>
      <c r="P103" s="209">
        <v>44844</v>
      </c>
      <c r="Q103" s="360">
        <v>20370.7</v>
      </c>
      <c r="R103" s="344">
        <v>10900</v>
      </c>
      <c r="S103" s="361">
        <v>0</v>
      </c>
      <c r="T103" s="362">
        <v>10900</v>
      </c>
      <c r="U103" s="347">
        <v>36077.199999999997</v>
      </c>
      <c r="V103" s="347"/>
      <c r="W103" s="361"/>
      <c r="X103" s="344">
        <v>10900</v>
      </c>
      <c r="Y103" s="344">
        <v>10900</v>
      </c>
      <c r="Z103" s="347"/>
      <c r="AA103" s="364"/>
      <c r="AB103" s="344">
        <v>10900</v>
      </c>
      <c r="AC103" s="344">
        <v>10900</v>
      </c>
      <c r="AD103" s="347"/>
      <c r="AE103" s="351"/>
      <c r="AF103" s="344">
        <v>10900</v>
      </c>
      <c r="AG103" s="344"/>
      <c r="AH103" s="344"/>
      <c r="AI103" s="350"/>
      <c r="AJ103" s="344"/>
      <c r="AK103" s="350"/>
      <c r="AL103" s="344"/>
      <c r="AM103" s="350"/>
      <c r="AN103" s="344"/>
      <c r="AO103" s="350"/>
      <c r="AP103" s="344"/>
      <c r="AQ103" s="350"/>
      <c r="AR103" s="344"/>
      <c r="AS103" s="350"/>
      <c r="AT103" s="344"/>
      <c r="AU103" s="350"/>
      <c r="AV103" s="344"/>
      <c r="AW103" s="350"/>
      <c r="AX103" s="344"/>
      <c r="AY103" s="364"/>
    </row>
    <row r="104" spans="1:51" ht="16.5">
      <c r="A104" s="188" t="s">
        <v>229</v>
      </c>
      <c r="B104" s="178" t="s">
        <v>65</v>
      </c>
      <c r="C104" s="191" t="s">
        <v>574</v>
      </c>
      <c r="D104" s="167" t="s">
        <v>23</v>
      </c>
      <c r="E104" s="197" t="s">
        <v>179</v>
      </c>
      <c r="F104" s="196">
        <v>0</v>
      </c>
      <c r="G104" s="196">
        <v>0</v>
      </c>
      <c r="H104" s="196">
        <v>0</v>
      </c>
      <c r="I104" s="294">
        <v>0</v>
      </c>
      <c r="J104" s="298" t="s">
        <v>315</v>
      </c>
      <c r="K104" s="194" t="s">
        <v>320</v>
      </c>
      <c r="L104" s="183"/>
      <c r="M104" s="183" t="s">
        <v>369</v>
      </c>
      <c r="N104" s="183"/>
      <c r="O104" s="183" t="s">
        <v>320</v>
      </c>
      <c r="P104" s="209">
        <v>44844</v>
      </c>
      <c r="Q104" s="360">
        <v>20370.7</v>
      </c>
      <c r="R104" s="344">
        <v>10900</v>
      </c>
      <c r="S104" s="361">
        <v>0</v>
      </c>
      <c r="T104" s="362">
        <v>10900</v>
      </c>
      <c r="U104" s="347">
        <v>36077.199999999997</v>
      </c>
      <c r="V104" s="347"/>
      <c r="W104" s="361"/>
      <c r="X104" s="344">
        <v>10900</v>
      </c>
      <c r="Y104" s="344">
        <v>10900</v>
      </c>
      <c r="Z104" s="347"/>
      <c r="AA104" s="364"/>
      <c r="AB104" s="344">
        <v>10900</v>
      </c>
      <c r="AC104" s="344">
        <v>10900</v>
      </c>
      <c r="AD104" s="347"/>
      <c r="AE104" s="351"/>
      <c r="AF104" s="344">
        <v>10900</v>
      </c>
      <c r="AG104" s="344"/>
      <c r="AH104" s="344"/>
      <c r="AI104" s="350"/>
      <c r="AJ104" s="344"/>
      <c r="AK104" s="350"/>
      <c r="AL104" s="344"/>
      <c r="AM104" s="350"/>
      <c r="AN104" s="344"/>
      <c r="AO104" s="350"/>
      <c r="AP104" s="344"/>
      <c r="AQ104" s="350"/>
      <c r="AR104" s="344"/>
      <c r="AS104" s="350"/>
      <c r="AT104" s="344"/>
      <c r="AU104" s="350"/>
      <c r="AV104" s="344"/>
      <c r="AW104" s="350"/>
      <c r="AX104" s="344"/>
      <c r="AY104" s="364"/>
    </row>
    <row r="105" spans="1:51" ht="16.5">
      <c r="A105" s="188" t="s">
        <v>277</v>
      </c>
      <c r="B105" s="178" t="s">
        <v>149</v>
      </c>
      <c r="C105" s="193" t="s">
        <v>574</v>
      </c>
      <c r="D105" s="169" t="s">
        <v>23</v>
      </c>
      <c r="E105" s="197" t="s">
        <v>179</v>
      </c>
      <c r="F105" s="196">
        <v>0</v>
      </c>
      <c r="G105" s="196">
        <v>0</v>
      </c>
      <c r="H105" s="196">
        <v>0</v>
      </c>
      <c r="I105" s="294">
        <v>0</v>
      </c>
      <c r="J105" s="298" t="s">
        <v>315</v>
      </c>
      <c r="K105" s="194" t="s">
        <v>320</v>
      </c>
      <c r="L105" s="183"/>
      <c r="M105" s="183" t="s">
        <v>369</v>
      </c>
      <c r="N105" s="183"/>
      <c r="O105" s="183" t="s">
        <v>320</v>
      </c>
      <c r="P105" s="209">
        <v>44844</v>
      </c>
      <c r="Q105" s="360">
        <v>20370.7</v>
      </c>
      <c r="R105" s="344">
        <v>10900</v>
      </c>
      <c r="S105" s="361">
        <v>0</v>
      </c>
      <c r="T105" s="362">
        <v>10900</v>
      </c>
      <c r="U105" s="347">
        <v>36077.199999999997</v>
      </c>
      <c r="V105" s="347"/>
      <c r="W105" s="361"/>
      <c r="X105" s="344">
        <v>10900</v>
      </c>
      <c r="Y105" s="344">
        <v>10900</v>
      </c>
      <c r="Z105" s="347"/>
      <c r="AA105" s="364"/>
      <c r="AB105" s="344">
        <v>10900</v>
      </c>
      <c r="AC105" s="344">
        <v>10900</v>
      </c>
      <c r="AD105" s="347"/>
      <c r="AE105" s="351"/>
      <c r="AF105" s="344">
        <v>10900</v>
      </c>
      <c r="AG105" s="344"/>
      <c r="AH105" s="344"/>
      <c r="AI105" s="350"/>
      <c r="AJ105" s="344"/>
      <c r="AK105" s="350"/>
      <c r="AL105" s="344"/>
      <c r="AM105" s="350"/>
      <c r="AN105" s="344"/>
      <c r="AO105" s="350"/>
      <c r="AP105" s="344"/>
      <c r="AQ105" s="350"/>
      <c r="AR105" s="344"/>
      <c r="AS105" s="350"/>
      <c r="AT105" s="344"/>
      <c r="AU105" s="350"/>
      <c r="AV105" s="344"/>
      <c r="AW105" s="350"/>
      <c r="AX105" s="344"/>
      <c r="AY105" s="364"/>
    </row>
    <row r="106" spans="1:51" ht="16.5">
      <c r="A106" s="188" t="s">
        <v>259</v>
      </c>
      <c r="B106" s="178" t="s">
        <v>606</v>
      </c>
      <c r="C106" s="191" t="s">
        <v>575</v>
      </c>
      <c r="D106" s="167" t="s">
        <v>23</v>
      </c>
      <c r="E106" s="197" t="s">
        <v>179</v>
      </c>
      <c r="F106" s="196">
        <v>0</v>
      </c>
      <c r="G106" s="196">
        <v>0</v>
      </c>
      <c r="H106" s="196">
        <v>0</v>
      </c>
      <c r="I106" s="294">
        <v>0</v>
      </c>
      <c r="J106" s="298" t="s">
        <v>315</v>
      </c>
      <c r="K106" s="194" t="s">
        <v>320</v>
      </c>
      <c r="L106" s="183"/>
      <c r="M106" s="183" t="s">
        <v>369</v>
      </c>
      <c r="N106" s="183"/>
      <c r="O106" s="183" t="s">
        <v>320</v>
      </c>
      <c r="P106" s="209">
        <v>44844</v>
      </c>
      <c r="Q106" s="360">
        <v>20370.7</v>
      </c>
      <c r="R106" s="344">
        <v>10900</v>
      </c>
      <c r="S106" s="361">
        <v>0</v>
      </c>
      <c r="T106" s="362">
        <v>10900</v>
      </c>
      <c r="U106" s="347">
        <v>36077.199999999997</v>
      </c>
      <c r="V106" s="347"/>
      <c r="W106" s="361"/>
      <c r="X106" s="344">
        <v>10900</v>
      </c>
      <c r="Y106" s="344">
        <v>10900</v>
      </c>
      <c r="Z106" s="347"/>
      <c r="AA106" s="364"/>
      <c r="AB106" s="344">
        <v>10900</v>
      </c>
      <c r="AC106" s="344">
        <v>10900</v>
      </c>
      <c r="AD106" s="347"/>
      <c r="AE106" s="351"/>
      <c r="AF106" s="344">
        <v>10900</v>
      </c>
      <c r="AG106" s="344"/>
      <c r="AH106" s="344"/>
      <c r="AI106" s="350"/>
      <c r="AJ106" s="344"/>
      <c r="AK106" s="350"/>
      <c r="AL106" s="344"/>
      <c r="AM106" s="350"/>
      <c r="AN106" s="344"/>
      <c r="AO106" s="350"/>
      <c r="AP106" s="344"/>
      <c r="AQ106" s="350"/>
      <c r="AR106" s="344"/>
      <c r="AS106" s="350"/>
      <c r="AT106" s="344"/>
      <c r="AU106" s="350"/>
      <c r="AV106" s="344"/>
      <c r="AW106" s="350"/>
      <c r="AX106" s="344"/>
      <c r="AY106" s="364"/>
    </row>
    <row r="107" spans="1:51">
      <c r="A107" s="188" t="s">
        <v>283</v>
      </c>
      <c r="B107" s="176" t="s">
        <v>127</v>
      </c>
      <c r="C107" s="190" t="s">
        <v>559</v>
      </c>
      <c r="D107" s="166" t="s">
        <v>23</v>
      </c>
      <c r="E107" s="197" t="e">
        <v>#N/A</v>
      </c>
      <c r="F107" s="196" t="e">
        <v>#N/A</v>
      </c>
      <c r="G107" s="196" t="e">
        <v>#N/A</v>
      </c>
      <c r="H107" s="196" t="e">
        <v>#N/A</v>
      </c>
      <c r="I107" s="294" t="e">
        <v>#N/A</v>
      </c>
      <c r="J107" s="298" t="s">
        <v>315</v>
      </c>
      <c r="K107" s="194" t="s">
        <v>320</v>
      </c>
      <c r="L107" s="183"/>
      <c r="M107" s="183" t="s">
        <v>369</v>
      </c>
      <c r="N107" s="183"/>
      <c r="O107" s="183" t="s">
        <v>320</v>
      </c>
      <c r="P107" s="209">
        <v>44743</v>
      </c>
      <c r="Q107" s="360">
        <f>56597</f>
        <v>56597</v>
      </c>
      <c r="R107" s="344">
        <f>56597.77*50%</f>
        <v>28298.884999999998</v>
      </c>
      <c r="S107" s="361">
        <v>0</v>
      </c>
      <c r="T107" s="362">
        <f>56597.77*50%</f>
        <v>28298.884999999998</v>
      </c>
      <c r="U107" s="347">
        <v>36077.199999999997</v>
      </c>
      <c r="V107" s="347"/>
      <c r="W107" s="361"/>
      <c r="X107" s="344">
        <f>56597.77*50%</f>
        <v>28298.884999999998</v>
      </c>
      <c r="Y107" s="344">
        <f>56597.77*50%</f>
        <v>28298.884999999998</v>
      </c>
      <c r="Z107" s="347"/>
      <c r="AA107" s="364"/>
      <c r="AB107" s="344">
        <f>56597.77*50%</f>
        <v>28298.884999999998</v>
      </c>
      <c r="AC107" s="344">
        <f>56597.77*50%</f>
        <v>28298.884999999998</v>
      </c>
      <c r="AD107" s="347"/>
      <c r="AE107" s="351"/>
      <c r="AF107" s="344">
        <f>56597.77*50%</f>
        <v>28298.884999999998</v>
      </c>
      <c r="AG107" s="344"/>
      <c r="AH107" s="344"/>
      <c r="AI107" s="350"/>
      <c r="AJ107" s="344"/>
      <c r="AK107" s="350"/>
      <c r="AL107" s="344"/>
      <c r="AM107" s="350"/>
      <c r="AN107" s="344"/>
      <c r="AO107" s="350"/>
      <c r="AP107" s="344"/>
      <c r="AQ107" s="350"/>
      <c r="AR107" s="344"/>
      <c r="AS107" s="350"/>
      <c r="AT107" s="344"/>
      <c r="AU107" s="350"/>
      <c r="AV107" s="344"/>
      <c r="AW107" s="350"/>
      <c r="AX107" s="344"/>
      <c r="AY107" s="364"/>
    </row>
    <row r="108" spans="1:51" ht="16.5">
      <c r="A108" s="188" t="s">
        <v>297</v>
      </c>
      <c r="B108" s="178" t="s">
        <v>296</v>
      </c>
      <c r="C108" s="191" t="s">
        <v>578</v>
      </c>
      <c r="D108" s="167" t="s">
        <v>23</v>
      </c>
      <c r="E108" s="197" t="e">
        <v>#N/A</v>
      </c>
      <c r="F108" s="196" t="e">
        <v>#N/A</v>
      </c>
      <c r="G108" s="196" t="e">
        <v>#N/A</v>
      </c>
      <c r="H108" s="196" t="e">
        <v>#N/A</v>
      </c>
      <c r="I108" s="294" t="e">
        <v>#N/A</v>
      </c>
      <c r="J108" s="298" t="s">
        <v>315</v>
      </c>
      <c r="K108" s="194" t="s">
        <v>320</v>
      </c>
      <c r="L108" s="183"/>
      <c r="M108" s="183" t="s">
        <v>369</v>
      </c>
      <c r="N108" s="183"/>
      <c r="O108" s="183" t="s">
        <v>320</v>
      </c>
      <c r="P108" s="209">
        <v>44785</v>
      </c>
      <c r="Q108" s="360">
        <v>20370.7</v>
      </c>
      <c r="R108" s="344">
        <v>10900</v>
      </c>
      <c r="S108" s="361">
        <v>0</v>
      </c>
      <c r="T108" s="362">
        <v>10900</v>
      </c>
      <c r="U108" s="347">
        <v>36077.199999999997</v>
      </c>
      <c r="V108" s="347"/>
      <c r="W108" s="361"/>
      <c r="X108" s="344">
        <v>10900</v>
      </c>
      <c r="Y108" s="344">
        <v>10900</v>
      </c>
      <c r="Z108" s="347"/>
      <c r="AA108" s="364"/>
      <c r="AB108" s="344">
        <v>10900</v>
      </c>
      <c r="AC108" s="344">
        <v>10900</v>
      </c>
      <c r="AD108" s="347"/>
      <c r="AE108" s="351"/>
      <c r="AF108" s="344">
        <v>10900</v>
      </c>
      <c r="AG108" s="344"/>
      <c r="AH108" s="344"/>
      <c r="AI108" s="350"/>
      <c r="AJ108" s="344"/>
      <c r="AK108" s="350"/>
      <c r="AL108" s="344"/>
      <c r="AM108" s="350"/>
      <c r="AN108" s="344"/>
      <c r="AO108" s="350"/>
      <c r="AP108" s="344"/>
      <c r="AQ108" s="350"/>
      <c r="AR108" s="344"/>
      <c r="AS108" s="350"/>
      <c r="AT108" s="344"/>
      <c r="AU108" s="350"/>
      <c r="AV108" s="344"/>
      <c r="AW108" s="350"/>
      <c r="AX108" s="344"/>
      <c r="AY108" s="364"/>
    </row>
    <row r="109" spans="1:51" ht="16.5">
      <c r="A109" s="188" t="s">
        <v>582</v>
      </c>
      <c r="B109" s="178" t="s">
        <v>607</v>
      </c>
      <c r="C109" s="191" t="s">
        <v>574</v>
      </c>
      <c r="D109" s="167" t="s">
        <v>23</v>
      </c>
      <c r="E109" s="197" t="e">
        <v>#N/A</v>
      </c>
      <c r="F109" s="196" t="e">
        <v>#N/A</v>
      </c>
      <c r="G109" s="196" t="e">
        <v>#N/A</v>
      </c>
      <c r="H109" s="196" t="e">
        <v>#N/A</v>
      </c>
      <c r="I109" s="294" t="e">
        <v>#N/A</v>
      </c>
      <c r="J109" s="298" t="s">
        <v>315</v>
      </c>
      <c r="K109" s="194" t="s">
        <v>320</v>
      </c>
      <c r="L109" s="183"/>
      <c r="M109" s="183" t="s">
        <v>369</v>
      </c>
      <c r="N109" s="183"/>
      <c r="O109" s="183" t="s">
        <v>320</v>
      </c>
      <c r="P109" s="209">
        <v>44844</v>
      </c>
      <c r="Q109" s="360">
        <v>20370.7</v>
      </c>
      <c r="R109" s="344">
        <v>10900</v>
      </c>
      <c r="S109" s="361">
        <v>0</v>
      </c>
      <c r="T109" s="362">
        <v>10900</v>
      </c>
      <c r="U109" s="347">
        <v>36077.199999999997</v>
      </c>
      <c r="V109" s="347"/>
      <c r="W109" s="361"/>
      <c r="X109" s="344">
        <v>10900</v>
      </c>
      <c r="Y109" s="344">
        <v>10900</v>
      </c>
      <c r="Z109" s="347"/>
      <c r="AA109" s="364"/>
      <c r="AB109" s="344">
        <v>10900</v>
      </c>
      <c r="AC109" s="344">
        <v>10900</v>
      </c>
      <c r="AD109" s="347"/>
      <c r="AE109" s="372"/>
      <c r="AF109" s="344">
        <v>10900</v>
      </c>
      <c r="AG109" s="349"/>
      <c r="AH109" s="349"/>
      <c r="AI109" s="349"/>
      <c r="AJ109" s="349"/>
      <c r="AK109" s="349"/>
      <c r="AL109" s="349"/>
      <c r="AM109" s="349"/>
      <c r="AN109" s="349"/>
      <c r="AO109" s="349"/>
      <c r="AP109" s="349"/>
      <c r="AQ109" s="349"/>
      <c r="AR109" s="349"/>
      <c r="AS109" s="349"/>
      <c r="AT109" s="349"/>
      <c r="AU109" s="349"/>
      <c r="AV109" s="349"/>
      <c r="AW109" s="349"/>
      <c r="AX109" s="349"/>
      <c r="AY109" s="363"/>
    </row>
    <row r="110" spans="1:51" ht="16.5">
      <c r="A110" s="188" t="s">
        <v>256</v>
      </c>
      <c r="B110" s="182" t="s">
        <v>608</v>
      </c>
      <c r="C110" s="191" t="s">
        <v>575</v>
      </c>
      <c r="D110" s="167" t="s">
        <v>23</v>
      </c>
      <c r="E110" s="197" t="e">
        <v>#N/A</v>
      </c>
      <c r="F110" s="196" t="e">
        <v>#N/A</v>
      </c>
      <c r="G110" s="196" t="e">
        <v>#N/A</v>
      </c>
      <c r="H110" s="196" t="e">
        <v>#N/A</v>
      </c>
      <c r="I110" s="294" t="e">
        <v>#N/A</v>
      </c>
      <c r="J110" s="298" t="s">
        <v>315</v>
      </c>
      <c r="K110" s="217" t="s">
        <v>320</v>
      </c>
      <c r="L110" s="218"/>
      <c r="M110" s="218" t="s">
        <v>369</v>
      </c>
      <c r="N110" s="218"/>
      <c r="O110" s="218" t="s">
        <v>320</v>
      </c>
      <c r="P110" s="219">
        <v>44844</v>
      </c>
      <c r="Q110" s="360">
        <v>20370.7</v>
      </c>
      <c r="R110" s="344">
        <v>10900</v>
      </c>
      <c r="S110" s="361">
        <v>0</v>
      </c>
      <c r="T110" s="362">
        <v>10900</v>
      </c>
      <c r="U110" s="347">
        <v>36077.199999999997</v>
      </c>
      <c r="V110" s="347"/>
      <c r="W110" s="361"/>
      <c r="X110" s="344">
        <v>10900</v>
      </c>
      <c r="Y110" s="344">
        <v>10900</v>
      </c>
      <c r="Z110" s="347"/>
      <c r="AA110" s="364"/>
      <c r="AB110" s="344">
        <v>10900</v>
      </c>
      <c r="AC110" s="344">
        <v>10900</v>
      </c>
      <c r="AD110" s="347"/>
      <c r="AE110" s="372"/>
      <c r="AF110" s="344">
        <v>10900</v>
      </c>
      <c r="AG110" s="349"/>
      <c r="AH110" s="349"/>
      <c r="AI110" s="349"/>
      <c r="AJ110" s="349"/>
      <c r="AK110" s="349"/>
      <c r="AL110" s="349"/>
      <c r="AM110" s="349"/>
      <c r="AN110" s="349"/>
      <c r="AO110" s="349"/>
      <c r="AP110" s="349"/>
      <c r="AQ110" s="349"/>
      <c r="AR110" s="349"/>
      <c r="AS110" s="349"/>
      <c r="AT110" s="349"/>
      <c r="AU110" s="349"/>
      <c r="AV110" s="349"/>
      <c r="AW110" s="349"/>
      <c r="AX110" s="349"/>
      <c r="AY110" s="363"/>
    </row>
    <row r="111" spans="1:51" ht="16.5">
      <c r="A111" s="212" t="s">
        <v>260</v>
      </c>
      <c r="B111" s="213" t="s">
        <v>87</v>
      </c>
      <c r="C111" s="214" t="s">
        <v>575</v>
      </c>
      <c r="D111" s="167" t="s">
        <v>23</v>
      </c>
      <c r="E111" s="215" t="e">
        <v>#N/A</v>
      </c>
      <c r="F111" s="216" t="e">
        <v>#N/A</v>
      </c>
      <c r="G111" s="216" t="e">
        <v>#N/A</v>
      </c>
      <c r="H111" s="216" t="e">
        <v>#N/A</v>
      </c>
      <c r="I111" s="296" t="e">
        <v>#N/A</v>
      </c>
      <c r="J111" s="299" t="s">
        <v>315</v>
      </c>
      <c r="K111" s="183" t="s">
        <v>320</v>
      </c>
      <c r="L111" s="198"/>
      <c r="M111" s="183" t="s">
        <v>369</v>
      </c>
      <c r="N111" s="183"/>
      <c r="O111" s="183" t="s">
        <v>320</v>
      </c>
      <c r="P111" s="289">
        <v>44844</v>
      </c>
      <c r="Q111" s="373">
        <v>20370.7</v>
      </c>
      <c r="R111" s="374">
        <v>10900</v>
      </c>
      <c r="S111" s="375">
        <v>0</v>
      </c>
      <c r="T111" s="376">
        <v>10900</v>
      </c>
      <c r="U111" s="377">
        <v>36077.199999999997</v>
      </c>
      <c r="V111" s="377"/>
      <c r="W111" s="375"/>
      <c r="X111" s="374">
        <v>10900</v>
      </c>
      <c r="Y111" s="374">
        <v>10900</v>
      </c>
      <c r="Z111" s="377"/>
      <c r="AA111" s="378"/>
      <c r="AB111" s="374">
        <v>10900</v>
      </c>
      <c r="AC111" s="374">
        <v>10900</v>
      </c>
      <c r="AD111" s="377"/>
      <c r="AE111" s="379"/>
      <c r="AF111" s="374">
        <v>10900</v>
      </c>
      <c r="AG111" s="402"/>
      <c r="AH111" s="402"/>
      <c r="AI111" s="402"/>
      <c r="AJ111" s="402"/>
      <c r="AK111" s="402"/>
      <c r="AL111" s="402"/>
      <c r="AM111" s="402"/>
      <c r="AN111" s="402"/>
      <c r="AO111" s="402"/>
      <c r="AP111" s="402"/>
      <c r="AQ111" s="402"/>
      <c r="AR111" s="402"/>
      <c r="AS111" s="402"/>
      <c r="AT111" s="402"/>
      <c r="AU111" s="402"/>
      <c r="AV111" s="402"/>
      <c r="AW111" s="402"/>
      <c r="AX111" s="402"/>
      <c r="AY111" s="403"/>
    </row>
    <row r="112" spans="1:51" ht="15" customHeight="1">
      <c r="A112" s="300"/>
      <c r="B112" s="301"/>
      <c r="C112" s="302"/>
      <c r="D112" s="301"/>
      <c r="E112" s="300"/>
      <c r="F112" s="301"/>
      <c r="G112" s="301"/>
      <c r="H112" s="301"/>
      <c r="I112" s="302"/>
      <c r="J112" s="301"/>
      <c r="K112" s="301"/>
      <c r="L112" s="301"/>
      <c r="M112" s="301"/>
      <c r="N112" s="301"/>
      <c r="O112" s="301"/>
      <c r="P112" s="303" t="s">
        <v>36</v>
      </c>
      <c r="Q112" s="352">
        <f>SUM(Q2:Q111)</f>
        <v>3125802.6000000066</v>
      </c>
      <c r="R112" s="352">
        <f>SUM(R2:R111)</f>
        <v>1691818.3849999998</v>
      </c>
      <c r="S112" s="380">
        <f>SUM(S2:S111)</f>
        <v>42150</v>
      </c>
      <c r="T112" s="381">
        <f>SUM(T2:T111)</f>
        <v>1541296.3000000003</v>
      </c>
      <c r="U112" s="352">
        <f>SUM(U2:U111)</f>
        <v>3867706.3100000075</v>
      </c>
      <c r="V112" s="352">
        <f>SUM(V2:V111)</f>
        <v>323348.88500000001</v>
      </c>
      <c r="W112" s="380">
        <f>SUM(W2:W111)</f>
        <v>42150</v>
      </c>
      <c r="X112" s="381">
        <f>SUM(X2:X111)</f>
        <v>1691818.3849999998</v>
      </c>
      <c r="Y112" s="352">
        <f>SUM(Y2:Y111)</f>
        <v>1691818.3849999998</v>
      </c>
      <c r="Z112" s="352">
        <f>SUM(Z2:Z111)</f>
        <v>405848.88500000001</v>
      </c>
      <c r="AA112" s="380">
        <f>SUM(AA2:AA111)</f>
        <v>42150</v>
      </c>
      <c r="AB112" s="381">
        <f>SUM(AB2:AB111)</f>
        <v>1691818.3849999998</v>
      </c>
      <c r="AC112" s="352">
        <f>SUM(AC2:AC111)</f>
        <v>1691818.3849999998</v>
      </c>
      <c r="AD112" s="352">
        <f>SUM(AD2:AD111)</f>
        <v>336300</v>
      </c>
      <c r="AE112" s="353">
        <f>SUM(AE2:AE111)</f>
        <v>42150</v>
      </c>
      <c r="AF112" s="404">
        <f>SUM(AF2:AF111)</f>
        <v>1691818.3849999998</v>
      </c>
      <c r="AG112" s="405"/>
      <c r="AH112" s="405"/>
      <c r="AI112" s="405">
        <f>SUM(AI2:AI111)</f>
        <v>42150</v>
      </c>
      <c r="AJ112" s="405">
        <f>SUM(AJ2:AJ111)</f>
        <v>36077.199999999997</v>
      </c>
      <c r="AK112" s="405">
        <f>SUM(AK2:AK111)</f>
        <v>42150</v>
      </c>
      <c r="AL112" s="405">
        <f>SUM(AL2:AL111)</f>
        <v>36077.199999999997</v>
      </c>
      <c r="AM112" s="405">
        <f>SUM(AM2:AM111)</f>
        <v>42150</v>
      </c>
      <c r="AN112" s="405">
        <f>SUM(AN2:AN111)</f>
        <v>36077.199999999997</v>
      </c>
      <c r="AO112" s="405">
        <f>SUM(AO2:AO111)</f>
        <v>42150</v>
      </c>
      <c r="AP112" s="405">
        <f t="shared" ref="S112:AY112" si="0">SUM(AP2:AP111)</f>
        <v>36077.199999999997</v>
      </c>
      <c r="AQ112" s="405">
        <f t="shared" si="0"/>
        <v>42150</v>
      </c>
      <c r="AR112" s="405">
        <f t="shared" si="0"/>
        <v>36077.199999999997</v>
      </c>
      <c r="AS112" s="405">
        <f t="shared" si="0"/>
        <v>42150</v>
      </c>
      <c r="AT112" s="405">
        <f t="shared" si="0"/>
        <v>36077.199999999997</v>
      </c>
      <c r="AU112" s="405">
        <f t="shared" si="0"/>
        <v>42150</v>
      </c>
      <c r="AV112" s="405">
        <f t="shared" si="0"/>
        <v>36077.199999999997</v>
      </c>
      <c r="AW112" s="405">
        <f t="shared" si="0"/>
        <v>42150</v>
      </c>
      <c r="AX112" s="405">
        <f t="shared" si="0"/>
        <v>36077.199999999997</v>
      </c>
      <c r="AY112" s="406">
        <f t="shared" si="0"/>
        <v>42150</v>
      </c>
    </row>
    <row r="1048576" spans="12:12" ht="15" customHeight="1">
      <c r="L1048576" s="183" t="s">
        <v>394</v>
      </c>
    </row>
  </sheetData>
  <autoFilter ref="A2:AO112" xr:uid="{9AAAD42B-944F-43F0-8C75-DB7764FF9658}">
    <filterColumn colId="9">
      <filters>
        <filter val="Inactive"/>
      </filters>
    </filterColumn>
    <sortState xmlns:xlrd2="http://schemas.microsoft.com/office/spreadsheetml/2017/richdata2" ref="A3:AO112">
      <sortCondition ref="K2:K112"/>
    </sortState>
  </autoFilter>
  <mergeCells count="16">
    <mergeCell ref="AR1:AS1"/>
    <mergeCell ref="AT1:AU1"/>
    <mergeCell ref="AV1:AW1"/>
    <mergeCell ref="AX1:AY1"/>
    <mergeCell ref="AB1:AE1"/>
    <mergeCell ref="AF1:AI1"/>
    <mergeCell ref="AJ1:AK1"/>
    <mergeCell ref="AL1:AM1"/>
    <mergeCell ref="AN1:AO1"/>
    <mergeCell ref="AP1:AQ1"/>
    <mergeCell ref="X1:AA1"/>
    <mergeCell ref="A1:C1"/>
    <mergeCell ref="E1:I1"/>
    <mergeCell ref="K1:P1"/>
    <mergeCell ref="R1:S1"/>
    <mergeCell ref="T1:W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7F848-C58B-4419-9134-9D6E33F7AE87}">
  <dimension ref="A1:U111"/>
  <sheetViews>
    <sheetView topLeftCell="E2" zoomScale="98" workbookViewId="0">
      <pane ySplit="1" topLeftCell="A84" activePane="bottomLeft" state="frozen"/>
      <selection pane="bottomLeft" activeCell="A84" sqref="A84"/>
      <selection activeCell="A2" sqref="A2"/>
    </sheetView>
  </sheetViews>
  <sheetFormatPr defaultColWidth="9.28515625" defaultRowHeight="14.65"/>
  <cols>
    <col min="1" max="1" width="15.42578125" bestFit="1" customWidth="1"/>
    <col min="2" max="2" width="37.140625" customWidth="1"/>
    <col min="3" max="4" width="20.28515625" customWidth="1"/>
    <col min="5" max="6" width="32.7109375" bestFit="1" customWidth="1"/>
    <col min="7" max="7" width="20.28515625" customWidth="1"/>
    <col min="8" max="8" width="20.140625" bestFit="1" customWidth="1"/>
    <col min="9" max="9" width="20.28515625" customWidth="1"/>
    <col min="10" max="10" width="19.85546875" bestFit="1" customWidth="1"/>
    <col min="11" max="11" width="33.7109375" customWidth="1"/>
    <col min="12" max="12" width="23.7109375" customWidth="1"/>
    <col min="13" max="13" width="26.42578125" customWidth="1"/>
    <col min="14" max="14" width="20.28515625" bestFit="1" customWidth="1"/>
    <col min="15" max="15" width="21.42578125" bestFit="1" customWidth="1"/>
    <col min="16" max="16" width="28.85546875" style="89" bestFit="1" customWidth="1"/>
    <col min="17" max="17" width="24.85546875" customWidth="1"/>
    <col min="18" max="18" width="29.5703125" style="89" bestFit="1" customWidth="1"/>
    <col min="19" max="19" width="30.140625" bestFit="1" customWidth="1"/>
    <col min="20" max="20" width="34.42578125" customWidth="1"/>
    <col min="21" max="21" width="29.5703125" customWidth="1"/>
    <col min="22" max="22" width="19.42578125" customWidth="1"/>
  </cols>
  <sheetData>
    <row r="1" spans="1:21" ht="15" hidden="1" thickBot="1">
      <c r="A1" s="443" t="s">
        <v>609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 t="s">
        <v>610</v>
      </c>
      <c r="N1" s="443"/>
      <c r="O1" s="443"/>
      <c r="P1" s="443" t="s">
        <v>611</v>
      </c>
      <c r="Q1" s="443"/>
      <c r="R1" s="443"/>
      <c r="S1" s="443"/>
    </row>
    <row r="2" spans="1:21" ht="15" thickBot="1">
      <c r="A2" s="148" t="s">
        <v>186</v>
      </c>
      <c r="B2" s="149" t="s">
        <v>185</v>
      </c>
      <c r="C2" s="149" t="s">
        <v>332</v>
      </c>
      <c r="D2" s="149" t="s">
        <v>333</v>
      </c>
      <c r="E2" s="149" t="s">
        <v>334</v>
      </c>
      <c r="F2" s="149" t="s">
        <v>335</v>
      </c>
      <c r="G2" s="149" t="s">
        <v>336</v>
      </c>
      <c r="H2" s="149" t="s">
        <v>337</v>
      </c>
      <c r="I2" s="149" t="s">
        <v>338</v>
      </c>
      <c r="J2" s="149" t="s">
        <v>612</v>
      </c>
      <c r="K2" s="150" t="s">
        <v>312</v>
      </c>
      <c r="L2" s="150" t="s">
        <v>341</v>
      </c>
      <c r="M2" s="150" t="s">
        <v>613</v>
      </c>
      <c r="N2" s="150" t="s">
        <v>614</v>
      </c>
      <c r="O2" s="150" t="s">
        <v>615</v>
      </c>
      <c r="P2" s="151" t="s">
        <v>616</v>
      </c>
      <c r="Q2" s="150" t="s">
        <v>617</v>
      </c>
      <c r="R2" s="151" t="s">
        <v>618</v>
      </c>
      <c r="S2" s="150" t="s">
        <v>619</v>
      </c>
      <c r="T2" s="150" t="s">
        <v>620</v>
      </c>
      <c r="U2" s="152" t="s">
        <v>363</v>
      </c>
    </row>
    <row r="3" spans="1:21">
      <c r="A3" s="141" t="s">
        <v>193</v>
      </c>
      <c r="B3" s="163" t="s">
        <v>562</v>
      </c>
      <c r="C3" s="163" t="s">
        <v>559</v>
      </c>
      <c r="D3" s="142" t="s">
        <v>554</v>
      </c>
      <c r="E3" s="142" t="s">
        <v>178</v>
      </c>
      <c r="F3" s="142" t="s">
        <v>182</v>
      </c>
      <c r="G3" s="142" t="s">
        <v>175</v>
      </c>
      <c r="H3" s="142">
        <v>0</v>
      </c>
      <c r="I3" s="142">
        <v>0</v>
      </c>
      <c r="J3" s="143" t="s">
        <v>4</v>
      </c>
      <c r="K3" s="143" t="s">
        <v>560</v>
      </c>
      <c r="L3" s="144">
        <v>44743</v>
      </c>
      <c r="M3" s="145">
        <f>56597</f>
        <v>56597</v>
      </c>
      <c r="N3" s="145">
        <f>56597.77*50%</f>
        <v>28298.884999999998</v>
      </c>
      <c r="O3" s="145">
        <v>0</v>
      </c>
      <c r="P3" s="146">
        <f>56597.77*50%</f>
        <v>28298.884999999998</v>
      </c>
      <c r="Q3" s="145">
        <f>56597.77*50%</f>
        <v>28298.884999999998</v>
      </c>
      <c r="R3" s="146">
        <v>0</v>
      </c>
      <c r="S3" s="145"/>
      <c r="T3" s="145"/>
      <c r="U3" s="147"/>
    </row>
    <row r="4" spans="1:21" ht="26.1">
      <c r="A4" s="130" t="s">
        <v>194</v>
      </c>
      <c r="B4" s="115" t="s">
        <v>89</v>
      </c>
      <c r="C4" s="115" t="s">
        <v>559</v>
      </c>
      <c r="D4" s="142" t="s">
        <v>554</v>
      </c>
      <c r="E4" s="110" t="s">
        <v>182</v>
      </c>
      <c r="F4" s="110" t="s">
        <v>175</v>
      </c>
      <c r="G4" s="110" t="s">
        <v>195</v>
      </c>
      <c r="H4" s="110">
        <v>0</v>
      </c>
      <c r="I4" s="110">
        <v>0</v>
      </c>
      <c r="J4" s="91" t="s">
        <v>316</v>
      </c>
      <c r="K4" s="91" t="s">
        <v>316</v>
      </c>
      <c r="L4" s="111">
        <v>44743</v>
      </c>
      <c r="M4" s="112">
        <f>56597</f>
        <v>56597</v>
      </c>
      <c r="N4" s="112">
        <f>56597.77*50%</f>
        <v>28298.884999999998</v>
      </c>
      <c r="O4" s="112">
        <v>0</v>
      </c>
      <c r="P4" s="113">
        <f>56597.77*50%</f>
        <v>28298.884999999998</v>
      </c>
      <c r="Q4" s="112">
        <f>56597.77*50%</f>
        <v>28298.884999999998</v>
      </c>
      <c r="R4" s="113">
        <v>0</v>
      </c>
      <c r="S4" s="112"/>
      <c r="T4" s="112"/>
      <c r="U4" s="131"/>
    </row>
    <row r="5" spans="1:21">
      <c r="A5" s="130" t="s">
        <v>196</v>
      </c>
      <c r="B5" s="115" t="s">
        <v>67</v>
      </c>
      <c r="C5" s="115" t="s">
        <v>559</v>
      </c>
      <c r="D5" s="142" t="s">
        <v>554</v>
      </c>
      <c r="E5" s="110" t="s">
        <v>182</v>
      </c>
      <c r="F5" s="110" t="s">
        <v>175</v>
      </c>
      <c r="G5" s="110" t="s">
        <v>178</v>
      </c>
      <c r="H5" s="110">
        <v>0</v>
      </c>
      <c r="I5" s="110">
        <v>0</v>
      </c>
      <c r="J5" s="91" t="s">
        <v>316</v>
      </c>
      <c r="K5" s="91" t="s">
        <v>316</v>
      </c>
      <c r="L5" s="111">
        <v>44743</v>
      </c>
      <c r="M5" s="112">
        <f>56597</f>
        <v>56597</v>
      </c>
      <c r="N5" s="112">
        <f>56597.77*50%</f>
        <v>28298.884999999998</v>
      </c>
      <c r="O5" s="112">
        <v>0</v>
      </c>
      <c r="P5" s="113">
        <f>56597.77*50%</f>
        <v>28298.884999999998</v>
      </c>
      <c r="Q5" s="112">
        <f>56597.77*50%</f>
        <v>28298.884999999998</v>
      </c>
      <c r="R5" s="113">
        <v>0</v>
      </c>
      <c r="S5" s="112"/>
      <c r="T5" s="112"/>
      <c r="U5" s="131"/>
    </row>
    <row r="6" spans="1:21">
      <c r="A6" s="130" t="s">
        <v>197</v>
      </c>
      <c r="B6" s="115" t="s">
        <v>105</v>
      </c>
      <c r="C6" s="115" t="s">
        <v>559</v>
      </c>
      <c r="D6" s="142" t="s">
        <v>554</v>
      </c>
      <c r="E6" s="110" t="s">
        <v>178</v>
      </c>
      <c r="F6" s="110" t="s">
        <v>195</v>
      </c>
      <c r="G6" s="110">
        <v>0</v>
      </c>
      <c r="H6" s="110">
        <v>0</v>
      </c>
      <c r="I6" s="110">
        <v>0</v>
      </c>
      <c r="J6" s="91" t="s">
        <v>4</v>
      </c>
      <c r="K6" s="91" t="s">
        <v>560</v>
      </c>
      <c r="L6" s="111">
        <v>44743</v>
      </c>
      <c r="M6" s="112">
        <f>56597</f>
        <v>56597</v>
      </c>
      <c r="N6" s="112">
        <f>56597.77*50%</f>
        <v>28298.884999999998</v>
      </c>
      <c r="O6" s="112">
        <v>0</v>
      </c>
      <c r="P6" s="113">
        <f>56597.77*50%</f>
        <v>28298.884999999998</v>
      </c>
      <c r="Q6" s="112">
        <f>56597.77*50%</f>
        <v>28298.884999999998</v>
      </c>
      <c r="R6" s="113">
        <v>0</v>
      </c>
      <c r="S6" s="112"/>
      <c r="T6" s="112"/>
      <c r="U6" s="131"/>
    </row>
    <row r="7" spans="1:21">
      <c r="A7" s="130" t="s">
        <v>198</v>
      </c>
      <c r="B7" s="115" t="s">
        <v>115</v>
      </c>
      <c r="C7" s="115" t="s">
        <v>559</v>
      </c>
      <c r="D7" s="142" t="s">
        <v>554</v>
      </c>
      <c r="E7" s="110" t="s">
        <v>195</v>
      </c>
      <c r="F7" s="110" t="s">
        <v>181</v>
      </c>
      <c r="G7" s="110">
        <v>0</v>
      </c>
      <c r="H7" s="110">
        <v>0</v>
      </c>
      <c r="I7" s="110">
        <v>0</v>
      </c>
      <c r="J7" s="91" t="s">
        <v>316</v>
      </c>
      <c r="K7" s="91" t="s">
        <v>316</v>
      </c>
      <c r="L7" s="111">
        <v>44743</v>
      </c>
      <c r="M7" s="112">
        <f>56597</f>
        <v>56597</v>
      </c>
      <c r="N7" s="112">
        <f>56597.77*50%</f>
        <v>28298.884999999998</v>
      </c>
      <c r="O7" s="112">
        <v>0</v>
      </c>
      <c r="P7" s="113">
        <f>56597.77*50%</f>
        <v>28298.884999999998</v>
      </c>
      <c r="Q7" s="112">
        <f>56597.77*50%</f>
        <v>28298.884999999998</v>
      </c>
      <c r="R7" s="113">
        <v>0</v>
      </c>
      <c r="S7" s="112"/>
      <c r="T7" s="112"/>
      <c r="U7" s="131"/>
    </row>
    <row r="8" spans="1:21">
      <c r="A8" s="130" t="s">
        <v>199</v>
      </c>
      <c r="B8" s="115" t="s">
        <v>124</v>
      </c>
      <c r="C8" s="115" t="s">
        <v>559</v>
      </c>
      <c r="D8" s="142" t="s">
        <v>554</v>
      </c>
      <c r="E8" s="153" t="e">
        <v>#N/A</v>
      </c>
      <c r="F8" s="153" t="e">
        <v>#N/A</v>
      </c>
      <c r="G8" s="153" t="e">
        <v>#N/A</v>
      </c>
      <c r="H8" s="153" t="e">
        <v>#N/A</v>
      </c>
      <c r="I8" s="153" t="e">
        <v>#N/A</v>
      </c>
      <c r="J8" s="91" t="s">
        <v>4</v>
      </c>
      <c r="K8" s="91" t="s">
        <v>556</v>
      </c>
      <c r="L8" s="111">
        <v>44743</v>
      </c>
      <c r="M8" s="112">
        <f>56597</f>
        <v>56597</v>
      </c>
      <c r="N8" s="112">
        <f>56597.77*50%</f>
        <v>28298.884999999998</v>
      </c>
      <c r="O8" s="112">
        <v>0</v>
      </c>
      <c r="P8" s="113">
        <f>56597.77*50%</f>
        <v>28298.884999999998</v>
      </c>
      <c r="Q8" s="112">
        <f>56597.77*50%</f>
        <v>28298.884999999998</v>
      </c>
      <c r="R8" s="129">
        <v>0</v>
      </c>
      <c r="S8" s="112"/>
      <c r="T8" s="112"/>
      <c r="U8" s="131"/>
    </row>
    <row r="9" spans="1:21">
      <c r="A9" s="130" t="s">
        <v>200</v>
      </c>
      <c r="B9" s="115" t="s">
        <v>125</v>
      </c>
      <c r="C9" s="115" t="s">
        <v>559</v>
      </c>
      <c r="D9" s="142" t="s">
        <v>554</v>
      </c>
      <c r="E9" s="110" t="s">
        <v>180</v>
      </c>
      <c r="F9" s="110">
        <v>0</v>
      </c>
      <c r="G9" s="110">
        <v>0</v>
      </c>
      <c r="H9" s="110">
        <v>0</v>
      </c>
      <c r="I9" s="110">
        <v>0</v>
      </c>
      <c r="J9" s="91" t="s">
        <v>320</v>
      </c>
      <c r="K9" s="91" t="s">
        <v>320</v>
      </c>
      <c r="L9" s="111">
        <v>44743</v>
      </c>
      <c r="M9" s="112">
        <f>56597</f>
        <v>56597</v>
      </c>
      <c r="N9" s="112">
        <f>56597.77*50%</f>
        <v>28298.884999999998</v>
      </c>
      <c r="O9" s="112">
        <v>0</v>
      </c>
      <c r="P9" s="113">
        <f>56597.77*50%</f>
        <v>28298.884999999998</v>
      </c>
      <c r="Q9" s="112">
        <f>56597.77*50%</f>
        <v>28298.884999999998</v>
      </c>
      <c r="R9" s="113">
        <v>0</v>
      </c>
      <c r="S9" s="112"/>
      <c r="T9" s="112"/>
      <c r="U9" s="131"/>
    </row>
    <row r="10" spans="1:21">
      <c r="A10" s="130" t="s">
        <v>201</v>
      </c>
      <c r="B10" s="115" t="s">
        <v>569</v>
      </c>
      <c r="C10" s="115" t="s">
        <v>559</v>
      </c>
      <c r="D10" s="142" t="s">
        <v>554</v>
      </c>
      <c r="E10" s="110" t="s">
        <v>177</v>
      </c>
      <c r="F10" s="110">
        <v>0</v>
      </c>
      <c r="G10" s="110">
        <v>0</v>
      </c>
      <c r="H10" s="110">
        <v>0</v>
      </c>
      <c r="I10" s="110">
        <v>0</v>
      </c>
      <c r="J10" s="91" t="s">
        <v>4</v>
      </c>
      <c r="K10" s="91" t="s">
        <v>556</v>
      </c>
      <c r="L10" s="111">
        <v>44743</v>
      </c>
      <c r="M10" s="112">
        <f>56597</f>
        <v>56597</v>
      </c>
      <c r="N10" s="112">
        <f>56597.77*50%</f>
        <v>28298.884999999998</v>
      </c>
      <c r="O10" s="112">
        <v>0</v>
      </c>
      <c r="P10" s="113">
        <f>56597.77*50%</f>
        <v>28298.884999999998</v>
      </c>
      <c r="Q10" s="112">
        <f>56597.77*50%</f>
        <v>28298.884999999998</v>
      </c>
      <c r="R10" s="113">
        <v>0</v>
      </c>
      <c r="S10" s="112"/>
      <c r="T10" s="112"/>
      <c r="U10" s="131"/>
    </row>
    <row r="11" spans="1:21">
      <c r="A11" s="130" t="s">
        <v>281</v>
      </c>
      <c r="B11" s="119" t="s">
        <v>164</v>
      </c>
      <c r="C11" s="115" t="s">
        <v>559</v>
      </c>
      <c r="D11" s="142" t="s">
        <v>554</v>
      </c>
      <c r="E11" s="110" t="s">
        <v>175</v>
      </c>
      <c r="F11" s="110">
        <v>0</v>
      </c>
      <c r="G11" s="110">
        <v>0</v>
      </c>
      <c r="H11" s="110">
        <v>0</v>
      </c>
      <c r="I11" s="110">
        <v>0</v>
      </c>
      <c r="J11" s="91" t="s">
        <v>4</v>
      </c>
      <c r="K11" s="91" t="s">
        <v>566</v>
      </c>
      <c r="L11" s="111">
        <v>44743</v>
      </c>
      <c r="M11" s="112">
        <f>56597</f>
        <v>56597</v>
      </c>
      <c r="N11" s="112">
        <f>56597.77*50%</f>
        <v>28298.884999999998</v>
      </c>
      <c r="O11" s="112">
        <v>0</v>
      </c>
      <c r="P11" s="113">
        <f>56597.77*50%</f>
        <v>28298.884999999998</v>
      </c>
      <c r="Q11" s="123">
        <f>56597.77*50%</f>
        <v>28298.884999999998</v>
      </c>
      <c r="R11" s="113">
        <v>28298.5</v>
      </c>
      <c r="S11" s="112"/>
      <c r="T11" s="112"/>
      <c r="U11" s="131"/>
    </row>
    <row r="12" spans="1:21">
      <c r="A12" s="130" t="s">
        <v>202</v>
      </c>
      <c r="B12" s="119" t="s">
        <v>54</v>
      </c>
      <c r="C12" s="115" t="s">
        <v>559</v>
      </c>
      <c r="D12" s="142" t="s">
        <v>554</v>
      </c>
      <c r="E12" s="110" t="s">
        <v>180</v>
      </c>
      <c r="F12" s="110" t="s">
        <v>178</v>
      </c>
      <c r="G12" s="110">
        <v>0</v>
      </c>
      <c r="H12" s="110">
        <v>0</v>
      </c>
      <c r="I12" s="110">
        <v>0</v>
      </c>
      <c r="J12" s="91" t="s">
        <v>316</v>
      </c>
      <c r="K12" s="91" t="s">
        <v>316</v>
      </c>
      <c r="L12" s="111">
        <v>44743</v>
      </c>
      <c r="M12" s="112">
        <f>56597</f>
        <v>56597</v>
      </c>
      <c r="N12" s="112">
        <f>56597.77*50%</f>
        <v>28298.884999999998</v>
      </c>
      <c r="O12" s="112">
        <v>0</v>
      </c>
      <c r="P12" s="113">
        <f>56597.77*50%</f>
        <v>28298.884999999998</v>
      </c>
      <c r="Q12" s="112">
        <f>56597.77*50%</f>
        <v>28298.884999999998</v>
      </c>
      <c r="R12" s="113">
        <v>0</v>
      </c>
      <c r="S12" s="112"/>
      <c r="T12" s="112"/>
      <c r="U12" s="131"/>
    </row>
    <row r="13" spans="1:21">
      <c r="A13" s="130" t="s">
        <v>282</v>
      </c>
      <c r="B13" s="115" t="s">
        <v>165</v>
      </c>
      <c r="C13" s="115" t="s">
        <v>559</v>
      </c>
      <c r="D13" s="142" t="s">
        <v>554</v>
      </c>
      <c r="E13" s="153" t="e">
        <v>#N/A</v>
      </c>
      <c r="F13" s="153" t="e">
        <v>#N/A</v>
      </c>
      <c r="G13" s="153" t="e">
        <v>#N/A</v>
      </c>
      <c r="H13" s="153" t="e">
        <v>#N/A</v>
      </c>
      <c r="I13" s="153" t="e">
        <v>#N/A</v>
      </c>
      <c r="J13" s="91" t="s">
        <v>4</v>
      </c>
      <c r="K13" s="91" t="s">
        <v>572</v>
      </c>
      <c r="L13" s="111">
        <v>44743</v>
      </c>
      <c r="M13" s="112">
        <f>56597</f>
        <v>56597</v>
      </c>
      <c r="N13" s="112">
        <f>56597.77*50%</f>
        <v>28298.884999999998</v>
      </c>
      <c r="O13" s="112">
        <v>0</v>
      </c>
      <c r="P13" s="113">
        <f>56597.77*50%</f>
        <v>28298.884999999998</v>
      </c>
      <c r="Q13" s="112">
        <f>56597.77*50%</f>
        <v>28298.884999999998</v>
      </c>
      <c r="R13" s="113" t="s">
        <v>8</v>
      </c>
      <c r="S13" s="112"/>
      <c r="T13" s="112"/>
      <c r="U13" s="131"/>
    </row>
    <row r="14" spans="1:21">
      <c r="A14" s="130" t="s">
        <v>283</v>
      </c>
      <c r="B14" s="115" t="s">
        <v>127</v>
      </c>
      <c r="C14" s="115" t="s">
        <v>559</v>
      </c>
      <c r="D14" s="142" t="s">
        <v>554</v>
      </c>
      <c r="E14" s="153" t="e">
        <v>#N/A</v>
      </c>
      <c r="F14" s="153" t="e">
        <v>#N/A</v>
      </c>
      <c r="G14" s="153" t="e">
        <v>#N/A</v>
      </c>
      <c r="H14" s="153" t="e">
        <v>#N/A</v>
      </c>
      <c r="I14" s="153" t="e">
        <v>#N/A</v>
      </c>
      <c r="J14" s="91" t="s">
        <v>320</v>
      </c>
      <c r="K14" s="91" t="s">
        <v>320</v>
      </c>
      <c r="L14" s="111">
        <v>44743</v>
      </c>
      <c r="M14" s="112">
        <f>56597</f>
        <v>56597</v>
      </c>
      <c r="N14" s="112">
        <f>56597.77*50%</f>
        <v>28298.884999999998</v>
      </c>
      <c r="O14" s="112">
        <v>0</v>
      </c>
      <c r="P14" s="113">
        <f>56597.77*50%</f>
        <v>28298.884999999998</v>
      </c>
      <c r="Q14" s="112">
        <f>56597.77*50%</f>
        <v>28298.884999999998</v>
      </c>
      <c r="R14" s="113">
        <v>0</v>
      </c>
      <c r="S14" s="112"/>
      <c r="T14" s="112"/>
      <c r="U14" s="131"/>
    </row>
    <row r="15" spans="1:21">
      <c r="A15" s="130" t="s">
        <v>203</v>
      </c>
      <c r="B15" s="119" t="s">
        <v>135</v>
      </c>
      <c r="C15" s="115" t="s">
        <v>559</v>
      </c>
      <c r="D15" s="142" t="s">
        <v>554</v>
      </c>
      <c r="E15" s="110" t="s">
        <v>178</v>
      </c>
      <c r="F15" s="110" t="s">
        <v>177</v>
      </c>
      <c r="G15" s="110">
        <v>0</v>
      </c>
      <c r="H15" s="110">
        <v>0</v>
      </c>
      <c r="I15" s="110">
        <v>0</v>
      </c>
      <c r="J15" s="91" t="s">
        <v>316</v>
      </c>
      <c r="K15" s="91" t="s">
        <v>316</v>
      </c>
      <c r="L15" s="111">
        <v>44743</v>
      </c>
      <c r="M15" s="112">
        <f>56597</f>
        <v>56597</v>
      </c>
      <c r="N15" s="112">
        <f>56597.77*50%</f>
        <v>28298.884999999998</v>
      </c>
      <c r="O15" s="112">
        <v>0</v>
      </c>
      <c r="P15" s="113">
        <f>56597.77*50%</f>
        <v>28298.884999999998</v>
      </c>
      <c r="Q15" s="112">
        <f>56597.77*50%</f>
        <v>28298.884999999998</v>
      </c>
      <c r="R15" s="113">
        <v>0</v>
      </c>
      <c r="S15" s="112"/>
      <c r="T15" s="112"/>
      <c r="U15" s="131"/>
    </row>
    <row r="16" spans="1:21">
      <c r="A16" s="130" t="s">
        <v>204</v>
      </c>
      <c r="B16" s="115" t="s">
        <v>78</v>
      </c>
      <c r="C16" s="115" t="s">
        <v>559</v>
      </c>
      <c r="D16" s="142" t="s">
        <v>554</v>
      </c>
      <c r="E16" s="110" t="s">
        <v>182</v>
      </c>
      <c r="F16" s="110" t="s">
        <v>180</v>
      </c>
      <c r="G16" s="110">
        <v>0</v>
      </c>
      <c r="H16" s="110">
        <v>0</v>
      </c>
      <c r="I16" s="110">
        <v>0</v>
      </c>
      <c r="J16" s="91" t="s">
        <v>316</v>
      </c>
      <c r="K16" s="91" t="s">
        <v>316</v>
      </c>
      <c r="L16" s="111">
        <v>44743</v>
      </c>
      <c r="M16" s="112">
        <f>56597</f>
        <v>56597</v>
      </c>
      <c r="N16" s="112">
        <f>56597.77*50%</f>
        <v>28298.884999999998</v>
      </c>
      <c r="O16" s="112">
        <v>0</v>
      </c>
      <c r="P16" s="113">
        <f>56597.77*50%</f>
        <v>28298.884999999998</v>
      </c>
      <c r="Q16" s="112">
        <f>56597.77*50%</f>
        <v>28298.884999999998</v>
      </c>
      <c r="R16" s="113">
        <v>0</v>
      </c>
      <c r="S16" s="112"/>
      <c r="T16" s="112"/>
      <c r="U16" s="131"/>
    </row>
    <row r="17" spans="1:21">
      <c r="A17" s="130" t="s">
        <v>289</v>
      </c>
      <c r="B17" s="115" t="s">
        <v>561</v>
      </c>
      <c r="C17" s="115" t="s">
        <v>559</v>
      </c>
      <c r="D17" s="142" t="s">
        <v>554</v>
      </c>
      <c r="E17" s="110" t="s">
        <v>178</v>
      </c>
      <c r="F17" s="110">
        <v>0</v>
      </c>
      <c r="G17" s="110">
        <v>0</v>
      </c>
      <c r="H17" s="110">
        <v>0</v>
      </c>
      <c r="I17" s="110">
        <v>0</v>
      </c>
      <c r="J17" s="91" t="s">
        <v>4</v>
      </c>
      <c r="K17" s="91" t="s">
        <v>556</v>
      </c>
      <c r="L17" s="111">
        <v>44743</v>
      </c>
      <c r="M17" s="112">
        <f>56597</f>
        <v>56597</v>
      </c>
      <c r="N17" s="112">
        <f>56597.77*50%</f>
        <v>28298.884999999998</v>
      </c>
      <c r="O17" s="112">
        <v>0</v>
      </c>
      <c r="P17" s="113">
        <f>56597.77*50%</f>
        <v>28298.884999999998</v>
      </c>
      <c r="Q17" s="112">
        <f>56597.77*50%</f>
        <v>28298.884999999998</v>
      </c>
      <c r="R17" s="113">
        <v>0</v>
      </c>
      <c r="S17" s="112"/>
      <c r="T17" s="112"/>
      <c r="U17" s="131"/>
    </row>
    <row r="18" spans="1:21" ht="26.1">
      <c r="A18" s="130" t="s">
        <v>205</v>
      </c>
      <c r="B18" s="115" t="s">
        <v>52</v>
      </c>
      <c r="C18" s="115" t="s">
        <v>559</v>
      </c>
      <c r="D18" s="142" t="s">
        <v>554</v>
      </c>
      <c r="E18" s="110" t="s">
        <v>171</v>
      </c>
      <c r="F18" s="110" t="s">
        <v>177</v>
      </c>
      <c r="G18" s="110" t="s">
        <v>180</v>
      </c>
      <c r="H18" s="110" t="s">
        <v>195</v>
      </c>
      <c r="I18" s="110" t="s">
        <v>179</v>
      </c>
      <c r="J18" s="91" t="s">
        <v>316</v>
      </c>
      <c r="K18" s="91" t="s">
        <v>316</v>
      </c>
      <c r="L18" s="111">
        <v>44743</v>
      </c>
      <c r="M18" s="112">
        <f>56597</f>
        <v>56597</v>
      </c>
      <c r="N18" s="112">
        <f>56597.77*50%</f>
        <v>28298.884999999998</v>
      </c>
      <c r="O18" s="112">
        <v>0</v>
      </c>
      <c r="P18" s="113">
        <f>56597.77*50%</f>
        <v>28298.884999999998</v>
      </c>
      <c r="Q18" s="112">
        <f>56597.77*50%</f>
        <v>28298.884999999998</v>
      </c>
      <c r="R18" s="113">
        <v>0</v>
      </c>
      <c r="S18" s="112"/>
      <c r="T18" s="112"/>
      <c r="U18" s="131"/>
    </row>
    <row r="19" spans="1:21">
      <c r="A19" s="130" t="s">
        <v>206</v>
      </c>
      <c r="B19" s="115" t="s">
        <v>71</v>
      </c>
      <c r="C19" s="115" t="s">
        <v>559</v>
      </c>
      <c r="D19" s="142" t="s">
        <v>554</v>
      </c>
      <c r="E19" s="110" t="s">
        <v>181</v>
      </c>
      <c r="F19" s="110" t="s">
        <v>182</v>
      </c>
      <c r="G19" s="110">
        <v>0</v>
      </c>
      <c r="H19" s="110">
        <v>0</v>
      </c>
      <c r="I19" s="110">
        <v>0</v>
      </c>
      <c r="J19" s="91" t="s">
        <v>316</v>
      </c>
      <c r="K19" s="91" t="s">
        <v>316</v>
      </c>
      <c r="L19" s="111">
        <v>44743</v>
      </c>
      <c r="M19" s="112">
        <f>56597</f>
        <v>56597</v>
      </c>
      <c r="N19" s="112">
        <f>56597.77*50%</f>
        <v>28298.884999999998</v>
      </c>
      <c r="O19" s="112">
        <v>0</v>
      </c>
      <c r="P19" s="113">
        <f>56597.77*50%</f>
        <v>28298.884999999998</v>
      </c>
      <c r="Q19" s="112">
        <f>56597.77*50%</f>
        <v>28298.884999999998</v>
      </c>
      <c r="R19" s="113">
        <v>0</v>
      </c>
      <c r="S19" s="112"/>
      <c r="T19" s="112"/>
      <c r="U19" s="131"/>
    </row>
    <row r="20" spans="1:21">
      <c r="A20" s="130" t="s">
        <v>299</v>
      </c>
      <c r="B20" s="115" t="s">
        <v>169</v>
      </c>
      <c r="C20" s="115" t="s">
        <v>559</v>
      </c>
      <c r="D20" s="142" t="s">
        <v>554</v>
      </c>
      <c r="E20" s="110" t="s">
        <v>195</v>
      </c>
      <c r="F20" s="110">
        <v>0</v>
      </c>
      <c r="G20" s="110">
        <v>0</v>
      </c>
      <c r="H20" s="110">
        <v>0</v>
      </c>
      <c r="I20" s="110">
        <v>0</v>
      </c>
      <c r="J20" s="91" t="s">
        <v>4</v>
      </c>
      <c r="K20" s="91" t="s">
        <v>556</v>
      </c>
      <c r="L20" s="111">
        <v>44743</v>
      </c>
      <c r="M20" s="112">
        <f>56597</f>
        <v>56597</v>
      </c>
      <c r="N20" s="112">
        <f>56597.77*50%</f>
        <v>28298.884999999998</v>
      </c>
      <c r="O20" s="112">
        <v>0</v>
      </c>
      <c r="P20" s="113">
        <f>56597.77*50%</f>
        <v>28298.884999999998</v>
      </c>
      <c r="Q20" s="112">
        <f>56597.77*50%</f>
        <v>28298.884999999998</v>
      </c>
      <c r="R20" s="113">
        <v>0</v>
      </c>
      <c r="S20" s="112"/>
      <c r="T20" s="112"/>
      <c r="U20" s="131"/>
    </row>
    <row r="21" spans="1:21">
      <c r="A21" s="130" t="s">
        <v>301</v>
      </c>
      <c r="B21" s="115" t="s">
        <v>134</v>
      </c>
      <c r="C21" s="115" t="s">
        <v>559</v>
      </c>
      <c r="D21" s="142" t="s">
        <v>554</v>
      </c>
      <c r="E21" s="110" t="s">
        <v>195</v>
      </c>
      <c r="F21" s="110" t="s">
        <v>178</v>
      </c>
      <c r="G21" s="110">
        <v>0</v>
      </c>
      <c r="H21" s="110">
        <v>0</v>
      </c>
      <c r="I21" s="110">
        <v>0</v>
      </c>
      <c r="J21" s="91" t="s">
        <v>316</v>
      </c>
      <c r="K21" s="91" t="s">
        <v>316</v>
      </c>
      <c r="L21" s="111">
        <v>44743</v>
      </c>
      <c r="M21" s="112">
        <f>56597</f>
        <v>56597</v>
      </c>
      <c r="N21" s="112">
        <f>56597.77*50%</f>
        <v>28298.884999999998</v>
      </c>
      <c r="O21" s="112">
        <v>0</v>
      </c>
      <c r="P21" s="113">
        <f>56597.77*50%</f>
        <v>28298.884999999998</v>
      </c>
      <c r="Q21" s="112">
        <f>56597.77*50%</f>
        <v>28298.884999999998</v>
      </c>
      <c r="R21" s="113">
        <v>0</v>
      </c>
      <c r="S21" s="112"/>
      <c r="T21" s="112"/>
      <c r="U21" s="131"/>
    </row>
    <row r="22" spans="1:21">
      <c r="A22" s="130" t="s">
        <v>305</v>
      </c>
      <c r="B22" s="115" t="s">
        <v>128</v>
      </c>
      <c r="C22" s="115" t="s">
        <v>559</v>
      </c>
      <c r="D22" s="142" t="s">
        <v>554</v>
      </c>
      <c r="E22" s="110" t="s">
        <v>180</v>
      </c>
      <c r="F22" s="110" t="s">
        <v>179</v>
      </c>
      <c r="G22" s="110">
        <v>0</v>
      </c>
      <c r="H22" s="110">
        <v>0</v>
      </c>
      <c r="I22" s="110">
        <v>0</v>
      </c>
      <c r="J22" s="91" t="s">
        <v>4</v>
      </c>
      <c r="K22" s="91" t="s">
        <v>560</v>
      </c>
      <c r="L22" s="111">
        <v>44743</v>
      </c>
      <c r="M22" s="112">
        <f>56597</f>
        <v>56597</v>
      </c>
      <c r="N22" s="112">
        <f>56597.77*50%</f>
        <v>28298.884999999998</v>
      </c>
      <c r="O22" s="112">
        <v>0</v>
      </c>
      <c r="P22" s="113">
        <f>56597.77*50%</f>
        <v>28298.884999999998</v>
      </c>
      <c r="Q22" s="112">
        <f>56597.77*50%</f>
        <v>28298.884999999998</v>
      </c>
      <c r="R22" s="113">
        <v>0</v>
      </c>
      <c r="S22" s="112"/>
      <c r="T22" s="112"/>
      <c r="U22" s="131"/>
    </row>
    <row r="23" spans="1:21">
      <c r="A23" s="130" t="s">
        <v>308</v>
      </c>
      <c r="B23" s="115" t="s">
        <v>129</v>
      </c>
      <c r="C23" s="115" t="s">
        <v>559</v>
      </c>
      <c r="D23" s="142" t="s">
        <v>554</v>
      </c>
      <c r="E23" s="110" t="s">
        <v>195</v>
      </c>
      <c r="F23" s="110" t="s">
        <v>180</v>
      </c>
      <c r="G23" s="110">
        <v>0</v>
      </c>
      <c r="H23" s="110">
        <v>0</v>
      </c>
      <c r="I23" s="110">
        <v>0</v>
      </c>
      <c r="J23" s="91" t="s">
        <v>4</v>
      </c>
      <c r="K23" s="91" t="s">
        <v>560</v>
      </c>
      <c r="L23" s="111">
        <v>44743</v>
      </c>
      <c r="M23" s="112">
        <f>56597</f>
        <v>56597</v>
      </c>
      <c r="N23" s="112">
        <f>56597.77*50%</f>
        <v>28298.884999999998</v>
      </c>
      <c r="O23" s="112">
        <v>0</v>
      </c>
      <c r="P23" s="113">
        <f>56597.77*50%</f>
        <v>28298.884999999998</v>
      </c>
      <c r="Q23" s="112">
        <f>56597.77*50%</f>
        <v>28298.884999999998</v>
      </c>
      <c r="R23" s="113">
        <v>0</v>
      </c>
      <c r="S23" s="112"/>
      <c r="T23" s="112"/>
      <c r="U23" s="131"/>
    </row>
    <row r="24" spans="1:21">
      <c r="A24" s="130" t="s">
        <v>207</v>
      </c>
      <c r="B24" s="110" t="s">
        <v>553</v>
      </c>
      <c r="C24" s="110" t="s">
        <v>550</v>
      </c>
      <c r="D24" s="142" t="s">
        <v>554</v>
      </c>
      <c r="E24" s="110" t="s">
        <v>181</v>
      </c>
      <c r="F24" s="110">
        <v>0</v>
      </c>
      <c r="G24" s="110">
        <v>0</v>
      </c>
      <c r="H24" s="110">
        <v>0</v>
      </c>
      <c r="I24" s="110">
        <v>0</v>
      </c>
      <c r="J24" s="91" t="s">
        <v>4</v>
      </c>
      <c r="K24" s="91" t="s">
        <v>555</v>
      </c>
      <c r="L24" s="111">
        <v>44669</v>
      </c>
      <c r="M24" s="112">
        <f>36077.2</f>
        <v>36077.199999999997</v>
      </c>
      <c r="N24" s="112">
        <f>36077.2*50%</f>
        <v>18038.599999999999</v>
      </c>
      <c r="O24" s="112">
        <v>0</v>
      </c>
      <c r="P24" s="113">
        <f>36077.2</f>
        <v>36077.199999999997</v>
      </c>
      <c r="Q24" s="112">
        <f>36077.2*50%</f>
        <v>18038.599999999999</v>
      </c>
      <c r="R24" s="114">
        <v>42150</v>
      </c>
      <c r="S24" s="91"/>
      <c r="T24" s="112"/>
      <c r="U24" s="131"/>
    </row>
    <row r="25" spans="1:21">
      <c r="A25" s="130" t="s">
        <v>208</v>
      </c>
      <c r="B25" s="110" t="s">
        <v>549</v>
      </c>
      <c r="C25" s="110" t="s">
        <v>550</v>
      </c>
      <c r="D25" s="142" t="s">
        <v>554</v>
      </c>
      <c r="E25" s="110" t="s">
        <v>180</v>
      </c>
      <c r="F25" s="110" t="s">
        <v>181</v>
      </c>
      <c r="G25" s="110">
        <v>0</v>
      </c>
      <c r="H25" s="110">
        <v>0</v>
      </c>
      <c r="I25" s="110">
        <v>0</v>
      </c>
      <c r="J25" s="91" t="s">
        <v>621</v>
      </c>
      <c r="K25" s="91" t="s">
        <v>3</v>
      </c>
      <c r="L25" s="111">
        <v>44669</v>
      </c>
      <c r="M25" s="112">
        <f>36077.2</f>
        <v>36077.199999999997</v>
      </c>
      <c r="N25" s="112">
        <f>36077.2</f>
        <v>36077.199999999997</v>
      </c>
      <c r="O25" s="118">
        <v>42150</v>
      </c>
      <c r="P25" s="113">
        <f>36077.2</f>
        <v>36077.199999999997</v>
      </c>
      <c r="Q25" s="112">
        <f>36077.2</f>
        <v>36077.199999999997</v>
      </c>
      <c r="R25" s="114">
        <v>42150</v>
      </c>
      <c r="S25" s="118">
        <v>42150</v>
      </c>
      <c r="T25" s="112">
        <f>36077.2</f>
        <v>36077.199999999997</v>
      </c>
      <c r="U25" s="132">
        <v>42150</v>
      </c>
    </row>
    <row r="26" spans="1:21">
      <c r="A26" s="130" t="s">
        <v>266</v>
      </c>
      <c r="B26" s="110" t="s">
        <v>605</v>
      </c>
      <c r="C26" s="110" t="s">
        <v>550</v>
      </c>
      <c r="D26" s="142" t="s">
        <v>554</v>
      </c>
      <c r="E26" s="110" t="s">
        <v>180</v>
      </c>
      <c r="F26" s="110">
        <v>0</v>
      </c>
      <c r="G26" s="110">
        <v>0</v>
      </c>
      <c r="H26" s="110">
        <v>0</v>
      </c>
      <c r="I26" s="110">
        <v>0</v>
      </c>
      <c r="J26" s="91" t="s">
        <v>320</v>
      </c>
      <c r="K26" s="91" t="s">
        <v>320</v>
      </c>
      <c r="L26" s="111">
        <v>44669</v>
      </c>
      <c r="M26" s="112">
        <f>36077.2</f>
        <v>36077.199999999997</v>
      </c>
      <c r="N26" s="112">
        <f>36077.2*50%</f>
        <v>18038.599999999999</v>
      </c>
      <c r="O26" s="112">
        <v>0</v>
      </c>
      <c r="P26" s="113">
        <f>36077.2*50%</f>
        <v>18038.599999999999</v>
      </c>
      <c r="Q26" s="112">
        <f>36077.2*50%</f>
        <v>18038.599999999999</v>
      </c>
      <c r="R26" s="113">
        <v>0</v>
      </c>
      <c r="S26" s="112"/>
      <c r="T26" s="112"/>
      <c r="U26" s="131"/>
    </row>
    <row r="27" spans="1:21">
      <c r="A27" s="130" t="s">
        <v>267</v>
      </c>
      <c r="B27" s="110" t="s">
        <v>580</v>
      </c>
      <c r="C27" s="110" t="s">
        <v>550</v>
      </c>
      <c r="D27" s="142" t="s">
        <v>554</v>
      </c>
      <c r="E27" s="110" t="s">
        <v>179</v>
      </c>
      <c r="F27" s="110" t="s">
        <v>195</v>
      </c>
      <c r="G27" s="110">
        <v>0</v>
      </c>
      <c r="H27" s="110">
        <v>0</v>
      </c>
      <c r="I27" s="110">
        <v>0</v>
      </c>
      <c r="J27" s="91" t="s">
        <v>316</v>
      </c>
      <c r="K27" s="91" t="s">
        <v>316</v>
      </c>
      <c r="L27" s="111">
        <v>44669</v>
      </c>
      <c r="M27" s="112">
        <f>36077.2</f>
        <v>36077.199999999997</v>
      </c>
      <c r="N27" s="112">
        <f>36077.2*50%</f>
        <v>18038.599999999999</v>
      </c>
      <c r="O27" s="112">
        <v>0</v>
      </c>
      <c r="P27" s="113">
        <f>36077.2*50%</f>
        <v>18038.599999999999</v>
      </c>
      <c r="Q27" s="112">
        <f>36077.2*50%</f>
        <v>18038.599999999999</v>
      </c>
      <c r="R27" s="113">
        <v>0</v>
      </c>
      <c r="S27" s="112"/>
      <c r="T27" s="112"/>
      <c r="U27" s="131"/>
    </row>
    <row r="28" spans="1:21">
      <c r="A28" s="130" t="s">
        <v>209</v>
      </c>
      <c r="B28" s="110" t="s">
        <v>557</v>
      </c>
      <c r="C28" s="110" t="s">
        <v>550</v>
      </c>
      <c r="D28" s="142" t="s">
        <v>554</v>
      </c>
      <c r="E28" s="110" t="s">
        <v>180</v>
      </c>
      <c r="F28" s="110">
        <v>0</v>
      </c>
      <c r="G28" s="110">
        <v>0</v>
      </c>
      <c r="H28" s="110">
        <v>0</v>
      </c>
      <c r="I28" s="110">
        <v>0</v>
      </c>
      <c r="J28" s="91" t="s">
        <v>4</v>
      </c>
      <c r="K28" s="91" t="s">
        <v>555</v>
      </c>
      <c r="L28" s="111">
        <v>44669</v>
      </c>
      <c r="M28" s="112">
        <f>36077.2</f>
        <v>36077.199999999997</v>
      </c>
      <c r="N28" s="112">
        <f>36077.2*50%</f>
        <v>18038.599999999999</v>
      </c>
      <c r="O28" s="112">
        <v>0</v>
      </c>
      <c r="P28" s="113">
        <f>36077.2</f>
        <v>36077.199999999997</v>
      </c>
      <c r="Q28" s="112">
        <f>36077.2*50%</f>
        <v>18038.599999999999</v>
      </c>
      <c r="R28" s="114">
        <v>42150</v>
      </c>
      <c r="S28" s="91"/>
      <c r="T28" s="112"/>
      <c r="U28" s="131"/>
    </row>
    <row r="29" spans="1:21">
      <c r="A29" s="133" t="s">
        <v>602</v>
      </c>
      <c r="B29" s="124" t="s">
        <v>603</v>
      </c>
      <c r="C29" s="125" t="s">
        <v>550</v>
      </c>
      <c r="D29" s="142" t="s">
        <v>554</v>
      </c>
      <c r="E29" s="110" t="e">
        <v>#N/A</v>
      </c>
      <c r="F29" s="110" t="e">
        <v>#N/A</v>
      </c>
      <c r="G29" s="110" t="e">
        <v>#N/A</v>
      </c>
      <c r="H29" s="110" t="e">
        <v>#N/A</v>
      </c>
      <c r="I29" s="110" t="e">
        <v>#N/A</v>
      </c>
      <c r="J29" s="91" t="s">
        <v>319</v>
      </c>
      <c r="K29" s="91" t="s">
        <v>604</v>
      </c>
      <c r="L29" s="111">
        <v>44669</v>
      </c>
      <c r="M29" s="112">
        <v>0</v>
      </c>
      <c r="N29" s="112">
        <v>0</v>
      </c>
      <c r="O29" s="112">
        <v>0</v>
      </c>
      <c r="P29" s="113">
        <v>0</v>
      </c>
      <c r="Q29" s="112">
        <v>0</v>
      </c>
      <c r="R29" s="113"/>
      <c r="S29" s="112"/>
      <c r="T29" s="112"/>
      <c r="U29" s="131"/>
    </row>
    <row r="30" spans="1:21">
      <c r="A30" s="130" t="s">
        <v>270</v>
      </c>
      <c r="B30" s="110" t="s">
        <v>163</v>
      </c>
      <c r="C30" s="110" t="s">
        <v>550</v>
      </c>
      <c r="D30" s="142" t="s">
        <v>554</v>
      </c>
      <c r="E30" s="110" t="s">
        <v>181</v>
      </c>
      <c r="F30" s="110">
        <v>0</v>
      </c>
      <c r="G30" s="110">
        <v>0</v>
      </c>
      <c r="H30" s="110">
        <v>0</v>
      </c>
      <c r="I30" s="110">
        <v>0</v>
      </c>
      <c r="J30" s="91" t="s">
        <v>4</v>
      </c>
      <c r="K30" s="91" t="s">
        <v>556</v>
      </c>
      <c r="L30" s="111">
        <v>44669</v>
      </c>
      <c r="M30" s="112">
        <f>36077.2</f>
        <v>36077.199999999997</v>
      </c>
      <c r="N30" s="112">
        <f>36077.2*50%</f>
        <v>18038.599999999999</v>
      </c>
      <c r="O30" s="112">
        <v>0</v>
      </c>
      <c r="P30" s="112">
        <f>36077.2</f>
        <v>36077.199999999997</v>
      </c>
      <c r="Q30" s="112">
        <v>18038.599999999999</v>
      </c>
      <c r="R30" s="113">
        <v>0</v>
      </c>
      <c r="S30" s="91"/>
      <c r="T30" s="112"/>
      <c r="U30" s="131"/>
    </row>
    <row r="31" spans="1:21">
      <c r="A31" s="130" t="s">
        <v>271</v>
      </c>
      <c r="B31" s="110" t="s">
        <v>571</v>
      </c>
      <c r="C31" s="110" t="s">
        <v>550</v>
      </c>
      <c r="D31" s="142" t="s">
        <v>554</v>
      </c>
      <c r="E31" s="153" t="e">
        <v>#N/A</v>
      </c>
      <c r="F31" s="153" t="e">
        <v>#N/A</v>
      </c>
      <c r="G31" s="153" t="e">
        <v>#N/A</v>
      </c>
      <c r="H31" s="153" t="e">
        <v>#N/A</v>
      </c>
      <c r="I31" s="153" t="e">
        <v>#N/A</v>
      </c>
      <c r="J31" s="91" t="s">
        <v>4</v>
      </c>
      <c r="K31" s="91" t="s">
        <v>560</v>
      </c>
      <c r="L31" s="111">
        <v>44669</v>
      </c>
      <c r="M31" s="112">
        <f>36077.2</f>
        <v>36077.199999999997</v>
      </c>
      <c r="N31" s="112">
        <f>36077.2*50%</f>
        <v>18038.599999999999</v>
      </c>
      <c r="O31" s="112">
        <v>0</v>
      </c>
      <c r="P31" s="113">
        <f>36077.2*50%</f>
        <v>18038.599999999999</v>
      </c>
      <c r="Q31" s="112">
        <f>36077.2*50%</f>
        <v>18038.599999999999</v>
      </c>
      <c r="R31" s="113">
        <v>0</v>
      </c>
      <c r="S31" s="112"/>
      <c r="T31" s="112"/>
      <c r="U31" s="131"/>
    </row>
    <row r="32" spans="1:21">
      <c r="A32" s="130" t="s">
        <v>210</v>
      </c>
      <c r="B32" s="110" t="s">
        <v>558</v>
      </c>
      <c r="C32" s="110" t="s">
        <v>550</v>
      </c>
      <c r="D32" s="142" t="s">
        <v>554</v>
      </c>
      <c r="E32" s="110" t="s">
        <v>180</v>
      </c>
      <c r="F32" s="110" t="s">
        <v>178</v>
      </c>
      <c r="G32" s="110">
        <v>0</v>
      </c>
      <c r="H32" s="110">
        <v>0</v>
      </c>
      <c r="I32" s="110">
        <v>0</v>
      </c>
      <c r="J32" s="91" t="s">
        <v>4</v>
      </c>
      <c r="K32" s="91" t="s">
        <v>555</v>
      </c>
      <c r="L32" s="111">
        <v>44669</v>
      </c>
      <c r="M32" s="112">
        <f>36077.2</f>
        <v>36077.199999999997</v>
      </c>
      <c r="N32" s="112">
        <f>36077.2*50%</f>
        <v>18038.599999999999</v>
      </c>
      <c r="O32" s="112">
        <v>0</v>
      </c>
      <c r="P32" s="113">
        <f>36077.2</f>
        <v>36077.199999999997</v>
      </c>
      <c r="Q32" s="112">
        <f>36077.2*50%</f>
        <v>18038.599999999999</v>
      </c>
      <c r="R32" s="114">
        <v>42150</v>
      </c>
      <c r="S32" s="91"/>
      <c r="T32" s="112"/>
      <c r="U32" s="131"/>
    </row>
    <row r="33" spans="1:21">
      <c r="A33" s="130" t="s">
        <v>211</v>
      </c>
      <c r="B33" s="110" t="s">
        <v>563</v>
      </c>
      <c r="C33" s="110" t="s">
        <v>550</v>
      </c>
      <c r="D33" s="142" t="s">
        <v>554</v>
      </c>
      <c r="E33" s="110" t="s">
        <v>182</v>
      </c>
      <c r="F33" s="110">
        <v>0</v>
      </c>
      <c r="G33" s="110">
        <v>0</v>
      </c>
      <c r="H33" s="110">
        <v>0</v>
      </c>
      <c r="I33" s="110">
        <v>0</v>
      </c>
      <c r="J33" s="91" t="s">
        <v>4</v>
      </c>
      <c r="K33" s="91" t="s">
        <v>555</v>
      </c>
      <c r="L33" s="111">
        <v>44669</v>
      </c>
      <c r="M33" s="112">
        <f>36077.2</f>
        <v>36077.199999999997</v>
      </c>
      <c r="N33" s="112">
        <f>36077.2*50%</f>
        <v>18038.599999999999</v>
      </c>
      <c r="O33" s="112">
        <v>0</v>
      </c>
      <c r="P33" s="113">
        <f>36077.2</f>
        <v>36077.199999999997</v>
      </c>
      <c r="Q33" s="112">
        <f>36077.2*50%</f>
        <v>18038.599999999999</v>
      </c>
      <c r="R33" s="114">
        <v>42150</v>
      </c>
      <c r="S33" s="91"/>
      <c r="T33" s="112"/>
      <c r="U33" s="131"/>
    </row>
    <row r="34" spans="1:21">
      <c r="A34" s="130" t="s">
        <v>212</v>
      </c>
      <c r="B34" s="110" t="s">
        <v>570</v>
      </c>
      <c r="C34" s="110" t="s">
        <v>550</v>
      </c>
      <c r="D34" s="142" t="s">
        <v>554</v>
      </c>
      <c r="E34" s="110" t="e">
        <v>#N/A</v>
      </c>
      <c r="F34" s="110" t="e">
        <v>#N/A</v>
      </c>
      <c r="G34" s="110" t="e">
        <v>#N/A</v>
      </c>
      <c r="H34" s="110" t="e">
        <v>#N/A</v>
      </c>
      <c r="I34" s="110" t="e">
        <v>#N/A</v>
      </c>
      <c r="J34" s="91" t="s">
        <v>4</v>
      </c>
      <c r="K34" s="91" t="s">
        <v>555</v>
      </c>
      <c r="L34" s="111">
        <v>44669</v>
      </c>
      <c r="M34" s="112">
        <f>36077.2</f>
        <v>36077.199999999997</v>
      </c>
      <c r="N34" s="112">
        <f>36077.2*50%</f>
        <v>18038.599999999999</v>
      </c>
      <c r="O34" s="112">
        <v>0</v>
      </c>
      <c r="P34" s="113">
        <f>36077.2</f>
        <v>36077.199999999997</v>
      </c>
      <c r="Q34" s="112">
        <f>36077.2*50%</f>
        <v>18038.599999999999</v>
      </c>
      <c r="R34" s="114">
        <v>42150</v>
      </c>
      <c r="S34" s="91"/>
      <c r="T34" s="112"/>
      <c r="U34" s="131"/>
    </row>
    <row r="35" spans="1:21">
      <c r="A35" s="130" t="s">
        <v>213</v>
      </c>
      <c r="B35" s="110" t="s">
        <v>565</v>
      </c>
      <c r="C35" s="110" t="s">
        <v>550</v>
      </c>
      <c r="D35" s="142" t="s">
        <v>554</v>
      </c>
      <c r="E35" s="110" t="s">
        <v>175</v>
      </c>
      <c r="F35" s="110" t="s">
        <v>181</v>
      </c>
      <c r="G35" s="110" t="s">
        <v>177</v>
      </c>
      <c r="H35" s="110">
        <v>0</v>
      </c>
      <c r="I35" s="110">
        <v>0</v>
      </c>
      <c r="J35" s="91" t="s">
        <v>4</v>
      </c>
      <c r="K35" s="91" t="s">
        <v>560</v>
      </c>
      <c r="L35" s="111">
        <v>44669</v>
      </c>
      <c r="M35" s="112">
        <f>36077.2</f>
        <v>36077.199999999997</v>
      </c>
      <c r="N35" s="112">
        <f>36077.2*50%</f>
        <v>18038.599999999999</v>
      </c>
      <c r="O35" s="112">
        <v>0</v>
      </c>
      <c r="P35" s="113">
        <f>36077.2*50%</f>
        <v>18038.599999999999</v>
      </c>
      <c r="Q35" s="112">
        <f>36077.2*50%</f>
        <v>18038.599999999999</v>
      </c>
      <c r="R35" s="113">
        <v>0</v>
      </c>
      <c r="S35" s="112"/>
      <c r="T35" s="112"/>
      <c r="U35" s="131"/>
    </row>
    <row r="36" spans="1:21">
      <c r="A36" s="130" t="s">
        <v>290</v>
      </c>
      <c r="B36" s="110" t="s">
        <v>576</v>
      </c>
      <c r="C36" s="110" t="s">
        <v>550</v>
      </c>
      <c r="D36" s="142" t="s">
        <v>554</v>
      </c>
      <c r="E36" s="110" t="s">
        <v>180</v>
      </c>
      <c r="F36" s="110">
        <v>0</v>
      </c>
      <c r="G36" s="110">
        <v>0</v>
      </c>
      <c r="H36" s="110">
        <v>0</v>
      </c>
      <c r="I36" s="110">
        <v>0</v>
      </c>
      <c r="J36" s="91" t="s">
        <v>316</v>
      </c>
      <c r="K36" s="91" t="s">
        <v>316</v>
      </c>
      <c r="L36" s="111">
        <v>44669</v>
      </c>
      <c r="M36" s="112">
        <f>36077.2</f>
        <v>36077.199999999997</v>
      </c>
      <c r="N36" s="112">
        <f>36077.2*50%</f>
        <v>18038.599999999999</v>
      </c>
      <c r="O36" s="112">
        <v>0</v>
      </c>
      <c r="P36" s="113">
        <f>36077.2*50%</f>
        <v>18038.599999999999</v>
      </c>
      <c r="Q36" s="112">
        <f>36077.2*50%</f>
        <v>18038.599999999999</v>
      </c>
      <c r="R36" s="113">
        <v>0</v>
      </c>
      <c r="S36" s="112"/>
      <c r="T36" s="112"/>
      <c r="U36" s="131"/>
    </row>
    <row r="37" spans="1:21">
      <c r="A37" s="130" t="s">
        <v>291</v>
      </c>
      <c r="B37" s="110" t="s">
        <v>564</v>
      </c>
      <c r="C37" s="110" t="s">
        <v>550</v>
      </c>
      <c r="D37" s="142" t="s">
        <v>554</v>
      </c>
      <c r="E37" s="110" t="s">
        <v>182</v>
      </c>
      <c r="F37" s="110" t="s">
        <v>181</v>
      </c>
      <c r="G37" s="110">
        <v>0</v>
      </c>
      <c r="H37" s="110">
        <v>0</v>
      </c>
      <c r="I37" s="110">
        <v>0</v>
      </c>
      <c r="J37" s="91" t="s">
        <v>4</v>
      </c>
      <c r="K37" s="91" t="s">
        <v>555</v>
      </c>
      <c r="L37" s="111">
        <v>44669</v>
      </c>
      <c r="M37" s="112">
        <f>36077.2</f>
        <v>36077.199999999997</v>
      </c>
      <c r="N37" s="112">
        <f>36077.2*50%</f>
        <v>18038.599999999999</v>
      </c>
      <c r="O37" s="112">
        <v>0</v>
      </c>
      <c r="P37" s="113">
        <f>36077.2</f>
        <v>36077.199999999997</v>
      </c>
      <c r="Q37" s="112">
        <f>36077.2*50%</f>
        <v>18038.599999999999</v>
      </c>
      <c r="R37" s="114">
        <v>42150</v>
      </c>
      <c r="S37" s="91"/>
      <c r="T37" s="112"/>
      <c r="U37" s="131"/>
    </row>
    <row r="38" spans="1:21">
      <c r="A38" s="133" t="s">
        <v>587</v>
      </c>
      <c r="B38" s="124" t="s">
        <v>588</v>
      </c>
      <c r="C38" s="125" t="s">
        <v>550</v>
      </c>
      <c r="D38" s="142" t="s">
        <v>554</v>
      </c>
      <c r="E38" s="110" t="e">
        <v>#N/A</v>
      </c>
      <c r="F38" s="110" t="e">
        <v>#N/A</v>
      </c>
      <c r="G38" s="110" t="e">
        <v>#N/A</v>
      </c>
      <c r="H38" s="110" t="e">
        <v>#N/A</v>
      </c>
      <c r="I38" s="110" t="e">
        <v>#N/A</v>
      </c>
      <c r="J38" s="91" t="s">
        <v>317</v>
      </c>
      <c r="K38" s="91" t="s">
        <v>584</v>
      </c>
      <c r="L38" s="111">
        <v>44669</v>
      </c>
      <c r="M38" s="112">
        <v>0</v>
      </c>
      <c r="N38" s="112">
        <v>0</v>
      </c>
      <c r="O38" s="112">
        <v>0</v>
      </c>
      <c r="P38" s="113">
        <v>0</v>
      </c>
      <c r="Q38" s="112">
        <v>0</v>
      </c>
      <c r="R38" s="113"/>
      <c r="S38" s="112"/>
      <c r="T38" s="112"/>
      <c r="U38" s="131"/>
    </row>
    <row r="39" spans="1:21">
      <c r="A39" s="130" t="s">
        <v>214</v>
      </c>
      <c r="B39" s="110" t="s">
        <v>568</v>
      </c>
      <c r="C39" s="110" t="s">
        <v>550</v>
      </c>
      <c r="D39" s="142" t="s">
        <v>554</v>
      </c>
      <c r="E39" s="110" t="s">
        <v>177</v>
      </c>
      <c r="F39" s="110" t="s">
        <v>175</v>
      </c>
      <c r="G39" s="110">
        <v>0</v>
      </c>
      <c r="H39" s="110">
        <v>0</v>
      </c>
      <c r="I39" s="110">
        <v>0</v>
      </c>
      <c r="J39" s="91" t="s">
        <v>4</v>
      </c>
      <c r="K39" s="91" t="s">
        <v>560</v>
      </c>
      <c r="L39" s="111">
        <v>44669</v>
      </c>
      <c r="M39" s="112">
        <f>36077.2</f>
        <v>36077.199999999997</v>
      </c>
      <c r="N39" s="112">
        <f>36077.2*50%</f>
        <v>18038.599999999999</v>
      </c>
      <c r="O39" s="112">
        <v>0</v>
      </c>
      <c r="P39" s="113">
        <f>36077.2*50%</f>
        <v>18038.599999999999</v>
      </c>
      <c r="Q39" s="112">
        <f>36077.2*50%</f>
        <v>18038.599999999999</v>
      </c>
      <c r="R39" s="113">
        <v>0</v>
      </c>
      <c r="S39" s="112"/>
      <c r="T39" s="112"/>
      <c r="U39" s="131"/>
    </row>
    <row r="40" spans="1:21">
      <c r="A40" s="130" t="s">
        <v>215</v>
      </c>
      <c r="B40" s="110" t="s">
        <v>567</v>
      </c>
      <c r="C40" s="110" t="s">
        <v>550</v>
      </c>
      <c r="D40" s="142" t="s">
        <v>554</v>
      </c>
      <c r="E40" s="110" t="s">
        <v>179</v>
      </c>
      <c r="F40" s="110">
        <v>0</v>
      </c>
      <c r="G40" s="110">
        <v>0</v>
      </c>
      <c r="H40" s="110">
        <v>0</v>
      </c>
      <c r="I40" s="110">
        <v>0</v>
      </c>
      <c r="J40" s="91" t="s">
        <v>4</v>
      </c>
      <c r="K40" s="91" t="s">
        <v>560</v>
      </c>
      <c r="L40" s="111">
        <v>44669</v>
      </c>
      <c r="M40" s="112">
        <f>36077.2</f>
        <v>36077.199999999997</v>
      </c>
      <c r="N40" s="112">
        <f>36077.2*50%</f>
        <v>18038.599999999999</v>
      </c>
      <c r="O40" s="112">
        <v>0</v>
      </c>
      <c r="P40" s="113">
        <f>36077.2*50%</f>
        <v>18038.599999999999</v>
      </c>
      <c r="Q40" s="112">
        <f>36077.2*50%</f>
        <v>18038.599999999999</v>
      </c>
      <c r="R40" s="113">
        <v>0</v>
      </c>
      <c r="S40" s="112"/>
      <c r="T40" s="112"/>
      <c r="U40" s="131"/>
    </row>
    <row r="41" spans="1:21">
      <c r="A41" s="130" t="s">
        <v>216</v>
      </c>
      <c r="B41" s="117" t="s">
        <v>577</v>
      </c>
      <c r="C41" s="117" t="s">
        <v>578</v>
      </c>
      <c r="D41" s="142" t="s">
        <v>554</v>
      </c>
      <c r="E41" s="110" t="s">
        <v>174</v>
      </c>
      <c r="F41" s="110">
        <v>0</v>
      </c>
      <c r="G41" s="110">
        <v>0</v>
      </c>
      <c r="H41" s="110">
        <v>0</v>
      </c>
      <c r="I41" s="110">
        <v>0</v>
      </c>
      <c r="J41" s="91" t="s">
        <v>316</v>
      </c>
      <c r="K41" s="91" t="s">
        <v>316</v>
      </c>
      <c r="L41" s="111">
        <v>44784</v>
      </c>
      <c r="M41" s="112">
        <v>20370.7</v>
      </c>
      <c r="N41" s="112">
        <v>10900</v>
      </c>
      <c r="O41" s="112">
        <v>0</v>
      </c>
      <c r="P41" s="113">
        <v>10900</v>
      </c>
      <c r="Q41" s="112">
        <v>10900</v>
      </c>
      <c r="R41" s="113">
        <v>0</v>
      </c>
      <c r="S41" s="112"/>
      <c r="T41" s="112"/>
      <c r="U41" s="131"/>
    </row>
    <row r="42" spans="1:21">
      <c r="A42" s="130" t="s">
        <v>217</v>
      </c>
      <c r="B42" s="116" t="s">
        <v>92</v>
      </c>
      <c r="C42" s="116" t="s">
        <v>578</v>
      </c>
      <c r="D42" s="142" t="s">
        <v>554</v>
      </c>
      <c r="E42" s="110" t="s">
        <v>181</v>
      </c>
      <c r="F42" s="110">
        <v>0</v>
      </c>
      <c r="G42" s="110">
        <v>0</v>
      </c>
      <c r="H42" s="110">
        <v>0</v>
      </c>
      <c r="I42" s="110">
        <v>0</v>
      </c>
      <c r="J42" s="91" t="s">
        <v>320</v>
      </c>
      <c r="K42" s="91" t="s">
        <v>320</v>
      </c>
      <c r="L42" s="111">
        <v>44786</v>
      </c>
      <c r="M42" s="112">
        <v>20370.7</v>
      </c>
      <c r="N42" s="112">
        <v>10900</v>
      </c>
      <c r="O42" s="112">
        <v>0</v>
      </c>
      <c r="P42" s="113">
        <v>10900</v>
      </c>
      <c r="Q42" s="112">
        <v>10900</v>
      </c>
      <c r="R42" s="113">
        <v>0</v>
      </c>
      <c r="S42" s="112"/>
      <c r="T42" s="112"/>
      <c r="U42" s="131"/>
    </row>
    <row r="43" spans="1:21">
      <c r="A43" s="130" t="s">
        <v>598</v>
      </c>
      <c r="B43" s="127" t="s">
        <v>599</v>
      </c>
      <c r="C43" s="128" t="s">
        <v>578</v>
      </c>
      <c r="D43" s="142" t="s">
        <v>554</v>
      </c>
      <c r="E43" s="110" t="e">
        <v>#N/A</v>
      </c>
      <c r="F43" s="110" t="e">
        <v>#N/A</v>
      </c>
      <c r="G43" s="110" t="e">
        <v>#N/A</v>
      </c>
      <c r="H43" s="110" t="e">
        <v>#N/A</v>
      </c>
      <c r="I43" s="110" t="e">
        <v>#N/A</v>
      </c>
      <c r="J43" s="91" t="s">
        <v>318</v>
      </c>
      <c r="K43" s="91" t="s">
        <v>591</v>
      </c>
      <c r="L43" s="111">
        <v>44573</v>
      </c>
      <c r="M43" s="112">
        <v>20370.7</v>
      </c>
      <c r="N43" s="112">
        <v>20370.7</v>
      </c>
      <c r="O43" s="112">
        <v>0</v>
      </c>
      <c r="P43" s="113">
        <v>0</v>
      </c>
      <c r="Q43" s="112">
        <v>0</v>
      </c>
      <c r="R43" s="113"/>
      <c r="S43" s="112"/>
      <c r="T43" s="112"/>
      <c r="U43" s="131"/>
    </row>
    <row r="44" spans="1:21">
      <c r="A44" s="130" t="s">
        <v>218</v>
      </c>
      <c r="B44" s="116" t="s">
        <v>83</v>
      </c>
      <c r="C44" s="116" t="s">
        <v>578</v>
      </c>
      <c r="D44" s="142" t="s">
        <v>554</v>
      </c>
      <c r="E44" s="110" t="s">
        <v>178</v>
      </c>
      <c r="F44" s="110" t="s">
        <v>180</v>
      </c>
      <c r="G44" s="110">
        <v>0</v>
      </c>
      <c r="H44" s="110">
        <v>0</v>
      </c>
      <c r="I44" s="110">
        <v>0</v>
      </c>
      <c r="J44" s="91" t="s">
        <v>316</v>
      </c>
      <c r="K44" s="91" t="s">
        <v>316</v>
      </c>
      <c r="L44" s="111">
        <v>44573</v>
      </c>
      <c r="M44" s="112">
        <v>10900</v>
      </c>
      <c r="N44" s="112">
        <v>10900</v>
      </c>
      <c r="O44" s="112">
        <v>0</v>
      </c>
      <c r="P44" s="113">
        <v>10900</v>
      </c>
      <c r="Q44" s="112">
        <v>10900</v>
      </c>
      <c r="R44" s="113">
        <v>0</v>
      </c>
      <c r="S44" s="112"/>
      <c r="T44" s="112"/>
      <c r="U44" s="131"/>
    </row>
    <row r="45" spans="1:21">
      <c r="A45" s="130" t="s">
        <v>600</v>
      </c>
      <c r="B45" s="126" t="s">
        <v>601</v>
      </c>
      <c r="C45" s="117" t="s">
        <v>578</v>
      </c>
      <c r="D45" s="142" t="s">
        <v>554</v>
      </c>
      <c r="E45" s="110" t="e">
        <v>#N/A</v>
      </c>
      <c r="F45" s="110" t="e">
        <v>#N/A</v>
      </c>
      <c r="G45" s="110" t="e">
        <v>#N/A</v>
      </c>
      <c r="H45" s="110" t="e">
        <v>#N/A</v>
      </c>
      <c r="I45" s="110" t="e">
        <v>#N/A</v>
      </c>
      <c r="J45" s="91" t="s">
        <v>318</v>
      </c>
      <c r="K45" s="91" t="s">
        <v>591</v>
      </c>
      <c r="L45" s="111">
        <v>44789</v>
      </c>
      <c r="M45" s="112">
        <v>20370.7</v>
      </c>
      <c r="N45" s="112">
        <v>20370.7</v>
      </c>
      <c r="O45" s="112">
        <v>0</v>
      </c>
      <c r="P45" s="113">
        <v>0</v>
      </c>
      <c r="Q45" s="112">
        <v>0</v>
      </c>
      <c r="R45" s="113"/>
      <c r="S45" s="112"/>
      <c r="T45" s="112"/>
      <c r="U45" s="131"/>
    </row>
    <row r="46" spans="1:21">
      <c r="A46" s="130" t="s">
        <v>280</v>
      </c>
      <c r="B46" s="117" t="s">
        <v>131</v>
      </c>
      <c r="C46" s="117" t="s">
        <v>578</v>
      </c>
      <c r="D46" s="142" t="s">
        <v>554</v>
      </c>
      <c r="E46" s="110" t="s">
        <v>195</v>
      </c>
      <c r="F46" s="110">
        <v>0</v>
      </c>
      <c r="G46" s="110">
        <v>0</v>
      </c>
      <c r="H46" s="110">
        <v>0</v>
      </c>
      <c r="I46" s="110">
        <v>0</v>
      </c>
      <c r="J46" s="91" t="s">
        <v>316</v>
      </c>
      <c r="K46" s="91" t="s">
        <v>316</v>
      </c>
      <c r="L46" s="111">
        <v>44789</v>
      </c>
      <c r="M46" s="112">
        <v>20370.7</v>
      </c>
      <c r="N46" s="112">
        <v>10900</v>
      </c>
      <c r="O46" s="112">
        <v>0</v>
      </c>
      <c r="P46" s="113">
        <v>10900</v>
      </c>
      <c r="Q46" s="112">
        <v>10900</v>
      </c>
      <c r="R46" s="113">
        <v>0</v>
      </c>
      <c r="S46" s="112"/>
      <c r="T46" s="112"/>
      <c r="U46" s="131"/>
    </row>
    <row r="47" spans="1:21">
      <c r="A47" s="130" t="s">
        <v>297</v>
      </c>
      <c r="B47" s="117" t="s">
        <v>296</v>
      </c>
      <c r="C47" s="117" t="s">
        <v>578</v>
      </c>
      <c r="D47" s="142" t="s">
        <v>554</v>
      </c>
      <c r="E47" s="153" t="e">
        <v>#N/A</v>
      </c>
      <c r="F47" s="153" t="e">
        <v>#N/A</v>
      </c>
      <c r="G47" s="153" t="e">
        <v>#N/A</v>
      </c>
      <c r="H47" s="153" t="e">
        <v>#N/A</v>
      </c>
      <c r="I47" s="153" t="e">
        <v>#N/A</v>
      </c>
      <c r="J47" s="91" t="s">
        <v>320</v>
      </c>
      <c r="K47" s="91" t="s">
        <v>320</v>
      </c>
      <c r="L47" s="111">
        <v>44785</v>
      </c>
      <c r="M47" s="112">
        <v>20370.7</v>
      </c>
      <c r="N47" s="112">
        <v>10900</v>
      </c>
      <c r="O47" s="112">
        <v>0</v>
      </c>
      <c r="P47" s="113">
        <v>10900</v>
      </c>
      <c r="Q47" s="112">
        <v>10900</v>
      </c>
      <c r="R47" s="113">
        <v>0</v>
      </c>
      <c r="S47" s="112"/>
      <c r="T47" s="112"/>
      <c r="U47" s="131"/>
    </row>
    <row r="48" spans="1:21">
      <c r="A48" s="130" t="s">
        <v>219</v>
      </c>
      <c r="B48" s="117" t="s">
        <v>98</v>
      </c>
      <c r="C48" s="117" t="s">
        <v>579</v>
      </c>
      <c r="D48" s="142" t="s">
        <v>554</v>
      </c>
      <c r="E48" s="110" t="s">
        <v>175</v>
      </c>
      <c r="F48" s="110" t="s">
        <v>195</v>
      </c>
      <c r="G48" s="110">
        <v>0</v>
      </c>
      <c r="H48" s="110">
        <v>0</v>
      </c>
      <c r="I48" s="110">
        <v>0</v>
      </c>
      <c r="J48" s="91" t="s">
        <v>316</v>
      </c>
      <c r="K48" s="91" t="s">
        <v>316</v>
      </c>
      <c r="L48" s="111">
        <v>44844</v>
      </c>
      <c r="M48" s="112">
        <v>20370.7</v>
      </c>
      <c r="N48" s="112">
        <v>10900</v>
      </c>
      <c r="O48" s="112">
        <v>0</v>
      </c>
      <c r="P48" s="113">
        <v>10900</v>
      </c>
      <c r="Q48" s="112">
        <v>10900</v>
      </c>
      <c r="R48" s="113">
        <v>0</v>
      </c>
      <c r="S48" s="112"/>
      <c r="T48" s="112"/>
      <c r="U48" s="131"/>
    </row>
    <row r="49" spans="1:21">
      <c r="A49" s="130" t="s">
        <v>220</v>
      </c>
      <c r="B49" s="117" t="s">
        <v>99</v>
      </c>
      <c r="C49" s="117" t="s">
        <v>579</v>
      </c>
      <c r="D49" s="142" t="s">
        <v>554</v>
      </c>
      <c r="E49" s="110" t="s">
        <v>176</v>
      </c>
      <c r="F49" s="110" t="s">
        <v>182</v>
      </c>
      <c r="G49" s="110">
        <v>0</v>
      </c>
      <c r="H49" s="110">
        <v>0</v>
      </c>
      <c r="I49" s="110">
        <v>0</v>
      </c>
      <c r="J49" s="91" t="s">
        <v>316</v>
      </c>
      <c r="K49" s="91" t="s">
        <v>316</v>
      </c>
      <c r="L49" s="111">
        <v>44844</v>
      </c>
      <c r="M49" s="112">
        <v>20370.7</v>
      </c>
      <c r="N49" s="112">
        <v>10900</v>
      </c>
      <c r="O49" s="112">
        <v>0</v>
      </c>
      <c r="P49" s="113">
        <v>10900</v>
      </c>
      <c r="Q49" s="112">
        <v>10900</v>
      </c>
      <c r="R49" s="113">
        <v>0</v>
      </c>
      <c r="S49" s="112"/>
      <c r="T49" s="112"/>
      <c r="U49" s="131"/>
    </row>
    <row r="50" spans="1:21">
      <c r="A50" s="130" t="s">
        <v>221</v>
      </c>
      <c r="B50" s="117" t="s">
        <v>113</v>
      </c>
      <c r="C50" s="117" t="s">
        <v>579</v>
      </c>
      <c r="D50" s="142" t="s">
        <v>554</v>
      </c>
      <c r="E50" s="110" t="s">
        <v>178</v>
      </c>
      <c r="F50" s="110" t="s">
        <v>180</v>
      </c>
      <c r="G50" s="110">
        <v>0</v>
      </c>
      <c r="H50" s="110">
        <v>0</v>
      </c>
      <c r="I50" s="110">
        <v>0</v>
      </c>
      <c r="J50" s="91" t="s">
        <v>316</v>
      </c>
      <c r="K50" s="91" t="s">
        <v>316</v>
      </c>
      <c r="L50" s="111">
        <v>44844</v>
      </c>
      <c r="M50" s="112">
        <v>20370.7</v>
      </c>
      <c r="N50" s="112">
        <v>10900</v>
      </c>
      <c r="O50" s="112">
        <v>0</v>
      </c>
      <c r="P50" s="113">
        <v>10900</v>
      </c>
      <c r="Q50" s="112">
        <v>10900</v>
      </c>
      <c r="R50" s="113">
        <v>0</v>
      </c>
      <c r="S50" s="112"/>
      <c r="T50" s="112"/>
      <c r="U50" s="131"/>
    </row>
    <row r="51" spans="1:21">
      <c r="A51" s="130" t="s">
        <v>594</v>
      </c>
      <c r="B51" s="126" t="s">
        <v>595</v>
      </c>
      <c r="C51" s="117" t="s">
        <v>579</v>
      </c>
      <c r="D51" s="142" t="s">
        <v>554</v>
      </c>
      <c r="E51" s="110" t="e">
        <v>#N/A</v>
      </c>
      <c r="F51" s="110" t="e">
        <v>#N/A</v>
      </c>
      <c r="G51" s="110" t="e">
        <v>#N/A</v>
      </c>
      <c r="H51" s="110" t="e">
        <v>#N/A</v>
      </c>
      <c r="I51" s="110" t="e">
        <v>#N/A</v>
      </c>
      <c r="J51" s="91" t="s">
        <v>318</v>
      </c>
      <c r="K51" s="91" t="s">
        <v>591</v>
      </c>
      <c r="L51" s="111">
        <v>44844</v>
      </c>
      <c r="M51" s="112">
        <v>20370.7</v>
      </c>
      <c r="N51" s="112">
        <v>20370.7</v>
      </c>
      <c r="O51" s="112">
        <v>0</v>
      </c>
      <c r="P51" s="113">
        <v>0</v>
      </c>
      <c r="Q51" s="112">
        <v>0</v>
      </c>
      <c r="R51" s="113"/>
      <c r="S51" s="112"/>
      <c r="T51" s="112"/>
      <c r="U51" s="131"/>
    </row>
    <row r="52" spans="1:21">
      <c r="A52" s="130" t="s">
        <v>272</v>
      </c>
      <c r="B52" s="117" t="s">
        <v>116</v>
      </c>
      <c r="C52" s="117" t="s">
        <v>579</v>
      </c>
      <c r="D52" s="142" t="s">
        <v>554</v>
      </c>
      <c r="E52" s="153" t="e">
        <v>#N/A</v>
      </c>
      <c r="F52" s="153" t="e">
        <v>#N/A</v>
      </c>
      <c r="G52" s="153" t="e">
        <v>#N/A</v>
      </c>
      <c r="H52" s="153" t="e">
        <v>#N/A</v>
      </c>
      <c r="I52" s="153" t="e">
        <v>#N/A</v>
      </c>
      <c r="J52" s="91" t="s">
        <v>316</v>
      </c>
      <c r="K52" s="91" t="s">
        <v>316</v>
      </c>
      <c r="L52" s="111">
        <v>44844</v>
      </c>
      <c r="M52" s="112">
        <v>20370.7</v>
      </c>
      <c r="N52" s="112">
        <v>10900</v>
      </c>
      <c r="O52" s="112">
        <v>0</v>
      </c>
      <c r="P52" s="113">
        <v>10900</v>
      </c>
      <c r="Q52" s="112">
        <v>10900</v>
      </c>
      <c r="R52" s="113">
        <v>0</v>
      </c>
      <c r="S52" s="112"/>
      <c r="T52" s="112"/>
      <c r="U52" s="131"/>
    </row>
    <row r="53" spans="1:21">
      <c r="A53" s="130" t="s">
        <v>222</v>
      </c>
      <c r="B53" s="117" t="s">
        <v>88</v>
      </c>
      <c r="C53" s="117" t="s">
        <v>579</v>
      </c>
      <c r="D53" s="142" t="s">
        <v>554</v>
      </c>
      <c r="E53" s="110" t="s">
        <v>175</v>
      </c>
      <c r="F53" s="110">
        <v>0</v>
      </c>
      <c r="G53" s="110">
        <v>0</v>
      </c>
      <c r="H53" s="110">
        <v>0</v>
      </c>
      <c r="I53" s="110">
        <v>0</v>
      </c>
      <c r="J53" s="91" t="s">
        <v>316</v>
      </c>
      <c r="K53" s="91" t="s">
        <v>316</v>
      </c>
      <c r="L53" s="111">
        <v>44844</v>
      </c>
      <c r="M53" s="112">
        <v>20370.7</v>
      </c>
      <c r="N53" s="112">
        <v>10900</v>
      </c>
      <c r="O53" s="112">
        <v>0</v>
      </c>
      <c r="P53" s="113">
        <v>10900</v>
      </c>
      <c r="Q53" s="112">
        <v>10900</v>
      </c>
      <c r="R53" s="113">
        <v>0</v>
      </c>
      <c r="S53" s="112"/>
      <c r="T53" s="112"/>
      <c r="U53" s="131"/>
    </row>
    <row r="54" spans="1:21">
      <c r="A54" s="130" t="s">
        <v>276</v>
      </c>
      <c r="B54" s="117" t="s">
        <v>275</v>
      </c>
      <c r="C54" s="117" t="s">
        <v>579</v>
      </c>
      <c r="D54" s="142" t="s">
        <v>554</v>
      </c>
      <c r="E54" s="153" t="e">
        <v>#N/A</v>
      </c>
      <c r="F54" s="153" t="e">
        <v>#N/A</v>
      </c>
      <c r="G54" s="153" t="e">
        <v>#N/A</v>
      </c>
      <c r="H54" s="153" t="e">
        <v>#N/A</v>
      </c>
      <c r="I54" s="153" t="e">
        <v>#N/A</v>
      </c>
      <c r="J54" s="91" t="s">
        <v>316</v>
      </c>
      <c r="K54" s="91" t="s">
        <v>316</v>
      </c>
      <c r="L54" s="111">
        <v>44844</v>
      </c>
      <c r="M54" s="112">
        <v>20370.7</v>
      </c>
      <c r="N54" s="112">
        <v>10900</v>
      </c>
      <c r="O54" s="112">
        <v>0</v>
      </c>
      <c r="P54" s="113">
        <v>10900</v>
      </c>
      <c r="Q54" s="112">
        <v>10900</v>
      </c>
      <c r="R54" s="113">
        <v>0</v>
      </c>
      <c r="S54" s="112"/>
      <c r="T54" s="112"/>
      <c r="U54" s="131"/>
    </row>
    <row r="55" spans="1:21">
      <c r="A55" s="130" t="s">
        <v>279</v>
      </c>
      <c r="B55" s="117" t="s">
        <v>278</v>
      </c>
      <c r="C55" s="117" t="s">
        <v>579</v>
      </c>
      <c r="D55" s="142" t="s">
        <v>554</v>
      </c>
      <c r="E55" s="153" t="e">
        <v>#N/A</v>
      </c>
      <c r="F55" s="153" t="e">
        <v>#N/A</v>
      </c>
      <c r="G55" s="153" t="e">
        <v>#N/A</v>
      </c>
      <c r="H55" s="153" t="e">
        <v>#N/A</v>
      </c>
      <c r="I55" s="153" t="e">
        <v>#N/A</v>
      </c>
      <c r="J55" s="91" t="s">
        <v>316</v>
      </c>
      <c r="K55" s="91" t="s">
        <v>316</v>
      </c>
      <c r="L55" s="111">
        <v>44844</v>
      </c>
      <c r="M55" s="112">
        <v>20370.7</v>
      </c>
      <c r="N55" s="112">
        <v>10900</v>
      </c>
      <c r="O55" s="112">
        <v>0</v>
      </c>
      <c r="P55" s="113">
        <v>10900</v>
      </c>
      <c r="Q55" s="112">
        <v>10900</v>
      </c>
      <c r="R55" s="113">
        <v>0</v>
      </c>
      <c r="S55" s="112"/>
      <c r="T55" s="112"/>
      <c r="U55" s="131"/>
    </row>
    <row r="56" spans="1:21">
      <c r="A56" s="130" t="s">
        <v>288</v>
      </c>
      <c r="B56" s="117" t="s">
        <v>287</v>
      </c>
      <c r="C56" s="117" t="s">
        <v>579</v>
      </c>
      <c r="D56" s="142" t="s">
        <v>554</v>
      </c>
      <c r="E56" s="153" t="e">
        <v>#N/A</v>
      </c>
      <c r="F56" s="153" t="e">
        <v>#N/A</v>
      </c>
      <c r="G56" s="153" t="e">
        <v>#N/A</v>
      </c>
      <c r="H56" s="153" t="e">
        <v>#N/A</v>
      </c>
      <c r="I56" s="153" t="e">
        <v>#N/A</v>
      </c>
      <c r="J56" s="91" t="s">
        <v>316</v>
      </c>
      <c r="K56" s="91" t="s">
        <v>316</v>
      </c>
      <c r="L56" s="111">
        <v>44844</v>
      </c>
      <c r="M56" s="112">
        <v>20370.7</v>
      </c>
      <c r="N56" s="112">
        <v>10900</v>
      </c>
      <c r="O56" s="112">
        <v>0</v>
      </c>
      <c r="P56" s="113">
        <v>10900</v>
      </c>
      <c r="Q56" s="112">
        <v>10900</v>
      </c>
      <c r="R56" s="113">
        <v>0</v>
      </c>
      <c r="S56" s="112"/>
      <c r="T56" s="112"/>
      <c r="U56" s="131"/>
    </row>
    <row r="57" spans="1:21">
      <c r="A57" s="130" t="s">
        <v>293</v>
      </c>
      <c r="B57" s="117" t="s">
        <v>292</v>
      </c>
      <c r="C57" s="117" t="s">
        <v>579</v>
      </c>
      <c r="D57" s="142" t="s">
        <v>554</v>
      </c>
      <c r="E57" s="153" t="e">
        <v>#N/A</v>
      </c>
      <c r="F57" s="153" t="e">
        <v>#N/A</v>
      </c>
      <c r="G57" s="153" t="e">
        <v>#N/A</v>
      </c>
      <c r="H57" s="153" t="e">
        <v>#N/A</v>
      </c>
      <c r="I57" s="153" t="e">
        <v>#N/A</v>
      </c>
      <c r="J57" s="91" t="s">
        <v>316</v>
      </c>
      <c r="K57" s="91" t="s">
        <v>316</v>
      </c>
      <c r="L57" s="111">
        <v>44844</v>
      </c>
      <c r="M57" s="112">
        <v>20370.7</v>
      </c>
      <c r="N57" s="112">
        <v>10900</v>
      </c>
      <c r="O57" s="112">
        <v>0</v>
      </c>
      <c r="P57" s="113">
        <v>10900</v>
      </c>
      <c r="Q57" s="112">
        <v>10900</v>
      </c>
      <c r="R57" s="113">
        <v>0</v>
      </c>
      <c r="S57" s="112"/>
      <c r="T57" s="112"/>
      <c r="U57" s="131"/>
    </row>
    <row r="58" spans="1:21">
      <c r="A58" s="133" t="s">
        <v>585</v>
      </c>
      <c r="B58" s="124" t="s">
        <v>586</v>
      </c>
      <c r="C58" s="125" t="s">
        <v>579</v>
      </c>
      <c r="D58" s="142" t="s">
        <v>554</v>
      </c>
      <c r="E58" s="110" t="e">
        <v>#N/A</v>
      </c>
      <c r="F58" s="110" t="e">
        <v>#N/A</v>
      </c>
      <c r="G58" s="110" t="e">
        <v>#N/A</v>
      </c>
      <c r="H58" s="110" t="e">
        <v>#N/A</v>
      </c>
      <c r="I58" s="110" t="e">
        <v>#N/A</v>
      </c>
      <c r="J58" s="91" t="s">
        <v>317</v>
      </c>
      <c r="K58" s="91" t="s">
        <v>584</v>
      </c>
      <c r="L58" s="111">
        <v>44844</v>
      </c>
      <c r="M58" s="112">
        <v>0</v>
      </c>
      <c r="N58" s="112">
        <v>0</v>
      </c>
      <c r="O58" s="112">
        <v>0</v>
      </c>
      <c r="P58" s="113">
        <v>0</v>
      </c>
      <c r="Q58" s="112">
        <v>0</v>
      </c>
      <c r="R58" s="113"/>
      <c r="S58" s="112"/>
      <c r="T58" s="112"/>
      <c r="U58" s="131"/>
    </row>
    <row r="59" spans="1:21">
      <c r="A59" s="130" t="s">
        <v>596</v>
      </c>
      <c r="B59" s="126" t="s">
        <v>597</v>
      </c>
      <c r="C59" s="117" t="s">
        <v>579</v>
      </c>
      <c r="D59" s="142" t="s">
        <v>554</v>
      </c>
      <c r="E59" s="110" t="e">
        <v>#N/A</v>
      </c>
      <c r="F59" s="110" t="e">
        <v>#N/A</v>
      </c>
      <c r="G59" s="110" t="e">
        <v>#N/A</v>
      </c>
      <c r="H59" s="110" t="e">
        <v>#N/A</v>
      </c>
      <c r="I59" s="110" t="e">
        <v>#N/A</v>
      </c>
      <c r="J59" s="91" t="s">
        <v>318</v>
      </c>
      <c r="K59" s="91" t="s">
        <v>591</v>
      </c>
      <c r="L59" s="111">
        <v>44844</v>
      </c>
      <c r="M59" s="112">
        <v>20370.7</v>
      </c>
      <c r="N59" s="112">
        <v>20370.7</v>
      </c>
      <c r="O59" s="112">
        <v>0</v>
      </c>
      <c r="P59" s="113">
        <v>0</v>
      </c>
      <c r="Q59" s="112">
        <v>0</v>
      </c>
      <c r="R59" s="113"/>
      <c r="S59" s="112"/>
      <c r="T59" s="112"/>
      <c r="U59" s="131"/>
    </row>
    <row r="60" spans="1:21">
      <c r="A60" s="130" t="s">
        <v>223</v>
      </c>
      <c r="B60" s="117" t="s">
        <v>581</v>
      </c>
      <c r="C60" s="117" t="s">
        <v>579</v>
      </c>
      <c r="D60" s="142" t="s">
        <v>554</v>
      </c>
      <c r="E60" s="110" t="s">
        <v>177</v>
      </c>
      <c r="F60" s="110">
        <v>0</v>
      </c>
      <c r="G60" s="110">
        <v>0</v>
      </c>
      <c r="H60" s="110">
        <v>0</v>
      </c>
      <c r="I60" s="110">
        <v>0</v>
      </c>
      <c r="J60" s="91" t="s">
        <v>316</v>
      </c>
      <c r="K60" s="91" t="s">
        <v>316</v>
      </c>
      <c r="L60" s="111">
        <v>44844</v>
      </c>
      <c r="M60" s="112">
        <v>20370.7</v>
      </c>
      <c r="N60" s="112">
        <v>10900</v>
      </c>
      <c r="O60" s="112">
        <v>0</v>
      </c>
      <c r="P60" s="113">
        <v>10900</v>
      </c>
      <c r="Q60" s="112">
        <v>10900</v>
      </c>
      <c r="R60" s="113">
        <v>0</v>
      </c>
      <c r="S60" s="112"/>
      <c r="T60" s="112"/>
      <c r="U60" s="131"/>
    </row>
    <row r="61" spans="1:21">
      <c r="A61" s="130" t="s">
        <v>300</v>
      </c>
      <c r="B61" s="117" t="s">
        <v>133</v>
      </c>
      <c r="C61" s="117" t="s">
        <v>579</v>
      </c>
      <c r="D61" s="142" t="s">
        <v>554</v>
      </c>
      <c r="E61" s="110" t="s">
        <v>182</v>
      </c>
      <c r="F61" s="110" t="s">
        <v>177</v>
      </c>
      <c r="G61" s="110">
        <v>0</v>
      </c>
      <c r="H61" s="110">
        <v>0</v>
      </c>
      <c r="I61" s="110">
        <v>0</v>
      </c>
      <c r="J61" s="91" t="s">
        <v>316</v>
      </c>
      <c r="K61" s="91" t="s">
        <v>316</v>
      </c>
      <c r="L61" s="111">
        <v>44844</v>
      </c>
      <c r="M61" s="112">
        <v>20370.7</v>
      </c>
      <c r="N61" s="112">
        <v>10900</v>
      </c>
      <c r="O61" s="112">
        <v>0</v>
      </c>
      <c r="P61" s="113">
        <v>10900</v>
      </c>
      <c r="Q61" s="112">
        <v>10900</v>
      </c>
      <c r="R61" s="113">
        <v>0</v>
      </c>
      <c r="S61" s="112"/>
      <c r="T61" s="112"/>
      <c r="U61" s="131"/>
    </row>
    <row r="62" spans="1:21">
      <c r="A62" s="130" t="s">
        <v>224</v>
      </c>
      <c r="B62" s="117" t="s">
        <v>62</v>
      </c>
      <c r="C62" s="117" t="s">
        <v>574</v>
      </c>
      <c r="D62" s="142" t="s">
        <v>554</v>
      </c>
      <c r="E62" s="110" t="s">
        <v>195</v>
      </c>
      <c r="F62" s="110" t="s">
        <v>178</v>
      </c>
      <c r="G62" s="110" t="s">
        <v>182</v>
      </c>
      <c r="H62" s="110">
        <v>0</v>
      </c>
      <c r="I62" s="110">
        <v>0</v>
      </c>
      <c r="J62" s="91" t="s">
        <v>316</v>
      </c>
      <c r="K62" s="91" t="s">
        <v>316</v>
      </c>
      <c r="L62" s="111">
        <v>44844</v>
      </c>
      <c r="M62" s="112">
        <v>20370.7</v>
      </c>
      <c r="N62" s="112">
        <v>10900</v>
      </c>
      <c r="O62" s="112">
        <v>0</v>
      </c>
      <c r="P62" s="113">
        <v>10900</v>
      </c>
      <c r="Q62" s="112">
        <v>10900</v>
      </c>
      <c r="R62" s="113">
        <v>0</v>
      </c>
      <c r="S62" s="112"/>
      <c r="T62" s="112"/>
      <c r="U62" s="131"/>
    </row>
    <row r="63" spans="1:21">
      <c r="A63" s="130" t="s">
        <v>225</v>
      </c>
      <c r="B63" s="121" t="s">
        <v>100</v>
      </c>
      <c r="C63" s="121" t="s">
        <v>574</v>
      </c>
      <c r="D63" s="142" t="s">
        <v>554</v>
      </c>
      <c r="E63" s="110" t="s">
        <v>177</v>
      </c>
      <c r="F63" s="110">
        <v>0</v>
      </c>
      <c r="G63" s="110">
        <v>0</v>
      </c>
      <c r="H63" s="110">
        <v>0</v>
      </c>
      <c r="I63" s="110">
        <v>0</v>
      </c>
      <c r="J63" s="91" t="s">
        <v>316</v>
      </c>
      <c r="K63" s="91" t="s">
        <v>316</v>
      </c>
      <c r="L63" s="111">
        <v>44844</v>
      </c>
      <c r="M63" s="112">
        <v>20370.7</v>
      </c>
      <c r="N63" s="112">
        <v>10900</v>
      </c>
      <c r="O63" s="112">
        <v>0</v>
      </c>
      <c r="P63" s="113">
        <v>10900</v>
      </c>
      <c r="Q63" s="112">
        <v>10900</v>
      </c>
      <c r="R63" s="113">
        <v>0</v>
      </c>
      <c r="S63" s="112"/>
      <c r="T63" s="112"/>
      <c r="U63" s="131"/>
    </row>
    <row r="64" spans="1:21">
      <c r="A64" s="130" t="s">
        <v>226</v>
      </c>
      <c r="B64" s="117" t="s">
        <v>101</v>
      </c>
      <c r="C64" s="117" t="s">
        <v>574</v>
      </c>
      <c r="D64" s="142" t="s">
        <v>554</v>
      </c>
      <c r="E64" s="110" t="s">
        <v>179</v>
      </c>
      <c r="F64" s="110">
        <v>0</v>
      </c>
      <c r="G64" s="110">
        <v>0</v>
      </c>
      <c r="H64" s="110">
        <v>0</v>
      </c>
      <c r="I64" s="110">
        <v>0</v>
      </c>
      <c r="J64" s="91" t="s">
        <v>316</v>
      </c>
      <c r="K64" s="91" t="s">
        <v>316</v>
      </c>
      <c r="L64" s="111">
        <v>44844</v>
      </c>
      <c r="M64" s="112">
        <v>20370.7</v>
      </c>
      <c r="N64" s="112">
        <v>10900</v>
      </c>
      <c r="O64" s="112">
        <v>0</v>
      </c>
      <c r="P64" s="113">
        <v>10900</v>
      </c>
      <c r="Q64" s="112">
        <v>10900</v>
      </c>
      <c r="R64" s="113">
        <v>0</v>
      </c>
      <c r="S64" s="112"/>
      <c r="T64" s="112"/>
      <c r="U64" s="131"/>
    </row>
    <row r="65" spans="1:21">
      <c r="A65" s="130" t="s">
        <v>227</v>
      </c>
      <c r="B65" s="117" t="s">
        <v>60</v>
      </c>
      <c r="C65" s="117" t="s">
        <v>574</v>
      </c>
      <c r="D65" s="142" t="s">
        <v>554</v>
      </c>
      <c r="E65" s="110" t="s">
        <v>181</v>
      </c>
      <c r="F65" s="110" t="s">
        <v>173</v>
      </c>
      <c r="G65" s="110">
        <v>0</v>
      </c>
      <c r="H65" s="110">
        <v>0</v>
      </c>
      <c r="I65" s="110">
        <v>0</v>
      </c>
      <c r="J65" s="91" t="s">
        <v>316</v>
      </c>
      <c r="K65" s="91" t="s">
        <v>316</v>
      </c>
      <c r="L65" s="111">
        <v>44844</v>
      </c>
      <c r="M65" s="112">
        <v>20370.7</v>
      </c>
      <c r="N65" s="112">
        <v>10900</v>
      </c>
      <c r="O65" s="112">
        <v>0</v>
      </c>
      <c r="P65" s="113">
        <v>10900</v>
      </c>
      <c r="Q65" s="112">
        <v>10900</v>
      </c>
      <c r="R65" s="113">
        <v>0</v>
      </c>
      <c r="S65" s="112"/>
      <c r="T65" s="112"/>
      <c r="U65" s="131"/>
    </row>
    <row r="66" spans="1:21">
      <c r="A66" s="130" t="s">
        <v>228</v>
      </c>
      <c r="B66" s="122" t="s">
        <v>79</v>
      </c>
      <c r="C66" s="121" t="s">
        <v>574</v>
      </c>
      <c r="D66" s="142" t="s">
        <v>554</v>
      </c>
      <c r="E66" s="110" t="s">
        <v>179</v>
      </c>
      <c r="F66" s="110">
        <v>0</v>
      </c>
      <c r="G66" s="110">
        <v>0</v>
      </c>
      <c r="H66" s="110">
        <v>0</v>
      </c>
      <c r="I66" s="110">
        <v>0</v>
      </c>
      <c r="J66" s="91" t="s">
        <v>316</v>
      </c>
      <c r="K66" s="91" t="s">
        <v>316</v>
      </c>
      <c r="L66" s="111">
        <v>44844</v>
      </c>
      <c r="M66" s="112">
        <v>20370.7</v>
      </c>
      <c r="N66" s="112">
        <v>10900</v>
      </c>
      <c r="O66" s="112">
        <v>0</v>
      </c>
      <c r="P66" s="113">
        <v>10900</v>
      </c>
      <c r="Q66" s="112">
        <v>10900</v>
      </c>
      <c r="R66" s="113">
        <v>0</v>
      </c>
      <c r="S66" s="112"/>
      <c r="T66" s="112"/>
      <c r="U66" s="131"/>
    </row>
    <row r="67" spans="1:21">
      <c r="A67" s="130" t="s">
        <v>274</v>
      </c>
      <c r="B67" s="117" t="s">
        <v>273</v>
      </c>
      <c r="C67" s="117" t="s">
        <v>574</v>
      </c>
      <c r="D67" s="142" t="s">
        <v>554</v>
      </c>
      <c r="E67" s="153" t="e">
        <v>#N/A</v>
      </c>
      <c r="F67" s="153" t="e">
        <v>#N/A</v>
      </c>
      <c r="G67" s="153" t="e">
        <v>#N/A</v>
      </c>
      <c r="H67" s="153" t="e">
        <v>#N/A</v>
      </c>
      <c r="I67" s="153" t="e">
        <v>#N/A</v>
      </c>
      <c r="J67" s="91" t="s">
        <v>316</v>
      </c>
      <c r="K67" s="91" t="s">
        <v>316</v>
      </c>
      <c r="L67" s="111">
        <v>44844</v>
      </c>
      <c r="M67" s="112">
        <v>20370.7</v>
      </c>
      <c r="N67" s="112">
        <v>10900</v>
      </c>
      <c r="O67" s="112">
        <v>0</v>
      </c>
      <c r="P67" s="113">
        <v>10900</v>
      </c>
      <c r="Q67" s="112">
        <v>10900</v>
      </c>
      <c r="R67" s="113">
        <v>0</v>
      </c>
      <c r="S67" s="112"/>
      <c r="T67" s="112"/>
      <c r="U67" s="131"/>
    </row>
    <row r="68" spans="1:21">
      <c r="A68" s="130" t="s">
        <v>229</v>
      </c>
      <c r="B68" s="117" t="s">
        <v>65</v>
      </c>
      <c r="C68" s="117" t="s">
        <v>574</v>
      </c>
      <c r="D68" s="142" t="s">
        <v>554</v>
      </c>
      <c r="E68" s="110" t="s">
        <v>179</v>
      </c>
      <c r="F68" s="110">
        <v>0</v>
      </c>
      <c r="G68" s="110">
        <v>0</v>
      </c>
      <c r="H68" s="110">
        <v>0</v>
      </c>
      <c r="I68" s="110">
        <v>0</v>
      </c>
      <c r="J68" s="91" t="s">
        <v>320</v>
      </c>
      <c r="K68" s="91" t="s">
        <v>320</v>
      </c>
      <c r="L68" s="111">
        <v>44844</v>
      </c>
      <c r="M68" s="112">
        <v>20370.7</v>
      </c>
      <c r="N68" s="112">
        <v>10900</v>
      </c>
      <c r="O68" s="112">
        <v>0</v>
      </c>
      <c r="P68" s="113">
        <v>10900</v>
      </c>
      <c r="Q68" s="112">
        <v>10900</v>
      </c>
      <c r="R68" s="113">
        <v>0</v>
      </c>
      <c r="S68" s="112"/>
      <c r="T68" s="112"/>
      <c r="U68" s="131"/>
    </row>
    <row r="69" spans="1:21">
      <c r="A69" s="130" t="s">
        <v>277</v>
      </c>
      <c r="B69" s="117" t="s">
        <v>149</v>
      </c>
      <c r="C69" s="121" t="s">
        <v>574</v>
      </c>
      <c r="D69" s="142" t="s">
        <v>554</v>
      </c>
      <c r="E69" s="110" t="s">
        <v>179</v>
      </c>
      <c r="F69" s="110">
        <v>0</v>
      </c>
      <c r="G69" s="110">
        <v>0</v>
      </c>
      <c r="H69" s="110">
        <v>0</v>
      </c>
      <c r="I69" s="110">
        <v>0</v>
      </c>
      <c r="J69" s="91" t="s">
        <v>320</v>
      </c>
      <c r="K69" s="91" t="s">
        <v>320</v>
      </c>
      <c r="L69" s="111">
        <v>44844</v>
      </c>
      <c r="M69" s="112">
        <v>20370.7</v>
      </c>
      <c r="N69" s="112">
        <v>10900</v>
      </c>
      <c r="O69" s="112">
        <v>0</v>
      </c>
      <c r="P69" s="113">
        <v>10900</v>
      </c>
      <c r="Q69" s="112">
        <v>10900</v>
      </c>
      <c r="R69" s="113">
        <v>0</v>
      </c>
      <c r="S69" s="112"/>
      <c r="T69" s="112"/>
      <c r="U69" s="131"/>
    </row>
    <row r="70" spans="1:21">
      <c r="A70" s="130" t="s">
        <v>230</v>
      </c>
      <c r="B70" s="122" t="s">
        <v>75</v>
      </c>
      <c r="C70" s="117" t="s">
        <v>574</v>
      </c>
      <c r="D70" s="142" t="s">
        <v>554</v>
      </c>
      <c r="E70" s="110" t="s">
        <v>195</v>
      </c>
      <c r="F70" s="110" t="s">
        <v>180</v>
      </c>
      <c r="G70" s="110" t="s">
        <v>179</v>
      </c>
      <c r="H70" s="110">
        <v>0</v>
      </c>
      <c r="I70" s="110">
        <v>0</v>
      </c>
      <c r="J70" s="91" t="s">
        <v>316</v>
      </c>
      <c r="K70" s="91" t="s">
        <v>316</v>
      </c>
      <c r="L70" s="111">
        <v>44844</v>
      </c>
      <c r="M70" s="112">
        <v>20370.7</v>
      </c>
      <c r="N70" s="112">
        <v>10900</v>
      </c>
      <c r="O70" s="112">
        <v>0</v>
      </c>
      <c r="P70" s="113">
        <v>10900</v>
      </c>
      <c r="Q70" s="112">
        <v>10900</v>
      </c>
      <c r="R70" s="113">
        <v>0</v>
      </c>
      <c r="S70" s="112"/>
      <c r="T70" s="112"/>
      <c r="U70" s="131"/>
    </row>
    <row r="71" spans="1:21">
      <c r="A71" s="130" t="s">
        <v>231</v>
      </c>
      <c r="B71" s="117" t="s">
        <v>86</v>
      </c>
      <c r="C71" s="117" t="s">
        <v>574</v>
      </c>
      <c r="D71" s="142" t="s">
        <v>554</v>
      </c>
      <c r="E71" s="110" t="s">
        <v>178</v>
      </c>
      <c r="F71" s="110" t="s">
        <v>181</v>
      </c>
      <c r="G71" s="110">
        <v>0</v>
      </c>
      <c r="H71" s="110">
        <v>0</v>
      </c>
      <c r="I71" s="110">
        <v>0</v>
      </c>
      <c r="J71" s="91" t="s">
        <v>320</v>
      </c>
      <c r="K71" s="91" t="s">
        <v>320</v>
      </c>
      <c r="L71" s="111">
        <v>44844</v>
      </c>
      <c r="M71" s="112">
        <v>20370.7</v>
      </c>
      <c r="N71" s="112">
        <v>10900</v>
      </c>
      <c r="O71" s="112">
        <v>0</v>
      </c>
      <c r="P71" s="113">
        <v>10900</v>
      </c>
      <c r="Q71" s="112">
        <v>10900</v>
      </c>
      <c r="R71" s="113">
        <v>0</v>
      </c>
      <c r="S71" s="112"/>
      <c r="T71" s="112"/>
      <c r="U71" s="131"/>
    </row>
    <row r="72" spans="1:21">
      <c r="A72" s="130" t="s">
        <v>232</v>
      </c>
      <c r="B72" s="117" t="s">
        <v>66</v>
      </c>
      <c r="C72" s="121" t="s">
        <v>574</v>
      </c>
      <c r="D72" s="142" t="s">
        <v>554</v>
      </c>
      <c r="E72" s="110" t="s">
        <v>175</v>
      </c>
      <c r="F72" s="110" t="s">
        <v>180</v>
      </c>
      <c r="G72" s="110">
        <v>0</v>
      </c>
      <c r="H72" s="110">
        <v>0</v>
      </c>
      <c r="I72" s="110">
        <v>0</v>
      </c>
      <c r="J72" s="91" t="s">
        <v>316</v>
      </c>
      <c r="K72" s="91" t="s">
        <v>316</v>
      </c>
      <c r="L72" s="111">
        <v>44844</v>
      </c>
      <c r="M72" s="112">
        <v>20370.7</v>
      </c>
      <c r="N72" s="112">
        <v>10900</v>
      </c>
      <c r="O72" s="112">
        <v>0</v>
      </c>
      <c r="P72" s="113">
        <v>10900</v>
      </c>
      <c r="Q72" s="112">
        <v>10900</v>
      </c>
      <c r="R72" s="113">
        <v>0</v>
      </c>
      <c r="S72" s="112"/>
      <c r="T72" s="112"/>
      <c r="U72" s="131"/>
    </row>
    <row r="73" spans="1:21">
      <c r="A73" s="130" t="s">
        <v>285</v>
      </c>
      <c r="B73" s="117" t="s">
        <v>284</v>
      </c>
      <c r="C73" s="117" t="s">
        <v>574</v>
      </c>
      <c r="D73" s="142" t="s">
        <v>554</v>
      </c>
      <c r="E73" s="153" t="e">
        <v>#N/A</v>
      </c>
      <c r="F73" s="153" t="e">
        <v>#N/A</v>
      </c>
      <c r="G73" s="153" t="e">
        <v>#N/A</v>
      </c>
      <c r="H73" s="153" t="e">
        <v>#N/A</v>
      </c>
      <c r="I73" s="153" t="e">
        <v>#N/A</v>
      </c>
      <c r="J73" s="91" t="s">
        <v>316</v>
      </c>
      <c r="K73" s="91" t="s">
        <v>316</v>
      </c>
      <c r="L73" s="111">
        <v>44844</v>
      </c>
      <c r="M73" s="112">
        <v>20370.7</v>
      </c>
      <c r="N73" s="112">
        <v>10900</v>
      </c>
      <c r="O73" s="112">
        <v>0</v>
      </c>
      <c r="P73" s="113">
        <v>10900</v>
      </c>
      <c r="Q73" s="112">
        <v>10900</v>
      </c>
      <c r="R73" s="113">
        <v>0</v>
      </c>
      <c r="S73" s="112"/>
      <c r="T73" s="112"/>
      <c r="U73" s="131"/>
    </row>
    <row r="74" spans="1:21">
      <c r="A74" s="130" t="s">
        <v>233</v>
      </c>
      <c r="B74" s="117" t="s">
        <v>59</v>
      </c>
      <c r="C74" s="117" t="s">
        <v>574</v>
      </c>
      <c r="D74" s="142" t="s">
        <v>554</v>
      </c>
      <c r="E74" s="110" t="s">
        <v>179</v>
      </c>
      <c r="F74" s="110" t="s">
        <v>177</v>
      </c>
      <c r="G74" s="110" t="s">
        <v>178</v>
      </c>
      <c r="H74" s="110" t="s">
        <v>180</v>
      </c>
      <c r="I74" s="110">
        <v>0</v>
      </c>
      <c r="J74" s="91" t="s">
        <v>316</v>
      </c>
      <c r="K74" s="91" t="s">
        <v>316</v>
      </c>
      <c r="L74" s="111">
        <v>44844</v>
      </c>
      <c r="M74" s="112">
        <v>20370.7</v>
      </c>
      <c r="N74" s="112">
        <v>10900</v>
      </c>
      <c r="O74" s="112">
        <v>0</v>
      </c>
      <c r="P74" s="113">
        <v>10900</v>
      </c>
      <c r="Q74" s="112">
        <v>10900</v>
      </c>
      <c r="R74" s="113">
        <v>0</v>
      </c>
      <c r="S74" s="112"/>
      <c r="T74" s="112"/>
      <c r="U74" s="131"/>
    </row>
    <row r="75" spans="1:21">
      <c r="A75" s="130" t="s">
        <v>234</v>
      </c>
      <c r="B75" s="122" t="s">
        <v>74</v>
      </c>
      <c r="C75" s="121" t="s">
        <v>574</v>
      </c>
      <c r="D75" s="142" t="s">
        <v>554</v>
      </c>
      <c r="E75" s="110" t="s">
        <v>182</v>
      </c>
      <c r="F75" s="110">
        <v>0</v>
      </c>
      <c r="G75" s="110">
        <v>0</v>
      </c>
      <c r="H75" s="110">
        <v>0</v>
      </c>
      <c r="I75" s="110">
        <v>0</v>
      </c>
      <c r="J75" s="91" t="s">
        <v>316</v>
      </c>
      <c r="K75" s="91" t="s">
        <v>316</v>
      </c>
      <c r="L75" s="111">
        <v>44844</v>
      </c>
      <c r="M75" s="112">
        <v>20370.7</v>
      </c>
      <c r="N75" s="112">
        <v>10900</v>
      </c>
      <c r="O75" s="112">
        <v>0</v>
      </c>
      <c r="P75" s="113">
        <v>10900</v>
      </c>
      <c r="Q75" s="112">
        <v>10900</v>
      </c>
      <c r="R75" s="113">
        <v>0</v>
      </c>
      <c r="S75" s="112"/>
      <c r="T75" s="112"/>
      <c r="U75" s="131"/>
    </row>
    <row r="76" spans="1:21">
      <c r="A76" s="130" t="s">
        <v>235</v>
      </c>
      <c r="B76" s="117" t="s">
        <v>57</v>
      </c>
      <c r="C76" s="117" t="s">
        <v>574</v>
      </c>
      <c r="D76" s="142" t="s">
        <v>554</v>
      </c>
      <c r="E76" s="110" t="s">
        <v>177</v>
      </c>
      <c r="F76" s="110" t="s">
        <v>195</v>
      </c>
      <c r="G76" s="110">
        <v>0</v>
      </c>
      <c r="H76" s="110">
        <v>0</v>
      </c>
      <c r="I76" s="110">
        <v>0</v>
      </c>
      <c r="J76" s="91" t="s">
        <v>316</v>
      </c>
      <c r="K76" s="91" t="s">
        <v>316</v>
      </c>
      <c r="L76" s="111">
        <v>44844</v>
      </c>
      <c r="M76" s="112">
        <v>20370.7</v>
      </c>
      <c r="N76" s="112">
        <v>10900</v>
      </c>
      <c r="O76" s="112">
        <v>0</v>
      </c>
      <c r="P76" s="113">
        <v>10900</v>
      </c>
      <c r="Q76" s="112">
        <v>10900</v>
      </c>
      <c r="R76" s="113">
        <v>0</v>
      </c>
      <c r="S76" s="112"/>
      <c r="T76" s="112"/>
      <c r="U76" s="131"/>
    </row>
    <row r="77" spans="1:21">
      <c r="A77" s="130" t="s">
        <v>236</v>
      </c>
      <c r="B77" s="117" t="s">
        <v>137</v>
      </c>
      <c r="C77" s="117" t="s">
        <v>574</v>
      </c>
      <c r="D77" s="142" t="s">
        <v>554</v>
      </c>
      <c r="E77" s="110" t="s">
        <v>181</v>
      </c>
      <c r="F77" s="110">
        <v>0</v>
      </c>
      <c r="G77" s="110">
        <v>0</v>
      </c>
      <c r="H77" s="110">
        <v>0</v>
      </c>
      <c r="I77" s="110">
        <v>0</v>
      </c>
      <c r="J77" s="91" t="s">
        <v>316</v>
      </c>
      <c r="K77" s="91" t="s">
        <v>316</v>
      </c>
      <c r="L77" s="111">
        <v>44844</v>
      </c>
      <c r="M77" s="112">
        <v>20370.7</v>
      </c>
      <c r="N77" s="112">
        <v>10900</v>
      </c>
      <c r="O77" s="112">
        <v>0</v>
      </c>
      <c r="P77" s="113">
        <v>10900</v>
      </c>
      <c r="Q77" s="112">
        <v>10900</v>
      </c>
      <c r="R77" s="113">
        <v>0</v>
      </c>
      <c r="S77" s="112"/>
      <c r="T77" s="112"/>
      <c r="U77" s="131"/>
    </row>
    <row r="78" spans="1:21">
      <c r="A78" s="130" t="s">
        <v>237</v>
      </c>
      <c r="B78" s="117" t="s">
        <v>298</v>
      </c>
      <c r="C78" s="121" t="s">
        <v>574</v>
      </c>
      <c r="D78" s="142" t="s">
        <v>554</v>
      </c>
      <c r="E78" s="110" t="s">
        <v>178</v>
      </c>
      <c r="F78" s="110">
        <v>0</v>
      </c>
      <c r="G78" s="110">
        <v>0</v>
      </c>
      <c r="H78" s="110">
        <v>0</v>
      </c>
      <c r="I78" s="110">
        <v>0</v>
      </c>
      <c r="J78" s="91" t="s">
        <v>316</v>
      </c>
      <c r="K78" s="91" t="s">
        <v>316</v>
      </c>
      <c r="L78" s="111">
        <v>44844</v>
      </c>
      <c r="M78" s="112">
        <v>20370.7</v>
      </c>
      <c r="N78" s="112">
        <v>10900</v>
      </c>
      <c r="O78" s="112">
        <v>0</v>
      </c>
      <c r="P78" s="113">
        <v>10900</v>
      </c>
      <c r="Q78" s="112">
        <v>10900</v>
      </c>
      <c r="R78" s="113">
        <v>0</v>
      </c>
      <c r="S78" s="112"/>
      <c r="T78" s="112"/>
      <c r="U78" s="131"/>
    </row>
    <row r="79" spans="1:21">
      <c r="A79" s="130" t="s">
        <v>238</v>
      </c>
      <c r="B79" s="117" t="s">
        <v>85</v>
      </c>
      <c r="C79" s="117" t="s">
        <v>574</v>
      </c>
      <c r="D79" s="142" t="s">
        <v>554</v>
      </c>
      <c r="E79" s="110" t="s">
        <v>175</v>
      </c>
      <c r="F79" s="110" t="s">
        <v>180</v>
      </c>
      <c r="G79" s="110">
        <v>0</v>
      </c>
      <c r="H79" s="110">
        <v>0</v>
      </c>
      <c r="I79" s="110">
        <v>0</v>
      </c>
      <c r="J79" s="91" t="s">
        <v>316</v>
      </c>
      <c r="K79" s="91" t="s">
        <v>316</v>
      </c>
      <c r="L79" s="111">
        <v>44844</v>
      </c>
      <c r="M79" s="112">
        <v>20370.7</v>
      </c>
      <c r="N79" s="112">
        <v>10900</v>
      </c>
      <c r="O79" s="112">
        <v>0</v>
      </c>
      <c r="P79" s="113">
        <v>10900</v>
      </c>
      <c r="Q79" s="112">
        <v>10900</v>
      </c>
      <c r="R79" s="113">
        <v>0</v>
      </c>
      <c r="S79" s="112"/>
      <c r="T79" s="112"/>
      <c r="U79" s="131"/>
    </row>
    <row r="80" spans="1:21">
      <c r="A80" s="133" t="s">
        <v>582</v>
      </c>
      <c r="B80" s="124" t="s">
        <v>583</v>
      </c>
      <c r="C80" s="125" t="s">
        <v>574</v>
      </c>
      <c r="D80" s="142" t="s">
        <v>554</v>
      </c>
      <c r="E80" s="110" t="e">
        <v>#N/A</v>
      </c>
      <c r="F80" s="110" t="e">
        <v>#N/A</v>
      </c>
      <c r="G80" s="110" t="e">
        <v>#N/A</v>
      </c>
      <c r="H80" s="110" t="e">
        <v>#N/A</v>
      </c>
      <c r="I80" s="110" t="e">
        <v>#N/A</v>
      </c>
      <c r="J80" s="91" t="s">
        <v>317</v>
      </c>
      <c r="K80" s="91" t="s">
        <v>584</v>
      </c>
      <c r="L80" s="111">
        <v>44844</v>
      </c>
      <c r="M80" s="112">
        <v>0</v>
      </c>
      <c r="N80" s="112">
        <v>0</v>
      </c>
      <c r="O80" s="112">
        <v>0</v>
      </c>
      <c r="P80" s="113">
        <v>0</v>
      </c>
      <c r="Q80" s="112">
        <v>0</v>
      </c>
      <c r="R80" s="113"/>
      <c r="S80" s="112"/>
      <c r="T80" s="112"/>
      <c r="U80" s="131"/>
    </row>
    <row r="81" spans="1:21">
      <c r="A81" s="130" t="s">
        <v>582</v>
      </c>
      <c r="B81" s="117" t="s">
        <v>607</v>
      </c>
      <c r="C81" s="117" t="s">
        <v>574</v>
      </c>
      <c r="D81" s="142" t="s">
        <v>554</v>
      </c>
      <c r="E81" s="153" t="e">
        <v>#N/A</v>
      </c>
      <c r="F81" s="153" t="e">
        <v>#N/A</v>
      </c>
      <c r="G81" s="153" t="e">
        <v>#N/A</v>
      </c>
      <c r="H81" s="153" t="e">
        <v>#N/A</v>
      </c>
      <c r="I81" s="153" t="e">
        <v>#N/A</v>
      </c>
      <c r="J81" s="91" t="s">
        <v>320</v>
      </c>
      <c r="K81" s="91" t="s">
        <v>320</v>
      </c>
      <c r="L81" s="111">
        <v>44844</v>
      </c>
      <c r="M81" s="112">
        <v>20370.7</v>
      </c>
      <c r="N81" s="112">
        <v>10900</v>
      </c>
      <c r="O81" s="112">
        <v>0</v>
      </c>
      <c r="P81" s="113">
        <v>10900</v>
      </c>
      <c r="Q81" s="112">
        <v>10900</v>
      </c>
      <c r="R81" s="113">
        <v>0</v>
      </c>
      <c r="S81" s="112"/>
      <c r="T81" s="112"/>
      <c r="U81" s="131"/>
    </row>
    <row r="82" spans="1:21">
      <c r="A82" s="130" t="s">
        <v>303</v>
      </c>
      <c r="B82" s="117" t="s">
        <v>302</v>
      </c>
      <c r="C82" s="121" t="s">
        <v>574</v>
      </c>
      <c r="D82" s="142" t="s">
        <v>554</v>
      </c>
      <c r="E82" s="110" t="s">
        <v>175</v>
      </c>
      <c r="F82" s="110">
        <v>0</v>
      </c>
      <c r="G82" s="110">
        <v>0</v>
      </c>
      <c r="H82" s="110">
        <v>0</v>
      </c>
      <c r="I82" s="110">
        <v>0</v>
      </c>
      <c r="J82" s="91" t="s">
        <v>316</v>
      </c>
      <c r="K82" s="91" t="s">
        <v>316</v>
      </c>
      <c r="L82" s="111">
        <v>44844</v>
      </c>
      <c r="M82" s="112">
        <v>20370.7</v>
      </c>
      <c r="N82" s="112">
        <v>10900</v>
      </c>
      <c r="O82" s="112">
        <v>0</v>
      </c>
      <c r="P82" s="113">
        <v>10900</v>
      </c>
      <c r="Q82" s="112">
        <v>10900</v>
      </c>
      <c r="R82" s="113">
        <v>0</v>
      </c>
      <c r="S82" s="112"/>
      <c r="T82" s="112"/>
      <c r="U82" s="131"/>
    </row>
    <row r="83" spans="1:21">
      <c r="A83" s="130" t="s">
        <v>239</v>
      </c>
      <c r="B83" s="117" t="s">
        <v>304</v>
      </c>
      <c r="C83" s="117" t="s">
        <v>574</v>
      </c>
      <c r="D83" s="142" t="s">
        <v>554</v>
      </c>
      <c r="E83" s="110" t="s">
        <v>180</v>
      </c>
      <c r="F83" s="110" t="s">
        <v>177</v>
      </c>
      <c r="G83" s="110">
        <v>0</v>
      </c>
      <c r="H83" s="110">
        <v>0</v>
      </c>
      <c r="I83" s="110">
        <v>0</v>
      </c>
      <c r="J83" s="91" t="s">
        <v>320</v>
      </c>
      <c r="K83" s="91" t="s">
        <v>320</v>
      </c>
      <c r="L83" s="111">
        <v>44844</v>
      </c>
      <c r="M83" s="112">
        <v>20370.7</v>
      </c>
      <c r="N83" s="112">
        <v>10900</v>
      </c>
      <c r="O83" s="112">
        <v>0</v>
      </c>
      <c r="P83" s="113">
        <v>10900</v>
      </c>
      <c r="Q83" s="112">
        <v>10900</v>
      </c>
      <c r="R83" s="113">
        <v>0</v>
      </c>
      <c r="S83" s="112"/>
      <c r="T83" s="112"/>
      <c r="U83" s="131"/>
    </row>
    <row r="84" spans="1:21">
      <c r="A84" s="130" t="s">
        <v>240</v>
      </c>
      <c r="B84" s="121" t="s">
        <v>63</v>
      </c>
      <c r="C84" s="117" t="s">
        <v>574</v>
      </c>
      <c r="D84" s="142" t="s">
        <v>554</v>
      </c>
      <c r="E84" s="110" t="s">
        <v>182</v>
      </c>
      <c r="F84" s="110" t="s">
        <v>179</v>
      </c>
      <c r="G84" s="110">
        <v>0</v>
      </c>
      <c r="H84" s="110">
        <v>0</v>
      </c>
      <c r="I84" s="110">
        <v>0</v>
      </c>
      <c r="J84" s="91" t="s">
        <v>316</v>
      </c>
      <c r="K84" s="91" t="s">
        <v>316</v>
      </c>
      <c r="L84" s="111">
        <v>44844</v>
      </c>
      <c r="M84" s="112">
        <v>20370.7</v>
      </c>
      <c r="N84" s="112">
        <v>10900</v>
      </c>
      <c r="O84" s="112">
        <v>0</v>
      </c>
      <c r="P84" s="113">
        <v>10900</v>
      </c>
      <c r="Q84" s="112">
        <v>10900</v>
      </c>
      <c r="R84" s="113">
        <v>0</v>
      </c>
      <c r="S84" s="112"/>
      <c r="T84" s="112"/>
      <c r="U84" s="131"/>
    </row>
    <row r="85" spans="1:21">
      <c r="A85" s="130" t="s">
        <v>241</v>
      </c>
      <c r="B85" s="117" t="s">
        <v>309</v>
      </c>
      <c r="C85" s="121" t="s">
        <v>574</v>
      </c>
      <c r="D85" s="142" t="s">
        <v>554</v>
      </c>
      <c r="E85" s="110" t="s">
        <v>177</v>
      </c>
      <c r="F85" s="110" t="s">
        <v>178</v>
      </c>
      <c r="G85" s="110">
        <v>0</v>
      </c>
      <c r="H85" s="110">
        <v>0</v>
      </c>
      <c r="I85" s="110">
        <v>0</v>
      </c>
      <c r="J85" s="91" t="s">
        <v>316</v>
      </c>
      <c r="K85" s="91" t="s">
        <v>316</v>
      </c>
      <c r="L85" s="111">
        <v>44844</v>
      </c>
      <c r="M85" s="112">
        <v>20370.7</v>
      </c>
      <c r="N85" s="112">
        <v>10900</v>
      </c>
      <c r="O85" s="112">
        <v>0</v>
      </c>
      <c r="P85" s="113">
        <v>10900</v>
      </c>
      <c r="Q85" s="112">
        <v>10900</v>
      </c>
      <c r="R85" s="113">
        <v>0</v>
      </c>
      <c r="S85" s="112"/>
      <c r="T85" s="112"/>
      <c r="U85" s="131"/>
    </row>
    <row r="86" spans="1:21">
      <c r="A86" s="130" t="s">
        <v>242</v>
      </c>
      <c r="B86" s="117" t="s">
        <v>61</v>
      </c>
      <c r="C86" s="117" t="s">
        <v>574</v>
      </c>
      <c r="D86" s="142" t="s">
        <v>554</v>
      </c>
      <c r="E86" s="153" t="e">
        <v>#N/A</v>
      </c>
      <c r="F86" s="153" t="e">
        <v>#N/A</v>
      </c>
      <c r="G86" s="153" t="e">
        <v>#N/A</v>
      </c>
      <c r="H86" s="153" t="e">
        <v>#N/A</v>
      </c>
      <c r="I86" s="153" t="e">
        <v>#N/A</v>
      </c>
      <c r="J86" s="91" t="s">
        <v>316</v>
      </c>
      <c r="K86" s="91" t="s">
        <v>316</v>
      </c>
      <c r="L86" s="111">
        <v>44844</v>
      </c>
      <c r="M86" s="112">
        <v>20370.7</v>
      </c>
      <c r="N86" s="112">
        <v>10900</v>
      </c>
      <c r="O86" s="112">
        <v>0</v>
      </c>
      <c r="P86" s="113">
        <v>10900</v>
      </c>
      <c r="Q86" s="112">
        <v>10900</v>
      </c>
      <c r="R86" s="113">
        <v>0</v>
      </c>
      <c r="S86" s="112"/>
      <c r="T86" s="112"/>
      <c r="U86" s="131"/>
    </row>
    <row r="87" spans="1:21">
      <c r="A87" s="130" t="s">
        <v>243</v>
      </c>
      <c r="B87" s="117" t="s">
        <v>84</v>
      </c>
      <c r="C87" s="117" t="s">
        <v>575</v>
      </c>
      <c r="D87" s="142" t="s">
        <v>554</v>
      </c>
      <c r="E87" s="110" t="s">
        <v>174</v>
      </c>
      <c r="F87" s="110" t="s">
        <v>175</v>
      </c>
      <c r="G87" s="110">
        <v>0</v>
      </c>
      <c r="H87" s="110">
        <v>0</v>
      </c>
      <c r="I87" s="110">
        <v>0</v>
      </c>
      <c r="J87" s="91" t="s">
        <v>316</v>
      </c>
      <c r="K87" s="91" t="s">
        <v>316</v>
      </c>
      <c r="L87" s="111">
        <v>44844</v>
      </c>
      <c r="M87" s="112">
        <v>20370.7</v>
      </c>
      <c r="N87" s="112">
        <v>10900</v>
      </c>
      <c r="O87" s="112">
        <v>0</v>
      </c>
      <c r="P87" s="113">
        <v>10900</v>
      </c>
      <c r="Q87" s="112">
        <v>10900</v>
      </c>
      <c r="R87" s="113">
        <v>0</v>
      </c>
      <c r="S87" s="112"/>
      <c r="T87" s="112"/>
      <c r="U87" s="131"/>
    </row>
    <row r="88" spans="1:21">
      <c r="A88" s="130" t="s">
        <v>244</v>
      </c>
      <c r="B88" s="122" t="s">
        <v>96</v>
      </c>
      <c r="C88" s="117" t="s">
        <v>575</v>
      </c>
      <c r="D88" s="142" t="s">
        <v>554</v>
      </c>
      <c r="E88" s="110" t="s">
        <v>195</v>
      </c>
      <c r="F88" s="110" t="s">
        <v>182</v>
      </c>
      <c r="G88" s="110">
        <v>0</v>
      </c>
      <c r="H88" s="110">
        <v>0</v>
      </c>
      <c r="I88" s="110">
        <v>0</v>
      </c>
      <c r="J88" s="91" t="s">
        <v>316</v>
      </c>
      <c r="K88" s="91" t="s">
        <v>316</v>
      </c>
      <c r="L88" s="111">
        <v>44844</v>
      </c>
      <c r="M88" s="112">
        <v>20370.7</v>
      </c>
      <c r="N88" s="112">
        <v>10900</v>
      </c>
      <c r="O88" s="112">
        <v>0</v>
      </c>
      <c r="P88" s="113">
        <v>10900</v>
      </c>
      <c r="Q88" s="112">
        <v>10900</v>
      </c>
      <c r="R88" s="113">
        <v>0</v>
      </c>
      <c r="S88" s="112"/>
      <c r="T88" s="112"/>
      <c r="U88" s="131"/>
    </row>
    <row r="89" spans="1:21">
      <c r="A89" s="130" t="s">
        <v>245</v>
      </c>
      <c r="B89" s="117" t="s">
        <v>72</v>
      </c>
      <c r="C89" s="117" t="s">
        <v>575</v>
      </c>
      <c r="D89" s="142" t="s">
        <v>554</v>
      </c>
      <c r="E89" s="110" t="s">
        <v>176</v>
      </c>
      <c r="F89" s="110" t="s">
        <v>181</v>
      </c>
      <c r="G89" s="110" t="s">
        <v>175</v>
      </c>
      <c r="H89" s="110">
        <v>0</v>
      </c>
      <c r="I89" s="110">
        <v>0</v>
      </c>
      <c r="J89" s="91" t="s">
        <v>316</v>
      </c>
      <c r="K89" s="91" t="s">
        <v>316</v>
      </c>
      <c r="L89" s="111">
        <v>44844</v>
      </c>
      <c r="M89" s="112">
        <v>20370.7</v>
      </c>
      <c r="N89" s="112">
        <v>10900</v>
      </c>
      <c r="O89" s="112">
        <v>0</v>
      </c>
      <c r="P89" s="113">
        <v>10900</v>
      </c>
      <c r="Q89" s="112">
        <v>10900</v>
      </c>
      <c r="R89" s="113">
        <v>0</v>
      </c>
      <c r="S89" s="112"/>
      <c r="T89" s="112"/>
      <c r="U89" s="131"/>
    </row>
    <row r="90" spans="1:21">
      <c r="A90" s="130" t="s">
        <v>246</v>
      </c>
      <c r="B90" s="117" t="s">
        <v>76</v>
      </c>
      <c r="C90" s="117" t="s">
        <v>575</v>
      </c>
      <c r="D90" s="142" t="s">
        <v>554</v>
      </c>
      <c r="E90" s="110" t="s">
        <v>179</v>
      </c>
      <c r="F90" s="110" t="s">
        <v>178</v>
      </c>
      <c r="G90" s="110">
        <v>0</v>
      </c>
      <c r="H90" s="110">
        <v>0</v>
      </c>
      <c r="I90" s="110">
        <v>0</v>
      </c>
      <c r="J90" s="91" t="s">
        <v>316</v>
      </c>
      <c r="K90" s="91" t="s">
        <v>316</v>
      </c>
      <c r="L90" s="111">
        <v>44844</v>
      </c>
      <c r="M90" s="112">
        <v>20370.7</v>
      </c>
      <c r="N90" s="112">
        <v>10900</v>
      </c>
      <c r="O90" s="112">
        <v>0</v>
      </c>
      <c r="P90" s="113">
        <v>10900</v>
      </c>
      <c r="Q90" s="112">
        <v>10900</v>
      </c>
      <c r="R90" s="113">
        <v>0</v>
      </c>
      <c r="S90" s="112"/>
      <c r="T90" s="112"/>
      <c r="U90" s="131"/>
    </row>
    <row r="91" spans="1:21">
      <c r="A91" s="130" t="s">
        <v>247</v>
      </c>
      <c r="B91" s="120" t="s">
        <v>102</v>
      </c>
      <c r="C91" s="117" t="s">
        <v>575</v>
      </c>
      <c r="D91" s="142" t="s">
        <v>554</v>
      </c>
      <c r="E91" s="110" t="s">
        <v>180</v>
      </c>
      <c r="F91" s="110" t="s">
        <v>177</v>
      </c>
      <c r="G91" s="110">
        <v>0</v>
      </c>
      <c r="H91" s="110">
        <v>0</v>
      </c>
      <c r="I91" s="110">
        <v>0</v>
      </c>
      <c r="J91" s="91" t="s">
        <v>316</v>
      </c>
      <c r="K91" s="91" t="s">
        <v>316</v>
      </c>
      <c r="L91" s="111">
        <v>44844</v>
      </c>
      <c r="M91" s="112">
        <v>20370.7</v>
      </c>
      <c r="N91" s="112">
        <v>10900</v>
      </c>
      <c r="O91" s="112">
        <v>0</v>
      </c>
      <c r="P91" s="113">
        <v>10900</v>
      </c>
      <c r="Q91" s="112">
        <v>10900</v>
      </c>
      <c r="R91" s="113">
        <v>0</v>
      </c>
      <c r="S91" s="112"/>
      <c r="T91" s="112"/>
      <c r="U91" s="131"/>
    </row>
    <row r="92" spans="1:21">
      <c r="A92" s="130" t="s">
        <v>268</v>
      </c>
      <c r="B92" s="117" t="s">
        <v>103</v>
      </c>
      <c r="C92" s="117" t="s">
        <v>575</v>
      </c>
      <c r="D92" s="142" t="s">
        <v>554</v>
      </c>
      <c r="E92" s="110" t="s">
        <v>175</v>
      </c>
      <c r="F92" s="110" t="s">
        <v>182</v>
      </c>
      <c r="G92" s="110">
        <v>0</v>
      </c>
      <c r="H92" s="110">
        <v>0</v>
      </c>
      <c r="I92" s="110">
        <v>0</v>
      </c>
      <c r="J92" s="91" t="s">
        <v>316</v>
      </c>
      <c r="K92" s="91" t="s">
        <v>316</v>
      </c>
      <c r="L92" s="111">
        <v>44844</v>
      </c>
      <c r="M92" s="112">
        <v>20370.7</v>
      </c>
      <c r="N92" s="112">
        <v>10900</v>
      </c>
      <c r="O92" s="112">
        <v>0</v>
      </c>
      <c r="P92" s="113">
        <v>10900</v>
      </c>
      <c r="Q92" s="112">
        <v>10900</v>
      </c>
      <c r="R92" s="113">
        <v>0</v>
      </c>
      <c r="S92" s="112"/>
      <c r="T92" s="112"/>
      <c r="U92" s="131"/>
    </row>
    <row r="93" spans="1:21">
      <c r="A93" s="130" t="s">
        <v>269</v>
      </c>
      <c r="B93" s="117" t="s">
        <v>104</v>
      </c>
      <c r="C93" s="117" t="s">
        <v>575</v>
      </c>
      <c r="D93" s="142" t="s">
        <v>554</v>
      </c>
      <c r="E93" s="110" t="s">
        <v>177</v>
      </c>
      <c r="F93" s="110">
        <v>0</v>
      </c>
      <c r="G93" s="110">
        <v>0</v>
      </c>
      <c r="H93" s="110">
        <v>0</v>
      </c>
      <c r="I93" s="110">
        <v>0</v>
      </c>
      <c r="J93" s="91" t="s">
        <v>316</v>
      </c>
      <c r="K93" s="91" t="s">
        <v>316</v>
      </c>
      <c r="L93" s="111">
        <v>44844</v>
      </c>
      <c r="M93" s="112">
        <v>20370.7</v>
      </c>
      <c r="N93" s="112">
        <v>10900</v>
      </c>
      <c r="O93" s="112">
        <v>0</v>
      </c>
      <c r="P93" s="113">
        <v>10900</v>
      </c>
      <c r="Q93" s="112">
        <v>10900</v>
      </c>
      <c r="R93" s="113">
        <v>0</v>
      </c>
      <c r="S93" s="112"/>
      <c r="T93" s="112"/>
      <c r="U93" s="131"/>
    </row>
    <row r="94" spans="1:21">
      <c r="A94" s="130" t="s">
        <v>248</v>
      </c>
      <c r="B94" s="117" t="s">
        <v>106</v>
      </c>
      <c r="C94" s="117" t="s">
        <v>575</v>
      </c>
      <c r="D94" s="142" t="s">
        <v>554</v>
      </c>
      <c r="E94" s="110" t="s">
        <v>175</v>
      </c>
      <c r="F94" s="110">
        <v>0</v>
      </c>
      <c r="G94" s="110">
        <v>0</v>
      </c>
      <c r="H94" s="110">
        <v>0</v>
      </c>
      <c r="I94" s="110">
        <v>0</v>
      </c>
      <c r="J94" s="91" t="s">
        <v>316</v>
      </c>
      <c r="K94" s="91" t="s">
        <v>316</v>
      </c>
      <c r="L94" s="111">
        <v>44844</v>
      </c>
      <c r="M94" s="112">
        <v>20370.7</v>
      </c>
      <c r="N94" s="112">
        <v>10900</v>
      </c>
      <c r="O94" s="112">
        <v>0</v>
      </c>
      <c r="P94" s="113">
        <v>10900</v>
      </c>
      <c r="Q94" s="112">
        <v>10900</v>
      </c>
      <c r="R94" s="113">
        <v>0</v>
      </c>
      <c r="S94" s="112"/>
      <c r="T94" s="112"/>
      <c r="U94" s="131"/>
    </row>
    <row r="95" spans="1:21">
      <c r="A95" s="130" t="s">
        <v>589</v>
      </c>
      <c r="B95" s="126" t="s">
        <v>590</v>
      </c>
      <c r="C95" s="117" t="s">
        <v>575</v>
      </c>
      <c r="D95" s="142" t="s">
        <v>554</v>
      </c>
      <c r="E95" s="110" t="e">
        <v>#N/A</v>
      </c>
      <c r="F95" s="110" t="e">
        <v>#N/A</v>
      </c>
      <c r="G95" s="110" t="e">
        <v>#N/A</v>
      </c>
      <c r="H95" s="110" t="e">
        <v>#N/A</v>
      </c>
      <c r="I95" s="110" t="e">
        <v>#N/A</v>
      </c>
      <c r="J95" s="91" t="s">
        <v>318</v>
      </c>
      <c r="K95" s="91" t="s">
        <v>591</v>
      </c>
      <c r="L95" s="111">
        <v>44844</v>
      </c>
      <c r="M95" s="112">
        <v>20370.7</v>
      </c>
      <c r="N95" s="112">
        <v>20370.7</v>
      </c>
      <c r="O95" s="112">
        <v>0</v>
      </c>
      <c r="P95" s="113">
        <v>0</v>
      </c>
      <c r="Q95" s="112">
        <v>0</v>
      </c>
      <c r="R95" s="113"/>
      <c r="S95" s="112"/>
      <c r="T95" s="112"/>
      <c r="U95" s="131"/>
    </row>
    <row r="96" spans="1:21">
      <c r="A96" s="130" t="s">
        <v>249</v>
      </c>
      <c r="B96" s="122" t="s">
        <v>64</v>
      </c>
      <c r="C96" s="117" t="s">
        <v>575</v>
      </c>
      <c r="D96" s="142" t="s">
        <v>554</v>
      </c>
      <c r="E96" s="110" t="s">
        <v>179</v>
      </c>
      <c r="F96" s="110" t="s">
        <v>181</v>
      </c>
      <c r="G96" s="110">
        <v>0</v>
      </c>
      <c r="H96" s="110">
        <v>0</v>
      </c>
      <c r="I96" s="110">
        <v>0</v>
      </c>
      <c r="J96" s="91" t="s">
        <v>316</v>
      </c>
      <c r="K96" s="91" t="s">
        <v>316</v>
      </c>
      <c r="L96" s="111">
        <v>44844</v>
      </c>
      <c r="M96" s="112">
        <v>20370.7</v>
      </c>
      <c r="N96" s="112">
        <v>10900</v>
      </c>
      <c r="O96" s="112">
        <v>0</v>
      </c>
      <c r="P96" s="113">
        <v>10900</v>
      </c>
      <c r="Q96" s="112">
        <v>10900</v>
      </c>
      <c r="R96" s="113">
        <v>0</v>
      </c>
      <c r="S96" s="112"/>
      <c r="T96" s="112"/>
      <c r="U96" s="131"/>
    </row>
    <row r="97" spans="1:21">
      <c r="A97" s="130" t="s">
        <v>250</v>
      </c>
      <c r="B97" s="122" t="s">
        <v>108</v>
      </c>
      <c r="C97" s="117" t="s">
        <v>575</v>
      </c>
      <c r="D97" s="142" t="s">
        <v>554</v>
      </c>
      <c r="E97" s="110" t="s">
        <v>195</v>
      </c>
      <c r="F97" s="110" t="s">
        <v>181</v>
      </c>
      <c r="G97" s="110">
        <v>0</v>
      </c>
      <c r="H97" s="110">
        <v>0</v>
      </c>
      <c r="I97" s="110">
        <v>0</v>
      </c>
      <c r="J97" s="91" t="s">
        <v>316</v>
      </c>
      <c r="K97" s="91" t="s">
        <v>316</v>
      </c>
      <c r="L97" s="111">
        <v>44844</v>
      </c>
      <c r="M97" s="112">
        <v>20370.7</v>
      </c>
      <c r="N97" s="112">
        <v>10900</v>
      </c>
      <c r="O97" s="112">
        <v>0</v>
      </c>
      <c r="P97" s="113">
        <v>10900</v>
      </c>
      <c r="Q97" s="112">
        <v>10900</v>
      </c>
      <c r="R97" s="113">
        <v>0</v>
      </c>
      <c r="S97" s="112"/>
      <c r="T97" s="112"/>
      <c r="U97" s="131"/>
    </row>
    <row r="98" spans="1:21">
      <c r="A98" s="130" t="s">
        <v>251</v>
      </c>
      <c r="B98" s="117" t="s">
        <v>109</v>
      </c>
      <c r="C98" s="117" t="s">
        <v>575</v>
      </c>
      <c r="D98" s="142" t="s">
        <v>554</v>
      </c>
      <c r="E98" s="110" t="s">
        <v>176</v>
      </c>
      <c r="F98" s="110" t="s">
        <v>179</v>
      </c>
      <c r="G98" s="110">
        <v>0</v>
      </c>
      <c r="H98" s="110">
        <v>0</v>
      </c>
      <c r="I98" s="110">
        <v>0</v>
      </c>
      <c r="J98" s="91" t="s">
        <v>316</v>
      </c>
      <c r="K98" s="91" t="s">
        <v>316</v>
      </c>
      <c r="L98" s="111">
        <v>44844</v>
      </c>
      <c r="M98" s="112">
        <v>20370.7</v>
      </c>
      <c r="N98" s="112">
        <v>10900</v>
      </c>
      <c r="O98" s="112">
        <v>0</v>
      </c>
      <c r="P98" s="113">
        <v>10900</v>
      </c>
      <c r="Q98" s="112">
        <v>10900</v>
      </c>
      <c r="R98" s="113">
        <v>0</v>
      </c>
      <c r="S98" s="112"/>
      <c r="T98" s="112"/>
      <c r="U98" s="131"/>
    </row>
    <row r="99" spans="1:21">
      <c r="A99" s="130" t="s">
        <v>252</v>
      </c>
      <c r="B99" s="122" t="s">
        <v>138</v>
      </c>
      <c r="C99" s="117" t="s">
        <v>575</v>
      </c>
      <c r="D99" s="142" t="s">
        <v>554</v>
      </c>
      <c r="E99" s="110" t="s">
        <v>173</v>
      </c>
      <c r="F99" s="110" t="s">
        <v>177</v>
      </c>
      <c r="G99" s="110">
        <v>0</v>
      </c>
      <c r="H99" s="110">
        <v>0</v>
      </c>
      <c r="I99" s="110">
        <v>0</v>
      </c>
      <c r="J99" s="91" t="s">
        <v>316</v>
      </c>
      <c r="K99" s="91" t="s">
        <v>316</v>
      </c>
      <c r="L99" s="111">
        <v>44844</v>
      </c>
      <c r="M99" s="112">
        <v>20370.7</v>
      </c>
      <c r="N99" s="112">
        <v>10900</v>
      </c>
      <c r="O99" s="112">
        <v>0</v>
      </c>
      <c r="P99" s="113">
        <v>10900</v>
      </c>
      <c r="Q99" s="112">
        <v>10900</v>
      </c>
      <c r="R99" s="113">
        <v>0</v>
      </c>
      <c r="S99" s="112"/>
      <c r="T99" s="112"/>
      <c r="U99" s="131"/>
    </row>
    <row r="100" spans="1:21">
      <c r="A100" s="130" t="s">
        <v>253</v>
      </c>
      <c r="B100" s="117" t="s">
        <v>112</v>
      </c>
      <c r="C100" s="117" t="s">
        <v>575</v>
      </c>
      <c r="D100" s="142" t="s">
        <v>554</v>
      </c>
      <c r="E100" s="110" t="s">
        <v>181</v>
      </c>
      <c r="F100" s="110">
        <v>0</v>
      </c>
      <c r="G100" s="110">
        <v>0</v>
      </c>
      <c r="H100" s="110">
        <v>0</v>
      </c>
      <c r="I100" s="110">
        <v>0</v>
      </c>
      <c r="J100" s="91" t="s">
        <v>316</v>
      </c>
      <c r="K100" s="91" t="s">
        <v>316</v>
      </c>
      <c r="L100" s="111">
        <v>44844</v>
      </c>
      <c r="M100" s="112">
        <v>20370.7</v>
      </c>
      <c r="N100" s="112">
        <v>10900</v>
      </c>
      <c r="O100" s="112">
        <v>0</v>
      </c>
      <c r="P100" s="113">
        <v>10900</v>
      </c>
      <c r="Q100" s="112">
        <v>10900</v>
      </c>
      <c r="R100" s="113">
        <v>0</v>
      </c>
      <c r="S100" s="112"/>
      <c r="T100" s="112"/>
      <c r="U100" s="131"/>
    </row>
    <row r="101" spans="1:21">
      <c r="A101" s="130" t="s">
        <v>254</v>
      </c>
      <c r="B101" s="117" t="s">
        <v>69</v>
      </c>
      <c r="C101" s="117" t="s">
        <v>575</v>
      </c>
      <c r="D101" s="142" t="s">
        <v>554</v>
      </c>
      <c r="E101" s="110" t="s">
        <v>181</v>
      </c>
      <c r="F101" s="110">
        <v>0</v>
      </c>
      <c r="G101" s="110">
        <v>0</v>
      </c>
      <c r="H101" s="110">
        <v>0</v>
      </c>
      <c r="I101" s="110">
        <v>0</v>
      </c>
      <c r="J101" s="91" t="s">
        <v>316</v>
      </c>
      <c r="K101" s="91" t="s">
        <v>316</v>
      </c>
      <c r="L101" s="111">
        <v>44844</v>
      </c>
      <c r="M101" s="112">
        <v>20370.7</v>
      </c>
      <c r="N101" s="112">
        <v>10900</v>
      </c>
      <c r="O101" s="112">
        <v>0</v>
      </c>
      <c r="P101" s="113">
        <v>10900</v>
      </c>
      <c r="Q101" s="112">
        <v>10900</v>
      </c>
      <c r="R101" s="113">
        <v>0</v>
      </c>
      <c r="S101" s="112"/>
      <c r="T101" s="112"/>
      <c r="U101" s="131"/>
    </row>
    <row r="102" spans="1:21">
      <c r="A102" s="130" t="s">
        <v>592</v>
      </c>
      <c r="B102" s="126" t="s">
        <v>593</v>
      </c>
      <c r="C102" s="117" t="s">
        <v>575</v>
      </c>
      <c r="D102" s="142" t="s">
        <v>554</v>
      </c>
      <c r="E102" s="110" t="e">
        <v>#N/A</v>
      </c>
      <c r="F102" s="110" t="e">
        <v>#N/A</v>
      </c>
      <c r="G102" s="110" t="e">
        <v>#N/A</v>
      </c>
      <c r="H102" s="110" t="e">
        <v>#N/A</v>
      </c>
      <c r="I102" s="110" t="e">
        <v>#N/A</v>
      </c>
      <c r="J102" s="91" t="s">
        <v>318</v>
      </c>
      <c r="K102" s="91" t="s">
        <v>591</v>
      </c>
      <c r="L102" s="111">
        <v>44844</v>
      </c>
      <c r="M102" s="112">
        <v>20370.7</v>
      </c>
      <c r="N102" s="112">
        <v>20370.7</v>
      </c>
      <c r="O102" s="112">
        <v>0</v>
      </c>
      <c r="P102" s="113">
        <v>0</v>
      </c>
      <c r="Q102" s="112">
        <v>0</v>
      </c>
      <c r="R102" s="113"/>
      <c r="S102" s="112"/>
      <c r="T102" s="112"/>
      <c r="U102" s="131"/>
    </row>
    <row r="103" spans="1:21">
      <c r="A103" s="130" t="s">
        <v>255</v>
      </c>
      <c r="B103" s="117" t="s">
        <v>73</v>
      </c>
      <c r="C103" s="117" t="s">
        <v>575</v>
      </c>
      <c r="D103" s="142" t="s">
        <v>554</v>
      </c>
      <c r="E103" s="110" t="s">
        <v>178</v>
      </c>
      <c r="F103" s="110" t="s">
        <v>181</v>
      </c>
      <c r="G103" s="110">
        <v>0</v>
      </c>
      <c r="H103" s="110">
        <v>0</v>
      </c>
      <c r="I103" s="110">
        <v>0</v>
      </c>
      <c r="J103" s="91" t="s">
        <v>316</v>
      </c>
      <c r="K103" s="91" t="s">
        <v>316</v>
      </c>
      <c r="L103" s="111">
        <v>44844</v>
      </c>
      <c r="M103" s="112">
        <v>20370.7</v>
      </c>
      <c r="N103" s="112">
        <v>10900</v>
      </c>
      <c r="O103" s="112">
        <v>0</v>
      </c>
      <c r="P103" s="113">
        <v>10900</v>
      </c>
      <c r="Q103" s="112">
        <v>10900</v>
      </c>
      <c r="R103" s="113">
        <v>0</v>
      </c>
      <c r="S103" s="112"/>
      <c r="T103" s="112"/>
      <c r="U103" s="131"/>
    </row>
    <row r="104" spans="1:21">
      <c r="A104" s="130" t="s">
        <v>295</v>
      </c>
      <c r="B104" s="117" t="s">
        <v>294</v>
      </c>
      <c r="C104" s="117" t="s">
        <v>575</v>
      </c>
      <c r="D104" s="142" t="s">
        <v>554</v>
      </c>
      <c r="E104" s="153" t="e">
        <v>#N/A</v>
      </c>
      <c r="F104" s="153" t="e">
        <v>#N/A</v>
      </c>
      <c r="G104" s="153" t="e">
        <v>#N/A</v>
      </c>
      <c r="H104" s="153" t="e">
        <v>#N/A</v>
      </c>
      <c r="I104" s="153" t="e">
        <v>#N/A</v>
      </c>
      <c r="J104" s="91" t="s">
        <v>316</v>
      </c>
      <c r="K104" s="91" t="s">
        <v>316</v>
      </c>
      <c r="L104" s="111">
        <v>44844</v>
      </c>
      <c r="M104" s="112">
        <v>20370.7</v>
      </c>
      <c r="N104" s="112">
        <v>10900</v>
      </c>
      <c r="O104" s="112">
        <v>0</v>
      </c>
      <c r="P104" s="113">
        <v>10900</v>
      </c>
      <c r="Q104" s="112">
        <v>10900</v>
      </c>
      <c r="R104" s="113">
        <v>0</v>
      </c>
      <c r="S104" s="112"/>
      <c r="T104" s="112"/>
      <c r="U104" s="131"/>
    </row>
    <row r="105" spans="1:21">
      <c r="A105" s="130" t="s">
        <v>256</v>
      </c>
      <c r="B105" s="122" t="s">
        <v>608</v>
      </c>
      <c r="C105" s="117" t="s">
        <v>575</v>
      </c>
      <c r="D105" s="142" t="s">
        <v>554</v>
      </c>
      <c r="E105" s="153" t="e">
        <v>#N/A</v>
      </c>
      <c r="F105" s="153" t="e">
        <v>#N/A</v>
      </c>
      <c r="G105" s="153" t="e">
        <v>#N/A</v>
      </c>
      <c r="H105" s="153" t="e">
        <v>#N/A</v>
      </c>
      <c r="I105" s="153" t="e">
        <v>#N/A</v>
      </c>
      <c r="J105" s="91" t="s">
        <v>320</v>
      </c>
      <c r="K105" s="91" t="s">
        <v>320</v>
      </c>
      <c r="L105" s="111">
        <v>44844</v>
      </c>
      <c r="M105" s="112">
        <v>20370.7</v>
      </c>
      <c r="N105" s="112">
        <v>10900</v>
      </c>
      <c r="O105" s="112">
        <v>0</v>
      </c>
      <c r="P105" s="113">
        <v>10900</v>
      </c>
      <c r="Q105" s="112">
        <v>10900</v>
      </c>
      <c r="R105" s="113">
        <v>0</v>
      </c>
      <c r="S105" s="112"/>
      <c r="T105" s="112"/>
      <c r="U105" s="131"/>
    </row>
    <row r="106" spans="1:21">
      <c r="A106" s="130" t="s">
        <v>257</v>
      </c>
      <c r="B106" s="117" t="s">
        <v>77</v>
      </c>
      <c r="C106" s="117" t="s">
        <v>575</v>
      </c>
      <c r="D106" s="142" t="s">
        <v>554</v>
      </c>
      <c r="E106" s="110" t="s">
        <v>177</v>
      </c>
      <c r="F106" s="110">
        <v>0</v>
      </c>
      <c r="G106" s="110">
        <v>0</v>
      </c>
      <c r="H106" s="110">
        <v>0</v>
      </c>
      <c r="I106" s="110">
        <v>0</v>
      </c>
      <c r="J106" s="91" t="s">
        <v>316</v>
      </c>
      <c r="K106" s="91" t="s">
        <v>316</v>
      </c>
      <c r="L106" s="111">
        <v>44844</v>
      </c>
      <c r="M106" s="112">
        <v>20370.7</v>
      </c>
      <c r="N106" s="112">
        <v>10900</v>
      </c>
      <c r="O106" s="112">
        <v>0</v>
      </c>
      <c r="P106" s="113">
        <v>10900</v>
      </c>
      <c r="Q106" s="112">
        <v>10900</v>
      </c>
      <c r="R106" s="113">
        <v>0</v>
      </c>
      <c r="S106" s="112"/>
      <c r="T106" s="112"/>
      <c r="U106" s="131"/>
    </row>
    <row r="107" spans="1:21">
      <c r="A107" s="130" t="s">
        <v>258</v>
      </c>
      <c r="B107" s="117" t="s">
        <v>80</v>
      </c>
      <c r="C107" s="117" t="s">
        <v>575</v>
      </c>
      <c r="D107" s="142" t="s">
        <v>554</v>
      </c>
      <c r="E107" s="110" t="s">
        <v>182</v>
      </c>
      <c r="F107" s="110">
        <v>0</v>
      </c>
      <c r="G107" s="110">
        <v>0</v>
      </c>
      <c r="H107" s="110">
        <v>0</v>
      </c>
      <c r="I107" s="110">
        <v>0</v>
      </c>
      <c r="J107" s="91" t="s">
        <v>320</v>
      </c>
      <c r="K107" s="91" t="s">
        <v>320</v>
      </c>
      <c r="L107" s="111">
        <v>44844</v>
      </c>
      <c r="M107" s="112">
        <v>20370.7</v>
      </c>
      <c r="N107" s="112">
        <v>10900</v>
      </c>
      <c r="O107" s="112">
        <v>0</v>
      </c>
      <c r="P107" s="113">
        <v>10900</v>
      </c>
      <c r="Q107" s="112">
        <v>10900</v>
      </c>
      <c r="R107" s="113">
        <v>0</v>
      </c>
      <c r="S107" s="112"/>
      <c r="T107" s="112"/>
      <c r="U107" s="131"/>
    </row>
    <row r="108" spans="1:21">
      <c r="A108" s="130" t="s">
        <v>259</v>
      </c>
      <c r="B108" s="117" t="s">
        <v>606</v>
      </c>
      <c r="C108" s="117" t="s">
        <v>575</v>
      </c>
      <c r="D108" s="142" t="s">
        <v>554</v>
      </c>
      <c r="E108" s="110" t="s">
        <v>179</v>
      </c>
      <c r="F108" s="110">
        <v>0</v>
      </c>
      <c r="G108" s="110">
        <v>0</v>
      </c>
      <c r="H108" s="110">
        <v>0</v>
      </c>
      <c r="I108" s="110">
        <v>0</v>
      </c>
      <c r="J108" s="91" t="s">
        <v>320</v>
      </c>
      <c r="K108" s="91" t="s">
        <v>320</v>
      </c>
      <c r="L108" s="111">
        <v>44844</v>
      </c>
      <c r="M108" s="112">
        <v>20370.7</v>
      </c>
      <c r="N108" s="112">
        <v>10900</v>
      </c>
      <c r="O108" s="112">
        <v>0</v>
      </c>
      <c r="P108" s="113">
        <v>10900</v>
      </c>
      <c r="Q108" s="112">
        <v>10900</v>
      </c>
      <c r="R108" s="113">
        <v>0</v>
      </c>
      <c r="S108" s="112"/>
      <c r="T108" s="112"/>
      <c r="U108" s="131"/>
    </row>
    <row r="109" spans="1:21">
      <c r="A109" s="130" t="s">
        <v>260</v>
      </c>
      <c r="B109" s="117" t="s">
        <v>87</v>
      </c>
      <c r="C109" s="117" t="s">
        <v>575</v>
      </c>
      <c r="D109" s="142" t="s">
        <v>554</v>
      </c>
      <c r="E109" s="153" t="e">
        <v>#N/A</v>
      </c>
      <c r="F109" s="153" t="e">
        <v>#N/A</v>
      </c>
      <c r="G109" s="153" t="e">
        <v>#N/A</v>
      </c>
      <c r="H109" s="153" t="e">
        <v>#N/A</v>
      </c>
      <c r="I109" s="153" t="e">
        <v>#N/A</v>
      </c>
      <c r="J109" s="91" t="s">
        <v>320</v>
      </c>
      <c r="K109" s="91" t="s">
        <v>320</v>
      </c>
      <c r="L109" s="111">
        <v>44844</v>
      </c>
      <c r="M109" s="112">
        <v>20370.7</v>
      </c>
      <c r="N109" s="112">
        <v>10900</v>
      </c>
      <c r="O109" s="112">
        <v>0</v>
      </c>
      <c r="P109" s="113">
        <v>10900</v>
      </c>
      <c r="Q109" s="112">
        <v>10900</v>
      </c>
      <c r="R109" s="113">
        <v>0</v>
      </c>
      <c r="S109" s="112"/>
      <c r="T109" s="112"/>
      <c r="U109" s="131"/>
    </row>
    <row r="110" spans="1:21">
      <c r="A110" s="130" t="s">
        <v>307</v>
      </c>
      <c r="B110" s="117" t="s">
        <v>306</v>
      </c>
      <c r="C110" s="117" t="s">
        <v>575</v>
      </c>
      <c r="D110" s="142" t="s">
        <v>554</v>
      </c>
      <c r="E110" s="153" t="e">
        <v>#N/A</v>
      </c>
      <c r="F110" s="153" t="e">
        <v>#N/A</v>
      </c>
      <c r="G110" s="153" t="e">
        <v>#N/A</v>
      </c>
      <c r="H110" s="153" t="e">
        <v>#N/A</v>
      </c>
      <c r="I110" s="153" t="e">
        <v>#N/A</v>
      </c>
      <c r="J110" s="91" t="s">
        <v>316</v>
      </c>
      <c r="K110" s="91" t="s">
        <v>316</v>
      </c>
      <c r="L110" s="111">
        <v>44844</v>
      </c>
      <c r="M110" s="112">
        <v>20370.7</v>
      </c>
      <c r="N110" s="112">
        <v>10900</v>
      </c>
      <c r="O110" s="112">
        <v>0</v>
      </c>
      <c r="P110" s="113">
        <v>10900</v>
      </c>
      <c r="Q110" s="112">
        <v>10900</v>
      </c>
      <c r="R110" s="113">
        <v>0</v>
      </c>
      <c r="S110" s="112"/>
      <c r="T110" s="112"/>
      <c r="U110" s="131"/>
    </row>
    <row r="111" spans="1:21" ht="15" thickBot="1">
      <c r="A111" s="134" t="s">
        <v>261</v>
      </c>
      <c r="B111" s="135" t="s">
        <v>82</v>
      </c>
      <c r="C111" s="135" t="s">
        <v>575</v>
      </c>
      <c r="D111" s="142" t="s">
        <v>554</v>
      </c>
      <c r="E111" s="164" t="s">
        <v>181</v>
      </c>
      <c r="F111" s="164" t="s">
        <v>178</v>
      </c>
      <c r="G111" s="164">
        <v>0</v>
      </c>
      <c r="H111" s="164">
        <v>0</v>
      </c>
      <c r="I111" s="164">
        <v>0</v>
      </c>
      <c r="J111" s="136" t="s">
        <v>316</v>
      </c>
      <c r="K111" s="136" t="s">
        <v>316</v>
      </c>
      <c r="L111" s="137">
        <v>44844</v>
      </c>
      <c r="M111" s="138">
        <v>20370.7</v>
      </c>
      <c r="N111" s="138">
        <v>10900</v>
      </c>
      <c r="O111" s="138">
        <v>0</v>
      </c>
      <c r="P111" s="139">
        <v>10900</v>
      </c>
      <c r="Q111" s="138">
        <v>10900</v>
      </c>
      <c r="R111" s="139">
        <v>0</v>
      </c>
      <c r="S111" s="138"/>
      <c r="T111" s="138"/>
      <c r="U111" s="140"/>
    </row>
  </sheetData>
  <autoFilter ref="A2:U111" xr:uid="{9AAAD42B-944F-43F0-8C75-DB7764FF9658}">
    <sortState xmlns:xlrd2="http://schemas.microsoft.com/office/spreadsheetml/2017/richdata2" ref="A3:U111">
      <sortCondition ref="A2:A111"/>
    </sortState>
  </autoFilter>
  <mergeCells count="3">
    <mergeCell ref="A1:L1"/>
    <mergeCell ref="M1:O1"/>
    <mergeCell ref="P1:S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698D4-3D3C-4A1F-98E7-A59E6983AF59}">
  <dimension ref="A1:O96"/>
  <sheetViews>
    <sheetView topLeftCell="A2" zoomScale="97" zoomScaleNormal="100" workbookViewId="0">
      <pane xSplit="2" ySplit="1" topLeftCell="C34" activePane="bottomRight" state="frozen"/>
      <selection pane="bottomRight" activeCell="M78" sqref="M78:M90"/>
      <selection pane="bottomLeft" activeCell="A3" sqref="A3"/>
      <selection pane="topRight" activeCell="B2" sqref="B2"/>
    </sheetView>
  </sheetViews>
  <sheetFormatPr defaultRowHeight="14.65"/>
  <cols>
    <col min="1" max="1" width="11.5703125" customWidth="1"/>
    <col min="2" max="2" width="37.140625" customWidth="1"/>
    <col min="3" max="4" width="20.28515625" customWidth="1"/>
    <col min="5" max="5" width="29.42578125" bestFit="1" customWidth="1"/>
    <col min="6" max="6" width="33.7109375" customWidth="1"/>
    <col min="7" max="7" width="23.7109375" customWidth="1"/>
    <col min="8" max="8" width="26.42578125" customWidth="1"/>
    <col min="9" max="9" width="28.42578125" bestFit="1" customWidth="1"/>
    <col min="10" max="11" width="24.85546875" customWidth="1"/>
    <col min="12" max="12" width="34.42578125" customWidth="1"/>
    <col min="13" max="13" width="29.5703125" customWidth="1"/>
    <col min="14" max="14" width="22.7109375" bestFit="1" customWidth="1"/>
    <col min="15" max="15" width="27.7109375" bestFit="1" customWidth="1"/>
    <col min="16" max="16" width="19.42578125" customWidth="1"/>
  </cols>
  <sheetData>
    <row r="1" spans="1:15" ht="15" thickBot="1">
      <c r="I1" s="78" t="s">
        <v>622</v>
      </c>
      <c r="J1" s="78"/>
      <c r="K1" s="78"/>
      <c r="L1" s="78"/>
    </row>
    <row r="2" spans="1:15" ht="15" thickBot="1">
      <c r="A2" s="79" t="s">
        <v>186</v>
      </c>
      <c r="B2" s="77" t="s">
        <v>185</v>
      </c>
      <c r="C2" s="77" t="s">
        <v>332</v>
      </c>
      <c r="D2" s="77" t="s">
        <v>368</v>
      </c>
      <c r="E2" s="77" t="s">
        <v>612</v>
      </c>
      <c r="F2" s="22" t="s">
        <v>312</v>
      </c>
      <c r="G2" s="22" t="s">
        <v>341</v>
      </c>
      <c r="H2" s="22" t="s">
        <v>613</v>
      </c>
      <c r="I2" s="22" t="s">
        <v>623</v>
      </c>
      <c r="J2" s="22"/>
      <c r="K2" s="22" t="s">
        <v>624</v>
      </c>
      <c r="L2" s="22" t="s">
        <v>625</v>
      </c>
      <c r="M2" s="22" t="s">
        <v>626</v>
      </c>
      <c r="N2" s="22" t="s">
        <v>627</v>
      </c>
      <c r="O2" s="22" t="s">
        <v>628</v>
      </c>
    </row>
    <row r="3" spans="1:15">
      <c r="A3" s="73" t="s">
        <v>395</v>
      </c>
      <c r="B3" s="29" t="s">
        <v>396</v>
      </c>
      <c r="C3" s="81" t="s">
        <v>397</v>
      </c>
      <c r="D3" t="s">
        <v>368</v>
      </c>
      <c r="E3" t="s">
        <v>368</v>
      </c>
      <c r="F3" t="s">
        <v>368</v>
      </c>
      <c r="G3" s="30">
        <v>45028</v>
      </c>
      <c r="H3" s="12">
        <v>0</v>
      </c>
      <c r="I3" s="54">
        <v>10900</v>
      </c>
      <c r="J3" s="54"/>
      <c r="K3" s="54">
        <v>10900</v>
      </c>
      <c r="L3" s="54"/>
      <c r="M3" s="55"/>
      <c r="O3" s="31"/>
    </row>
    <row r="4" spans="1:15">
      <c r="A4" s="73" t="s">
        <v>399</v>
      </c>
      <c r="B4" s="29" t="s">
        <v>400</v>
      </c>
      <c r="C4" s="81" t="s">
        <v>397</v>
      </c>
      <c r="D4" t="s">
        <v>368</v>
      </c>
      <c r="E4" t="s">
        <v>368</v>
      </c>
      <c r="F4" t="s">
        <v>368</v>
      </c>
      <c r="G4" s="30">
        <v>45028</v>
      </c>
      <c r="H4" s="12">
        <v>0</v>
      </c>
      <c r="I4" s="54">
        <v>10900</v>
      </c>
      <c r="J4" s="54"/>
      <c r="K4" s="54">
        <v>10900</v>
      </c>
      <c r="L4" s="54"/>
      <c r="M4" s="55"/>
      <c r="O4" s="31"/>
    </row>
    <row r="5" spans="1:15">
      <c r="A5" s="73" t="s">
        <v>402</v>
      </c>
      <c r="B5" s="29" t="s">
        <v>403</v>
      </c>
      <c r="C5" s="81" t="s">
        <v>397</v>
      </c>
      <c r="D5" t="s">
        <v>368</v>
      </c>
      <c r="E5" t="s">
        <v>368</v>
      </c>
      <c r="F5" t="s">
        <v>368</v>
      </c>
      <c r="G5" s="30">
        <v>45028</v>
      </c>
      <c r="H5" s="12">
        <v>0</v>
      </c>
      <c r="I5" s="54">
        <v>10900</v>
      </c>
      <c r="J5" s="54"/>
      <c r="K5" s="54">
        <v>10900</v>
      </c>
      <c r="L5" s="54"/>
      <c r="M5" s="55"/>
      <c r="O5" s="31"/>
    </row>
    <row r="6" spans="1:15">
      <c r="A6" s="73" t="s">
        <v>404</v>
      </c>
      <c r="B6" s="29" t="s">
        <v>405</v>
      </c>
      <c r="C6" s="81" t="s">
        <v>397</v>
      </c>
      <c r="D6" t="s">
        <v>368</v>
      </c>
      <c r="E6" t="s">
        <v>368</v>
      </c>
      <c r="F6" t="s">
        <v>368</v>
      </c>
      <c r="G6" s="30">
        <v>45028</v>
      </c>
      <c r="H6" s="12">
        <v>0</v>
      </c>
      <c r="I6" s="54">
        <v>10900</v>
      </c>
      <c r="J6" s="54"/>
      <c r="K6" s="54">
        <v>10900</v>
      </c>
      <c r="L6" s="54"/>
      <c r="M6" s="55"/>
      <c r="O6" s="31"/>
    </row>
    <row r="7" spans="1:15">
      <c r="A7" s="73" t="s">
        <v>406</v>
      </c>
      <c r="B7" s="29" t="s">
        <v>407</v>
      </c>
      <c r="C7" s="81" t="s">
        <v>397</v>
      </c>
      <c r="D7" t="s">
        <v>368</v>
      </c>
      <c r="E7" t="s">
        <v>368</v>
      </c>
      <c r="F7" t="s">
        <v>368</v>
      </c>
      <c r="G7" s="30">
        <v>45028</v>
      </c>
      <c r="H7" s="12">
        <v>0</v>
      </c>
      <c r="I7" s="54">
        <v>10900</v>
      </c>
      <c r="J7" s="54"/>
      <c r="K7" s="54">
        <v>10900</v>
      </c>
      <c r="L7" s="54"/>
      <c r="M7" s="55"/>
      <c r="O7" s="31"/>
    </row>
    <row r="8" spans="1:15">
      <c r="A8" s="73" t="s">
        <v>408</v>
      </c>
      <c r="B8" s="29" t="s">
        <v>409</v>
      </c>
      <c r="C8" s="81" t="s">
        <v>397</v>
      </c>
      <c r="D8" t="s">
        <v>368</v>
      </c>
      <c r="E8" t="s">
        <v>368</v>
      </c>
      <c r="F8" t="s">
        <v>368</v>
      </c>
      <c r="G8" s="30">
        <v>45028</v>
      </c>
      <c r="H8" s="12">
        <v>0</v>
      </c>
      <c r="I8" s="54">
        <v>10900</v>
      </c>
      <c r="J8" s="54"/>
      <c r="K8" s="54">
        <v>10900</v>
      </c>
      <c r="L8" s="54"/>
      <c r="M8" s="55"/>
      <c r="O8" s="31"/>
    </row>
    <row r="9" spans="1:15">
      <c r="A9" s="73" t="s">
        <v>410</v>
      </c>
      <c r="B9" s="29" t="s">
        <v>411</v>
      </c>
      <c r="C9" s="81" t="s">
        <v>397</v>
      </c>
      <c r="D9" t="s">
        <v>368</v>
      </c>
      <c r="E9" t="s">
        <v>368</v>
      </c>
      <c r="F9" t="s">
        <v>368</v>
      </c>
      <c r="G9" s="30">
        <v>45028</v>
      </c>
      <c r="H9" s="12">
        <v>0</v>
      </c>
      <c r="I9" s="54">
        <v>10900</v>
      </c>
      <c r="J9" s="54"/>
      <c r="K9" s="54">
        <v>10900</v>
      </c>
      <c r="L9" s="54"/>
      <c r="M9" s="55"/>
      <c r="O9" s="31"/>
    </row>
    <row r="10" spans="1:15">
      <c r="A10" s="73" t="s">
        <v>412</v>
      </c>
      <c r="B10" s="29" t="s">
        <v>413</v>
      </c>
      <c r="C10" s="81" t="s">
        <v>397</v>
      </c>
      <c r="D10" t="s">
        <v>368</v>
      </c>
      <c r="E10" t="s">
        <v>368</v>
      </c>
      <c r="F10" t="s">
        <v>368</v>
      </c>
      <c r="G10" s="30">
        <v>45028</v>
      </c>
      <c r="H10" s="12">
        <v>0</v>
      </c>
      <c r="I10" s="54">
        <v>10900</v>
      </c>
      <c r="J10" s="54"/>
      <c r="K10" s="54">
        <v>10900</v>
      </c>
      <c r="L10" s="54"/>
      <c r="M10" s="55"/>
      <c r="O10" s="31"/>
    </row>
    <row r="11" spans="1:15">
      <c r="A11" s="73" t="s">
        <v>414</v>
      </c>
      <c r="B11" s="29" t="s">
        <v>415</v>
      </c>
      <c r="C11" s="81" t="s">
        <v>397</v>
      </c>
      <c r="D11" t="s">
        <v>368</v>
      </c>
      <c r="E11" t="s">
        <v>368</v>
      </c>
      <c r="F11" t="s">
        <v>368</v>
      </c>
      <c r="G11" s="30">
        <v>45028</v>
      </c>
      <c r="H11" s="12">
        <v>0</v>
      </c>
      <c r="I11" s="54">
        <v>10900</v>
      </c>
      <c r="J11" s="54"/>
      <c r="K11" s="54">
        <v>10900</v>
      </c>
      <c r="L11" s="54"/>
      <c r="M11" s="55"/>
      <c r="O11" s="31"/>
    </row>
    <row r="12" spans="1:15">
      <c r="A12" s="73" t="s">
        <v>416</v>
      </c>
      <c r="B12" s="29" t="s">
        <v>417</v>
      </c>
      <c r="C12" s="81" t="s">
        <v>397</v>
      </c>
      <c r="D12" t="s">
        <v>368</v>
      </c>
      <c r="E12" t="s">
        <v>368</v>
      </c>
      <c r="F12" t="s">
        <v>368</v>
      </c>
      <c r="G12" s="30">
        <v>45028</v>
      </c>
      <c r="H12" s="12">
        <v>0</v>
      </c>
      <c r="I12" s="54">
        <v>10900</v>
      </c>
      <c r="J12" s="54"/>
      <c r="K12" s="54">
        <v>10900</v>
      </c>
      <c r="L12" s="54"/>
      <c r="M12" s="55"/>
      <c r="O12" s="31"/>
    </row>
    <row r="13" spans="1:15">
      <c r="A13" s="73" t="s">
        <v>418</v>
      </c>
      <c r="B13" s="29" t="s">
        <v>419</v>
      </c>
      <c r="C13" s="81" t="s">
        <v>397</v>
      </c>
      <c r="D13" t="s">
        <v>368</v>
      </c>
      <c r="E13" t="s">
        <v>368</v>
      </c>
      <c r="F13" t="s">
        <v>368</v>
      </c>
      <c r="G13" s="30">
        <v>45028</v>
      </c>
      <c r="H13" s="12">
        <v>0</v>
      </c>
      <c r="I13" s="54">
        <v>10900</v>
      </c>
      <c r="J13" s="54"/>
      <c r="K13" s="54">
        <v>10900</v>
      </c>
      <c r="L13" s="54"/>
      <c r="M13" s="55"/>
      <c r="O13" s="31"/>
    </row>
    <row r="14" spans="1:15">
      <c r="A14" s="73" t="s">
        <v>420</v>
      </c>
      <c r="B14" s="29" t="s">
        <v>421</v>
      </c>
      <c r="C14" s="81" t="s">
        <v>397</v>
      </c>
      <c r="D14" t="s">
        <v>368</v>
      </c>
      <c r="E14" t="s">
        <v>368</v>
      </c>
      <c r="F14" t="s">
        <v>368</v>
      </c>
      <c r="G14" s="30">
        <v>45028</v>
      </c>
      <c r="H14" s="12">
        <v>0</v>
      </c>
      <c r="I14" s="54">
        <v>10900</v>
      </c>
      <c r="J14" s="54"/>
      <c r="K14" s="54">
        <v>10900</v>
      </c>
      <c r="L14" s="54"/>
      <c r="M14" s="55"/>
      <c r="O14" s="31"/>
    </row>
    <row r="15" spans="1:15">
      <c r="A15" s="73" t="s">
        <v>422</v>
      </c>
      <c r="B15" s="29" t="s">
        <v>423</v>
      </c>
      <c r="C15" s="81" t="s">
        <v>397</v>
      </c>
      <c r="D15" t="s">
        <v>368</v>
      </c>
      <c r="E15" t="s">
        <v>368</v>
      </c>
      <c r="F15" t="s">
        <v>368</v>
      </c>
      <c r="G15" s="30">
        <v>45028</v>
      </c>
      <c r="H15" s="12">
        <v>0</v>
      </c>
      <c r="I15" s="54">
        <v>10900</v>
      </c>
      <c r="J15" s="54"/>
      <c r="K15" s="54">
        <v>10900</v>
      </c>
      <c r="L15" s="54"/>
      <c r="M15" s="55"/>
      <c r="O15" s="31"/>
    </row>
    <row r="16" spans="1:15">
      <c r="A16" s="73" t="s">
        <v>424</v>
      </c>
      <c r="B16" s="29" t="s">
        <v>425</v>
      </c>
      <c r="C16" s="81" t="s">
        <v>397</v>
      </c>
      <c r="D16" t="s">
        <v>368</v>
      </c>
      <c r="E16" t="s">
        <v>368</v>
      </c>
      <c r="F16" t="s">
        <v>368</v>
      </c>
      <c r="G16" s="30">
        <v>45028</v>
      </c>
      <c r="H16" s="12">
        <v>0</v>
      </c>
      <c r="I16" s="54">
        <v>10900</v>
      </c>
      <c r="J16" s="54"/>
      <c r="K16" s="54">
        <v>10900</v>
      </c>
      <c r="L16" s="54"/>
      <c r="M16" s="55"/>
      <c r="O16" s="31"/>
    </row>
    <row r="17" spans="1:15">
      <c r="A17" s="73" t="s">
        <v>426</v>
      </c>
      <c r="B17" s="29" t="s">
        <v>427</v>
      </c>
      <c r="C17" s="81" t="s">
        <v>397</v>
      </c>
      <c r="D17" t="s">
        <v>368</v>
      </c>
      <c r="E17" t="s">
        <v>368</v>
      </c>
      <c r="F17" t="s">
        <v>368</v>
      </c>
      <c r="G17" s="30">
        <v>45028</v>
      </c>
      <c r="H17" s="12">
        <v>0</v>
      </c>
      <c r="I17" s="54">
        <v>10900</v>
      </c>
      <c r="J17" s="54"/>
      <c r="K17" s="54">
        <v>10900</v>
      </c>
      <c r="L17" s="54"/>
      <c r="M17" s="55"/>
      <c r="O17" s="31"/>
    </row>
    <row r="18" spans="1:15">
      <c r="A18" s="73" t="s">
        <v>428</v>
      </c>
      <c r="B18" s="29" t="s">
        <v>429</v>
      </c>
      <c r="C18" s="81" t="s">
        <v>397</v>
      </c>
      <c r="D18" t="s">
        <v>368</v>
      </c>
      <c r="E18" t="s">
        <v>368</v>
      </c>
      <c r="F18" t="s">
        <v>368</v>
      </c>
      <c r="G18" s="30">
        <v>45028</v>
      </c>
      <c r="H18" s="12">
        <v>0</v>
      </c>
      <c r="I18" s="54">
        <v>10900</v>
      </c>
      <c r="J18" s="54"/>
      <c r="K18" s="54">
        <v>10900</v>
      </c>
      <c r="L18" s="54"/>
      <c r="M18" s="55"/>
      <c r="O18" s="31"/>
    </row>
    <row r="19" spans="1:15">
      <c r="A19" s="73" t="s">
        <v>430</v>
      </c>
      <c r="B19" s="29" t="s">
        <v>431</v>
      </c>
      <c r="C19" s="81" t="s">
        <v>397</v>
      </c>
      <c r="D19" t="s">
        <v>368</v>
      </c>
      <c r="E19" t="s">
        <v>368</v>
      </c>
      <c r="F19" t="s">
        <v>368</v>
      </c>
      <c r="G19" s="30">
        <v>45028</v>
      </c>
      <c r="H19" s="12">
        <v>0</v>
      </c>
      <c r="I19" s="54">
        <v>10900</v>
      </c>
      <c r="J19" s="54"/>
      <c r="K19" s="54">
        <v>10900</v>
      </c>
      <c r="L19" s="54"/>
      <c r="M19" s="55"/>
      <c r="O19" s="31"/>
    </row>
    <row r="20" spans="1:15" ht="15" thickBot="1">
      <c r="A20" s="74" t="s">
        <v>432</v>
      </c>
      <c r="B20" s="32" t="s">
        <v>433</v>
      </c>
      <c r="C20" s="82" t="s">
        <v>397</v>
      </c>
      <c r="D20" s="15" t="s">
        <v>368</v>
      </c>
      <c r="E20" s="15" t="s">
        <v>368</v>
      </c>
      <c r="F20" s="15" t="s">
        <v>368</v>
      </c>
      <c r="G20" s="16">
        <v>45028</v>
      </c>
      <c r="H20" s="20">
        <v>0</v>
      </c>
      <c r="I20" s="56">
        <v>10900</v>
      </c>
      <c r="J20" s="56"/>
      <c r="K20" s="56">
        <v>10900</v>
      </c>
      <c r="L20" s="56"/>
      <c r="M20" s="57"/>
      <c r="N20" s="15"/>
      <c r="O20" s="33"/>
    </row>
    <row r="21" spans="1:15" ht="17.100000000000001" customHeight="1">
      <c r="A21" s="72" t="s">
        <v>434</v>
      </c>
      <c r="B21" s="27" t="s">
        <v>435</v>
      </c>
      <c r="C21" s="29" t="s">
        <v>397</v>
      </c>
      <c r="D21" s="42" t="s">
        <v>368</v>
      </c>
      <c r="E21" s="41" t="s">
        <v>368</v>
      </c>
      <c r="F21" s="41" t="s">
        <v>368</v>
      </c>
      <c r="G21" s="14">
        <v>45028</v>
      </c>
      <c r="H21" s="19">
        <v>0</v>
      </c>
      <c r="I21" s="52">
        <v>10900</v>
      </c>
      <c r="J21" s="52"/>
      <c r="K21" s="52">
        <v>10900</v>
      </c>
      <c r="L21" s="52"/>
      <c r="M21" s="53"/>
      <c r="N21" s="13"/>
      <c r="O21" s="28"/>
    </row>
    <row r="22" spans="1:15" ht="18.600000000000001" customHeight="1">
      <c r="A22" s="73" t="s">
        <v>436</v>
      </c>
      <c r="B22" s="29" t="s">
        <v>437</v>
      </c>
      <c r="C22" s="29" t="s">
        <v>397</v>
      </c>
      <c r="D22" s="42" t="s">
        <v>368</v>
      </c>
      <c r="E22" s="42" t="s">
        <v>368</v>
      </c>
      <c r="F22" s="42" t="s">
        <v>368</v>
      </c>
      <c r="G22" s="30">
        <v>45028</v>
      </c>
      <c r="H22" s="12">
        <v>0</v>
      </c>
      <c r="I22" s="54">
        <v>10900</v>
      </c>
      <c r="J22" s="54"/>
      <c r="K22" s="54">
        <v>10900</v>
      </c>
      <c r="L22" s="54"/>
      <c r="M22" s="55"/>
      <c r="O22" s="31"/>
    </row>
    <row r="23" spans="1:15" ht="18.600000000000001" customHeight="1">
      <c r="A23" s="73" t="s">
        <v>438</v>
      </c>
      <c r="B23" s="29" t="s">
        <v>439</v>
      </c>
      <c r="C23" s="29" t="s">
        <v>397</v>
      </c>
      <c r="D23" s="42" t="s">
        <v>368</v>
      </c>
      <c r="E23" s="42" t="s">
        <v>368</v>
      </c>
      <c r="F23" s="42" t="s">
        <v>368</v>
      </c>
      <c r="G23" s="30">
        <v>45028</v>
      </c>
      <c r="H23" s="12">
        <v>0</v>
      </c>
      <c r="I23" s="54">
        <v>10900</v>
      </c>
      <c r="J23" s="54"/>
      <c r="K23" s="54">
        <v>10900</v>
      </c>
      <c r="L23" s="54"/>
      <c r="M23" s="55"/>
      <c r="O23" s="31"/>
    </row>
    <row r="24" spans="1:15" ht="18.600000000000001" customHeight="1">
      <c r="A24" s="73" t="s">
        <v>440</v>
      </c>
      <c r="B24" s="29" t="s">
        <v>441</v>
      </c>
      <c r="C24" s="29" t="s">
        <v>397</v>
      </c>
      <c r="D24" s="42" t="s">
        <v>368</v>
      </c>
      <c r="E24" s="42" t="s">
        <v>368</v>
      </c>
      <c r="F24" s="42" t="s">
        <v>368</v>
      </c>
      <c r="G24" s="30">
        <v>45028</v>
      </c>
      <c r="H24" s="12">
        <v>0</v>
      </c>
      <c r="I24" s="54">
        <v>10900</v>
      </c>
      <c r="J24" s="54"/>
      <c r="K24" s="54">
        <v>10900</v>
      </c>
      <c r="L24" s="54"/>
      <c r="M24" s="55"/>
      <c r="O24" s="31"/>
    </row>
    <row r="25" spans="1:15" ht="18.600000000000001" customHeight="1">
      <c r="A25" s="73" t="s">
        <v>442</v>
      </c>
      <c r="B25" s="29" t="s">
        <v>443</v>
      </c>
      <c r="C25" s="29" t="s">
        <v>397</v>
      </c>
      <c r="D25" s="42" t="s">
        <v>368</v>
      </c>
      <c r="E25" s="42" t="s">
        <v>368</v>
      </c>
      <c r="F25" s="42" t="s">
        <v>368</v>
      </c>
      <c r="G25" s="30">
        <v>45028</v>
      </c>
      <c r="H25" s="12">
        <v>0</v>
      </c>
      <c r="I25" s="54">
        <v>10900</v>
      </c>
      <c r="J25" s="54"/>
      <c r="K25" s="54">
        <v>10900</v>
      </c>
      <c r="L25" s="54"/>
      <c r="M25" s="55"/>
      <c r="O25" s="31"/>
    </row>
    <row r="26" spans="1:15" ht="18.600000000000001" customHeight="1">
      <c r="A26" s="73" t="s">
        <v>444</v>
      </c>
      <c r="B26" s="29" t="s">
        <v>445</v>
      </c>
      <c r="C26" s="29" t="s">
        <v>397</v>
      </c>
      <c r="D26" s="42" t="s">
        <v>368</v>
      </c>
      <c r="E26" s="42" t="s">
        <v>368</v>
      </c>
      <c r="F26" s="42" t="s">
        <v>368</v>
      </c>
      <c r="G26" s="30">
        <v>45028</v>
      </c>
      <c r="H26" s="12">
        <v>0</v>
      </c>
      <c r="I26" s="54">
        <v>10900</v>
      </c>
      <c r="J26" s="54"/>
      <c r="K26" s="54">
        <v>10900</v>
      </c>
      <c r="L26" s="54"/>
      <c r="M26" s="55"/>
      <c r="O26" s="31"/>
    </row>
    <row r="27" spans="1:15" ht="18.600000000000001" customHeight="1">
      <c r="A27" s="73" t="s">
        <v>446</v>
      </c>
      <c r="B27" s="29" t="s">
        <v>447</v>
      </c>
      <c r="C27" s="29" t="s">
        <v>397</v>
      </c>
      <c r="D27" s="42" t="s">
        <v>368</v>
      </c>
      <c r="E27" s="42" t="s">
        <v>368</v>
      </c>
      <c r="F27" s="42" t="s">
        <v>368</v>
      </c>
      <c r="G27" s="30">
        <v>45028</v>
      </c>
      <c r="H27" s="12">
        <v>0</v>
      </c>
      <c r="I27" s="54">
        <v>10900</v>
      </c>
      <c r="J27" s="54"/>
      <c r="K27" s="54">
        <v>10900</v>
      </c>
      <c r="L27" s="54"/>
      <c r="M27" s="55"/>
      <c r="O27" s="31"/>
    </row>
    <row r="28" spans="1:15" ht="18.600000000000001" customHeight="1">
      <c r="A28" s="73" t="s">
        <v>448</v>
      </c>
      <c r="B28" s="29" t="s">
        <v>449</v>
      </c>
      <c r="C28" s="29" t="s">
        <v>397</v>
      </c>
      <c r="D28" s="42" t="s">
        <v>368</v>
      </c>
      <c r="E28" s="42" t="s">
        <v>368</v>
      </c>
      <c r="F28" s="42" t="s">
        <v>368</v>
      </c>
      <c r="G28" s="30">
        <v>45028</v>
      </c>
      <c r="H28" s="12">
        <v>0</v>
      </c>
      <c r="I28" s="54">
        <v>10900</v>
      </c>
      <c r="J28" s="54"/>
      <c r="K28" s="54">
        <v>10900</v>
      </c>
      <c r="L28" s="54"/>
      <c r="M28" s="55"/>
      <c r="O28" s="31"/>
    </row>
    <row r="29" spans="1:15" ht="18.600000000000001" customHeight="1">
      <c r="A29" s="73" t="s">
        <v>450</v>
      </c>
      <c r="B29" s="29" t="s">
        <v>451</v>
      </c>
      <c r="C29" s="29" t="s">
        <v>397</v>
      </c>
      <c r="D29" s="42" t="s">
        <v>368</v>
      </c>
      <c r="E29" s="42" t="s">
        <v>368</v>
      </c>
      <c r="F29" s="42" t="s">
        <v>368</v>
      </c>
      <c r="G29" s="30">
        <v>45028</v>
      </c>
      <c r="H29" s="12">
        <v>0</v>
      </c>
      <c r="I29" s="54">
        <v>10900</v>
      </c>
      <c r="J29" s="54"/>
      <c r="K29" s="54">
        <v>10900</v>
      </c>
      <c r="L29" s="54"/>
      <c r="M29" s="55"/>
      <c r="O29" s="31"/>
    </row>
    <row r="30" spans="1:15" ht="18.600000000000001" customHeight="1">
      <c r="A30" s="73" t="s">
        <v>452</v>
      </c>
      <c r="B30" s="29" t="s">
        <v>453</v>
      </c>
      <c r="C30" s="29" t="s">
        <v>397</v>
      </c>
      <c r="D30" s="42" t="s">
        <v>368</v>
      </c>
      <c r="E30" s="42" t="s">
        <v>368</v>
      </c>
      <c r="F30" s="42" t="s">
        <v>368</v>
      </c>
      <c r="G30" s="30">
        <v>45028</v>
      </c>
      <c r="H30" s="12">
        <v>0</v>
      </c>
      <c r="I30" s="54">
        <v>10900</v>
      </c>
      <c r="J30" s="54"/>
      <c r="K30" s="54">
        <v>10900</v>
      </c>
      <c r="L30" s="54"/>
      <c r="M30" s="55"/>
      <c r="O30" s="31"/>
    </row>
    <row r="31" spans="1:15" ht="18.600000000000001" customHeight="1">
      <c r="A31" s="73" t="s">
        <v>454</v>
      </c>
      <c r="B31" s="29" t="s">
        <v>455</v>
      </c>
      <c r="C31" s="29" t="s">
        <v>397</v>
      </c>
      <c r="D31" s="42" t="s">
        <v>368</v>
      </c>
      <c r="E31" s="42" t="s">
        <v>368</v>
      </c>
      <c r="F31" s="42" t="s">
        <v>368</v>
      </c>
      <c r="G31" s="30">
        <v>45028</v>
      </c>
      <c r="H31" s="12">
        <v>0</v>
      </c>
      <c r="I31" s="54">
        <v>10900</v>
      </c>
      <c r="J31" s="54"/>
      <c r="K31" s="54">
        <v>10900</v>
      </c>
      <c r="L31" s="54"/>
      <c r="M31" s="55"/>
      <c r="O31" s="31"/>
    </row>
    <row r="32" spans="1:15" ht="18.600000000000001" customHeight="1">
      <c r="A32" s="73" t="s">
        <v>456</v>
      </c>
      <c r="B32" s="29" t="s">
        <v>457</v>
      </c>
      <c r="C32" s="29" t="s">
        <v>397</v>
      </c>
      <c r="D32" s="42" t="s">
        <v>368</v>
      </c>
      <c r="E32" s="42" t="s">
        <v>368</v>
      </c>
      <c r="F32" s="42" t="s">
        <v>368</v>
      </c>
      <c r="G32" s="30">
        <v>45028</v>
      </c>
      <c r="H32" s="12">
        <v>0</v>
      </c>
      <c r="I32" s="54">
        <v>10900</v>
      </c>
      <c r="J32" s="54"/>
      <c r="K32" s="54">
        <v>10900</v>
      </c>
      <c r="L32" s="54"/>
      <c r="M32" s="55"/>
      <c r="O32" s="31"/>
    </row>
    <row r="33" spans="1:15" ht="18.600000000000001" customHeight="1">
      <c r="A33" s="73" t="s">
        <v>458</v>
      </c>
      <c r="B33" s="29" t="s">
        <v>459</v>
      </c>
      <c r="C33" s="29" t="s">
        <v>397</v>
      </c>
      <c r="D33" s="42" t="s">
        <v>368</v>
      </c>
      <c r="E33" s="42" t="s">
        <v>368</v>
      </c>
      <c r="F33" s="42" t="s">
        <v>368</v>
      </c>
      <c r="G33" s="30">
        <v>45028</v>
      </c>
      <c r="H33" s="12">
        <v>0</v>
      </c>
      <c r="I33" s="54">
        <v>10900</v>
      </c>
      <c r="J33" s="54"/>
      <c r="K33" s="54">
        <v>10900</v>
      </c>
      <c r="L33" s="54"/>
      <c r="M33" s="55"/>
      <c r="O33" s="31"/>
    </row>
    <row r="34" spans="1:15" ht="18.600000000000001" customHeight="1">
      <c r="A34" s="73" t="s">
        <v>460</v>
      </c>
      <c r="B34" s="29" t="s">
        <v>461</v>
      </c>
      <c r="C34" s="29" t="s">
        <v>397</v>
      </c>
      <c r="D34" s="42" t="s">
        <v>368</v>
      </c>
      <c r="E34" s="42" t="s">
        <v>368</v>
      </c>
      <c r="F34" s="42" t="s">
        <v>368</v>
      </c>
      <c r="G34" s="30">
        <v>45028</v>
      </c>
      <c r="H34" s="12">
        <v>0</v>
      </c>
      <c r="I34" s="54">
        <v>10900</v>
      </c>
      <c r="J34" s="54"/>
      <c r="K34" s="54">
        <v>10900</v>
      </c>
      <c r="L34" s="54"/>
      <c r="M34" s="55"/>
      <c r="O34" s="31"/>
    </row>
    <row r="35" spans="1:15" ht="18.600000000000001" customHeight="1" thickBot="1">
      <c r="A35" s="74" t="s">
        <v>462</v>
      </c>
      <c r="B35" s="32" t="s">
        <v>463</v>
      </c>
      <c r="C35" s="29" t="s">
        <v>397</v>
      </c>
      <c r="D35" s="42" t="s">
        <v>368</v>
      </c>
      <c r="E35" s="43" t="s">
        <v>368</v>
      </c>
      <c r="F35" s="43" t="s">
        <v>368</v>
      </c>
      <c r="G35" s="16">
        <v>45028</v>
      </c>
      <c r="H35" s="20">
        <v>0</v>
      </c>
      <c r="I35" s="56">
        <v>10900</v>
      </c>
      <c r="J35" s="56"/>
      <c r="K35" s="56">
        <v>10900</v>
      </c>
      <c r="L35" s="56"/>
      <c r="M35" s="57"/>
      <c r="N35" s="15"/>
      <c r="O35" s="33"/>
    </row>
    <row r="36" spans="1:15">
      <c r="A36" s="48" t="s">
        <v>464</v>
      </c>
      <c r="B36" s="27" t="s">
        <v>465</v>
      </c>
      <c r="C36" s="80" t="s">
        <v>397</v>
      </c>
      <c r="D36" s="13" t="s">
        <v>368</v>
      </c>
      <c r="E36" s="13" t="s">
        <v>368</v>
      </c>
      <c r="F36" s="13" t="s">
        <v>368</v>
      </c>
      <c r="G36" s="14">
        <v>45028</v>
      </c>
      <c r="H36" s="19">
        <v>0</v>
      </c>
      <c r="I36" s="52">
        <v>10900</v>
      </c>
      <c r="J36" s="52"/>
      <c r="K36" s="52">
        <v>10900</v>
      </c>
      <c r="L36" s="52"/>
      <c r="M36" s="53"/>
      <c r="N36" s="13"/>
      <c r="O36" s="28"/>
    </row>
    <row r="37" spans="1:15">
      <c r="A37" s="48" t="s">
        <v>466</v>
      </c>
      <c r="B37" s="29" t="s">
        <v>467</v>
      </c>
      <c r="C37" s="81" t="s">
        <v>397</v>
      </c>
      <c r="D37" t="s">
        <v>368</v>
      </c>
      <c r="E37" t="s">
        <v>368</v>
      </c>
      <c r="F37" t="s">
        <v>368</v>
      </c>
      <c r="G37" s="30">
        <v>45028</v>
      </c>
      <c r="H37" s="12">
        <v>0</v>
      </c>
      <c r="I37" s="54">
        <v>10900</v>
      </c>
      <c r="J37" s="54"/>
      <c r="K37" s="54">
        <v>10900</v>
      </c>
      <c r="L37" s="54"/>
      <c r="M37" s="55"/>
      <c r="O37" s="31"/>
    </row>
    <row r="38" spans="1:15">
      <c r="A38" s="48" t="s">
        <v>468</v>
      </c>
      <c r="B38" s="29" t="s">
        <v>469</v>
      </c>
      <c r="C38" s="81" t="s">
        <v>397</v>
      </c>
      <c r="D38" t="s">
        <v>368</v>
      </c>
      <c r="E38" t="s">
        <v>368</v>
      </c>
      <c r="F38" t="s">
        <v>368</v>
      </c>
      <c r="G38" s="30">
        <v>45028</v>
      </c>
      <c r="H38" s="12">
        <v>0</v>
      </c>
      <c r="I38" s="54">
        <v>10900</v>
      </c>
      <c r="J38" s="54"/>
      <c r="K38" s="54">
        <v>10900</v>
      </c>
      <c r="L38" s="54"/>
      <c r="M38" s="55"/>
      <c r="O38" s="31"/>
    </row>
    <row r="39" spans="1:15">
      <c r="A39" s="48" t="s">
        <v>470</v>
      </c>
      <c r="B39" s="29" t="s">
        <v>471</v>
      </c>
      <c r="C39" s="81" t="s">
        <v>397</v>
      </c>
      <c r="D39" t="s">
        <v>368</v>
      </c>
      <c r="E39" t="s">
        <v>368</v>
      </c>
      <c r="F39" t="s">
        <v>368</v>
      </c>
      <c r="G39" s="30">
        <v>45028</v>
      </c>
      <c r="H39" s="12">
        <v>0</v>
      </c>
      <c r="I39" s="54">
        <v>10900</v>
      </c>
      <c r="J39" s="54"/>
      <c r="K39" s="54">
        <v>10900</v>
      </c>
      <c r="L39" s="54"/>
      <c r="M39" s="55"/>
      <c r="O39" s="31"/>
    </row>
    <row r="40" spans="1:15">
      <c r="A40" s="48" t="s">
        <v>472</v>
      </c>
      <c r="B40" s="29" t="s">
        <v>473</v>
      </c>
      <c r="C40" s="81" t="s">
        <v>397</v>
      </c>
      <c r="D40" t="s">
        <v>368</v>
      </c>
      <c r="E40" t="s">
        <v>368</v>
      </c>
      <c r="F40" t="s">
        <v>368</v>
      </c>
      <c r="G40" s="30">
        <v>45028</v>
      </c>
      <c r="H40" s="12">
        <v>0</v>
      </c>
      <c r="I40" s="54">
        <v>10900</v>
      </c>
      <c r="J40" s="54"/>
      <c r="K40" s="54">
        <v>10900</v>
      </c>
      <c r="L40" s="54"/>
      <c r="M40" s="55"/>
      <c r="O40" s="31"/>
    </row>
    <row r="41" spans="1:15">
      <c r="A41" s="48" t="s">
        <v>474</v>
      </c>
      <c r="B41" s="29" t="s">
        <v>475</v>
      </c>
      <c r="C41" s="81" t="s">
        <v>397</v>
      </c>
      <c r="D41" t="s">
        <v>368</v>
      </c>
      <c r="E41" t="s">
        <v>368</v>
      </c>
      <c r="F41" t="s">
        <v>368</v>
      </c>
      <c r="G41" s="30">
        <v>45028</v>
      </c>
      <c r="H41" s="12">
        <v>0</v>
      </c>
      <c r="I41" s="54">
        <v>10900</v>
      </c>
      <c r="J41" s="54"/>
      <c r="K41" s="54">
        <v>10900</v>
      </c>
      <c r="L41" s="54"/>
      <c r="M41" s="55"/>
      <c r="O41" s="31"/>
    </row>
    <row r="42" spans="1:15">
      <c r="A42" s="48" t="s">
        <v>476</v>
      </c>
      <c r="B42" s="29" t="s">
        <v>477</v>
      </c>
      <c r="C42" s="81" t="s">
        <v>397</v>
      </c>
      <c r="D42" t="s">
        <v>368</v>
      </c>
      <c r="E42" t="s">
        <v>368</v>
      </c>
      <c r="F42" t="s">
        <v>368</v>
      </c>
      <c r="G42" s="30">
        <v>45028</v>
      </c>
      <c r="H42" s="12">
        <v>0</v>
      </c>
      <c r="I42" s="54">
        <v>10900</v>
      </c>
      <c r="J42" s="54"/>
      <c r="K42" s="54">
        <v>10900</v>
      </c>
      <c r="L42" s="54"/>
      <c r="M42" s="55"/>
      <c r="O42" s="31"/>
    </row>
    <row r="43" spans="1:15">
      <c r="A43" s="48" t="s">
        <v>478</v>
      </c>
      <c r="B43" s="29" t="s">
        <v>479</v>
      </c>
      <c r="C43" s="81" t="s">
        <v>397</v>
      </c>
      <c r="D43" t="s">
        <v>368</v>
      </c>
      <c r="E43" t="s">
        <v>368</v>
      </c>
      <c r="F43" t="s">
        <v>368</v>
      </c>
      <c r="G43" s="30">
        <v>45028</v>
      </c>
      <c r="H43" s="12">
        <v>0</v>
      </c>
      <c r="I43" s="54">
        <v>10900</v>
      </c>
      <c r="J43" s="54"/>
      <c r="K43" s="54">
        <v>10900</v>
      </c>
      <c r="L43" s="54" t="s">
        <v>17</v>
      </c>
      <c r="M43" s="55"/>
      <c r="O43" s="31"/>
    </row>
    <row r="44" spans="1:15">
      <c r="A44" s="48" t="s">
        <v>480</v>
      </c>
      <c r="B44" s="29" t="s">
        <v>481</v>
      </c>
      <c r="C44" s="81" t="s">
        <v>397</v>
      </c>
      <c r="D44" t="s">
        <v>368</v>
      </c>
      <c r="E44" t="s">
        <v>368</v>
      </c>
      <c r="F44" t="s">
        <v>368</v>
      </c>
      <c r="G44" s="30">
        <v>45028</v>
      </c>
      <c r="H44" s="12">
        <v>0</v>
      </c>
      <c r="I44" s="54">
        <v>10900</v>
      </c>
      <c r="J44" s="54"/>
      <c r="K44" s="54">
        <v>10900</v>
      </c>
      <c r="L44" s="54"/>
      <c r="M44" s="55"/>
      <c r="O44" s="31"/>
    </row>
    <row r="45" spans="1:15">
      <c r="A45" s="48" t="s">
        <v>482</v>
      </c>
      <c r="B45" s="29" t="s">
        <v>483</v>
      </c>
      <c r="C45" s="81" t="s">
        <v>397</v>
      </c>
      <c r="D45" t="s">
        <v>368</v>
      </c>
      <c r="E45" t="s">
        <v>368</v>
      </c>
      <c r="F45" t="s">
        <v>368</v>
      </c>
      <c r="G45" s="30">
        <v>45028</v>
      </c>
      <c r="H45" s="12">
        <v>0</v>
      </c>
      <c r="I45" s="54">
        <v>10900</v>
      </c>
      <c r="J45" s="54"/>
      <c r="K45" s="54">
        <v>10900</v>
      </c>
      <c r="L45" s="54"/>
      <c r="M45" s="55"/>
      <c r="O45" s="31"/>
    </row>
    <row r="46" spans="1:15">
      <c r="A46" s="48" t="s">
        <v>484</v>
      </c>
      <c r="B46" s="29" t="s">
        <v>485</v>
      </c>
      <c r="C46" s="81" t="s">
        <v>397</v>
      </c>
      <c r="D46" t="s">
        <v>368</v>
      </c>
      <c r="E46" t="s">
        <v>368</v>
      </c>
      <c r="F46" t="s">
        <v>368</v>
      </c>
      <c r="G46" s="30">
        <v>45028</v>
      </c>
      <c r="H46" s="12">
        <v>0</v>
      </c>
      <c r="I46" s="54">
        <v>10900</v>
      </c>
      <c r="J46" s="54"/>
      <c r="K46" s="54">
        <v>10900</v>
      </c>
      <c r="L46" s="54"/>
      <c r="M46" s="55"/>
      <c r="O46" s="31"/>
    </row>
    <row r="47" spans="1:15">
      <c r="A47" s="48" t="s">
        <v>486</v>
      </c>
      <c r="B47" s="29" t="s">
        <v>487</v>
      </c>
      <c r="C47" s="81" t="s">
        <v>397</v>
      </c>
      <c r="D47" t="s">
        <v>368</v>
      </c>
      <c r="E47" t="s">
        <v>368</v>
      </c>
      <c r="F47" t="s">
        <v>368</v>
      </c>
      <c r="G47" s="30">
        <v>45028</v>
      </c>
      <c r="H47" s="12">
        <v>0</v>
      </c>
      <c r="I47" s="54">
        <v>10900</v>
      </c>
      <c r="J47" s="54"/>
      <c r="K47" s="54">
        <v>10900</v>
      </c>
      <c r="L47" s="54"/>
      <c r="M47" s="55"/>
      <c r="O47" s="31"/>
    </row>
    <row r="48" spans="1:15">
      <c r="A48" s="48" t="s">
        <v>488</v>
      </c>
      <c r="B48" s="29" t="s">
        <v>489</v>
      </c>
      <c r="C48" s="81" t="s">
        <v>397</v>
      </c>
      <c r="D48" t="s">
        <v>368</v>
      </c>
      <c r="E48" t="s">
        <v>368</v>
      </c>
      <c r="F48" t="s">
        <v>368</v>
      </c>
      <c r="G48" s="30">
        <v>45028</v>
      </c>
      <c r="H48" s="12">
        <v>0</v>
      </c>
      <c r="I48" s="54">
        <v>10900</v>
      </c>
      <c r="J48" s="54"/>
      <c r="K48" s="54">
        <v>10900</v>
      </c>
      <c r="L48" s="54"/>
      <c r="M48" s="55"/>
      <c r="O48" s="31"/>
    </row>
    <row r="49" spans="1:15">
      <c r="A49" s="48" t="s">
        <v>490</v>
      </c>
      <c r="B49" s="29" t="s">
        <v>491</v>
      </c>
      <c r="C49" s="81" t="s">
        <v>397</v>
      </c>
      <c r="D49" t="s">
        <v>368</v>
      </c>
      <c r="E49" t="s">
        <v>368</v>
      </c>
      <c r="F49" t="s">
        <v>368</v>
      </c>
      <c r="G49" s="30">
        <v>45028</v>
      </c>
      <c r="H49" s="12">
        <v>0</v>
      </c>
      <c r="I49" s="54">
        <v>10900</v>
      </c>
      <c r="J49" s="54"/>
      <c r="K49" s="54">
        <v>10900</v>
      </c>
      <c r="L49" s="54"/>
      <c r="M49" s="55"/>
      <c r="O49" s="31"/>
    </row>
    <row r="50" spans="1:15">
      <c r="A50" s="48" t="s">
        <v>492</v>
      </c>
      <c r="B50" s="29" t="s">
        <v>493</v>
      </c>
      <c r="C50" s="81" t="s">
        <v>397</v>
      </c>
      <c r="D50" t="s">
        <v>368</v>
      </c>
      <c r="E50" t="s">
        <v>368</v>
      </c>
      <c r="F50" t="s">
        <v>368</v>
      </c>
      <c r="G50" s="30">
        <v>45028</v>
      </c>
      <c r="H50" s="12">
        <v>0</v>
      </c>
      <c r="I50" s="54">
        <v>10900</v>
      </c>
      <c r="J50" s="54"/>
      <c r="K50" s="54">
        <v>10900</v>
      </c>
      <c r="L50" s="54"/>
      <c r="M50" s="55"/>
      <c r="O50" s="31"/>
    </row>
    <row r="51" spans="1:15">
      <c r="A51" s="48" t="s">
        <v>494</v>
      </c>
      <c r="B51" s="29" t="s">
        <v>495</v>
      </c>
      <c r="C51" s="81" t="s">
        <v>397</v>
      </c>
      <c r="D51" t="s">
        <v>368</v>
      </c>
      <c r="E51" t="s">
        <v>368</v>
      </c>
      <c r="F51" t="s">
        <v>368</v>
      </c>
      <c r="G51" s="30">
        <v>45028</v>
      </c>
      <c r="H51" s="12">
        <v>0</v>
      </c>
      <c r="I51" s="54">
        <v>10900</v>
      </c>
      <c r="J51" s="54"/>
      <c r="K51" s="54">
        <v>10900</v>
      </c>
      <c r="L51" s="54"/>
      <c r="M51" s="55"/>
      <c r="O51" s="31"/>
    </row>
    <row r="52" spans="1:15">
      <c r="A52" s="48" t="s">
        <v>496</v>
      </c>
      <c r="B52" s="29" t="s">
        <v>497</v>
      </c>
      <c r="C52" s="81" t="s">
        <v>397</v>
      </c>
      <c r="D52" t="s">
        <v>368</v>
      </c>
      <c r="E52" t="s">
        <v>368</v>
      </c>
      <c r="F52" t="s">
        <v>368</v>
      </c>
      <c r="G52" s="30">
        <v>45028</v>
      </c>
      <c r="H52" s="12">
        <v>0</v>
      </c>
      <c r="I52" s="54">
        <v>10900</v>
      </c>
      <c r="J52" s="54"/>
      <c r="K52" s="54">
        <v>10900</v>
      </c>
      <c r="L52" s="54"/>
      <c r="M52" s="55"/>
      <c r="O52" s="31"/>
    </row>
    <row r="53" spans="1:15">
      <c r="A53" s="48" t="s">
        <v>498</v>
      </c>
      <c r="B53" s="29" t="s">
        <v>499</v>
      </c>
      <c r="C53" s="81" t="s">
        <v>397</v>
      </c>
      <c r="D53" t="s">
        <v>368</v>
      </c>
      <c r="E53" t="s">
        <v>368</v>
      </c>
      <c r="F53" t="s">
        <v>368</v>
      </c>
      <c r="G53" s="30">
        <v>45028</v>
      </c>
      <c r="H53" s="12">
        <v>0</v>
      </c>
      <c r="I53" s="54">
        <v>10900</v>
      </c>
      <c r="J53" s="54"/>
      <c r="K53" s="54">
        <v>10900</v>
      </c>
      <c r="L53" s="54"/>
      <c r="M53" s="55"/>
      <c r="O53" s="31"/>
    </row>
    <row r="54" spans="1:15">
      <c r="A54" s="48" t="s">
        <v>500</v>
      </c>
      <c r="B54" s="29" t="s">
        <v>501</v>
      </c>
      <c r="C54" s="81" t="s">
        <v>397</v>
      </c>
      <c r="D54" t="s">
        <v>368</v>
      </c>
      <c r="E54" t="s">
        <v>368</v>
      </c>
      <c r="F54" t="s">
        <v>368</v>
      </c>
      <c r="G54" s="30">
        <v>45028</v>
      </c>
      <c r="H54" s="12">
        <v>0</v>
      </c>
      <c r="I54" s="54">
        <v>10900</v>
      </c>
      <c r="J54" s="54"/>
      <c r="K54" s="54">
        <v>10900</v>
      </c>
      <c r="L54" s="54"/>
      <c r="M54" s="55"/>
      <c r="O54" s="31"/>
    </row>
    <row r="55" spans="1:15">
      <c r="A55" s="48" t="s">
        <v>502</v>
      </c>
      <c r="B55" s="29" t="s">
        <v>503</v>
      </c>
      <c r="C55" s="81" t="s">
        <v>397</v>
      </c>
      <c r="D55" t="s">
        <v>368</v>
      </c>
      <c r="E55" t="s">
        <v>368</v>
      </c>
      <c r="F55" t="s">
        <v>368</v>
      </c>
      <c r="G55" s="30">
        <v>45028</v>
      </c>
      <c r="H55" s="12">
        <v>0</v>
      </c>
      <c r="I55" s="54">
        <v>10900</v>
      </c>
      <c r="J55" s="54"/>
      <c r="K55" s="54">
        <v>10900</v>
      </c>
      <c r="L55" s="54"/>
      <c r="M55" s="55"/>
      <c r="O55" s="31"/>
    </row>
    <row r="56" spans="1:15">
      <c r="A56" s="48" t="s">
        <v>504</v>
      </c>
      <c r="B56" s="29" t="s">
        <v>505</v>
      </c>
      <c r="C56" s="81" t="s">
        <v>397</v>
      </c>
      <c r="D56" t="s">
        <v>368</v>
      </c>
      <c r="E56" t="s">
        <v>368</v>
      </c>
      <c r="F56" t="s">
        <v>368</v>
      </c>
      <c r="G56" s="30">
        <v>45028</v>
      </c>
      <c r="H56" s="12">
        <v>0</v>
      </c>
      <c r="I56" s="54">
        <v>10900</v>
      </c>
      <c r="J56" s="54"/>
      <c r="K56" s="54">
        <v>10900</v>
      </c>
      <c r="L56" s="54"/>
      <c r="M56" s="55"/>
      <c r="O56" s="31"/>
    </row>
    <row r="57" spans="1:15">
      <c r="A57" s="48" t="s">
        <v>506</v>
      </c>
      <c r="B57" s="29" t="s">
        <v>507</v>
      </c>
      <c r="C57" s="81" t="s">
        <v>397</v>
      </c>
      <c r="D57" t="s">
        <v>368</v>
      </c>
      <c r="E57" t="s">
        <v>368</v>
      </c>
      <c r="F57" t="s">
        <v>368</v>
      </c>
      <c r="G57" s="30">
        <v>45028</v>
      </c>
      <c r="H57" s="12">
        <v>0</v>
      </c>
      <c r="I57" s="54">
        <v>10900</v>
      </c>
      <c r="J57" s="54"/>
      <c r="K57" s="54">
        <v>10900</v>
      </c>
      <c r="L57" s="54"/>
      <c r="M57" s="55"/>
      <c r="O57" s="31"/>
    </row>
    <row r="58" spans="1:15">
      <c r="A58" s="48" t="s">
        <v>508</v>
      </c>
      <c r="B58" s="29" t="s">
        <v>509</v>
      </c>
      <c r="C58" s="81" t="s">
        <v>397</v>
      </c>
      <c r="D58" t="s">
        <v>368</v>
      </c>
      <c r="E58" t="s">
        <v>368</v>
      </c>
      <c r="F58" t="s">
        <v>368</v>
      </c>
      <c r="G58" s="30">
        <v>45028</v>
      </c>
      <c r="H58" s="12">
        <v>0</v>
      </c>
      <c r="I58" s="54">
        <v>10900</v>
      </c>
      <c r="J58" s="54"/>
      <c r="K58" s="54">
        <v>10900</v>
      </c>
      <c r="L58" s="54"/>
      <c r="M58" s="55"/>
      <c r="O58" s="31"/>
    </row>
    <row r="59" spans="1:15">
      <c r="A59" s="48" t="s">
        <v>510</v>
      </c>
      <c r="B59" s="29" t="s">
        <v>511</v>
      </c>
      <c r="C59" s="81" t="s">
        <v>397</v>
      </c>
      <c r="D59" t="s">
        <v>368</v>
      </c>
      <c r="E59" t="s">
        <v>368</v>
      </c>
      <c r="F59" t="s">
        <v>368</v>
      </c>
      <c r="G59" s="30">
        <v>45028</v>
      </c>
      <c r="H59" s="12">
        <v>0</v>
      </c>
      <c r="I59" s="54">
        <v>10900</v>
      </c>
      <c r="J59" s="54"/>
      <c r="K59" s="54">
        <v>10900</v>
      </c>
      <c r="L59" s="54"/>
      <c r="M59" s="55"/>
      <c r="O59" s="31"/>
    </row>
    <row r="60" spans="1:15" ht="15" thickBot="1">
      <c r="A60" s="48" t="s">
        <v>512</v>
      </c>
      <c r="B60" s="32" t="s">
        <v>513</v>
      </c>
      <c r="C60" s="82" t="s">
        <v>397</v>
      </c>
      <c r="D60" s="15" t="s">
        <v>368</v>
      </c>
      <c r="E60" s="15" t="s">
        <v>368</v>
      </c>
      <c r="F60" s="15" t="s">
        <v>368</v>
      </c>
      <c r="G60" s="16">
        <v>45028</v>
      </c>
      <c r="H60" s="20">
        <v>0</v>
      </c>
      <c r="I60" s="56">
        <v>10900</v>
      </c>
      <c r="J60" s="56"/>
      <c r="K60" s="56">
        <v>10900</v>
      </c>
      <c r="L60" s="56"/>
      <c r="M60" s="57"/>
      <c r="N60" s="15"/>
      <c r="O60" s="33"/>
    </row>
    <row r="61" spans="1:15">
      <c r="A61" s="72" t="s">
        <v>514</v>
      </c>
      <c r="B61" s="27" t="s">
        <v>515</v>
      </c>
      <c r="C61" s="29" t="s">
        <v>397</v>
      </c>
      <c r="D61" s="41" t="s">
        <v>368</v>
      </c>
      <c r="E61" s="41" t="s">
        <v>368</v>
      </c>
      <c r="F61" s="41" t="s">
        <v>368</v>
      </c>
      <c r="G61" s="14">
        <v>45028</v>
      </c>
      <c r="H61" s="19">
        <v>0</v>
      </c>
      <c r="I61" s="52">
        <v>10900</v>
      </c>
      <c r="J61" s="52"/>
      <c r="K61" s="52">
        <v>10900</v>
      </c>
      <c r="L61" s="52"/>
      <c r="M61" s="53"/>
      <c r="N61" s="13"/>
      <c r="O61" s="28"/>
    </row>
    <row r="62" spans="1:15">
      <c r="A62" s="73" t="s">
        <v>516</v>
      </c>
      <c r="B62" s="29" t="s">
        <v>517</v>
      </c>
      <c r="C62" s="29" t="s">
        <v>397</v>
      </c>
      <c r="D62" s="42" t="s">
        <v>368</v>
      </c>
      <c r="E62" s="42" t="s">
        <v>368</v>
      </c>
      <c r="F62" s="42" t="s">
        <v>368</v>
      </c>
      <c r="G62" s="30">
        <v>45028</v>
      </c>
      <c r="H62" s="12">
        <v>0</v>
      </c>
      <c r="I62" s="54">
        <v>10900</v>
      </c>
      <c r="J62" s="54"/>
      <c r="K62" s="54">
        <v>10900</v>
      </c>
      <c r="L62" s="54"/>
      <c r="M62" s="55"/>
      <c r="O62" s="31"/>
    </row>
    <row r="63" spans="1:15">
      <c r="A63" s="73" t="s">
        <v>518</v>
      </c>
      <c r="B63" s="29" t="s">
        <v>519</v>
      </c>
      <c r="C63" s="29" t="s">
        <v>397</v>
      </c>
      <c r="D63" s="42" t="s">
        <v>368</v>
      </c>
      <c r="E63" s="42" t="s">
        <v>368</v>
      </c>
      <c r="F63" s="42" t="s">
        <v>368</v>
      </c>
      <c r="G63" s="30">
        <v>45028</v>
      </c>
      <c r="H63" s="12">
        <v>0</v>
      </c>
      <c r="I63" s="54">
        <v>10900</v>
      </c>
      <c r="J63" s="54"/>
      <c r="K63" s="54">
        <v>10900</v>
      </c>
      <c r="L63" s="54"/>
      <c r="M63" s="55"/>
      <c r="O63" s="31"/>
    </row>
    <row r="64" spans="1:15">
      <c r="A64" s="73" t="s">
        <v>520</v>
      </c>
      <c r="B64" s="29" t="s">
        <v>521</v>
      </c>
      <c r="C64" s="29" t="s">
        <v>397</v>
      </c>
      <c r="D64" s="42" t="s">
        <v>368</v>
      </c>
      <c r="E64" s="42" t="s">
        <v>368</v>
      </c>
      <c r="F64" s="42" t="s">
        <v>368</v>
      </c>
      <c r="G64" s="30">
        <v>45028</v>
      </c>
      <c r="H64" s="12">
        <v>0</v>
      </c>
      <c r="I64" s="54">
        <v>10900</v>
      </c>
      <c r="J64" s="54"/>
      <c r="K64" s="54">
        <v>10900</v>
      </c>
      <c r="L64" s="54"/>
      <c r="M64" s="55"/>
      <c r="O64" s="31"/>
    </row>
    <row r="65" spans="1:15">
      <c r="A65" s="73" t="s">
        <v>522</v>
      </c>
      <c r="B65" s="29" t="s">
        <v>523</v>
      </c>
      <c r="C65" s="29" t="s">
        <v>397</v>
      </c>
      <c r="D65" s="42" t="s">
        <v>368</v>
      </c>
      <c r="E65" s="42" t="s">
        <v>368</v>
      </c>
      <c r="F65" s="42" t="s">
        <v>368</v>
      </c>
      <c r="G65" s="30">
        <v>45028</v>
      </c>
      <c r="H65" s="12">
        <v>0</v>
      </c>
      <c r="I65" s="54">
        <v>10900</v>
      </c>
      <c r="J65" s="54"/>
      <c r="K65" s="54">
        <v>10900</v>
      </c>
      <c r="L65" s="54"/>
      <c r="M65" s="55"/>
      <c r="O65" s="31"/>
    </row>
    <row r="66" spans="1:15">
      <c r="A66" s="73" t="s">
        <v>524</v>
      </c>
      <c r="B66" s="29" t="s">
        <v>525</v>
      </c>
      <c r="C66" s="29" t="s">
        <v>397</v>
      </c>
      <c r="D66" s="42" t="s">
        <v>368</v>
      </c>
      <c r="E66" s="42" t="s">
        <v>368</v>
      </c>
      <c r="F66" s="42" t="s">
        <v>368</v>
      </c>
      <c r="G66" s="30">
        <v>45028</v>
      </c>
      <c r="H66" s="12">
        <v>0</v>
      </c>
      <c r="I66" s="54">
        <v>10900</v>
      </c>
      <c r="J66" s="54"/>
      <c r="K66" s="54">
        <v>10900</v>
      </c>
      <c r="L66" s="54" t="s">
        <v>17</v>
      </c>
      <c r="M66" s="55"/>
      <c r="O66" s="31"/>
    </row>
    <row r="67" spans="1:15">
      <c r="A67" s="73" t="s">
        <v>526</v>
      </c>
      <c r="B67" s="29" t="s">
        <v>527</v>
      </c>
      <c r="C67" s="29" t="s">
        <v>397</v>
      </c>
      <c r="D67" s="42" t="s">
        <v>368</v>
      </c>
      <c r="E67" s="42" t="s">
        <v>368</v>
      </c>
      <c r="F67" s="42" t="s">
        <v>368</v>
      </c>
      <c r="G67" s="30">
        <v>45028</v>
      </c>
      <c r="H67" s="12">
        <v>0</v>
      </c>
      <c r="I67" s="54">
        <v>10900</v>
      </c>
      <c r="J67" s="54"/>
      <c r="K67" s="54">
        <v>10900</v>
      </c>
      <c r="L67" s="54"/>
      <c r="M67" s="55"/>
      <c r="O67" s="31"/>
    </row>
    <row r="68" spans="1:15">
      <c r="A68" s="73" t="s">
        <v>528</v>
      </c>
      <c r="B68" s="29" t="s">
        <v>529</v>
      </c>
      <c r="C68" s="29" t="s">
        <v>397</v>
      </c>
      <c r="D68" s="42" t="s">
        <v>368</v>
      </c>
      <c r="E68" s="42" t="s">
        <v>368</v>
      </c>
      <c r="F68" s="42" t="s">
        <v>368</v>
      </c>
      <c r="G68" s="30">
        <v>45028</v>
      </c>
      <c r="H68" s="12">
        <v>0</v>
      </c>
      <c r="I68" s="54">
        <v>10900</v>
      </c>
      <c r="J68" s="54"/>
      <c r="K68" s="54">
        <v>10900</v>
      </c>
      <c r="L68" s="54"/>
      <c r="M68" s="55"/>
      <c r="O68" s="31"/>
    </row>
    <row r="69" spans="1:15">
      <c r="A69" s="73" t="s">
        <v>530</v>
      </c>
      <c r="B69" s="29" t="s">
        <v>531</v>
      </c>
      <c r="C69" s="29" t="s">
        <v>397</v>
      </c>
      <c r="D69" s="42" t="s">
        <v>368</v>
      </c>
      <c r="E69" s="42" t="s">
        <v>368</v>
      </c>
      <c r="F69" s="42" t="s">
        <v>368</v>
      </c>
      <c r="G69" s="30">
        <v>45028</v>
      </c>
      <c r="H69" s="12">
        <v>0</v>
      </c>
      <c r="I69" s="54">
        <v>10900</v>
      </c>
      <c r="J69" s="54"/>
      <c r="K69" s="54">
        <v>10900</v>
      </c>
      <c r="L69" s="54"/>
      <c r="M69" s="55"/>
      <c r="O69" s="31"/>
    </row>
    <row r="70" spans="1:15">
      <c r="A70" s="73" t="s">
        <v>532</v>
      </c>
      <c r="B70" s="29" t="s">
        <v>533</v>
      </c>
      <c r="C70" s="29" t="s">
        <v>397</v>
      </c>
      <c r="D70" s="42" t="s">
        <v>368</v>
      </c>
      <c r="E70" s="42" t="s">
        <v>368</v>
      </c>
      <c r="F70" s="42" t="s">
        <v>368</v>
      </c>
      <c r="G70" s="30">
        <v>45028</v>
      </c>
      <c r="H70" s="12">
        <v>0</v>
      </c>
      <c r="I70" s="54">
        <v>10900</v>
      </c>
      <c r="J70" s="54"/>
      <c r="K70" s="54">
        <v>10900</v>
      </c>
      <c r="L70" s="54"/>
      <c r="M70" s="55"/>
      <c r="O70" s="31"/>
    </row>
    <row r="71" spans="1:15">
      <c r="A71" s="73" t="s">
        <v>534</v>
      </c>
      <c r="B71" s="29" t="s">
        <v>535</v>
      </c>
      <c r="C71" s="29" t="s">
        <v>397</v>
      </c>
      <c r="D71" s="42" t="s">
        <v>368</v>
      </c>
      <c r="E71" s="42" t="s">
        <v>368</v>
      </c>
      <c r="F71" s="42" t="s">
        <v>368</v>
      </c>
      <c r="G71" s="30">
        <v>45028</v>
      </c>
      <c r="H71" s="12">
        <v>0</v>
      </c>
      <c r="I71" s="54">
        <v>10900</v>
      </c>
      <c r="J71" s="54"/>
      <c r="K71" s="54">
        <v>10900</v>
      </c>
      <c r="L71" s="54"/>
      <c r="M71" s="55"/>
      <c r="O71" s="31"/>
    </row>
    <row r="72" spans="1:15">
      <c r="A72" s="73" t="s">
        <v>536</v>
      </c>
      <c r="B72" s="29" t="s">
        <v>537</v>
      </c>
      <c r="C72" s="29" t="s">
        <v>397</v>
      </c>
      <c r="D72" s="42" t="s">
        <v>368</v>
      </c>
      <c r="E72" s="42" t="s">
        <v>368</v>
      </c>
      <c r="F72" s="42" t="s">
        <v>368</v>
      </c>
      <c r="G72" s="30">
        <v>45028</v>
      </c>
      <c r="H72" s="12">
        <v>0</v>
      </c>
      <c r="I72" s="54">
        <v>10900</v>
      </c>
      <c r="J72" s="54"/>
      <c r="K72" s="54">
        <v>10900</v>
      </c>
      <c r="L72" s="54"/>
      <c r="M72" s="55"/>
      <c r="O72" s="31"/>
    </row>
    <row r="73" spans="1:15">
      <c r="A73" s="73" t="s">
        <v>538</v>
      </c>
      <c r="B73" s="29" t="s">
        <v>539</v>
      </c>
      <c r="C73" s="29" t="s">
        <v>397</v>
      </c>
      <c r="D73" s="42" t="s">
        <v>368</v>
      </c>
      <c r="E73" s="42" t="s">
        <v>368</v>
      </c>
      <c r="F73" s="42" t="s">
        <v>368</v>
      </c>
      <c r="G73" s="30">
        <v>45028</v>
      </c>
      <c r="H73" s="12">
        <v>0</v>
      </c>
      <c r="I73" s="54">
        <v>10900</v>
      </c>
      <c r="J73" s="54"/>
      <c r="K73" s="54">
        <v>10900</v>
      </c>
      <c r="L73" s="54"/>
      <c r="M73" s="55"/>
      <c r="O73" s="31"/>
    </row>
    <row r="74" spans="1:15">
      <c r="A74" s="73" t="s">
        <v>540</v>
      </c>
      <c r="B74" s="29" t="s">
        <v>541</v>
      </c>
      <c r="C74" s="29" t="s">
        <v>397</v>
      </c>
      <c r="D74" s="42" t="s">
        <v>368</v>
      </c>
      <c r="E74" s="42" t="s">
        <v>368</v>
      </c>
      <c r="F74" s="42" t="s">
        <v>368</v>
      </c>
      <c r="G74" s="30">
        <v>45028</v>
      </c>
      <c r="H74" s="12">
        <v>0</v>
      </c>
      <c r="I74" s="54">
        <v>10900</v>
      </c>
      <c r="J74" s="54"/>
      <c r="K74" s="54">
        <v>10900</v>
      </c>
      <c r="L74" s="54"/>
      <c r="M74" s="55"/>
      <c r="O74" s="31"/>
    </row>
    <row r="75" spans="1:15">
      <c r="A75" s="73" t="s">
        <v>542</v>
      </c>
      <c r="B75" s="29" t="s">
        <v>543</v>
      </c>
      <c r="C75" s="29" t="s">
        <v>397</v>
      </c>
      <c r="D75" s="42" t="s">
        <v>368</v>
      </c>
      <c r="E75" s="42" t="s">
        <v>368</v>
      </c>
      <c r="F75" s="42" t="s">
        <v>368</v>
      </c>
      <c r="G75" s="30">
        <v>45028</v>
      </c>
      <c r="H75" s="12">
        <v>0</v>
      </c>
      <c r="I75" s="54">
        <v>10900</v>
      </c>
      <c r="J75" s="54"/>
      <c r="K75" s="54">
        <v>10900</v>
      </c>
      <c r="L75" s="54"/>
      <c r="M75" s="55"/>
      <c r="O75" s="31"/>
    </row>
    <row r="76" spans="1:15">
      <c r="A76" s="73" t="s">
        <v>544</v>
      </c>
      <c r="B76" s="29" t="s">
        <v>545</v>
      </c>
      <c r="C76" s="29" t="s">
        <v>397</v>
      </c>
      <c r="D76" s="42" t="s">
        <v>368</v>
      </c>
      <c r="E76" s="42" t="s">
        <v>368</v>
      </c>
      <c r="F76" s="42" t="s">
        <v>368</v>
      </c>
      <c r="G76" s="30">
        <v>45028</v>
      </c>
      <c r="H76" s="12">
        <v>0</v>
      </c>
      <c r="I76" s="54">
        <v>10900</v>
      </c>
      <c r="J76" s="54"/>
      <c r="K76" s="54">
        <v>10900</v>
      </c>
      <c r="L76" s="54"/>
      <c r="M76" s="55"/>
      <c r="O76" s="31"/>
    </row>
    <row r="77" spans="1:15">
      <c r="A77" s="73" t="s">
        <v>546</v>
      </c>
      <c r="B77" s="29" t="s">
        <v>547</v>
      </c>
      <c r="C77" s="29" t="s">
        <v>397</v>
      </c>
      <c r="D77" s="42" t="s">
        <v>368</v>
      </c>
      <c r="E77" s="42" t="s">
        <v>368</v>
      </c>
      <c r="F77" s="42" t="s">
        <v>368</v>
      </c>
      <c r="G77" s="30">
        <v>45028</v>
      </c>
      <c r="H77" s="12">
        <v>0</v>
      </c>
      <c r="I77" s="54">
        <v>10900</v>
      </c>
      <c r="J77" s="54"/>
      <c r="K77" s="54">
        <v>10900</v>
      </c>
      <c r="L77" s="54"/>
      <c r="M77" s="55"/>
      <c r="O77" s="31"/>
    </row>
    <row r="78" spans="1:15">
      <c r="A78" s="73" t="s">
        <v>365</v>
      </c>
      <c r="B78" s="29" t="s">
        <v>366</v>
      </c>
      <c r="C78" s="29" t="s">
        <v>367</v>
      </c>
      <c r="D78" s="42" t="s">
        <v>368</v>
      </c>
      <c r="E78" s="42" t="s">
        <v>368</v>
      </c>
      <c r="F78" s="42" t="s">
        <v>368</v>
      </c>
      <c r="G78" s="30">
        <v>45028</v>
      </c>
      <c r="H78" s="12">
        <v>0</v>
      </c>
      <c r="I78" s="54">
        <v>0</v>
      </c>
      <c r="J78" s="54"/>
      <c r="K78" s="54">
        <v>0</v>
      </c>
      <c r="L78" s="54">
        <v>243875</v>
      </c>
      <c r="M78" s="55">
        <v>243875</v>
      </c>
      <c r="O78" s="31"/>
    </row>
    <row r="79" spans="1:15">
      <c r="A79" s="73" t="s">
        <v>370</v>
      </c>
      <c r="B79" s="29" t="s">
        <v>371</v>
      </c>
      <c r="C79" s="29" t="s">
        <v>367</v>
      </c>
      <c r="D79" s="42" t="s">
        <v>368</v>
      </c>
      <c r="E79" s="42" t="s">
        <v>368</v>
      </c>
      <c r="F79" s="42" t="s">
        <v>368</v>
      </c>
      <c r="G79" s="30">
        <v>45028</v>
      </c>
      <c r="H79" s="12">
        <v>0</v>
      </c>
      <c r="I79" s="54">
        <v>0</v>
      </c>
      <c r="J79" s="54"/>
      <c r="K79" s="54">
        <v>0</v>
      </c>
      <c r="L79" s="54">
        <v>243875</v>
      </c>
      <c r="M79" s="55">
        <v>243875</v>
      </c>
      <c r="O79" s="31"/>
    </row>
    <row r="80" spans="1:15">
      <c r="A80" s="73" t="s">
        <v>372</v>
      </c>
      <c r="B80" s="29" t="s">
        <v>373</v>
      </c>
      <c r="C80" s="29" t="s">
        <v>367</v>
      </c>
      <c r="D80" s="42" t="s">
        <v>368</v>
      </c>
      <c r="E80" s="42" t="s">
        <v>368</v>
      </c>
      <c r="F80" s="42" t="s">
        <v>368</v>
      </c>
      <c r="G80" s="30">
        <v>45028</v>
      </c>
      <c r="H80" s="12">
        <v>0</v>
      </c>
      <c r="I80" s="54">
        <v>0</v>
      </c>
      <c r="J80" s="54"/>
      <c r="K80" s="54">
        <v>0</v>
      </c>
      <c r="L80" s="54">
        <v>243875</v>
      </c>
      <c r="M80" s="55">
        <v>243875</v>
      </c>
      <c r="O80" s="31"/>
    </row>
    <row r="81" spans="1:15">
      <c r="A81" s="73" t="s">
        <v>374</v>
      </c>
      <c r="B81" s="29" t="s">
        <v>375</v>
      </c>
      <c r="C81" s="29" t="s">
        <v>367</v>
      </c>
      <c r="D81" s="42" t="s">
        <v>368</v>
      </c>
      <c r="E81" s="42" t="s">
        <v>368</v>
      </c>
      <c r="F81" s="42" t="s">
        <v>368</v>
      </c>
      <c r="G81" s="30">
        <v>45028</v>
      </c>
      <c r="H81" s="12">
        <v>0</v>
      </c>
      <c r="I81" s="54">
        <v>0</v>
      </c>
      <c r="J81" s="54"/>
      <c r="K81" s="54">
        <v>0</v>
      </c>
      <c r="L81" s="54">
        <v>243875</v>
      </c>
      <c r="M81" s="55">
        <v>243875</v>
      </c>
      <c r="O81" s="31"/>
    </row>
    <row r="82" spans="1:15">
      <c r="A82" s="73" t="s">
        <v>376</v>
      </c>
      <c r="B82" s="29" t="s">
        <v>377</v>
      </c>
      <c r="C82" s="29" t="s">
        <v>367</v>
      </c>
      <c r="D82" s="42" t="s">
        <v>368</v>
      </c>
      <c r="E82" s="42" t="s">
        <v>368</v>
      </c>
      <c r="F82" s="42" t="s">
        <v>368</v>
      </c>
      <c r="G82" s="30">
        <v>45028</v>
      </c>
      <c r="H82" s="12">
        <v>0</v>
      </c>
      <c r="I82" s="54">
        <v>0</v>
      </c>
      <c r="J82" s="54"/>
      <c r="K82" s="54">
        <v>0</v>
      </c>
      <c r="L82" s="54">
        <v>243875</v>
      </c>
      <c r="M82" s="55">
        <v>243875</v>
      </c>
      <c r="O82" s="31"/>
    </row>
    <row r="83" spans="1:15">
      <c r="A83" s="73" t="s">
        <v>378</v>
      </c>
      <c r="B83" s="29" t="s">
        <v>379</v>
      </c>
      <c r="C83" s="29" t="s">
        <v>367</v>
      </c>
      <c r="D83" s="42" t="s">
        <v>368</v>
      </c>
      <c r="E83" s="42" t="s">
        <v>368</v>
      </c>
      <c r="F83" s="42" t="s">
        <v>368</v>
      </c>
      <c r="G83" s="30">
        <v>45028</v>
      </c>
      <c r="H83" s="12">
        <v>0</v>
      </c>
      <c r="I83" s="54">
        <v>0</v>
      </c>
      <c r="J83" s="54"/>
      <c r="K83" s="54">
        <v>0</v>
      </c>
      <c r="L83" s="54">
        <v>243875</v>
      </c>
      <c r="M83" s="55">
        <v>243875</v>
      </c>
      <c r="O83" s="31"/>
    </row>
    <row r="84" spans="1:15" ht="15" thickBot="1">
      <c r="A84" s="74" t="s">
        <v>380</v>
      </c>
      <c r="B84" s="32" t="s">
        <v>381</v>
      </c>
      <c r="C84" s="29" t="s">
        <v>367</v>
      </c>
      <c r="D84" s="43" t="s">
        <v>368</v>
      </c>
      <c r="E84" s="43" t="s">
        <v>368</v>
      </c>
      <c r="F84" s="43" t="s">
        <v>368</v>
      </c>
      <c r="G84" s="16">
        <v>45028</v>
      </c>
      <c r="H84" s="20">
        <v>0</v>
      </c>
      <c r="I84" s="56">
        <v>0</v>
      </c>
      <c r="J84" s="56"/>
      <c r="K84" s="56">
        <v>0</v>
      </c>
      <c r="L84" s="56">
        <v>243875</v>
      </c>
      <c r="M84" s="57">
        <v>243875</v>
      </c>
      <c r="N84" s="15"/>
      <c r="O84" s="33"/>
    </row>
    <row r="85" spans="1:15">
      <c r="A85" s="72" t="s">
        <v>382</v>
      </c>
      <c r="B85" s="27" t="s">
        <v>383</v>
      </c>
      <c r="C85" s="80" t="s">
        <v>367</v>
      </c>
      <c r="D85" s="13" t="s">
        <v>368</v>
      </c>
      <c r="E85" s="13" t="s">
        <v>368</v>
      </c>
      <c r="F85" s="13" t="s">
        <v>368</v>
      </c>
      <c r="G85" s="14">
        <v>45028</v>
      </c>
      <c r="H85" s="19">
        <v>0</v>
      </c>
      <c r="I85" s="52">
        <v>0</v>
      </c>
      <c r="J85" s="52"/>
      <c r="K85" s="52">
        <v>0</v>
      </c>
      <c r="L85" s="52">
        <v>243875</v>
      </c>
      <c r="M85" s="53">
        <v>243875</v>
      </c>
      <c r="N85" s="13"/>
      <c r="O85" s="28"/>
    </row>
    <row r="86" spans="1:15">
      <c r="A86" s="73" t="s">
        <v>384</v>
      </c>
      <c r="B86" s="29" t="s">
        <v>385</v>
      </c>
      <c r="C86" s="81" t="s">
        <v>367</v>
      </c>
      <c r="D86" t="s">
        <v>368</v>
      </c>
      <c r="E86" t="s">
        <v>368</v>
      </c>
      <c r="F86" t="s">
        <v>368</v>
      </c>
      <c r="G86" s="30">
        <v>45028</v>
      </c>
      <c r="H86" s="12">
        <v>0</v>
      </c>
      <c r="I86" s="54">
        <v>0</v>
      </c>
      <c r="J86" s="54"/>
      <c r="K86" s="54">
        <v>0</v>
      </c>
      <c r="L86" s="54">
        <v>243875</v>
      </c>
      <c r="M86" s="55">
        <v>243875</v>
      </c>
      <c r="O86" s="31"/>
    </row>
    <row r="87" spans="1:15">
      <c r="A87" s="73" t="s">
        <v>386</v>
      </c>
      <c r="B87" s="29" t="s">
        <v>387</v>
      </c>
      <c r="C87" s="81" t="s">
        <v>367</v>
      </c>
      <c r="D87" t="s">
        <v>368</v>
      </c>
      <c r="E87" t="s">
        <v>368</v>
      </c>
      <c r="F87" t="s">
        <v>368</v>
      </c>
      <c r="G87" s="30">
        <v>45028</v>
      </c>
      <c r="H87" s="12">
        <v>0</v>
      </c>
      <c r="I87" s="54">
        <v>0</v>
      </c>
      <c r="J87" s="54"/>
      <c r="K87" s="54">
        <v>0</v>
      </c>
      <c r="L87" s="54">
        <v>243875</v>
      </c>
      <c r="M87" s="55">
        <v>243875</v>
      </c>
      <c r="O87" s="31"/>
    </row>
    <row r="88" spans="1:15">
      <c r="A88" s="73" t="s">
        <v>388</v>
      </c>
      <c r="B88" s="29" t="s">
        <v>389</v>
      </c>
      <c r="C88" s="81" t="s">
        <v>367</v>
      </c>
      <c r="D88" t="s">
        <v>368</v>
      </c>
      <c r="E88" t="s">
        <v>368</v>
      </c>
      <c r="F88" t="s">
        <v>368</v>
      </c>
      <c r="G88" s="30">
        <v>45028</v>
      </c>
      <c r="H88" s="12">
        <v>0</v>
      </c>
      <c r="I88" s="54">
        <v>0</v>
      </c>
      <c r="J88" s="54"/>
      <c r="K88" s="54">
        <v>0</v>
      </c>
      <c r="L88" s="54">
        <v>243875</v>
      </c>
      <c r="M88" s="55">
        <v>243875</v>
      </c>
      <c r="O88" s="31"/>
    </row>
    <row r="89" spans="1:15">
      <c r="A89" s="73" t="s">
        <v>390</v>
      </c>
      <c r="B89" s="29" t="s">
        <v>391</v>
      </c>
      <c r="C89" s="81" t="s">
        <v>367</v>
      </c>
      <c r="D89" t="s">
        <v>368</v>
      </c>
      <c r="E89" t="s">
        <v>368</v>
      </c>
      <c r="F89" t="s">
        <v>368</v>
      </c>
      <c r="G89" s="30">
        <v>45028</v>
      </c>
      <c r="H89" s="12">
        <v>0</v>
      </c>
      <c r="I89" s="54">
        <v>0</v>
      </c>
      <c r="J89" s="54"/>
      <c r="K89" s="54">
        <v>0</v>
      </c>
      <c r="L89" s="54">
        <v>243875</v>
      </c>
      <c r="M89" s="55">
        <v>243875</v>
      </c>
      <c r="O89" s="31"/>
    </row>
    <row r="90" spans="1:15" ht="15" thickBot="1">
      <c r="A90" s="73" t="s">
        <v>392</v>
      </c>
      <c r="B90" s="29" t="s">
        <v>393</v>
      </c>
      <c r="C90" s="81" t="s">
        <v>367</v>
      </c>
      <c r="D90" t="s">
        <v>368</v>
      </c>
      <c r="E90" t="s">
        <v>368</v>
      </c>
      <c r="F90" t="s">
        <v>368</v>
      </c>
      <c r="G90" s="30">
        <v>45028</v>
      </c>
      <c r="H90" s="12">
        <v>0</v>
      </c>
      <c r="I90" s="54">
        <v>0</v>
      </c>
      <c r="J90" s="54"/>
      <c r="K90" s="54">
        <v>0</v>
      </c>
      <c r="L90" s="54">
        <v>243875</v>
      </c>
      <c r="M90" s="55">
        <v>243875</v>
      </c>
      <c r="O90" s="31"/>
    </row>
    <row r="91" spans="1:15">
      <c r="B91" s="59" t="s">
        <v>629</v>
      </c>
      <c r="C91" s="65"/>
      <c r="D91" s="65"/>
      <c r="E91" s="65"/>
      <c r="F91" s="13"/>
      <c r="G91" s="13"/>
      <c r="H91" s="23">
        <f>SUM(H3:H90)</f>
        <v>0</v>
      </c>
      <c r="I91" s="23">
        <f>SUM(I3:I90)</f>
        <v>817500</v>
      </c>
      <c r="J91" s="23"/>
      <c r="K91" s="23">
        <f>SUM(K3:K90)</f>
        <v>817500</v>
      </c>
      <c r="L91" s="13"/>
      <c r="M91" s="28"/>
      <c r="N91" s="13"/>
      <c r="O91" s="28"/>
    </row>
    <row r="92" spans="1:15">
      <c r="B92" s="60" t="s">
        <v>630</v>
      </c>
      <c r="C92" s="66"/>
      <c r="D92" s="66"/>
      <c r="E92" s="66"/>
      <c r="H92" s="58"/>
      <c r="I92" s="58" t="e">
        <f>SUM(#REF!)</f>
        <v>#REF!</v>
      </c>
      <c r="J92" s="58"/>
      <c r="K92" s="58" t="e">
        <f>SUM(#REF!)</f>
        <v>#REF!</v>
      </c>
      <c r="M92" s="31"/>
      <c r="O92" s="31"/>
    </row>
    <row r="93" spans="1:15" ht="15" thickBot="1">
      <c r="B93" s="61" t="s">
        <v>631</v>
      </c>
      <c r="C93" s="67"/>
      <c r="D93" s="67"/>
      <c r="E93" s="67"/>
      <c r="F93" s="15"/>
      <c r="G93" s="15"/>
      <c r="H93" s="25"/>
      <c r="I93" s="58"/>
      <c r="J93" s="58"/>
      <c r="K93" s="25"/>
      <c r="L93" s="25" t="e">
        <f>SUM(#REF!)</f>
        <v>#REF!</v>
      </c>
      <c r="M93" s="25" t="e">
        <f>SUM(#REF!)</f>
        <v>#REF!</v>
      </c>
      <c r="N93" s="15"/>
      <c r="O93" s="33"/>
    </row>
    <row r="94" spans="1:15" ht="15" thickBot="1">
      <c r="B94" s="59" t="s">
        <v>632</v>
      </c>
      <c r="C94" s="65"/>
      <c r="D94" s="65"/>
      <c r="E94" s="65"/>
      <c r="F94" s="13"/>
      <c r="G94" s="13"/>
      <c r="H94" s="23">
        <f>H91/61.8913</f>
        <v>0</v>
      </c>
      <c r="I94" s="23" t="e">
        <f>(I91/61.8913)+(I92/61.8913)</f>
        <v>#REF!</v>
      </c>
      <c r="J94" s="23"/>
      <c r="K94" s="23" t="e">
        <f>(K91/61.8913)+(K92/61.8913)</f>
        <v>#REF!</v>
      </c>
      <c r="L94" s="23" t="e">
        <f>L93/1374.59</f>
        <v>#REF!</v>
      </c>
      <c r="M94" s="24" t="e">
        <f>M93/1374.59</f>
        <v>#REF!</v>
      </c>
      <c r="N94" s="13"/>
      <c r="O94" s="28"/>
    </row>
    <row r="95" spans="1:15">
      <c r="B95" s="62" t="s">
        <v>633</v>
      </c>
      <c r="C95" s="68"/>
      <c r="D95" s="68"/>
      <c r="E95" s="68"/>
      <c r="F95" s="13"/>
      <c r="G95" s="13"/>
      <c r="H95" s="13"/>
      <c r="I95" s="13"/>
      <c r="J95" s="13"/>
      <c r="K95" s="13"/>
      <c r="L95" s="13"/>
      <c r="M95" s="24" t="e">
        <f>SUM(I94+L94)</f>
        <v>#REF!</v>
      </c>
      <c r="O95" s="31"/>
    </row>
    <row r="96" spans="1:15" ht="15" thickBot="1">
      <c r="B96" s="63" t="s">
        <v>634</v>
      </c>
      <c r="C96" s="69"/>
      <c r="D96" s="69"/>
      <c r="E96" s="69"/>
      <c r="F96" s="15"/>
      <c r="G96" s="15" t="s">
        <v>17</v>
      </c>
      <c r="H96" s="15"/>
      <c r="I96" s="15"/>
      <c r="J96" s="15"/>
      <c r="K96" s="15"/>
      <c r="L96" s="15"/>
      <c r="M96" s="26" t="e">
        <f>SUM(K94+M94)</f>
        <v>#REF!</v>
      </c>
      <c r="N96" s="15"/>
      <c r="O96" s="33"/>
    </row>
  </sheetData>
  <autoFilter ref="A2:O96" xr:uid="{4BF698D4-3D3C-4A1F-98E7-A59E6983AF59}">
    <sortState xmlns:xlrd2="http://schemas.microsoft.com/office/spreadsheetml/2017/richdata2" ref="A3:O96">
      <sortCondition ref="E2:E96"/>
    </sortState>
  </autoFilter>
  <phoneticPr fontId="1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F3DA2-BBAC-4ED6-AE8A-D80106369B7F}">
  <dimension ref="A1:I42"/>
  <sheetViews>
    <sheetView showGridLines="0" workbookViewId="0"/>
  </sheetViews>
  <sheetFormatPr defaultRowHeight="15" customHeight="1"/>
  <cols>
    <col min="1" max="1" width="19.28515625" bestFit="1" customWidth="1"/>
    <col min="2" max="2" width="20.85546875" bestFit="1" customWidth="1"/>
    <col min="3" max="3" width="33.5703125" bestFit="1" customWidth="1"/>
    <col min="4" max="4" width="21.5703125" bestFit="1" customWidth="1"/>
    <col min="5" max="6" width="21.85546875" bestFit="1" customWidth="1"/>
    <col min="7" max="7" width="20.42578125" bestFit="1" customWidth="1"/>
    <col min="8" max="8" width="26.42578125" bestFit="1" customWidth="1"/>
  </cols>
  <sheetData>
    <row r="1" spans="1:9">
      <c r="A1" s="90" t="s">
        <v>635</v>
      </c>
      <c r="B1" s="92" t="s">
        <v>636</v>
      </c>
    </row>
    <row r="2" spans="1:9"/>
    <row r="3" spans="1:9">
      <c r="B3" s="95" t="s">
        <v>637</v>
      </c>
      <c r="C3" s="96" t="s">
        <v>638</v>
      </c>
      <c r="D3" s="97" t="s">
        <v>639</v>
      </c>
      <c r="F3" s="107" t="s">
        <v>640</v>
      </c>
      <c r="G3" s="388">
        <f>G42</f>
        <v>0</v>
      </c>
    </row>
    <row r="4" spans="1:9">
      <c r="B4" s="98">
        <v>0</v>
      </c>
      <c r="C4" s="91" t="s">
        <v>170</v>
      </c>
      <c r="D4" s="99">
        <v>0</v>
      </c>
      <c r="F4" s="108" t="s">
        <v>641</v>
      </c>
      <c r="G4" s="389">
        <f>H42</f>
        <v>0</v>
      </c>
    </row>
    <row r="5" spans="1:9">
      <c r="B5" s="98">
        <v>0</v>
      </c>
      <c r="C5" s="91" t="s">
        <v>171</v>
      </c>
      <c r="D5" s="99">
        <v>0</v>
      </c>
      <c r="F5" s="90"/>
    </row>
    <row r="6" spans="1:9">
      <c r="B6" s="98">
        <v>0</v>
      </c>
      <c r="C6" s="91" t="s">
        <v>172</v>
      </c>
      <c r="D6" s="99">
        <v>0</v>
      </c>
      <c r="F6" s="90"/>
    </row>
    <row r="7" spans="1:9">
      <c r="B7" s="98">
        <v>0</v>
      </c>
      <c r="C7" s="91" t="s">
        <v>173</v>
      </c>
      <c r="D7" s="99">
        <v>0</v>
      </c>
      <c r="F7" s="90"/>
    </row>
    <row r="8" spans="1:9">
      <c r="B8" s="98">
        <v>0</v>
      </c>
      <c r="C8" s="91" t="s">
        <v>174</v>
      </c>
      <c r="D8" s="99">
        <v>0</v>
      </c>
      <c r="F8" s="90"/>
    </row>
    <row r="9" spans="1:9">
      <c r="B9" s="98">
        <v>0</v>
      </c>
      <c r="C9" s="91" t="s">
        <v>175</v>
      </c>
      <c r="D9" s="99">
        <v>0</v>
      </c>
      <c r="F9" s="90"/>
    </row>
    <row r="10" spans="1:9">
      <c r="B10" s="98">
        <v>0</v>
      </c>
      <c r="C10" s="91" t="s">
        <v>176</v>
      </c>
      <c r="D10" s="99">
        <v>0</v>
      </c>
      <c r="F10" s="90"/>
    </row>
    <row r="11" spans="1:9">
      <c r="B11" s="98">
        <v>0</v>
      </c>
      <c r="C11" s="91" t="s">
        <v>177</v>
      </c>
      <c r="D11" s="99">
        <v>0</v>
      </c>
    </row>
    <row r="12" spans="1:9">
      <c r="B12" s="98">
        <v>0</v>
      </c>
      <c r="C12" s="91" t="s">
        <v>178</v>
      </c>
      <c r="D12" s="99">
        <v>0</v>
      </c>
      <c r="I12" s="90"/>
    </row>
    <row r="13" spans="1:9">
      <c r="B13" s="98">
        <v>0</v>
      </c>
      <c r="C13" s="91" t="s">
        <v>179</v>
      </c>
      <c r="D13" s="99">
        <v>0</v>
      </c>
      <c r="I13" s="90"/>
    </row>
    <row r="14" spans="1:9">
      <c r="B14" s="98">
        <v>0</v>
      </c>
      <c r="C14" s="91" t="s">
        <v>180</v>
      </c>
      <c r="D14" s="99">
        <v>0</v>
      </c>
      <c r="I14" s="90"/>
    </row>
    <row r="15" spans="1:9">
      <c r="B15" s="98">
        <v>0</v>
      </c>
      <c r="C15" s="91" t="s">
        <v>181</v>
      </c>
      <c r="D15" s="99">
        <v>0</v>
      </c>
      <c r="I15" s="90"/>
    </row>
    <row r="16" spans="1:9">
      <c r="B16" s="98">
        <v>0</v>
      </c>
      <c r="C16" s="91" t="s">
        <v>182</v>
      </c>
      <c r="D16" s="99">
        <v>0</v>
      </c>
      <c r="I16" s="90"/>
    </row>
    <row r="17" spans="2:9">
      <c r="B17" s="98">
        <v>0</v>
      </c>
      <c r="C17" s="91" t="s">
        <v>183</v>
      </c>
      <c r="D17" s="99">
        <v>0</v>
      </c>
      <c r="I17" s="90"/>
    </row>
    <row r="18" spans="2:9">
      <c r="B18" s="100">
        <f>SUM(B4:B17)</f>
        <v>0</v>
      </c>
      <c r="C18" s="101" t="s">
        <v>642</v>
      </c>
      <c r="D18" s="102">
        <f>SUM(D4:D17)</f>
        <v>0</v>
      </c>
      <c r="I18" s="90"/>
    </row>
    <row r="19" spans="2:9">
      <c r="I19" s="90"/>
    </row>
    <row r="20" spans="2:9">
      <c r="I20" s="90"/>
    </row>
    <row r="21" spans="2:9" ht="14.65" customHeight="1">
      <c r="B21" s="444" t="s">
        <v>643</v>
      </c>
      <c r="C21" s="445"/>
      <c r="D21" s="445"/>
      <c r="E21" s="445"/>
      <c r="F21" s="445"/>
      <c r="G21" s="445"/>
      <c r="H21" s="445"/>
      <c r="I21" s="90"/>
    </row>
    <row r="22" spans="2:9" ht="14.65" customHeight="1">
      <c r="B22" s="236" t="s">
        <v>186</v>
      </c>
      <c r="C22" s="103" t="s">
        <v>644</v>
      </c>
      <c r="D22" s="94" t="s">
        <v>645</v>
      </c>
      <c r="E22" s="94" t="s">
        <v>646</v>
      </c>
      <c r="F22" s="94" t="s">
        <v>647</v>
      </c>
      <c r="G22" s="94" t="s">
        <v>648</v>
      </c>
      <c r="H22" s="94" t="s">
        <v>649</v>
      </c>
      <c r="I22" s="90"/>
    </row>
    <row r="23" spans="2:9" ht="14.65" customHeight="1">
      <c r="B23" s="238"/>
      <c r="C23" s="92"/>
      <c r="D23" s="92" t="s">
        <v>177</v>
      </c>
      <c r="E23" s="93">
        <v>45292</v>
      </c>
      <c r="F23" s="93">
        <v>45323</v>
      </c>
      <c r="G23" s="92"/>
      <c r="H23" s="92"/>
      <c r="I23" s="90"/>
    </row>
    <row r="24" spans="2:9" ht="14.65" customHeight="1">
      <c r="B24" s="238"/>
      <c r="C24" s="92"/>
      <c r="D24" s="92"/>
      <c r="E24" s="93"/>
      <c r="F24" s="93"/>
      <c r="G24" s="92"/>
      <c r="H24" s="92"/>
      <c r="I24" s="90"/>
    </row>
    <row r="25" spans="2:9" ht="14.65" customHeight="1">
      <c r="B25" s="238"/>
      <c r="C25" s="92"/>
      <c r="D25" s="92"/>
      <c r="E25" s="93"/>
      <c r="F25" s="93"/>
      <c r="G25" s="92"/>
      <c r="H25" s="92"/>
      <c r="I25" s="90"/>
    </row>
    <row r="26" spans="2:9" ht="14.65" customHeight="1">
      <c r="B26" s="238"/>
      <c r="C26" s="92"/>
      <c r="D26" s="92"/>
      <c r="E26" s="93"/>
      <c r="F26" s="93"/>
      <c r="G26" s="92"/>
      <c r="H26" s="92"/>
      <c r="I26" s="90"/>
    </row>
    <row r="27" spans="2:9" ht="14.65" customHeight="1">
      <c r="B27" s="238"/>
      <c r="C27" s="92"/>
      <c r="D27" s="92"/>
      <c r="E27" s="93"/>
      <c r="F27" s="93"/>
      <c r="G27" s="92"/>
      <c r="H27" s="92"/>
      <c r="I27" s="90"/>
    </row>
    <row r="28" spans="2:9" ht="14.65" customHeight="1">
      <c r="B28" s="238"/>
      <c r="C28" s="92"/>
      <c r="D28" s="92"/>
      <c r="E28" s="92"/>
      <c r="F28" s="92"/>
      <c r="G28" s="92"/>
      <c r="H28" s="92"/>
      <c r="I28" s="90"/>
    </row>
    <row r="29" spans="2:9" ht="14.65" customHeight="1">
      <c r="B29" s="238"/>
      <c r="C29" s="92"/>
      <c r="D29" s="92"/>
      <c r="E29" s="92"/>
      <c r="F29" s="92"/>
      <c r="G29" s="241"/>
      <c r="H29" s="241"/>
      <c r="I29" s="90"/>
    </row>
    <row r="30" spans="2:9">
      <c r="B30" s="239"/>
      <c r="C30" s="240" t="s">
        <v>650</v>
      </c>
      <c r="D30" s="201"/>
      <c r="E30" s="201"/>
      <c r="F30" s="201"/>
      <c r="G30" s="201">
        <f>SUM(G23:G29)</f>
        <v>0</v>
      </c>
      <c r="H30" s="201">
        <f>SUM(H23:H29)</f>
        <v>0</v>
      </c>
      <c r="I30" s="90"/>
    </row>
    <row r="33" spans="2:8">
      <c r="B33" s="446" t="s">
        <v>651</v>
      </c>
      <c r="C33" s="447"/>
      <c r="D33" s="447"/>
      <c r="E33" s="447"/>
      <c r="F33" s="447"/>
      <c r="G33" s="447"/>
      <c r="H33" s="447"/>
    </row>
    <row r="34" spans="2:8">
      <c r="B34" s="242" t="s">
        <v>186</v>
      </c>
      <c r="C34" s="243" t="s">
        <v>644</v>
      </c>
      <c r="D34" s="244" t="s">
        <v>645</v>
      </c>
      <c r="E34" s="244" t="s">
        <v>646</v>
      </c>
      <c r="F34" s="244" t="s">
        <v>647</v>
      </c>
      <c r="G34" s="244" t="s">
        <v>648</v>
      </c>
      <c r="H34" s="244" t="s">
        <v>649</v>
      </c>
    </row>
    <row r="35" spans="2:8">
      <c r="B35" s="238"/>
      <c r="C35" s="92"/>
      <c r="D35" s="92" t="s">
        <v>177</v>
      </c>
      <c r="E35" s="93">
        <v>45292</v>
      </c>
      <c r="F35" s="93">
        <v>45323</v>
      </c>
      <c r="G35" s="92"/>
      <c r="H35" s="92"/>
    </row>
    <row r="36" spans="2:8">
      <c r="B36" s="238"/>
      <c r="C36" s="92"/>
      <c r="D36" s="92"/>
      <c r="E36" s="93"/>
      <c r="F36" s="93"/>
      <c r="G36" s="92"/>
      <c r="H36" s="92"/>
    </row>
    <row r="37" spans="2:8">
      <c r="B37" s="238"/>
      <c r="C37" s="92"/>
      <c r="D37" s="92"/>
      <c r="E37" s="93"/>
      <c r="F37" s="93"/>
      <c r="G37" s="92"/>
      <c r="H37" s="92"/>
    </row>
    <row r="38" spans="2:8">
      <c r="B38" s="238"/>
      <c r="C38" s="92"/>
      <c r="D38" s="92"/>
      <c r="E38" s="93"/>
      <c r="F38" s="93"/>
      <c r="G38" s="92"/>
      <c r="H38" s="92"/>
    </row>
    <row r="39" spans="2:8">
      <c r="B39" s="238"/>
      <c r="C39" s="92"/>
      <c r="D39" s="92"/>
      <c r="E39" s="93"/>
      <c r="F39" s="93"/>
      <c r="G39" s="92"/>
      <c r="H39" s="92"/>
    </row>
    <row r="40" spans="2:8">
      <c r="B40" s="238"/>
      <c r="C40" s="92"/>
      <c r="D40" s="92"/>
      <c r="E40" s="92"/>
      <c r="F40" s="92"/>
      <c r="G40" s="92"/>
      <c r="H40" s="92"/>
    </row>
    <row r="41" spans="2:8">
      <c r="B41" s="238"/>
      <c r="C41" s="92"/>
      <c r="D41" s="92"/>
      <c r="E41" s="92"/>
      <c r="F41" s="92"/>
      <c r="G41" s="241"/>
      <c r="H41" s="241"/>
    </row>
    <row r="42" spans="2:8">
      <c r="B42" s="239"/>
      <c r="C42" s="240" t="s">
        <v>650</v>
      </c>
      <c r="D42" s="201"/>
      <c r="E42" s="201"/>
      <c r="F42" s="201"/>
      <c r="G42" s="201">
        <f>SUM(G35:G41)</f>
        <v>0</v>
      </c>
      <c r="H42" s="201">
        <f>SUM(H35:H41)</f>
        <v>0</v>
      </c>
    </row>
  </sheetData>
  <mergeCells count="2">
    <mergeCell ref="B21:H21"/>
    <mergeCell ref="B33:H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C0C8F-36EF-42D1-B36F-1063F2D340B6}">
  <dimension ref="A1:I42"/>
  <sheetViews>
    <sheetView showGridLines="0" topLeftCell="C1" workbookViewId="0">
      <selection activeCell="G3" sqref="G3:G4"/>
    </sheetView>
  </sheetViews>
  <sheetFormatPr defaultRowHeight="15" customHeight="1"/>
  <cols>
    <col min="1" max="1" width="19.28515625" bestFit="1" customWidth="1"/>
    <col min="2" max="2" width="20.85546875" bestFit="1" customWidth="1"/>
    <col min="3" max="3" width="33.5703125" bestFit="1" customWidth="1"/>
    <col min="4" max="4" width="21.5703125" bestFit="1" customWidth="1"/>
    <col min="5" max="6" width="21.85546875" bestFit="1" customWidth="1"/>
    <col min="7" max="7" width="20.42578125" bestFit="1" customWidth="1"/>
    <col min="8" max="8" width="26.42578125" bestFit="1" customWidth="1"/>
  </cols>
  <sheetData>
    <row r="1" spans="1:9">
      <c r="A1" s="90" t="s">
        <v>635</v>
      </c>
      <c r="B1" s="92" t="s">
        <v>636</v>
      </c>
    </row>
    <row r="2" spans="1:9" thickBot="1"/>
    <row r="3" spans="1:9">
      <c r="B3" s="95" t="s">
        <v>637</v>
      </c>
      <c r="C3" s="96" t="s">
        <v>638</v>
      </c>
      <c r="D3" s="97" t="s">
        <v>639</v>
      </c>
      <c r="F3" s="107" t="s">
        <v>640</v>
      </c>
      <c r="G3" s="388">
        <f>G42</f>
        <v>0</v>
      </c>
    </row>
    <row r="4" spans="1:9" thickBot="1">
      <c r="B4" s="98">
        <v>0</v>
      </c>
      <c r="C4" s="91" t="s">
        <v>170</v>
      </c>
      <c r="D4" s="99">
        <v>0</v>
      </c>
      <c r="F4" s="108" t="s">
        <v>641</v>
      </c>
      <c r="G4" s="389">
        <f>H42</f>
        <v>0</v>
      </c>
    </row>
    <row r="5" spans="1:9">
      <c r="B5" s="98">
        <v>0</v>
      </c>
      <c r="C5" s="91" t="s">
        <v>171</v>
      </c>
      <c r="D5" s="99">
        <v>0</v>
      </c>
      <c r="F5" s="90"/>
    </row>
    <row r="6" spans="1:9">
      <c r="B6" s="98">
        <v>0</v>
      </c>
      <c r="C6" s="91" t="s">
        <v>172</v>
      </c>
      <c r="D6" s="99">
        <v>0</v>
      </c>
      <c r="F6" s="90"/>
    </row>
    <row r="7" spans="1:9">
      <c r="B7" s="98">
        <v>0</v>
      </c>
      <c r="C7" s="91" t="s">
        <v>173</v>
      </c>
      <c r="D7" s="99">
        <v>0</v>
      </c>
      <c r="F7" s="90"/>
    </row>
    <row r="8" spans="1:9">
      <c r="B8" s="98">
        <v>0</v>
      </c>
      <c r="C8" s="91" t="s">
        <v>174</v>
      </c>
      <c r="D8" s="99">
        <v>0</v>
      </c>
      <c r="F8" s="90"/>
    </row>
    <row r="9" spans="1:9">
      <c r="B9" s="98">
        <v>0</v>
      </c>
      <c r="C9" s="91" t="s">
        <v>175</v>
      </c>
      <c r="D9" s="99">
        <v>0</v>
      </c>
      <c r="F9" s="90"/>
    </row>
    <row r="10" spans="1:9">
      <c r="B10" s="98">
        <v>0</v>
      </c>
      <c r="C10" s="91" t="s">
        <v>176</v>
      </c>
      <c r="D10" s="99">
        <v>0</v>
      </c>
      <c r="F10" s="90"/>
    </row>
    <row r="11" spans="1:9">
      <c r="B11" s="98">
        <v>0</v>
      </c>
      <c r="C11" s="91" t="s">
        <v>177</v>
      </c>
      <c r="D11" s="99">
        <v>0</v>
      </c>
    </row>
    <row r="12" spans="1:9">
      <c r="B12" s="98">
        <v>0</v>
      </c>
      <c r="C12" s="91" t="s">
        <v>178</v>
      </c>
      <c r="D12" s="99">
        <v>0</v>
      </c>
      <c r="I12" s="90"/>
    </row>
    <row r="13" spans="1:9">
      <c r="B13" s="98">
        <v>0</v>
      </c>
      <c r="C13" s="91" t="s">
        <v>179</v>
      </c>
      <c r="D13" s="99">
        <v>0</v>
      </c>
      <c r="I13" s="90"/>
    </row>
    <row r="14" spans="1:9">
      <c r="B14" s="98">
        <v>0</v>
      </c>
      <c r="C14" s="91" t="s">
        <v>180</v>
      </c>
      <c r="D14" s="99">
        <v>0</v>
      </c>
      <c r="I14" s="90"/>
    </row>
    <row r="15" spans="1:9">
      <c r="B15" s="98">
        <v>0</v>
      </c>
      <c r="C15" s="91" t="s">
        <v>181</v>
      </c>
      <c r="D15" s="99">
        <v>0</v>
      </c>
      <c r="I15" s="90"/>
    </row>
    <row r="16" spans="1:9">
      <c r="B16" s="98">
        <v>0</v>
      </c>
      <c r="C16" s="91" t="s">
        <v>182</v>
      </c>
      <c r="D16" s="99">
        <v>0</v>
      </c>
      <c r="I16" s="90"/>
    </row>
    <row r="17" spans="2:9">
      <c r="B17" s="98">
        <v>0</v>
      </c>
      <c r="C17" s="91" t="s">
        <v>183</v>
      </c>
      <c r="D17" s="99">
        <v>0</v>
      </c>
      <c r="I17" s="90"/>
    </row>
    <row r="18" spans="2:9" thickBot="1">
      <c r="B18" s="100">
        <f>SUM(B4:B17)</f>
        <v>0</v>
      </c>
      <c r="C18" s="101" t="s">
        <v>642</v>
      </c>
      <c r="D18" s="102">
        <f>SUM(D4:D17)</f>
        <v>0</v>
      </c>
      <c r="I18" s="90"/>
    </row>
    <row r="19" spans="2:9">
      <c r="I19" s="90"/>
    </row>
    <row r="20" spans="2:9">
      <c r="I20" s="90"/>
    </row>
    <row r="21" spans="2:9" ht="14.65" customHeight="1">
      <c r="B21" s="444" t="s">
        <v>643</v>
      </c>
      <c r="C21" s="445"/>
      <c r="D21" s="445"/>
      <c r="E21" s="445"/>
      <c r="F21" s="445"/>
      <c r="G21" s="445"/>
      <c r="H21" s="445"/>
      <c r="I21" s="90"/>
    </row>
    <row r="22" spans="2:9" ht="14.65" customHeight="1">
      <c r="B22" s="236" t="s">
        <v>186</v>
      </c>
      <c r="C22" s="103" t="s">
        <v>644</v>
      </c>
      <c r="D22" s="94" t="s">
        <v>645</v>
      </c>
      <c r="E22" s="94" t="s">
        <v>646</v>
      </c>
      <c r="F22" s="94" t="s">
        <v>647</v>
      </c>
      <c r="G22" s="94" t="s">
        <v>648</v>
      </c>
      <c r="H22" s="94" t="s">
        <v>649</v>
      </c>
      <c r="I22" s="90"/>
    </row>
    <row r="23" spans="2:9" ht="14.65" customHeight="1">
      <c r="B23" s="238"/>
      <c r="C23" s="92"/>
      <c r="D23" s="92" t="s">
        <v>177</v>
      </c>
      <c r="E23" s="93">
        <v>45292</v>
      </c>
      <c r="F23" s="93">
        <v>45323</v>
      </c>
      <c r="G23" s="92"/>
      <c r="H23" s="92"/>
      <c r="I23" s="90"/>
    </row>
    <row r="24" spans="2:9" ht="14.65" customHeight="1">
      <c r="B24" s="238"/>
      <c r="C24" s="92"/>
      <c r="D24" s="92"/>
      <c r="E24" s="93"/>
      <c r="F24" s="93"/>
      <c r="G24" s="92"/>
      <c r="H24" s="92"/>
      <c r="I24" s="90"/>
    </row>
    <row r="25" spans="2:9" ht="14.65" customHeight="1">
      <c r="B25" s="238"/>
      <c r="C25" s="92"/>
      <c r="D25" s="92"/>
      <c r="E25" s="93"/>
      <c r="F25" s="93"/>
      <c r="G25" s="92"/>
      <c r="H25" s="92"/>
      <c r="I25" s="90"/>
    </row>
    <row r="26" spans="2:9" ht="14.65" customHeight="1">
      <c r="B26" s="238"/>
      <c r="C26" s="92"/>
      <c r="D26" s="92"/>
      <c r="E26" s="93"/>
      <c r="F26" s="93"/>
      <c r="G26" s="92"/>
      <c r="H26" s="92"/>
      <c r="I26" s="90"/>
    </row>
    <row r="27" spans="2:9" ht="14.65" customHeight="1">
      <c r="B27" s="238"/>
      <c r="C27" s="92"/>
      <c r="D27" s="92"/>
      <c r="E27" s="93"/>
      <c r="F27" s="93"/>
      <c r="G27" s="92"/>
      <c r="H27" s="92"/>
      <c r="I27" s="90"/>
    </row>
    <row r="28" spans="2:9" ht="14.65" customHeight="1">
      <c r="B28" s="238"/>
      <c r="C28" s="92"/>
      <c r="D28" s="92"/>
      <c r="E28" s="92"/>
      <c r="F28" s="92"/>
      <c r="G28" s="92"/>
      <c r="H28" s="92"/>
      <c r="I28" s="90"/>
    </row>
    <row r="29" spans="2:9" ht="14.65" customHeight="1">
      <c r="B29" s="238"/>
      <c r="C29" s="92"/>
      <c r="D29" s="92"/>
      <c r="E29" s="92"/>
      <c r="F29" s="92"/>
      <c r="G29" s="241"/>
      <c r="H29" s="241"/>
      <c r="I29" s="90"/>
    </row>
    <row r="30" spans="2:9">
      <c r="B30" s="239"/>
      <c r="C30" s="240" t="s">
        <v>650</v>
      </c>
      <c r="D30" s="201"/>
      <c r="E30" s="201"/>
      <c r="F30" s="201"/>
      <c r="G30" s="201">
        <f>SUM(G23:G29)</f>
        <v>0</v>
      </c>
      <c r="H30" s="201">
        <f>SUM(H23:H29)</f>
        <v>0</v>
      </c>
      <c r="I30" s="90"/>
    </row>
    <row r="33" spans="2:8">
      <c r="B33" s="446" t="s">
        <v>651</v>
      </c>
      <c r="C33" s="447"/>
      <c r="D33" s="447"/>
      <c r="E33" s="447"/>
      <c r="F33" s="447"/>
      <c r="G33" s="447"/>
      <c r="H33" s="447"/>
    </row>
    <row r="34" spans="2:8">
      <c r="B34" s="242" t="s">
        <v>186</v>
      </c>
      <c r="C34" s="243" t="s">
        <v>644</v>
      </c>
      <c r="D34" s="244" t="s">
        <v>645</v>
      </c>
      <c r="E34" s="244" t="s">
        <v>646</v>
      </c>
      <c r="F34" s="244" t="s">
        <v>647</v>
      </c>
      <c r="G34" s="244" t="s">
        <v>648</v>
      </c>
      <c r="H34" s="244" t="s">
        <v>649</v>
      </c>
    </row>
    <row r="35" spans="2:8">
      <c r="B35" s="238"/>
      <c r="C35" s="92"/>
      <c r="D35" s="92" t="s">
        <v>177</v>
      </c>
      <c r="E35" s="93">
        <v>45292</v>
      </c>
      <c r="F35" s="93">
        <v>45323</v>
      </c>
      <c r="G35" s="92"/>
      <c r="H35" s="92"/>
    </row>
    <row r="36" spans="2:8">
      <c r="B36" s="238"/>
      <c r="C36" s="92"/>
      <c r="D36" s="92"/>
      <c r="E36" s="93"/>
      <c r="F36" s="93"/>
      <c r="G36" s="92"/>
      <c r="H36" s="92"/>
    </row>
    <row r="37" spans="2:8">
      <c r="B37" s="238"/>
      <c r="C37" s="92"/>
      <c r="D37" s="92"/>
      <c r="E37" s="93"/>
      <c r="F37" s="93"/>
      <c r="G37" s="92"/>
      <c r="H37" s="92"/>
    </row>
    <row r="38" spans="2:8">
      <c r="B38" s="238"/>
      <c r="C38" s="92"/>
      <c r="D38" s="92"/>
      <c r="E38" s="93"/>
      <c r="F38" s="93"/>
      <c r="G38" s="92"/>
      <c r="H38" s="92"/>
    </row>
    <row r="39" spans="2:8">
      <c r="B39" s="238"/>
      <c r="C39" s="92"/>
      <c r="D39" s="92"/>
      <c r="E39" s="93"/>
      <c r="F39" s="93"/>
      <c r="G39" s="92"/>
      <c r="H39" s="92"/>
    </row>
    <row r="40" spans="2:8">
      <c r="B40" s="238"/>
      <c r="C40" s="92"/>
      <c r="D40" s="92"/>
      <c r="E40" s="92"/>
      <c r="F40" s="92"/>
      <c r="G40" s="92"/>
      <c r="H40" s="92"/>
    </row>
    <row r="41" spans="2:8">
      <c r="B41" s="238"/>
      <c r="C41" s="92"/>
      <c r="D41" s="92"/>
      <c r="E41" s="92"/>
      <c r="F41" s="92"/>
      <c r="G41" s="241"/>
      <c r="H41" s="241"/>
    </row>
    <row r="42" spans="2:8">
      <c r="B42" s="239"/>
      <c r="C42" s="240" t="s">
        <v>650</v>
      </c>
      <c r="D42" s="201"/>
      <c r="E42" s="201"/>
      <c r="F42" s="201"/>
      <c r="G42" s="201">
        <f>SUM(G35:G41)</f>
        <v>0</v>
      </c>
      <c r="H42" s="201">
        <f>SUM(H35:H41)</f>
        <v>0</v>
      </c>
    </row>
  </sheetData>
  <mergeCells count="2">
    <mergeCell ref="B21:H21"/>
    <mergeCell ref="B33:H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1ACC-CF59-4802-84BF-1B1F4A5CE876}">
  <dimension ref="A1:I42"/>
  <sheetViews>
    <sheetView showGridLines="0" workbookViewId="0"/>
  </sheetViews>
  <sheetFormatPr defaultRowHeight="15" customHeight="1"/>
  <cols>
    <col min="1" max="1" width="19.28515625" bestFit="1" customWidth="1"/>
    <col min="2" max="2" width="20.85546875" bestFit="1" customWidth="1"/>
    <col min="3" max="3" width="33.5703125" bestFit="1" customWidth="1"/>
    <col min="4" max="4" width="21.5703125" bestFit="1" customWidth="1"/>
    <col min="5" max="6" width="21.85546875" bestFit="1" customWidth="1"/>
    <col min="7" max="7" width="20.42578125" bestFit="1" customWidth="1"/>
    <col min="8" max="8" width="26.42578125" bestFit="1" customWidth="1"/>
  </cols>
  <sheetData>
    <row r="1" spans="1:9">
      <c r="A1" s="90" t="s">
        <v>635</v>
      </c>
      <c r="B1" s="92" t="s">
        <v>636</v>
      </c>
    </row>
    <row r="2" spans="1:9"/>
    <row r="3" spans="1:9">
      <c r="B3" s="95" t="s">
        <v>637</v>
      </c>
      <c r="C3" s="96" t="s">
        <v>638</v>
      </c>
      <c r="D3" s="97" t="s">
        <v>639</v>
      </c>
      <c r="F3" s="107" t="s">
        <v>640</v>
      </c>
      <c r="G3" s="388">
        <f>G42</f>
        <v>0</v>
      </c>
    </row>
    <row r="4" spans="1:9">
      <c r="B4" s="98">
        <v>0</v>
      </c>
      <c r="C4" s="91" t="s">
        <v>170</v>
      </c>
      <c r="D4" s="99">
        <v>0</v>
      </c>
      <c r="F4" s="108" t="s">
        <v>641</v>
      </c>
      <c r="G4" s="389">
        <f>H42</f>
        <v>0</v>
      </c>
    </row>
    <row r="5" spans="1:9">
      <c r="B5" s="98">
        <v>0</v>
      </c>
      <c r="C5" s="91" t="s">
        <v>171</v>
      </c>
      <c r="D5" s="99">
        <v>0</v>
      </c>
      <c r="F5" s="90"/>
    </row>
    <row r="6" spans="1:9">
      <c r="B6" s="98">
        <v>0</v>
      </c>
      <c r="C6" s="91" t="s">
        <v>172</v>
      </c>
      <c r="D6" s="99">
        <v>0</v>
      </c>
      <c r="F6" s="90"/>
    </row>
    <row r="7" spans="1:9">
      <c r="B7" s="98">
        <v>0</v>
      </c>
      <c r="C7" s="91" t="s">
        <v>173</v>
      </c>
      <c r="D7" s="99">
        <v>0</v>
      </c>
      <c r="F7" s="90"/>
    </row>
    <row r="8" spans="1:9">
      <c r="B8" s="98">
        <v>0</v>
      </c>
      <c r="C8" s="91" t="s">
        <v>174</v>
      </c>
      <c r="D8" s="99">
        <v>0</v>
      </c>
      <c r="F8" s="90"/>
    </row>
    <row r="9" spans="1:9">
      <c r="B9" s="98">
        <v>0</v>
      </c>
      <c r="C9" s="91" t="s">
        <v>175</v>
      </c>
      <c r="D9" s="99">
        <v>0</v>
      </c>
      <c r="F9" s="90"/>
    </row>
    <row r="10" spans="1:9">
      <c r="B10" s="98">
        <v>0</v>
      </c>
      <c r="C10" s="91" t="s">
        <v>176</v>
      </c>
      <c r="D10" s="99">
        <v>0</v>
      </c>
      <c r="F10" s="90"/>
    </row>
    <row r="11" spans="1:9">
      <c r="B11" s="98">
        <v>0</v>
      </c>
      <c r="C11" s="91" t="s">
        <v>177</v>
      </c>
      <c r="D11" s="99">
        <v>0</v>
      </c>
    </row>
    <row r="12" spans="1:9">
      <c r="B12" s="98">
        <v>0</v>
      </c>
      <c r="C12" s="91" t="s">
        <v>178</v>
      </c>
      <c r="D12" s="99">
        <v>0</v>
      </c>
      <c r="I12" s="90"/>
    </row>
    <row r="13" spans="1:9">
      <c r="B13" s="98">
        <v>0</v>
      </c>
      <c r="C13" s="91" t="s">
        <v>179</v>
      </c>
      <c r="D13" s="99">
        <v>0</v>
      </c>
      <c r="I13" s="90"/>
    </row>
    <row r="14" spans="1:9">
      <c r="B14" s="98">
        <v>0</v>
      </c>
      <c r="C14" s="91" t="s">
        <v>180</v>
      </c>
      <c r="D14" s="99">
        <v>0</v>
      </c>
      <c r="I14" s="90"/>
    </row>
    <row r="15" spans="1:9">
      <c r="B15" s="98">
        <v>0</v>
      </c>
      <c r="C15" s="91" t="s">
        <v>181</v>
      </c>
      <c r="D15" s="99">
        <v>0</v>
      </c>
      <c r="I15" s="90"/>
    </row>
    <row r="16" spans="1:9">
      <c r="B16" s="98">
        <v>0</v>
      </c>
      <c r="C16" s="91" t="s">
        <v>182</v>
      </c>
      <c r="D16" s="99">
        <v>0</v>
      </c>
      <c r="I16" s="90"/>
    </row>
    <row r="17" spans="2:9">
      <c r="B17" s="98">
        <v>0</v>
      </c>
      <c r="C17" s="91" t="s">
        <v>183</v>
      </c>
      <c r="D17" s="99">
        <v>0</v>
      </c>
      <c r="I17" s="90"/>
    </row>
    <row r="18" spans="2:9">
      <c r="B18" s="100">
        <f>SUM(B4:B17)</f>
        <v>0</v>
      </c>
      <c r="C18" s="101" t="s">
        <v>642</v>
      </c>
      <c r="D18" s="102">
        <f>SUM(D4:D17)</f>
        <v>0</v>
      </c>
      <c r="I18" s="90"/>
    </row>
    <row r="19" spans="2:9">
      <c r="I19" s="90"/>
    </row>
    <row r="20" spans="2:9">
      <c r="I20" s="90"/>
    </row>
    <row r="21" spans="2:9" ht="14.65" customHeight="1">
      <c r="B21" s="444" t="s">
        <v>643</v>
      </c>
      <c r="C21" s="445"/>
      <c r="D21" s="445"/>
      <c r="E21" s="445"/>
      <c r="F21" s="445"/>
      <c r="G21" s="445"/>
      <c r="H21" s="445"/>
      <c r="I21" s="90"/>
    </row>
    <row r="22" spans="2:9" ht="14.65" customHeight="1">
      <c r="B22" s="236" t="s">
        <v>186</v>
      </c>
      <c r="C22" s="103" t="s">
        <v>644</v>
      </c>
      <c r="D22" s="94" t="s">
        <v>645</v>
      </c>
      <c r="E22" s="94" t="s">
        <v>646</v>
      </c>
      <c r="F22" s="94" t="s">
        <v>647</v>
      </c>
      <c r="G22" s="94" t="s">
        <v>648</v>
      </c>
      <c r="H22" s="94" t="s">
        <v>649</v>
      </c>
      <c r="I22" s="90"/>
    </row>
    <row r="23" spans="2:9" ht="14.65" customHeight="1">
      <c r="B23" s="238"/>
      <c r="C23" s="92"/>
      <c r="D23" s="92" t="s">
        <v>177</v>
      </c>
      <c r="E23" s="93">
        <v>45292</v>
      </c>
      <c r="F23" s="93">
        <v>45323</v>
      </c>
      <c r="G23" s="92"/>
      <c r="H23" s="92"/>
      <c r="I23" s="90"/>
    </row>
    <row r="24" spans="2:9" ht="14.65" customHeight="1">
      <c r="B24" s="238"/>
      <c r="C24" s="92"/>
      <c r="D24" s="92"/>
      <c r="E24" s="93"/>
      <c r="F24" s="93"/>
      <c r="G24" s="92"/>
      <c r="H24" s="92"/>
      <c r="I24" s="90"/>
    </row>
    <row r="25" spans="2:9" ht="14.65" customHeight="1">
      <c r="B25" s="238"/>
      <c r="C25" s="92"/>
      <c r="D25" s="92"/>
      <c r="E25" s="93"/>
      <c r="F25" s="93"/>
      <c r="G25" s="92"/>
      <c r="H25" s="92"/>
      <c r="I25" s="90"/>
    </row>
    <row r="26" spans="2:9" ht="14.65" customHeight="1">
      <c r="B26" s="238"/>
      <c r="C26" s="92"/>
      <c r="D26" s="92"/>
      <c r="E26" s="93"/>
      <c r="F26" s="93"/>
      <c r="G26" s="92"/>
      <c r="H26" s="92"/>
      <c r="I26" s="90"/>
    </row>
    <row r="27" spans="2:9" ht="14.65" customHeight="1">
      <c r="B27" s="238"/>
      <c r="C27" s="92"/>
      <c r="D27" s="92"/>
      <c r="E27" s="93"/>
      <c r="F27" s="93"/>
      <c r="G27" s="92"/>
      <c r="H27" s="92"/>
      <c r="I27" s="90"/>
    </row>
    <row r="28" spans="2:9" ht="14.65" customHeight="1">
      <c r="B28" s="238"/>
      <c r="C28" s="92"/>
      <c r="D28" s="92"/>
      <c r="E28" s="92"/>
      <c r="F28" s="92"/>
      <c r="G28" s="92"/>
      <c r="H28" s="92"/>
      <c r="I28" s="90"/>
    </row>
    <row r="29" spans="2:9" ht="14.65" customHeight="1">
      <c r="B29" s="238"/>
      <c r="C29" s="92"/>
      <c r="D29" s="92"/>
      <c r="E29" s="92"/>
      <c r="F29" s="92"/>
      <c r="G29" s="241"/>
      <c r="H29" s="241"/>
      <c r="I29" s="90"/>
    </row>
    <row r="30" spans="2:9">
      <c r="B30" s="239"/>
      <c r="C30" s="240" t="s">
        <v>650</v>
      </c>
      <c r="D30" s="201"/>
      <c r="E30" s="201"/>
      <c r="F30" s="201"/>
      <c r="G30" s="201">
        <f>SUM(G23:G29)</f>
        <v>0</v>
      </c>
      <c r="H30" s="201">
        <f>SUM(H23:H29)</f>
        <v>0</v>
      </c>
      <c r="I30" s="90"/>
    </row>
    <row r="33" spans="2:8">
      <c r="B33" s="446" t="s">
        <v>651</v>
      </c>
      <c r="C33" s="447"/>
      <c r="D33" s="447"/>
      <c r="E33" s="447"/>
      <c r="F33" s="447"/>
      <c r="G33" s="447"/>
      <c r="H33" s="447"/>
    </row>
    <row r="34" spans="2:8">
      <c r="B34" s="242" t="s">
        <v>186</v>
      </c>
      <c r="C34" s="243" t="s">
        <v>644</v>
      </c>
      <c r="D34" s="244" t="s">
        <v>645</v>
      </c>
      <c r="E34" s="244" t="s">
        <v>646</v>
      </c>
      <c r="F34" s="244" t="s">
        <v>647</v>
      </c>
      <c r="G34" s="244" t="s">
        <v>648</v>
      </c>
      <c r="H34" s="244" t="s">
        <v>649</v>
      </c>
    </row>
    <row r="35" spans="2:8">
      <c r="B35" s="238"/>
      <c r="C35" s="92"/>
      <c r="D35" s="92" t="s">
        <v>177</v>
      </c>
      <c r="E35" s="93">
        <v>45292</v>
      </c>
      <c r="F35" s="93">
        <v>45323</v>
      </c>
      <c r="G35" s="92"/>
      <c r="H35" s="92"/>
    </row>
    <row r="36" spans="2:8">
      <c r="B36" s="238"/>
      <c r="C36" s="92"/>
      <c r="D36" s="92"/>
      <c r="E36" s="93"/>
      <c r="F36" s="93"/>
      <c r="G36" s="92"/>
      <c r="H36" s="92"/>
    </row>
    <row r="37" spans="2:8">
      <c r="B37" s="238"/>
      <c r="C37" s="92"/>
      <c r="D37" s="92"/>
      <c r="E37" s="93"/>
      <c r="F37" s="93"/>
      <c r="G37" s="92"/>
      <c r="H37" s="92"/>
    </row>
    <row r="38" spans="2:8">
      <c r="B38" s="238"/>
      <c r="C38" s="92"/>
      <c r="D38" s="92"/>
      <c r="E38" s="93"/>
      <c r="F38" s="93"/>
      <c r="G38" s="92"/>
      <c r="H38" s="92"/>
    </row>
    <row r="39" spans="2:8">
      <c r="B39" s="238"/>
      <c r="C39" s="92"/>
      <c r="D39" s="92"/>
      <c r="E39" s="93"/>
      <c r="F39" s="93"/>
      <c r="G39" s="92"/>
      <c r="H39" s="92"/>
    </row>
    <row r="40" spans="2:8">
      <c r="B40" s="238"/>
      <c r="C40" s="92"/>
      <c r="D40" s="92"/>
      <c r="E40" s="92"/>
      <c r="F40" s="92"/>
      <c r="G40" s="92"/>
      <c r="H40" s="92"/>
    </row>
    <row r="41" spans="2:8">
      <c r="B41" s="238"/>
      <c r="C41" s="92"/>
      <c r="D41" s="92"/>
      <c r="E41" s="92"/>
      <c r="F41" s="92"/>
      <c r="G41" s="241"/>
      <c r="H41" s="241"/>
    </row>
    <row r="42" spans="2:8">
      <c r="B42" s="239"/>
      <c r="C42" s="240" t="s">
        <v>650</v>
      </c>
      <c r="D42" s="201"/>
      <c r="E42" s="201"/>
      <c r="F42" s="201"/>
      <c r="G42" s="201">
        <f>SUM(G35:G41)</f>
        <v>0</v>
      </c>
      <c r="H42" s="201">
        <f>SUM(H35:H41)</f>
        <v>0</v>
      </c>
    </row>
  </sheetData>
  <mergeCells count="2">
    <mergeCell ref="B21:H21"/>
    <mergeCell ref="B33:H3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D9BB8-57D6-4F60-84EB-43A36B244B8C}">
  <dimension ref="B1:I50"/>
  <sheetViews>
    <sheetView showGridLines="0" topLeftCell="A18" workbookViewId="0">
      <selection activeCell="N32" sqref="N32"/>
    </sheetView>
  </sheetViews>
  <sheetFormatPr defaultRowHeight="15"/>
  <cols>
    <col min="1" max="1" width="19.28515625" bestFit="1" customWidth="1"/>
    <col min="2" max="2" width="20.85546875" bestFit="1" customWidth="1"/>
    <col min="3" max="3" width="33.5703125" bestFit="1" customWidth="1"/>
    <col min="4" max="4" width="21.5703125" bestFit="1" customWidth="1"/>
    <col min="5" max="6" width="21.85546875" bestFit="1" customWidth="1"/>
    <col min="7" max="7" width="20.42578125" bestFit="1" customWidth="1"/>
    <col min="8" max="8" width="26.42578125" bestFit="1" customWidth="1"/>
  </cols>
  <sheetData>
    <row r="1" spans="2:9" ht="18.75">
      <c r="B1" s="326" t="s">
        <v>635</v>
      </c>
      <c r="C1" s="327" t="s">
        <v>10</v>
      </c>
    </row>
    <row r="3" spans="2:9">
      <c r="B3" s="95" t="s">
        <v>637</v>
      </c>
      <c r="C3" s="96" t="s">
        <v>638</v>
      </c>
      <c r="D3" s="97" t="s">
        <v>639</v>
      </c>
      <c r="F3" s="107" t="s">
        <v>640</v>
      </c>
      <c r="G3" s="388">
        <f>G50</f>
        <v>36077.019999999997</v>
      </c>
    </row>
    <row r="4" spans="2:9">
      <c r="B4" s="311">
        <v>0</v>
      </c>
      <c r="C4" s="91" t="s">
        <v>170</v>
      </c>
      <c r="D4" s="312">
        <v>0</v>
      </c>
      <c r="F4" s="108" t="s">
        <v>641</v>
      </c>
      <c r="G4" s="389">
        <f>H50</f>
        <v>42150</v>
      </c>
    </row>
    <row r="5" spans="2:9">
      <c r="B5" s="311">
        <v>2</v>
      </c>
      <c r="C5" s="91" t="s">
        <v>171</v>
      </c>
      <c r="D5" s="312">
        <v>0</v>
      </c>
      <c r="F5" s="90"/>
    </row>
    <row r="6" spans="2:9">
      <c r="B6" s="311">
        <v>0</v>
      </c>
      <c r="C6" s="91" t="s">
        <v>172</v>
      </c>
      <c r="D6" s="312">
        <v>0</v>
      </c>
      <c r="F6" s="90"/>
    </row>
    <row r="7" spans="2:9">
      <c r="B7" s="311">
        <v>1</v>
      </c>
      <c r="C7" s="91" t="s">
        <v>173</v>
      </c>
      <c r="D7" s="312">
        <v>1</v>
      </c>
      <c r="F7" s="90"/>
    </row>
    <row r="8" spans="2:9">
      <c r="B8" s="311">
        <v>0</v>
      </c>
      <c r="C8" s="91" t="s">
        <v>174</v>
      </c>
      <c r="D8" s="312">
        <v>0</v>
      </c>
      <c r="F8" s="90"/>
    </row>
    <row r="9" spans="2:9">
      <c r="B9" s="311">
        <v>0</v>
      </c>
      <c r="C9" s="91" t="s">
        <v>175</v>
      </c>
      <c r="D9" s="312">
        <v>0</v>
      </c>
      <c r="F9" s="90"/>
    </row>
    <row r="10" spans="2:9">
      <c r="B10" s="311">
        <v>0</v>
      </c>
      <c r="C10" s="91" t="s">
        <v>176</v>
      </c>
      <c r="D10" s="312">
        <v>0</v>
      </c>
      <c r="F10" s="90"/>
    </row>
    <row r="11" spans="2:9">
      <c r="B11" s="311">
        <v>0</v>
      </c>
      <c r="C11" s="91" t="s">
        <v>177</v>
      </c>
      <c r="D11" s="312">
        <v>0</v>
      </c>
    </row>
    <row r="12" spans="2:9">
      <c r="B12" s="311">
        <v>0</v>
      </c>
      <c r="C12" s="91" t="s">
        <v>178</v>
      </c>
      <c r="D12" s="312">
        <v>0</v>
      </c>
      <c r="I12" s="90"/>
    </row>
    <row r="13" spans="2:9">
      <c r="B13" s="311">
        <v>0</v>
      </c>
      <c r="C13" s="91" t="s">
        <v>179</v>
      </c>
      <c r="D13" s="312">
        <v>0</v>
      </c>
      <c r="I13" s="90"/>
    </row>
    <row r="14" spans="2:9">
      <c r="B14" s="311">
        <v>3</v>
      </c>
      <c r="C14" s="91" t="s">
        <v>180</v>
      </c>
      <c r="D14" s="312">
        <v>0</v>
      </c>
      <c r="I14" s="90"/>
    </row>
    <row r="15" spans="2:9">
      <c r="B15" s="311">
        <v>3</v>
      </c>
      <c r="C15" s="91" t="s">
        <v>181</v>
      </c>
      <c r="D15" s="312">
        <v>0</v>
      </c>
      <c r="I15" s="90"/>
    </row>
    <row r="16" spans="2:9">
      <c r="B16" s="311">
        <v>0</v>
      </c>
      <c r="C16" s="91" t="s">
        <v>182</v>
      </c>
      <c r="D16" s="312">
        <v>0</v>
      </c>
      <c r="I16" s="90"/>
    </row>
    <row r="17" spans="2:9">
      <c r="B17" s="311">
        <v>0</v>
      </c>
      <c r="C17" s="91" t="s">
        <v>183</v>
      </c>
      <c r="D17" s="312">
        <v>0</v>
      </c>
      <c r="I17" s="90"/>
    </row>
    <row r="18" spans="2:9">
      <c r="B18" s="100">
        <f>SUM(B4:B17)</f>
        <v>9</v>
      </c>
      <c r="C18" s="101" t="s">
        <v>642</v>
      </c>
      <c r="D18" s="102">
        <f>SUM(D4:D17)</f>
        <v>1</v>
      </c>
      <c r="I18" s="90"/>
    </row>
    <row r="19" spans="2:9">
      <c r="I19" s="90"/>
    </row>
    <row r="20" spans="2:9">
      <c r="I20" s="90"/>
    </row>
    <row r="21" spans="2:9" ht="14.65" customHeight="1">
      <c r="B21" s="444" t="s">
        <v>643</v>
      </c>
      <c r="C21" s="445"/>
      <c r="D21" s="448"/>
      <c r="E21" s="445"/>
      <c r="F21" s="445"/>
      <c r="G21" s="445"/>
      <c r="H21" s="449"/>
      <c r="I21" s="90"/>
    </row>
    <row r="22" spans="2:9" ht="14.65" customHeight="1">
      <c r="B22" s="236" t="s">
        <v>186</v>
      </c>
      <c r="C22" s="315" t="s">
        <v>644</v>
      </c>
      <c r="D22" s="314" t="s">
        <v>645</v>
      </c>
      <c r="E22" s="316" t="s">
        <v>646</v>
      </c>
      <c r="F22" s="94" t="s">
        <v>647</v>
      </c>
      <c r="G22" s="94" t="s">
        <v>648</v>
      </c>
      <c r="H22" s="237" t="s">
        <v>649</v>
      </c>
      <c r="I22" s="90"/>
    </row>
    <row r="23" spans="2:9" ht="14.65" customHeight="1">
      <c r="B23" s="313"/>
      <c r="C23" s="279"/>
      <c r="D23" s="279" t="s">
        <v>180</v>
      </c>
      <c r="E23" s="157">
        <v>45292</v>
      </c>
      <c r="F23" s="157">
        <v>45323</v>
      </c>
      <c r="G23" s="395">
        <v>56000</v>
      </c>
      <c r="H23" s="396">
        <v>56000</v>
      </c>
      <c r="I23" s="90"/>
    </row>
    <row r="24" spans="2:9" ht="14.65" customHeight="1">
      <c r="B24" s="313"/>
      <c r="C24" s="279"/>
      <c r="D24" s="279" t="s">
        <v>180</v>
      </c>
      <c r="E24" s="280"/>
      <c r="F24" s="157">
        <v>45323</v>
      </c>
      <c r="G24" s="395">
        <v>56000</v>
      </c>
      <c r="H24" s="396">
        <v>56000</v>
      </c>
      <c r="I24" s="90"/>
    </row>
    <row r="25" spans="2:9" ht="14.65" customHeight="1">
      <c r="B25" s="313"/>
      <c r="C25" s="279"/>
      <c r="D25" s="279" t="s">
        <v>180</v>
      </c>
      <c r="E25" s="280"/>
      <c r="F25" s="157">
        <v>45323</v>
      </c>
      <c r="G25" s="395">
        <v>56000</v>
      </c>
      <c r="H25" s="396">
        <v>56000</v>
      </c>
      <c r="I25" s="90"/>
    </row>
    <row r="26" spans="2:9" ht="14.65" customHeight="1">
      <c r="B26" s="313"/>
      <c r="C26" s="279"/>
      <c r="D26" s="279" t="s">
        <v>181</v>
      </c>
      <c r="E26" s="280"/>
      <c r="F26" s="157">
        <v>45323</v>
      </c>
      <c r="G26" s="395">
        <v>56000</v>
      </c>
      <c r="H26" s="396">
        <v>56000</v>
      </c>
      <c r="I26" s="90"/>
    </row>
    <row r="27" spans="2:9" ht="14.65" customHeight="1">
      <c r="B27" s="313"/>
      <c r="C27" s="279"/>
      <c r="D27" s="279" t="s">
        <v>181</v>
      </c>
      <c r="E27" s="280"/>
      <c r="F27" s="157">
        <v>45323</v>
      </c>
      <c r="G27" s="395">
        <v>56000</v>
      </c>
      <c r="H27" s="396">
        <v>56000</v>
      </c>
      <c r="I27" s="90"/>
    </row>
    <row r="28" spans="2:9" ht="14.65" customHeight="1">
      <c r="B28" s="313"/>
      <c r="C28" s="279"/>
      <c r="D28" s="279" t="s">
        <v>181</v>
      </c>
      <c r="E28" s="280"/>
      <c r="F28" s="157">
        <v>45383</v>
      </c>
      <c r="G28" s="395">
        <v>36000</v>
      </c>
      <c r="H28" s="396">
        <v>36000</v>
      </c>
      <c r="I28" s="90"/>
    </row>
    <row r="29" spans="2:9" ht="14.65" customHeight="1">
      <c r="B29" s="313"/>
      <c r="C29" s="279"/>
      <c r="D29" s="279" t="s">
        <v>173</v>
      </c>
      <c r="E29" s="280"/>
      <c r="F29" s="157">
        <v>45383</v>
      </c>
      <c r="G29" s="395">
        <v>36000</v>
      </c>
      <c r="H29" s="396">
        <v>36000</v>
      </c>
      <c r="I29" s="90"/>
    </row>
    <row r="30" spans="2:9" ht="14.65" customHeight="1">
      <c r="B30" s="313"/>
      <c r="C30" s="279"/>
      <c r="D30" s="279" t="s">
        <v>171</v>
      </c>
      <c r="E30" s="280"/>
      <c r="F30" s="157">
        <v>45413</v>
      </c>
      <c r="G30" s="395">
        <v>36000</v>
      </c>
      <c r="H30" s="396">
        <v>36000</v>
      </c>
      <c r="I30" s="90"/>
    </row>
    <row r="31" spans="2:9" ht="14.65" customHeight="1">
      <c r="B31" s="313"/>
      <c r="C31" s="279"/>
      <c r="D31" s="279" t="s">
        <v>171</v>
      </c>
      <c r="E31" s="280"/>
      <c r="F31" s="157">
        <v>45413</v>
      </c>
      <c r="G31" s="395">
        <v>36000</v>
      </c>
      <c r="H31" s="396">
        <v>36000</v>
      </c>
      <c r="I31" s="90"/>
    </row>
    <row r="32" spans="2:9" ht="14.65" customHeight="1">
      <c r="B32" s="313"/>
      <c r="C32" s="279"/>
      <c r="D32" s="279"/>
      <c r="E32" s="280"/>
      <c r="F32" s="280"/>
      <c r="G32" s="391"/>
      <c r="H32" s="413"/>
      <c r="I32" s="90"/>
    </row>
    <row r="33" spans="2:9" ht="14.65" customHeight="1">
      <c r="B33" s="313"/>
      <c r="C33" s="279"/>
      <c r="D33" s="279"/>
      <c r="E33" s="280"/>
      <c r="F33" s="280"/>
      <c r="G33" s="391"/>
      <c r="H33" s="413"/>
      <c r="I33" s="90"/>
    </row>
    <row r="34" spans="2:9" ht="14.65" customHeight="1">
      <c r="B34" s="313"/>
      <c r="C34" s="279"/>
      <c r="D34" s="279"/>
      <c r="E34" s="280"/>
      <c r="F34" s="280"/>
      <c r="G34" s="391"/>
      <c r="H34" s="413"/>
      <c r="I34" s="90"/>
    </row>
    <row r="35" spans="2:9" ht="14.65" customHeight="1">
      <c r="B35" s="313"/>
      <c r="C35" s="279"/>
      <c r="D35" s="279"/>
      <c r="E35" s="280"/>
      <c r="F35" s="280"/>
      <c r="G35" s="391"/>
      <c r="H35" s="413"/>
      <c r="I35" s="90"/>
    </row>
    <row r="36" spans="2:9" ht="14.65" customHeight="1">
      <c r="B36" s="313"/>
      <c r="C36" s="279"/>
      <c r="D36" s="279"/>
      <c r="E36" s="279"/>
      <c r="F36" s="279"/>
      <c r="G36" s="391"/>
      <c r="H36" s="413"/>
      <c r="I36" s="90"/>
    </row>
    <row r="37" spans="2:9" ht="14.65" customHeight="1">
      <c r="B37" s="313"/>
      <c r="C37" s="279"/>
      <c r="D37" s="279"/>
      <c r="E37" s="279"/>
      <c r="F37" s="279"/>
      <c r="G37" s="414"/>
      <c r="H37" s="415"/>
      <c r="I37" s="90"/>
    </row>
    <row r="38" spans="2:9">
      <c r="B38" s="239"/>
      <c r="C38" s="240" t="s">
        <v>650</v>
      </c>
      <c r="D38" s="201"/>
      <c r="E38" s="201"/>
      <c r="F38" s="201"/>
      <c r="G38" s="337">
        <f>SUM(G23:G37)</f>
        <v>424000</v>
      </c>
      <c r="H38" s="390">
        <f>SUM(H23:H37)</f>
        <v>424000</v>
      </c>
      <c r="I38" s="90"/>
    </row>
    <row r="41" spans="2:9">
      <c r="B41" s="446" t="s">
        <v>651</v>
      </c>
      <c r="C41" s="447"/>
      <c r="D41" s="447"/>
      <c r="E41" s="447"/>
      <c r="F41" s="447"/>
      <c r="G41" s="447"/>
      <c r="H41" s="450"/>
    </row>
    <row r="42" spans="2:9">
      <c r="B42" s="242" t="s">
        <v>186</v>
      </c>
      <c r="C42" s="243" t="s">
        <v>644</v>
      </c>
      <c r="D42" s="244" t="s">
        <v>645</v>
      </c>
      <c r="E42" s="244" t="s">
        <v>646</v>
      </c>
      <c r="F42" s="244" t="s">
        <v>647</v>
      </c>
      <c r="G42" s="244" t="s">
        <v>648</v>
      </c>
      <c r="H42" s="245" t="s">
        <v>649</v>
      </c>
    </row>
    <row r="43" spans="2:9">
      <c r="B43" s="173" t="s">
        <v>208</v>
      </c>
      <c r="C43" t="s">
        <v>94</v>
      </c>
      <c r="D43" t="s">
        <v>652</v>
      </c>
      <c r="E43" s="30">
        <v>45139</v>
      </c>
      <c r="F43" s="157">
        <v>45261</v>
      </c>
      <c r="G43" s="335">
        <v>36077.019999999997</v>
      </c>
      <c r="H43" s="392">
        <v>42150</v>
      </c>
    </row>
    <row r="44" spans="2:9">
      <c r="B44" s="173"/>
      <c r="E44" s="30"/>
      <c r="F44" s="30"/>
      <c r="G44" s="335"/>
      <c r="H44" s="392"/>
    </row>
    <row r="45" spans="2:9">
      <c r="B45" s="173"/>
      <c r="E45" s="30"/>
      <c r="F45" s="30"/>
      <c r="G45" s="335"/>
      <c r="H45" s="392"/>
    </row>
    <row r="46" spans="2:9">
      <c r="B46" s="173"/>
      <c r="E46" s="30"/>
      <c r="F46" s="30"/>
      <c r="G46" s="335"/>
      <c r="H46" s="392"/>
    </row>
    <row r="47" spans="2:9">
      <c r="B47" s="173"/>
      <c r="E47" s="30"/>
      <c r="F47" s="30"/>
      <c r="G47" s="335"/>
      <c r="H47" s="392"/>
    </row>
    <row r="48" spans="2:9">
      <c r="B48" s="173"/>
      <c r="G48" s="335"/>
      <c r="H48" s="392"/>
    </row>
    <row r="49" spans="2:8">
      <c r="B49" s="173"/>
      <c r="G49" s="393"/>
      <c r="H49" s="394"/>
    </row>
    <row r="50" spans="2:8">
      <c r="B50" s="239"/>
      <c r="C50" s="240" t="s">
        <v>650</v>
      </c>
      <c r="D50" s="201"/>
      <c r="E50" s="201"/>
      <c r="F50" s="201"/>
      <c r="G50" s="337">
        <f>SUM(G43:G49)</f>
        <v>36077.019999999997</v>
      </c>
      <c r="H50" s="390">
        <f>SUM(H43:H49)</f>
        <v>42150</v>
      </c>
    </row>
  </sheetData>
  <mergeCells count="2">
    <mergeCell ref="B21:H21"/>
    <mergeCell ref="B41:H4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F2DCE-F6E4-437B-9537-EF27010DE412}">
  <dimension ref="A1:K40"/>
  <sheetViews>
    <sheetView showGridLines="0" topLeftCell="A16" workbookViewId="0">
      <selection activeCell="A35" sqref="A35:H35"/>
    </sheetView>
  </sheetViews>
  <sheetFormatPr defaultRowHeight="15" customHeight="1"/>
  <cols>
    <col min="2" max="2" width="19.28515625" bestFit="1" customWidth="1"/>
    <col min="3" max="3" width="28.42578125" bestFit="1" customWidth="1"/>
    <col min="4" max="4" width="31.28515625" bestFit="1" customWidth="1"/>
    <col min="5" max="5" width="28.85546875" bestFit="1" customWidth="1"/>
    <col min="6" max="6" width="19.7109375" bestFit="1" customWidth="1"/>
    <col min="7" max="7" width="21" bestFit="1" customWidth="1"/>
    <col min="8" max="8" width="24.140625" bestFit="1" customWidth="1"/>
  </cols>
  <sheetData>
    <row r="1" spans="2:11" ht="14.65">
      <c r="B1" s="90" t="s">
        <v>635</v>
      </c>
      <c r="C1" s="92" t="s">
        <v>653</v>
      </c>
    </row>
    <row r="2" spans="2:11" thickBot="1"/>
    <row r="3" spans="2:11" ht="14.65">
      <c r="C3" s="95" t="s">
        <v>654</v>
      </c>
      <c r="D3" s="96" t="s">
        <v>638</v>
      </c>
      <c r="E3" s="97" t="s">
        <v>639</v>
      </c>
      <c r="G3" s="107" t="s">
        <v>655</v>
      </c>
      <c r="H3" s="28">
        <f>F41</f>
        <v>0</v>
      </c>
    </row>
    <row r="4" spans="2:11" thickBot="1">
      <c r="C4" s="98">
        <v>0</v>
      </c>
      <c r="D4" s="91" t="s">
        <v>656</v>
      </c>
      <c r="E4" s="99">
        <v>0</v>
      </c>
      <c r="G4" s="108" t="s">
        <v>657</v>
      </c>
      <c r="H4" s="33">
        <f>G41</f>
        <v>0</v>
      </c>
    </row>
    <row r="5" spans="2:11" ht="14.65">
      <c r="C5" s="98">
        <v>2</v>
      </c>
      <c r="D5" s="91" t="s">
        <v>171</v>
      </c>
      <c r="E5" s="99">
        <v>0</v>
      </c>
      <c r="G5" s="90"/>
    </row>
    <row r="6" spans="2:11" ht="14.65">
      <c r="C6" s="98">
        <v>0</v>
      </c>
      <c r="D6" s="91" t="s">
        <v>172</v>
      </c>
      <c r="E6" s="99">
        <v>0</v>
      </c>
      <c r="G6" s="90"/>
    </row>
    <row r="7" spans="2:11" ht="14.65">
      <c r="C7" s="98">
        <v>1</v>
      </c>
      <c r="D7" s="91" t="s">
        <v>173</v>
      </c>
      <c r="E7" s="99">
        <v>1</v>
      </c>
      <c r="G7" s="90"/>
    </row>
    <row r="8" spans="2:11" ht="14.65">
      <c r="C8" s="98">
        <v>0</v>
      </c>
      <c r="D8" s="91" t="s">
        <v>174</v>
      </c>
      <c r="E8" s="99">
        <v>0</v>
      </c>
      <c r="G8" s="90"/>
    </row>
    <row r="9" spans="2:11" ht="14.65">
      <c r="C9" s="98">
        <v>0</v>
      </c>
      <c r="D9" s="91" t="s">
        <v>175</v>
      </c>
      <c r="E9" s="99">
        <v>0</v>
      </c>
      <c r="G9" s="90"/>
    </row>
    <row r="10" spans="2:11" ht="14.65">
      <c r="C10" s="98">
        <v>0</v>
      </c>
      <c r="D10" s="91" t="s">
        <v>176</v>
      </c>
      <c r="E10" s="99">
        <v>0</v>
      </c>
      <c r="G10" s="90"/>
    </row>
    <row r="11" spans="2:11" ht="14.65">
      <c r="C11" s="98">
        <v>0</v>
      </c>
      <c r="D11" s="91" t="s">
        <v>177</v>
      </c>
      <c r="E11" s="99">
        <v>0</v>
      </c>
    </row>
    <row r="12" spans="2:11" ht="14.65">
      <c r="C12" s="98">
        <v>0</v>
      </c>
      <c r="D12" s="91" t="s">
        <v>178</v>
      </c>
      <c r="E12" s="99">
        <v>0</v>
      </c>
      <c r="K12" s="90"/>
    </row>
    <row r="13" spans="2:11" ht="14.65">
      <c r="C13" s="98">
        <v>0</v>
      </c>
      <c r="D13" s="91" t="s">
        <v>179</v>
      </c>
      <c r="E13" s="99">
        <v>0</v>
      </c>
      <c r="K13" s="90"/>
    </row>
    <row r="14" spans="2:11" ht="14.65">
      <c r="C14" s="98">
        <v>3</v>
      </c>
      <c r="D14" s="91" t="s">
        <v>180</v>
      </c>
      <c r="E14" s="99">
        <v>0</v>
      </c>
      <c r="K14" s="90"/>
    </row>
    <row r="15" spans="2:11" ht="14.65">
      <c r="C15" s="98">
        <v>3</v>
      </c>
      <c r="D15" s="91" t="s">
        <v>181</v>
      </c>
      <c r="E15" s="99">
        <v>0</v>
      </c>
      <c r="K15" s="90"/>
    </row>
    <row r="16" spans="2:11" ht="14.65">
      <c r="C16" s="98">
        <v>0</v>
      </c>
      <c r="D16" s="91" t="s">
        <v>182</v>
      </c>
      <c r="E16" s="99">
        <v>0</v>
      </c>
      <c r="K16" s="90"/>
    </row>
    <row r="17" spans="1:11" ht="14.65">
      <c r="C17" s="98">
        <v>0</v>
      </c>
      <c r="D17" s="91" t="s">
        <v>183</v>
      </c>
      <c r="E17" s="99">
        <v>0</v>
      </c>
      <c r="K17" s="90"/>
    </row>
    <row r="18" spans="1:11" thickBot="1">
      <c r="C18" s="100">
        <f>SUM(C4:C17)</f>
        <v>9</v>
      </c>
      <c r="D18" s="101" t="s">
        <v>642</v>
      </c>
      <c r="E18" s="102">
        <f>SUM(E4:E17)</f>
        <v>1</v>
      </c>
      <c r="K18" s="90"/>
    </row>
    <row r="19" spans="1:11" ht="14.65">
      <c r="K19" s="90"/>
    </row>
    <row r="20" spans="1:11" thickBot="1">
      <c r="K20" s="90"/>
    </row>
    <row r="21" spans="1:11" ht="14.65">
      <c r="A21" s="160" t="s">
        <v>658</v>
      </c>
      <c r="B21" s="451" t="s">
        <v>654</v>
      </c>
      <c r="C21" s="452"/>
      <c r="D21" s="452"/>
      <c r="E21" s="452"/>
      <c r="F21" s="452"/>
      <c r="G21" s="452"/>
      <c r="H21" s="453"/>
      <c r="K21" s="90"/>
    </row>
    <row r="22" spans="1:11" ht="14.65">
      <c r="A22" s="161"/>
      <c r="B22" s="162" t="s">
        <v>644</v>
      </c>
      <c r="C22" s="94" t="s">
        <v>659</v>
      </c>
      <c r="D22" s="94" t="s">
        <v>646</v>
      </c>
      <c r="E22" s="94" t="s">
        <v>647</v>
      </c>
      <c r="F22" s="94" t="s">
        <v>648</v>
      </c>
      <c r="G22" s="94" t="s">
        <v>649</v>
      </c>
      <c r="H22" s="104" t="s">
        <v>660</v>
      </c>
      <c r="K22" s="90"/>
    </row>
    <row r="23" spans="1:11" ht="14.65">
      <c r="B23" s="105"/>
      <c r="C23" s="91" t="s">
        <v>180</v>
      </c>
      <c r="D23" s="93"/>
      <c r="E23" s="157">
        <v>45323</v>
      </c>
      <c r="F23" s="156">
        <v>56000</v>
      </c>
      <c r="G23" s="92"/>
      <c r="H23" s="106"/>
      <c r="K23" s="90"/>
    </row>
    <row r="24" spans="1:11">
      <c r="B24" s="105"/>
      <c r="C24" s="91" t="s">
        <v>180</v>
      </c>
      <c r="D24" s="93"/>
      <c r="E24" s="157">
        <v>45323</v>
      </c>
      <c r="F24" s="156">
        <v>56000</v>
      </c>
      <c r="G24" s="92"/>
      <c r="H24" s="106"/>
      <c r="K24" s="90"/>
    </row>
    <row r="25" spans="1:11">
      <c r="B25" s="105"/>
      <c r="C25" s="91" t="s">
        <v>180</v>
      </c>
      <c r="D25" s="93"/>
      <c r="E25" s="157">
        <v>45323</v>
      </c>
      <c r="F25" s="156">
        <v>56000</v>
      </c>
      <c r="G25" s="92"/>
      <c r="H25" s="106"/>
      <c r="K25" s="90"/>
    </row>
    <row r="26" spans="1:11">
      <c r="B26" s="105"/>
      <c r="C26" s="91" t="s">
        <v>181</v>
      </c>
      <c r="D26" s="93"/>
      <c r="E26" s="157">
        <v>45323</v>
      </c>
      <c r="F26" s="156">
        <v>56000</v>
      </c>
      <c r="G26" s="92"/>
      <c r="H26" s="106"/>
      <c r="K26" s="90"/>
    </row>
    <row r="27" spans="1:11">
      <c r="B27" s="105"/>
      <c r="C27" s="91" t="s">
        <v>181</v>
      </c>
      <c r="D27" s="93"/>
      <c r="E27" s="157">
        <v>45323</v>
      </c>
      <c r="F27" s="156">
        <v>56000</v>
      </c>
      <c r="G27" s="92"/>
      <c r="H27" s="106"/>
      <c r="K27" s="90"/>
    </row>
    <row r="28" spans="1:11">
      <c r="B28" s="105"/>
      <c r="C28" s="91" t="s">
        <v>181</v>
      </c>
      <c r="D28" s="93"/>
      <c r="E28" s="157">
        <v>45383</v>
      </c>
      <c r="F28" s="156">
        <v>36000</v>
      </c>
      <c r="G28" s="92"/>
      <c r="H28" s="106"/>
      <c r="K28" s="90"/>
    </row>
    <row r="29" spans="1:11">
      <c r="B29" s="105"/>
      <c r="C29" s="91" t="s">
        <v>173</v>
      </c>
      <c r="D29" s="93"/>
      <c r="E29" s="157">
        <v>45383</v>
      </c>
      <c r="F29" s="156">
        <v>36000</v>
      </c>
      <c r="G29" s="92"/>
      <c r="H29" s="106"/>
      <c r="K29" s="90"/>
    </row>
    <row r="30" spans="1:11">
      <c r="B30" s="42"/>
      <c r="C30" s="91" t="s">
        <v>171</v>
      </c>
      <c r="D30" s="157"/>
      <c r="E30" s="157">
        <v>45413</v>
      </c>
      <c r="F30" s="156">
        <v>36000</v>
      </c>
      <c r="H30" s="31"/>
      <c r="K30" s="90"/>
    </row>
    <row r="31" spans="1:11">
      <c r="B31" s="43"/>
      <c r="C31" s="91" t="s">
        <v>171</v>
      </c>
      <c r="D31" s="15"/>
      <c r="E31" s="253">
        <v>45413</v>
      </c>
      <c r="F31" s="156">
        <v>36000</v>
      </c>
      <c r="G31" s="15"/>
      <c r="H31" s="33"/>
      <c r="K31" s="90"/>
    </row>
    <row r="32" spans="1:11"/>
    <row r="33" spans="1:8" ht="14.65">
      <c r="B33" s="454" t="s">
        <v>639</v>
      </c>
      <c r="C33" s="455"/>
      <c r="D33" s="455"/>
      <c r="E33" s="455"/>
      <c r="F33" s="455"/>
      <c r="G33" s="455"/>
      <c r="H33" s="456"/>
    </row>
    <row r="34" spans="1:8" ht="14.65">
      <c r="B34" s="109" t="s">
        <v>644</v>
      </c>
      <c r="C34" s="109" t="s">
        <v>659</v>
      </c>
      <c r="D34" s="109" t="s">
        <v>646</v>
      </c>
      <c r="E34" s="109" t="s">
        <v>647</v>
      </c>
      <c r="F34" s="109" t="s">
        <v>648</v>
      </c>
      <c r="G34" s="109" t="s">
        <v>649</v>
      </c>
      <c r="H34" s="109" t="s">
        <v>660</v>
      </c>
    </row>
    <row r="35" spans="1:8" ht="14.65">
      <c r="A35" t="s">
        <v>208</v>
      </c>
      <c r="B35" s="92" t="s">
        <v>94</v>
      </c>
      <c r="C35" s="92" t="s">
        <v>652</v>
      </c>
      <c r="D35" s="93">
        <v>45139</v>
      </c>
      <c r="E35" s="93">
        <v>45261</v>
      </c>
      <c r="F35" s="159">
        <v>36077.019999999997</v>
      </c>
      <c r="G35" s="92" t="s">
        <v>661</v>
      </c>
      <c r="H35" s="92"/>
    </row>
    <row r="36" spans="1:8" ht="15" customHeight="1">
      <c r="D36" s="30"/>
      <c r="E36" s="93"/>
      <c r="F36" s="158"/>
    </row>
    <row r="37" spans="1:8" ht="15" customHeight="1">
      <c r="D37" s="30"/>
      <c r="E37" s="93"/>
      <c r="F37" s="158"/>
    </row>
    <row r="38" spans="1:8" ht="15" customHeight="1">
      <c r="D38" s="30"/>
      <c r="E38" s="93"/>
      <c r="F38" s="158"/>
    </row>
    <row r="39" spans="1:8" ht="15" customHeight="1">
      <c r="D39" s="30"/>
      <c r="E39" s="93"/>
      <c r="F39" s="158"/>
    </row>
    <row r="40" spans="1:8" ht="15" customHeight="1">
      <c r="D40" s="30"/>
      <c r="E40" s="93"/>
      <c r="F40" s="158"/>
    </row>
  </sheetData>
  <mergeCells count="2">
    <mergeCell ref="B21:H21"/>
    <mergeCell ref="B33:H3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254D-5A4D-477C-BF3F-E9FE8E45141E}">
  <dimension ref="A1:K47"/>
  <sheetViews>
    <sheetView showGridLines="0" topLeftCell="A17" workbookViewId="0">
      <selection activeCell="E34" sqref="E34:E38"/>
    </sheetView>
  </sheetViews>
  <sheetFormatPr defaultRowHeight="14.65"/>
  <cols>
    <col min="1" max="1" width="9.140625" bestFit="1" customWidth="1"/>
    <col min="2" max="2" width="19.28515625" bestFit="1" customWidth="1"/>
    <col min="3" max="3" width="28.42578125" bestFit="1" customWidth="1"/>
    <col min="4" max="4" width="31.28515625" bestFit="1" customWidth="1"/>
    <col min="5" max="5" width="28.85546875" bestFit="1" customWidth="1"/>
    <col min="6" max="6" width="19.7109375" bestFit="1" customWidth="1"/>
    <col min="7" max="7" width="18.7109375" bestFit="1" customWidth="1"/>
    <col min="8" max="8" width="24.140625" bestFit="1" customWidth="1"/>
  </cols>
  <sheetData>
    <row r="1" spans="2:11">
      <c r="B1" s="90" t="s">
        <v>635</v>
      </c>
      <c r="C1" s="92" t="s">
        <v>662</v>
      </c>
    </row>
    <row r="2" spans="2:11" ht="15" thickBot="1"/>
    <row r="3" spans="2:11" ht="15" thickBot="1">
      <c r="C3" s="95" t="s">
        <v>654</v>
      </c>
      <c r="D3" s="96" t="s">
        <v>638</v>
      </c>
      <c r="E3" s="97" t="s">
        <v>639</v>
      </c>
      <c r="G3" s="107" t="s">
        <v>655</v>
      </c>
      <c r="H3" s="33"/>
    </row>
    <row r="4" spans="2:11" ht="15" thickBot="1">
      <c r="C4" s="98">
        <v>0</v>
      </c>
      <c r="D4" s="91" t="s">
        <v>656</v>
      </c>
      <c r="E4" s="99">
        <v>0</v>
      </c>
      <c r="G4" s="108" t="s">
        <v>641</v>
      </c>
    </row>
    <row r="5" spans="2:11">
      <c r="C5" s="98">
        <v>3</v>
      </c>
      <c r="D5" s="91" t="s">
        <v>171</v>
      </c>
      <c r="E5" s="99">
        <v>0</v>
      </c>
      <c r="G5" s="90"/>
    </row>
    <row r="6" spans="2:11">
      <c r="C6" s="98">
        <v>0</v>
      </c>
      <c r="D6" s="91" t="s">
        <v>172</v>
      </c>
      <c r="E6" s="99">
        <v>0</v>
      </c>
      <c r="G6" s="90"/>
    </row>
    <row r="7" spans="2:11">
      <c r="C7" s="98">
        <v>0</v>
      </c>
      <c r="D7" s="91" t="s">
        <v>173</v>
      </c>
      <c r="E7" s="99">
        <v>0</v>
      </c>
      <c r="G7" s="90"/>
    </row>
    <row r="8" spans="2:11">
      <c r="C8" s="98">
        <v>0</v>
      </c>
      <c r="D8" s="91" t="s">
        <v>174</v>
      </c>
      <c r="E8" s="99">
        <v>0</v>
      </c>
      <c r="G8" s="90"/>
    </row>
    <row r="9" spans="2:11">
      <c r="C9" s="98">
        <v>2</v>
      </c>
      <c r="D9" s="91" t="s">
        <v>175</v>
      </c>
      <c r="E9" s="99">
        <v>0</v>
      </c>
      <c r="G9" s="90"/>
    </row>
    <row r="10" spans="2:11">
      <c r="C10" s="98">
        <v>0</v>
      </c>
      <c r="D10" s="91" t="s">
        <v>176</v>
      </c>
      <c r="E10" s="99">
        <v>0</v>
      </c>
      <c r="G10" s="90"/>
    </row>
    <row r="11" spans="2:11">
      <c r="C11" s="98">
        <v>0</v>
      </c>
      <c r="D11" s="91" t="s">
        <v>177</v>
      </c>
      <c r="E11" s="99">
        <v>0</v>
      </c>
    </row>
    <row r="12" spans="2:11">
      <c r="C12" s="98">
        <v>0</v>
      </c>
      <c r="D12" s="91" t="s">
        <v>178</v>
      </c>
      <c r="E12" s="99">
        <v>0</v>
      </c>
      <c r="K12" s="90"/>
    </row>
    <row r="13" spans="2:11">
      <c r="C13" s="98">
        <v>0</v>
      </c>
      <c r="D13" s="91" t="s">
        <v>179</v>
      </c>
      <c r="E13" s="99">
        <v>0</v>
      </c>
      <c r="K13" s="90"/>
    </row>
    <row r="14" spans="2:11">
      <c r="C14" s="98">
        <v>7</v>
      </c>
      <c r="D14" s="91" t="s">
        <v>180</v>
      </c>
      <c r="E14" s="99">
        <v>0</v>
      </c>
      <c r="K14" s="90"/>
    </row>
    <row r="15" spans="2:11">
      <c r="C15" s="98">
        <v>3</v>
      </c>
      <c r="D15" s="91" t="s">
        <v>181</v>
      </c>
      <c r="E15" s="99">
        <v>0</v>
      </c>
      <c r="K15" s="90"/>
    </row>
    <row r="16" spans="2:11">
      <c r="C16" s="98">
        <v>0</v>
      </c>
      <c r="D16" s="91" t="s">
        <v>182</v>
      </c>
      <c r="E16" s="99">
        <v>0</v>
      </c>
      <c r="K16" s="90"/>
    </row>
    <row r="17" spans="1:11">
      <c r="C17" s="98">
        <v>0</v>
      </c>
      <c r="D17" s="91" t="s">
        <v>183</v>
      </c>
      <c r="E17" s="99">
        <v>0</v>
      </c>
      <c r="K17" s="90"/>
    </row>
    <row r="18" spans="1:11" ht="15" thickBot="1">
      <c r="C18" s="100">
        <f>SUM(C4:C17)</f>
        <v>15</v>
      </c>
      <c r="D18" s="101" t="s">
        <v>642</v>
      </c>
      <c r="E18" s="102">
        <f>SUM(E4:E17)</f>
        <v>0</v>
      </c>
      <c r="K18" s="90"/>
    </row>
    <row r="19" spans="1:11">
      <c r="K19" s="90"/>
    </row>
    <row r="20" spans="1:11" ht="15" thickBot="1">
      <c r="K20" s="90"/>
    </row>
    <row r="21" spans="1:11">
      <c r="A21" s="160" t="s">
        <v>658</v>
      </c>
      <c r="B21" s="451" t="s">
        <v>654</v>
      </c>
      <c r="C21" s="452"/>
      <c r="D21" s="452"/>
      <c r="E21" s="452"/>
      <c r="F21" s="452"/>
      <c r="G21" s="452"/>
      <c r="H21" s="453"/>
      <c r="K21" s="90"/>
    </row>
    <row r="22" spans="1:11">
      <c r="A22" s="161"/>
      <c r="B22" s="162" t="s">
        <v>644</v>
      </c>
      <c r="C22" s="94" t="s">
        <v>659</v>
      </c>
      <c r="D22" s="94" t="s">
        <v>646</v>
      </c>
      <c r="E22" s="94" t="s">
        <v>647</v>
      </c>
      <c r="F22" s="94" t="s">
        <v>648</v>
      </c>
      <c r="G22" s="94" t="s">
        <v>649</v>
      </c>
      <c r="H22" s="104" t="s">
        <v>660</v>
      </c>
      <c r="K22" s="90"/>
    </row>
    <row r="23" spans="1:11" ht="15">
      <c r="B23" s="105"/>
      <c r="C23" s="92"/>
      <c r="D23" s="93"/>
      <c r="E23" s="157">
        <v>45323</v>
      </c>
      <c r="F23" s="156"/>
      <c r="G23" s="92"/>
      <c r="H23" s="106"/>
      <c r="K23" s="90"/>
    </row>
    <row r="24" spans="1:11" ht="15">
      <c r="B24" s="42"/>
      <c r="C24" t="s">
        <v>171</v>
      </c>
      <c r="D24" s="157"/>
      <c r="E24" s="157">
        <v>45323</v>
      </c>
      <c r="F24" s="156">
        <v>56000</v>
      </c>
      <c r="H24" s="31"/>
      <c r="K24" s="90"/>
    </row>
    <row r="25" spans="1:11" ht="15">
      <c r="B25" s="42"/>
      <c r="C25" t="s">
        <v>171</v>
      </c>
      <c r="D25" s="157"/>
      <c r="E25" s="157">
        <v>45323</v>
      </c>
      <c r="F25" s="156">
        <v>56000</v>
      </c>
      <c r="H25" s="31"/>
      <c r="K25" s="90"/>
    </row>
    <row r="26" spans="1:11" ht="15">
      <c r="B26" s="42"/>
      <c r="C26" t="s">
        <v>171</v>
      </c>
      <c r="D26" s="157"/>
      <c r="E26" s="157">
        <v>45323</v>
      </c>
      <c r="F26" s="156">
        <v>56000</v>
      </c>
      <c r="H26" s="31"/>
      <c r="K26" s="90"/>
    </row>
    <row r="27" spans="1:11" ht="15">
      <c r="B27" s="42"/>
      <c r="C27" t="s">
        <v>175</v>
      </c>
      <c r="D27" s="157"/>
      <c r="E27" s="157">
        <v>45323</v>
      </c>
      <c r="F27" s="156">
        <v>36000</v>
      </c>
      <c r="H27" s="31"/>
      <c r="K27" s="90"/>
    </row>
    <row r="28" spans="1:11" ht="15">
      <c r="B28" s="42"/>
      <c r="C28" t="s">
        <v>175</v>
      </c>
      <c r="D28" s="157"/>
      <c r="E28" s="157">
        <v>45323</v>
      </c>
      <c r="F28" s="156">
        <v>36000</v>
      </c>
      <c r="H28" s="31"/>
      <c r="K28" s="90"/>
    </row>
    <row r="29" spans="1:11" ht="15">
      <c r="B29" s="42"/>
      <c r="C29" t="s">
        <v>663</v>
      </c>
      <c r="D29" s="157"/>
      <c r="E29" s="157">
        <v>45383</v>
      </c>
      <c r="F29" s="156">
        <v>56000</v>
      </c>
      <c r="H29" s="31"/>
      <c r="K29" s="90"/>
    </row>
    <row r="30" spans="1:11" ht="15">
      <c r="B30" s="42"/>
      <c r="C30" t="s">
        <v>663</v>
      </c>
      <c r="D30" s="157"/>
      <c r="E30" s="157">
        <v>45383</v>
      </c>
      <c r="F30" s="156">
        <v>56000</v>
      </c>
      <c r="H30" s="31"/>
      <c r="K30" s="90"/>
    </row>
    <row r="31" spans="1:11" ht="15">
      <c r="B31" s="42"/>
      <c r="C31" t="s">
        <v>663</v>
      </c>
      <c r="D31" s="157"/>
      <c r="E31" s="157">
        <v>45383</v>
      </c>
      <c r="F31" s="156">
        <v>56000</v>
      </c>
      <c r="H31" s="31"/>
      <c r="K31" s="90"/>
    </row>
    <row r="32" spans="1:11" ht="15">
      <c r="B32" s="42"/>
      <c r="C32" t="s">
        <v>663</v>
      </c>
      <c r="D32" s="157"/>
      <c r="E32" s="157">
        <v>45383</v>
      </c>
      <c r="F32" s="156">
        <v>56000</v>
      </c>
      <c r="H32" s="31"/>
      <c r="K32" s="90"/>
    </row>
    <row r="33" spans="1:11" ht="15">
      <c r="B33" s="42"/>
      <c r="C33" t="s">
        <v>663</v>
      </c>
      <c r="D33" s="157"/>
      <c r="E33" s="157">
        <v>45383</v>
      </c>
      <c r="F33" s="156">
        <v>56000</v>
      </c>
      <c r="H33" s="31"/>
      <c r="K33" s="90"/>
    </row>
    <row r="34" spans="1:11" ht="15">
      <c r="B34" s="42"/>
      <c r="C34" t="s">
        <v>663</v>
      </c>
      <c r="D34" s="157"/>
      <c r="E34" s="157">
        <v>45352</v>
      </c>
      <c r="F34" s="156">
        <v>56000</v>
      </c>
      <c r="H34" s="31"/>
      <c r="K34" s="90"/>
    </row>
    <row r="35" spans="1:11" ht="15">
      <c r="B35" s="42"/>
      <c r="C35" t="s">
        <v>663</v>
      </c>
      <c r="D35" s="157"/>
      <c r="E35" s="157">
        <v>45352</v>
      </c>
      <c r="F35" s="156">
        <v>56000</v>
      </c>
      <c r="H35" s="31"/>
      <c r="K35" s="90"/>
    </row>
    <row r="36" spans="1:11" ht="15">
      <c r="B36" s="42"/>
      <c r="C36" t="s">
        <v>664</v>
      </c>
      <c r="D36" s="157"/>
      <c r="E36" s="157">
        <v>45352</v>
      </c>
      <c r="F36" s="156">
        <v>36000</v>
      </c>
      <c r="H36" s="31"/>
      <c r="K36" s="90"/>
    </row>
    <row r="37" spans="1:11" ht="15">
      <c r="B37" s="42"/>
      <c r="C37" t="s">
        <v>664</v>
      </c>
      <c r="D37" s="157"/>
      <c r="E37" s="157">
        <v>45352</v>
      </c>
      <c r="F37" s="156">
        <v>36000</v>
      </c>
      <c r="H37" s="31"/>
      <c r="K37" s="90"/>
    </row>
    <row r="38" spans="1:11" ht="15">
      <c r="B38" s="43"/>
      <c r="C38" t="s">
        <v>664</v>
      </c>
      <c r="D38" s="15"/>
      <c r="E38" s="157">
        <v>45352</v>
      </c>
      <c r="F38" s="156">
        <v>36000</v>
      </c>
      <c r="G38" s="15"/>
      <c r="H38" s="33"/>
      <c r="K38" s="90"/>
    </row>
    <row r="39" spans="1:11" ht="15">
      <c r="E39" s="157">
        <v>45352</v>
      </c>
    </row>
    <row r="40" spans="1:11">
      <c r="B40" s="454" t="s">
        <v>639</v>
      </c>
      <c r="C40" s="455"/>
      <c r="D40" s="455"/>
      <c r="E40" s="455"/>
      <c r="F40" s="455"/>
      <c r="G40" s="455"/>
      <c r="H40" s="456"/>
    </row>
    <row r="41" spans="1:11">
      <c r="B41" s="109" t="s">
        <v>644</v>
      </c>
      <c r="C41" s="109" t="s">
        <v>659</v>
      </c>
      <c r="D41" s="109" t="s">
        <v>646</v>
      </c>
      <c r="E41" s="109" t="s">
        <v>647</v>
      </c>
      <c r="F41" s="109" t="s">
        <v>648</v>
      </c>
      <c r="G41" s="109" t="s">
        <v>649</v>
      </c>
      <c r="H41" s="109" t="s">
        <v>660</v>
      </c>
    </row>
    <row r="42" spans="1:11">
      <c r="A42" t="s">
        <v>210</v>
      </c>
      <c r="B42" s="92"/>
      <c r="C42" s="91"/>
      <c r="D42" s="93"/>
      <c r="E42" s="93"/>
      <c r="F42" s="159"/>
      <c r="G42" s="92"/>
      <c r="H42" s="92"/>
    </row>
    <row r="43" spans="1:11">
      <c r="A43" t="s">
        <v>207</v>
      </c>
      <c r="D43" s="30"/>
      <c r="E43" s="93"/>
      <c r="F43" s="158"/>
    </row>
    <row r="44" spans="1:11">
      <c r="A44" t="s">
        <v>291</v>
      </c>
      <c r="D44" s="30"/>
      <c r="E44" s="93"/>
      <c r="F44" s="158"/>
    </row>
    <row r="45" spans="1:11">
      <c r="A45" t="s">
        <v>209</v>
      </c>
      <c r="D45" s="30"/>
      <c r="E45" s="93"/>
      <c r="F45" s="158"/>
    </row>
    <row r="46" spans="1:11">
      <c r="A46" t="s">
        <v>211</v>
      </c>
      <c r="D46" s="30"/>
      <c r="E46" s="93"/>
      <c r="F46" s="158"/>
    </row>
    <row r="47" spans="1:11">
      <c r="A47" t="s">
        <v>212</v>
      </c>
      <c r="D47" s="30"/>
      <c r="E47" s="93"/>
      <c r="F47" s="158"/>
    </row>
  </sheetData>
  <mergeCells count="2">
    <mergeCell ref="B21:H21"/>
    <mergeCell ref="B40:H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F90C0-3152-4C1C-A5BD-2BD419A898D1}">
  <dimension ref="B3:J31"/>
  <sheetViews>
    <sheetView showGridLines="0" workbookViewId="0">
      <selection activeCell="H8" sqref="H8"/>
    </sheetView>
  </sheetViews>
  <sheetFormatPr defaultRowHeight="15"/>
  <cols>
    <col min="1" max="1" width="6.5703125" bestFit="1" customWidth="1"/>
    <col min="2" max="2" width="39.5703125" bestFit="1" customWidth="1"/>
    <col min="3" max="3" width="18.28515625" bestFit="1" customWidth="1"/>
    <col min="4" max="4" width="17.5703125" bestFit="1" customWidth="1"/>
    <col min="5" max="5" width="31.7109375" bestFit="1" customWidth="1"/>
    <col min="6" max="6" width="19" bestFit="1" customWidth="1"/>
    <col min="7" max="7" width="32.85546875" bestFit="1" customWidth="1"/>
    <col min="8" max="8" width="15.7109375" bestFit="1" customWidth="1"/>
    <col min="9" max="9" width="16.42578125" bestFit="1" customWidth="1"/>
    <col min="10" max="15" width="32.85546875" bestFit="1" customWidth="1"/>
    <col min="16" max="16" width="37.5703125" bestFit="1" customWidth="1"/>
    <col min="17" max="17" width="30" bestFit="1" customWidth="1"/>
    <col min="18" max="18" width="37.85546875" bestFit="1" customWidth="1"/>
    <col min="19" max="19" width="30.7109375" bestFit="1" customWidth="1"/>
    <col min="20" max="20" width="31.7109375" bestFit="1" customWidth="1"/>
    <col min="21" max="21" width="41.7109375" bestFit="1" customWidth="1"/>
    <col min="22" max="22" width="29" bestFit="1" customWidth="1"/>
    <col min="23" max="23" width="38.85546875" bestFit="1" customWidth="1"/>
    <col min="24" max="24" width="39.140625" bestFit="1" customWidth="1"/>
    <col min="25" max="25" width="40.5703125" bestFit="1" customWidth="1"/>
    <col min="26" max="26" width="32.85546875" bestFit="1" customWidth="1"/>
    <col min="27" max="27" width="35" bestFit="1" customWidth="1"/>
    <col min="28" max="28" width="43.85546875" bestFit="1" customWidth="1"/>
    <col min="29" max="29" width="36.140625" bestFit="1" customWidth="1"/>
    <col min="30" max="30" width="44.140625" bestFit="1" customWidth="1"/>
    <col min="31" max="31" width="36.85546875" bestFit="1" customWidth="1"/>
    <col min="32" max="32" width="37.85546875" bestFit="1" customWidth="1"/>
    <col min="33" max="33" width="48" bestFit="1" customWidth="1"/>
    <col min="34" max="34" width="35.28515625" bestFit="1" customWidth="1"/>
    <col min="35" max="35" width="45" bestFit="1" customWidth="1"/>
    <col min="36" max="36" width="45.28515625" bestFit="1" customWidth="1"/>
    <col min="37" max="37" width="46.85546875" bestFit="1" customWidth="1"/>
    <col min="38" max="38" width="39.140625" bestFit="1" customWidth="1"/>
    <col min="39" max="39" width="49.140625" bestFit="1" customWidth="1"/>
    <col min="40" max="40" width="41.42578125" bestFit="1" customWidth="1"/>
    <col min="41" max="41" width="49.42578125" bestFit="1" customWidth="1"/>
    <col min="42" max="42" width="42.28515625" bestFit="1" customWidth="1"/>
    <col min="43" max="43" width="43.28515625" bestFit="1" customWidth="1"/>
    <col min="44" max="44" width="53.28515625" bestFit="1" customWidth="1"/>
    <col min="45" max="45" width="40.5703125" bestFit="1" customWidth="1"/>
    <col min="46" max="46" width="50.28515625" bestFit="1" customWidth="1"/>
    <col min="47" max="47" width="50.7109375" bestFit="1" customWidth="1"/>
    <col min="48" max="48" width="52.140625" bestFit="1" customWidth="1"/>
    <col min="49" max="49" width="44.42578125" bestFit="1" customWidth="1"/>
    <col min="50" max="50" width="28.7109375" bestFit="1" customWidth="1"/>
    <col min="51" max="51" width="37.5703125" bestFit="1" customWidth="1"/>
    <col min="52" max="52" width="30" bestFit="1" customWidth="1"/>
    <col min="53" max="53" width="37.85546875" bestFit="1" customWidth="1"/>
    <col min="54" max="54" width="30.7109375" bestFit="1" customWidth="1"/>
    <col min="55" max="55" width="31.7109375" bestFit="1" customWidth="1"/>
    <col min="56" max="56" width="41.7109375" bestFit="1" customWidth="1"/>
    <col min="57" max="57" width="29" bestFit="1" customWidth="1"/>
    <col min="58" max="58" width="38.85546875" bestFit="1" customWidth="1"/>
    <col min="59" max="59" width="39.140625" bestFit="1" customWidth="1"/>
    <col min="60" max="60" width="40.5703125" bestFit="1" customWidth="1"/>
    <col min="61" max="61" width="32.85546875" bestFit="1" customWidth="1"/>
    <col min="62" max="62" width="40.28515625" bestFit="1" customWidth="1"/>
    <col min="63" max="63" width="49.140625" bestFit="1" customWidth="1"/>
    <col min="64" max="64" width="41.42578125" bestFit="1" customWidth="1"/>
    <col min="65" max="65" width="49.42578125" bestFit="1" customWidth="1"/>
    <col min="66" max="66" width="42.28515625" bestFit="1" customWidth="1"/>
    <col min="67" max="67" width="43.28515625" bestFit="1" customWidth="1"/>
    <col min="68" max="68" width="53.28515625" bestFit="1" customWidth="1"/>
    <col min="69" max="69" width="40.5703125" bestFit="1" customWidth="1"/>
    <col min="70" max="70" width="50.28515625" bestFit="1" customWidth="1"/>
    <col min="71" max="71" width="50.7109375" bestFit="1" customWidth="1"/>
    <col min="72" max="72" width="52.140625" bestFit="1" customWidth="1"/>
    <col min="73" max="73" width="44.42578125" bestFit="1" customWidth="1"/>
    <col min="74" max="74" width="28.7109375" bestFit="1" customWidth="1"/>
    <col min="75" max="75" width="37.5703125" bestFit="1" customWidth="1"/>
    <col min="76" max="76" width="30" bestFit="1" customWidth="1"/>
    <col min="77" max="77" width="37.85546875" bestFit="1" customWidth="1"/>
    <col min="78" max="78" width="30.7109375" bestFit="1" customWidth="1"/>
    <col min="79" max="79" width="31.7109375" bestFit="1" customWidth="1"/>
    <col min="80" max="80" width="41.7109375" bestFit="1" customWidth="1"/>
    <col min="81" max="81" width="29" bestFit="1" customWidth="1"/>
    <col min="82" max="82" width="38.85546875" bestFit="1" customWidth="1"/>
    <col min="83" max="83" width="39.140625" bestFit="1" customWidth="1"/>
    <col min="84" max="84" width="40.5703125" bestFit="1" customWidth="1"/>
    <col min="85" max="85" width="32.85546875" bestFit="1" customWidth="1"/>
    <col min="86" max="86" width="40.28515625" bestFit="1" customWidth="1"/>
    <col min="87" max="87" width="49.140625" bestFit="1" customWidth="1"/>
    <col min="88" max="88" width="41.42578125" bestFit="1" customWidth="1"/>
    <col min="89" max="89" width="49.42578125" bestFit="1" customWidth="1"/>
    <col min="90" max="90" width="42.28515625" bestFit="1" customWidth="1"/>
    <col min="91" max="91" width="43.28515625" bestFit="1" customWidth="1"/>
    <col min="92" max="92" width="53.28515625" bestFit="1" customWidth="1"/>
    <col min="93" max="93" width="40.5703125" bestFit="1" customWidth="1"/>
    <col min="94" max="94" width="50.28515625" bestFit="1" customWidth="1"/>
    <col min="95" max="95" width="50.7109375" bestFit="1" customWidth="1"/>
    <col min="96" max="96" width="52.140625" bestFit="1" customWidth="1"/>
    <col min="97" max="97" width="44.42578125" bestFit="1" customWidth="1"/>
    <col min="98" max="98" width="28.7109375" bestFit="1" customWidth="1"/>
    <col min="99" max="99" width="37.5703125" bestFit="1" customWidth="1"/>
    <col min="100" max="100" width="30" bestFit="1" customWidth="1"/>
    <col min="101" max="101" width="37.85546875" bestFit="1" customWidth="1"/>
    <col min="102" max="102" width="30.7109375" bestFit="1" customWidth="1"/>
    <col min="103" max="103" width="31.7109375" bestFit="1" customWidth="1"/>
    <col min="104" max="104" width="41.7109375" bestFit="1" customWidth="1"/>
    <col min="105" max="105" width="29" bestFit="1" customWidth="1"/>
    <col min="106" max="106" width="38.85546875" bestFit="1" customWidth="1"/>
    <col min="107" max="107" width="39.140625" bestFit="1" customWidth="1"/>
    <col min="108" max="108" width="40.5703125" bestFit="1" customWidth="1"/>
    <col min="109" max="109" width="32.85546875" bestFit="1" customWidth="1"/>
    <col min="110" max="110" width="40.28515625" bestFit="1" customWidth="1"/>
    <col min="111" max="111" width="49.140625" bestFit="1" customWidth="1"/>
    <col min="112" max="112" width="41.42578125" bestFit="1" customWidth="1"/>
    <col min="113" max="113" width="49.42578125" bestFit="1" customWidth="1"/>
    <col min="114" max="114" width="42.28515625" bestFit="1" customWidth="1"/>
    <col min="115" max="115" width="43.28515625" bestFit="1" customWidth="1"/>
    <col min="116" max="116" width="53.28515625" bestFit="1" customWidth="1"/>
    <col min="117" max="117" width="40.5703125" bestFit="1" customWidth="1"/>
    <col min="118" max="118" width="50.28515625" bestFit="1" customWidth="1"/>
    <col min="119" max="119" width="50.7109375" bestFit="1" customWidth="1"/>
    <col min="120" max="120" width="52.140625" bestFit="1" customWidth="1"/>
    <col min="121" max="121" width="44.42578125" bestFit="1" customWidth="1"/>
    <col min="122" max="122" width="28.7109375" bestFit="1" customWidth="1"/>
    <col min="123" max="123" width="37.5703125" bestFit="1" customWidth="1"/>
    <col min="124" max="124" width="30" bestFit="1" customWidth="1"/>
    <col min="125" max="125" width="37.85546875" bestFit="1" customWidth="1"/>
    <col min="126" max="126" width="30.7109375" bestFit="1" customWidth="1"/>
    <col min="127" max="127" width="31.7109375" bestFit="1" customWidth="1"/>
    <col min="128" max="128" width="41.7109375" bestFit="1" customWidth="1"/>
    <col min="129" max="129" width="29" bestFit="1" customWidth="1"/>
    <col min="130" max="130" width="38.85546875" bestFit="1" customWidth="1"/>
    <col min="131" max="131" width="39.140625" bestFit="1" customWidth="1"/>
    <col min="132" max="132" width="40.5703125" bestFit="1" customWidth="1"/>
    <col min="133" max="133" width="32.85546875" bestFit="1" customWidth="1"/>
    <col min="134" max="134" width="40.28515625" bestFit="1" customWidth="1"/>
    <col min="135" max="135" width="49.140625" bestFit="1" customWidth="1"/>
    <col min="136" max="136" width="41.42578125" bestFit="1" customWidth="1"/>
    <col min="137" max="137" width="49.42578125" bestFit="1" customWidth="1"/>
    <col min="138" max="138" width="42.28515625" bestFit="1" customWidth="1"/>
    <col min="139" max="139" width="43.28515625" bestFit="1" customWidth="1"/>
    <col min="140" max="140" width="53.28515625" bestFit="1" customWidth="1"/>
    <col min="141" max="141" width="40.5703125" bestFit="1" customWidth="1"/>
    <col min="142" max="142" width="50.28515625" bestFit="1" customWidth="1"/>
    <col min="143" max="143" width="50.7109375" bestFit="1" customWidth="1"/>
    <col min="144" max="144" width="52.140625" bestFit="1" customWidth="1"/>
    <col min="145" max="145" width="44.42578125" bestFit="1" customWidth="1"/>
    <col min="146" max="146" width="35" bestFit="1" customWidth="1"/>
    <col min="147" max="147" width="43.85546875" bestFit="1" customWidth="1"/>
    <col min="148" max="148" width="36.140625" bestFit="1" customWidth="1"/>
    <col min="149" max="149" width="44.140625" bestFit="1" customWidth="1"/>
    <col min="150" max="150" width="36.85546875" bestFit="1" customWidth="1"/>
    <col min="151" max="151" width="37.85546875" bestFit="1" customWidth="1"/>
    <col min="152" max="152" width="48" bestFit="1" customWidth="1"/>
    <col min="153" max="153" width="35.28515625" bestFit="1" customWidth="1"/>
    <col min="154" max="154" width="45" bestFit="1" customWidth="1"/>
    <col min="155" max="155" width="45.28515625" bestFit="1" customWidth="1"/>
    <col min="156" max="156" width="46.85546875" bestFit="1" customWidth="1"/>
    <col min="157" max="157" width="39.140625" bestFit="1" customWidth="1"/>
  </cols>
  <sheetData>
    <row r="3" spans="2:10" ht="18.75">
      <c r="B3" s="233" t="s">
        <v>20</v>
      </c>
    </row>
    <row r="4" spans="2:10">
      <c r="B4" s="422" t="s">
        <v>21</v>
      </c>
      <c r="C4" s="423"/>
      <c r="D4" s="423"/>
      <c r="E4" s="424"/>
      <c r="G4" s="425" t="s">
        <v>22</v>
      </c>
      <c r="H4" s="426"/>
      <c r="I4" s="426"/>
      <c r="J4" s="427"/>
    </row>
    <row r="5" spans="2:10">
      <c r="B5" s="382"/>
      <c r="C5" s="383" t="s">
        <v>23</v>
      </c>
      <c r="D5" s="383" t="s">
        <v>24</v>
      </c>
      <c r="E5" s="384" t="s">
        <v>25</v>
      </c>
      <c r="G5" s="305"/>
      <c r="H5" s="304" t="s">
        <v>23</v>
      </c>
      <c r="I5" s="304" t="s">
        <v>24</v>
      </c>
      <c r="J5" s="306" t="s">
        <v>25</v>
      </c>
    </row>
    <row r="6" spans="2:10">
      <c r="B6" s="385">
        <v>45231</v>
      </c>
      <c r="C6" s="335">
        <f>'Academy 1.0 | Mastersheet - ET'!$Q$112</f>
        <v>3125802.6000000066</v>
      </c>
      <c r="D6" s="335">
        <f>'Academy 2.0 | Mastersheet - ET'!$Q$78</f>
        <v>0</v>
      </c>
      <c r="E6" s="336">
        <f>SUM(C6:D6)</f>
        <v>3125802.6000000066</v>
      </c>
      <c r="G6" s="307">
        <v>45231</v>
      </c>
      <c r="H6" s="335">
        <f>'Academy 1.0 | Mastersheet - ET'!S111</f>
        <v>0</v>
      </c>
      <c r="I6" s="335">
        <f>'Academy 2.0 | Mastersheet - ET'!$Q$78</f>
        <v>0</v>
      </c>
      <c r="J6" s="336">
        <f>SUM(H6:I6)</f>
        <v>0</v>
      </c>
    </row>
    <row r="7" spans="2:10">
      <c r="B7" s="385">
        <v>45261</v>
      </c>
      <c r="C7" s="335">
        <f>'Academy 1.0 | Mastersheet - ET'!$R$112</f>
        <v>1691818.3849999998</v>
      </c>
      <c r="D7" s="335">
        <f>'Academy 2.0 | Mastersheet - ET'!$R$78</f>
        <v>817500</v>
      </c>
      <c r="E7" s="336">
        <f>SUM(C7:D7)</f>
        <v>2509318.3849999998</v>
      </c>
      <c r="G7" s="307">
        <v>45261</v>
      </c>
      <c r="H7" s="335">
        <f>'Academy 1.0 | Mastersheet - ET'!$S$112</f>
        <v>42150</v>
      </c>
      <c r="I7" s="335">
        <f>'Academy 2.0 | Mastersheet - ET'!S78</f>
        <v>0</v>
      </c>
      <c r="J7" s="336">
        <f>SUM(H7:I7)</f>
        <v>42150</v>
      </c>
    </row>
    <row r="8" spans="2:10">
      <c r="B8" s="385">
        <v>45292</v>
      </c>
      <c r="C8" s="335">
        <f>'Academy 1.0 | Mastersheet - ET'!$T$112</f>
        <v>1541296.3000000003</v>
      </c>
      <c r="D8" s="335">
        <f>'Academy 2.0 | Mastersheet - ET'!$T$78</f>
        <v>817500</v>
      </c>
      <c r="E8" s="336">
        <f>SUM(C8:D8)</f>
        <v>2358796.3000000003</v>
      </c>
      <c r="G8" s="307">
        <v>45292</v>
      </c>
      <c r="H8" s="335">
        <f>'Academy 1.0 | Mastersheet - ET'!$W$112</f>
        <v>42150</v>
      </c>
      <c r="I8" s="335">
        <f>'Academy 2.0 | Mastersheet - ET'!W78</f>
        <v>0</v>
      </c>
      <c r="J8" s="336">
        <f>SUM(H8:I8)</f>
        <v>42150</v>
      </c>
    </row>
    <row r="9" spans="2:10">
      <c r="B9" s="386">
        <v>45323</v>
      </c>
      <c r="C9" s="337">
        <f>'Academy 1.0 | Mastersheet - ET'!$X$112</f>
        <v>1691818.3849999998</v>
      </c>
      <c r="D9" s="337">
        <f>'Academy 2.0 | Mastersheet - ET'!$X$78</f>
        <v>817500</v>
      </c>
      <c r="E9" s="338">
        <f>SUM(C9:D9)</f>
        <v>2509318.3849999998</v>
      </c>
      <c r="G9" s="308">
        <v>45323</v>
      </c>
      <c r="H9" s="337">
        <f>'Academy 1.0 | Mastersheet - ET'!$AA$112</f>
        <v>42150</v>
      </c>
      <c r="I9" s="337">
        <f>'Academy 2.0 | Mastersheet - ET'!AA78</f>
        <v>0</v>
      </c>
      <c r="J9" s="338">
        <f>SUM(H9:I9)</f>
        <v>42150</v>
      </c>
    </row>
    <row r="10" spans="2:10">
      <c r="B10" t="s">
        <v>26</v>
      </c>
      <c r="F10" s="258"/>
      <c r="G10" t="s">
        <v>26</v>
      </c>
    </row>
    <row r="11" spans="2:10" ht="18.75">
      <c r="B11" s="233" t="s">
        <v>27</v>
      </c>
    </row>
    <row r="12" spans="2:10">
      <c r="B12" s="422" t="s">
        <v>21</v>
      </c>
      <c r="C12" s="423"/>
      <c r="D12" s="423"/>
      <c r="E12" s="424"/>
      <c r="G12" s="425" t="s">
        <v>22</v>
      </c>
      <c r="H12" s="426"/>
      <c r="I12" s="426"/>
      <c r="J12" s="427"/>
    </row>
    <row r="13" spans="2:10">
      <c r="B13" s="382"/>
      <c r="C13" s="383" t="s">
        <v>23</v>
      </c>
      <c r="D13" s="383" t="s">
        <v>24</v>
      </c>
      <c r="E13" s="384" t="s">
        <v>25</v>
      </c>
      <c r="G13" s="305"/>
      <c r="H13" s="304" t="s">
        <v>23</v>
      </c>
      <c r="I13" s="304" t="s">
        <v>24</v>
      </c>
      <c r="J13" s="306" t="s">
        <v>25</v>
      </c>
    </row>
    <row r="14" spans="2:10">
      <c r="B14" s="385">
        <v>45292</v>
      </c>
      <c r="C14" s="335">
        <f>'Academy 1.0 | Mastersheet - ET'!U112</f>
        <v>3867706.3100000075</v>
      </c>
      <c r="D14" s="335">
        <f>'Academy 2.0 | Mastersheet - ET'!U78</f>
        <v>817500</v>
      </c>
      <c r="E14" s="336">
        <f>SUM(C14:D14)</f>
        <v>4685206.310000008</v>
      </c>
      <c r="G14" s="307">
        <v>45292</v>
      </c>
      <c r="H14" s="335">
        <f>'Academy 1.0 | Mastersheet - ET'!V112</f>
        <v>323348.88500000001</v>
      </c>
      <c r="I14" s="335">
        <f>'Academy 2.0 | Mastersheet - ET'!W86</f>
        <v>0</v>
      </c>
      <c r="J14" s="336">
        <f>SUM(H14:I14)</f>
        <v>323348.88500000001</v>
      </c>
    </row>
    <row r="15" spans="2:10">
      <c r="B15" s="386">
        <v>45323</v>
      </c>
      <c r="C15" s="337">
        <f>'Academy 1.0 | Mastersheet - ET'!Y112</f>
        <v>1691818.3849999998</v>
      </c>
      <c r="D15" s="337">
        <f>'Academy 2.0 | Mastersheet - ET'!Y78</f>
        <v>817500</v>
      </c>
      <c r="E15" s="338">
        <f>SUM(C15:D15)</f>
        <v>2509318.3849999998</v>
      </c>
      <c r="G15" s="308">
        <v>45323</v>
      </c>
      <c r="H15" s="337">
        <f>'Academy 1.0 | Mastersheet - ET'!Z112</f>
        <v>405848.88500000001</v>
      </c>
      <c r="I15" s="337">
        <f>'Academy 2.0 | Mastersheet - ET'!AA86</f>
        <v>0</v>
      </c>
      <c r="J15" s="338">
        <f>SUM(H15:I15)</f>
        <v>405848.88500000001</v>
      </c>
    </row>
    <row r="16" spans="2:10">
      <c r="B16" t="s">
        <v>26</v>
      </c>
      <c r="G16" t="s">
        <v>26</v>
      </c>
    </row>
    <row r="19" spans="2:10" ht="18.75">
      <c r="B19" s="233" t="s">
        <v>28</v>
      </c>
    </row>
    <row r="20" spans="2:10">
      <c r="B20" s="422" t="s">
        <v>21</v>
      </c>
      <c r="C20" s="423"/>
      <c r="D20" s="423"/>
      <c r="E20" s="424"/>
      <c r="G20" s="425" t="s">
        <v>21</v>
      </c>
      <c r="H20" s="426"/>
      <c r="I20" s="426"/>
      <c r="J20" s="427"/>
    </row>
    <row r="21" spans="2:10">
      <c r="B21" s="382"/>
      <c r="C21" s="383" t="s">
        <v>29</v>
      </c>
      <c r="D21" s="383"/>
      <c r="E21" s="384" t="s">
        <v>25</v>
      </c>
      <c r="G21" s="305"/>
      <c r="H21" s="304" t="s">
        <v>29</v>
      </c>
      <c r="I21" s="304"/>
      <c r="J21" s="306" t="s">
        <v>25</v>
      </c>
    </row>
    <row r="22" spans="2:10">
      <c r="B22" s="385">
        <v>45231</v>
      </c>
      <c r="C22" s="331">
        <f>'Academy 2.0 | Mastersheet - RW'!$Q$16</f>
        <v>0</v>
      </c>
      <c r="D22" s="331"/>
      <c r="E22" s="332">
        <f>SUM(C22:D22)</f>
        <v>0</v>
      </c>
      <c r="G22" s="307">
        <v>45231</v>
      </c>
      <c r="H22" s="331">
        <f>'Academy 2.0 | Mastersheet - RW'!$Q$16</f>
        <v>0</v>
      </c>
      <c r="I22" s="331"/>
      <c r="J22" s="332">
        <f>SUM(H22:I22)</f>
        <v>0</v>
      </c>
    </row>
    <row r="23" spans="2:10">
      <c r="B23" s="385">
        <v>45261</v>
      </c>
      <c r="C23" s="331">
        <f>'Academy 2.0 | Mastersheet - RW'!$R$16</f>
        <v>3170375</v>
      </c>
      <c r="D23" s="331"/>
      <c r="E23" s="332">
        <f>SUM(C23:D23)</f>
        <v>3170375</v>
      </c>
      <c r="G23" s="307">
        <v>45261</v>
      </c>
      <c r="H23" s="331">
        <f>'Academy 2.0 | Mastersheet - RW'!S16</f>
        <v>0</v>
      </c>
      <c r="I23" s="331"/>
      <c r="J23" s="332">
        <f>SUM(H23:I23)</f>
        <v>0</v>
      </c>
    </row>
    <row r="24" spans="2:10">
      <c r="B24" s="385">
        <v>45292</v>
      </c>
      <c r="C24" s="331">
        <f>'Academy 2.0 | Mastersheet - RW'!$T$16</f>
        <v>3170375</v>
      </c>
      <c r="D24" s="331"/>
      <c r="E24" s="332">
        <f>SUM(C24:D24)</f>
        <v>3170375</v>
      </c>
      <c r="G24" s="307">
        <v>45292</v>
      </c>
      <c r="H24" s="331">
        <f>'Academy 2.0 | Mastersheet - RW'!W16</f>
        <v>0</v>
      </c>
      <c r="I24" s="331"/>
      <c r="J24" s="332">
        <f>SUM(H24:I24)</f>
        <v>0</v>
      </c>
    </row>
    <row r="25" spans="2:10">
      <c r="B25" s="386">
        <v>45323</v>
      </c>
      <c r="C25" s="333">
        <f>'Academy 2.0 | Mastersheet - RW'!$X$16</f>
        <v>3170375</v>
      </c>
      <c r="D25" s="333"/>
      <c r="E25" s="334">
        <f>SUM(C25:D25)</f>
        <v>3170375</v>
      </c>
      <c r="G25" s="308">
        <v>45323</v>
      </c>
      <c r="H25" s="333">
        <f>'Academy 2.0 | Mastersheet - RW'!AA16</f>
        <v>0</v>
      </c>
      <c r="I25" s="333"/>
      <c r="J25" s="334">
        <f>SUM(H25:I25)</f>
        <v>0</v>
      </c>
    </row>
    <row r="26" spans="2:10">
      <c r="B26" t="s">
        <v>30</v>
      </c>
      <c r="D26" s="254"/>
    </row>
    <row r="27" spans="2:10" ht="18.75">
      <c r="B27" s="233" t="s">
        <v>31</v>
      </c>
    </row>
    <row r="28" spans="2:10">
      <c r="B28" s="422" t="s">
        <v>21</v>
      </c>
      <c r="C28" s="423"/>
      <c r="D28" s="423"/>
      <c r="E28" s="424"/>
      <c r="G28" s="425" t="s">
        <v>22</v>
      </c>
      <c r="H28" s="426"/>
      <c r="I28" s="426"/>
      <c r="J28" s="427"/>
    </row>
    <row r="29" spans="2:10">
      <c r="B29" s="382"/>
      <c r="C29" s="383" t="s">
        <v>29</v>
      </c>
      <c r="D29" s="383"/>
      <c r="E29" s="384" t="s">
        <v>25</v>
      </c>
      <c r="G29" s="305"/>
      <c r="H29" s="304" t="s">
        <v>29</v>
      </c>
      <c r="I29" s="304"/>
      <c r="J29" s="306" t="s">
        <v>25</v>
      </c>
    </row>
    <row r="30" spans="2:10">
      <c r="B30" s="385">
        <v>45292</v>
      </c>
      <c r="C30" s="331">
        <f>'Academy 2.0 | Mastersheet - RW'!U16</f>
        <v>0</v>
      </c>
      <c r="D30" s="331"/>
      <c r="E30" s="332">
        <f>SUM(C30:D30)</f>
        <v>0</v>
      </c>
      <c r="G30" s="307">
        <v>45292</v>
      </c>
      <c r="H30" s="331">
        <f>'Academy 2.0 | Mastersheet - RW'!W16</f>
        <v>0</v>
      </c>
      <c r="I30" s="331"/>
      <c r="J30" s="332">
        <f>SUM(H30:I30)</f>
        <v>0</v>
      </c>
    </row>
    <row r="31" spans="2:10">
      <c r="B31" s="386">
        <v>45323</v>
      </c>
      <c r="C31" s="333">
        <f>'Academy 2.0 | Mastersheet - RW'!Y16</f>
        <v>0</v>
      </c>
      <c r="D31" s="333"/>
      <c r="E31" s="334">
        <f>SUM(C31:D31)</f>
        <v>0</v>
      </c>
      <c r="G31" s="308">
        <v>45323</v>
      </c>
      <c r="H31" s="333">
        <f>'Academy 2.0 | Mastersheet - RW'!AA16</f>
        <v>0</v>
      </c>
      <c r="I31" s="333"/>
      <c r="J31" s="334">
        <f>SUM(H31:I31)</f>
        <v>0</v>
      </c>
    </row>
  </sheetData>
  <mergeCells count="8">
    <mergeCell ref="B20:E20"/>
    <mergeCell ref="G20:J20"/>
    <mergeCell ref="B28:E28"/>
    <mergeCell ref="G28:J28"/>
    <mergeCell ref="B4:E4"/>
    <mergeCell ref="G4:J4"/>
    <mergeCell ref="B12:E12"/>
    <mergeCell ref="G12:J1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F879-1EED-427F-B09E-B29600DB3090}">
  <dimension ref="B1:I50"/>
  <sheetViews>
    <sheetView showGridLines="0" topLeftCell="A11" workbookViewId="0">
      <selection activeCell="J48" sqref="J48"/>
    </sheetView>
  </sheetViews>
  <sheetFormatPr defaultRowHeight="15"/>
  <cols>
    <col min="1" max="1" width="19.28515625" bestFit="1" customWidth="1"/>
    <col min="2" max="2" width="20.85546875" bestFit="1" customWidth="1"/>
    <col min="3" max="3" width="33.5703125" bestFit="1" customWidth="1"/>
    <col min="4" max="4" width="21.5703125" bestFit="1" customWidth="1"/>
    <col min="5" max="6" width="21.85546875" bestFit="1" customWidth="1"/>
    <col min="7" max="7" width="20.42578125" bestFit="1" customWidth="1"/>
    <col min="8" max="8" width="26.42578125" bestFit="1" customWidth="1"/>
  </cols>
  <sheetData>
    <row r="1" spans="2:9" ht="18.75">
      <c r="B1" s="326" t="s">
        <v>635</v>
      </c>
      <c r="C1" s="327" t="s">
        <v>662</v>
      </c>
    </row>
    <row r="3" spans="2:9">
      <c r="B3" s="95" t="s">
        <v>637</v>
      </c>
      <c r="C3" s="96" t="s">
        <v>638</v>
      </c>
      <c r="D3" s="97" t="s">
        <v>639</v>
      </c>
      <c r="F3" s="107" t="s">
        <v>640</v>
      </c>
      <c r="G3" s="321">
        <f>G50</f>
        <v>0</v>
      </c>
    </row>
    <row r="4" spans="2:9">
      <c r="B4" s="311">
        <v>0</v>
      </c>
      <c r="C4" s="91" t="s">
        <v>170</v>
      </c>
      <c r="D4" s="312">
        <v>0</v>
      </c>
      <c r="F4" s="108" t="s">
        <v>641</v>
      </c>
      <c r="G4" s="322">
        <f>H50</f>
        <v>0</v>
      </c>
    </row>
    <row r="5" spans="2:9">
      <c r="B5" s="311">
        <v>3</v>
      </c>
      <c r="C5" s="91" t="s">
        <v>171</v>
      </c>
      <c r="D5" s="312">
        <v>0</v>
      </c>
      <c r="F5" s="90"/>
    </row>
    <row r="6" spans="2:9">
      <c r="B6" s="311">
        <v>0</v>
      </c>
      <c r="C6" s="91" t="s">
        <v>172</v>
      </c>
      <c r="D6" s="312">
        <v>0</v>
      </c>
      <c r="F6" s="90"/>
    </row>
    <row r="7" spans="2:9">
      <c r="B7" s="311">
        <v>0</v>
      </c>
      <c r="C7" s="91" t="s">
        <v>173</v>
      </c>
      <c r="D7" s="312">
        <v>0</v>
      </c>
      <c r="F7" s="90"/>
    </row>
    <row r="8" spans="2:9">
      <c r="B8" s="311">
        <v>0</v>
      </c>
      <c r="C8" s="91" t="s">
        <v>174</v>
      </c>
      <c r="D8" s="312">
        <v>0</v>
      </c>
      <c r="F8" s="90"/>
    </row>
    <row r="9" spans="2:9">
      <c r="B9" s="311">
        <v>2</v>
      </c>
      <c r="C9" s="91" t="s">
        <v>175</v>
      </c>
      <c r="D9" s="312">
        <v>0</v>
      </c>
      <c r="F9" s="90"/>
    </row>
    <row r="10" spans="2:9">
      <c r="B10" s="311">
        <v>0</v>
      </c>
      <c r="C10" s="91" t="s">
        <v>176</v>
      </c>
      <c r="D10" s="312">
        <v>0</v>
      </c>
      <c r="F10" s="90"/>
    </row>
    <row r="11" spans="2:9">
      <c r="B11" s="311">
        <v>0</v>
      </c>
      <c r="C11" s="91" t="s">
        <v>177</v>
      </c>
      <c r="D11" s="312">
        <v>0</v>
      </c>
    </row>
    <row r="12" spans="2:9">
      <c r="B12" s="311">
        <v>0</v>
      </c>
      <c r="C12" s="91" t="s">
        <v>178</v>
      </c>
      <c r="D12" s="312">
        <v>0</v>
      </c>
      <c r="I12" s="90"/>
    </row>
    <row r="13" spans="2:9">
      <c r="B13" s="311">
        <v>0</v>
      </c>
      <c r="C13" s="91" t="s">
        <v>179</v>
      </c>
      <c r="D13" s="312">
        <v>0</v>
      </c>
      <c r="I13" s="90"/>
    </row>
    <row r="14" spans="2:9">
      <c r="B14" s="311">
        <v>7</v>
      </c>
      <c r="C14" s="91" t="s">
        <v>180</v>
      </c>
      <c r="D14" s="312">
        <v>0</v>
      </c>
      <c r="I14" s="90"/>
    </row>
    <row r="15" spans="2:9">
      <c r="B15" s="311">
        <v>3</v>
      </c>
      <c r="C15" s="91" t="s">
        <v>181</v>
      </c>
      <c r="D15" s="312">
        <v>0</v>
      </c>
      <c r="I15" s="90"/>
    </row>
    <row r="16" spans="2:9">
      <c r="B16" s="311">
        <v>0</v>
      </c>
      <c r="C16" s="91" t="s">
        <v>182</v>
      </c>
      <c r="D16" s="312">
        <v>0</v>
      </c>
      <c r="I16" s="90"/>
    </row>
    <row r="17" spans="2:9">
      <c r="B17" s="311">
        <v>0</v>
      </c>
      <c r="C17" s="91" t="s">
        <v>183</v>
      </c>
      <c r="D17" s="312">
        <v>0</v>
      </c>
      <c r="I17" s="90"/>
    </row>
    <row r="18" spans="2:9">
      <c r="B18" s="100">
        <f>SUM(B4:B17)</f>
        <v>15</v>
      </c>
      <c r="C18" s="101" t="s">
        <v>642</v>
      </c>
      <c r="D18" s="102">
        <f>SUM(D4:D17)</f>
        <v>0</v>
      </c>
      <c r="I18" s="90"/>
    </row>
    <row r="19" spans="2:9">
      <c r="I19" s="90"/>
    </row>
    <row r="20" spans="2:9">
      <c r="I20" s="90"/>
    </row>
    <row r="21" spans="2:9" ht="14.65" customHeight="1">
      <c r="B21" s="444" t="s">
        <v>643</v>
      </c>
      <c r="C21" s="445"/>
      <c r="D21" s="448"/>
      <c r="E21" s="445"/>
      <c r="F21" s="445"/>
      <c r="G21" s="445"/>
      <c r="H21" s="449"/>
      <c r="I21" s="90"/>
    </row>
    <row r="22" spans="2:9" ht="14.65" customHeight="1">
      <c r="B22" s="236" t="s">
        <v>186</v>
      </c>
      <c r="C22" s="315" t="s">
        <v>644</v>
      </c>
      <c r="D22" s="314" t="s">
        <v>645</v>
      </c>
      <c r="E22" s="316" t="s">
        <v>646</v>
      </c>
      <c r="F22" s="94" t="s">
        <v>647</v>
      </c>
      <c r="G22" s="94" t="s">
        <v>648</v>
      </c>
      <c r="H22" s="237" t="s">
        <v>649</v>
      </c>
      <c r="I22" s="90"/>
    </row>
    <row r="23" spans="2:9" ht="14.65" customHeight="1">
      <c r="B23" s="313"/>
      <c r="C23" s="279"/>
      <c r="D23" s="279" t="s">
        <v>171</v>
      </c>
      <c r="E23" s="157"/>
      <c r="F23" s="157">
        <v>45323</v>
      </c>
      <c r="G23" s="317">
        <v>56000</v>
      </c>
      <c r="H23" s="317">
        <v>56000</v>
      </c>
      <c r="I23" s="90"/>
    </row>
    <row r="24" spans="2:9" ht="14.65" customHeight="1">
      <c r="B24" s="313"/>
      <c r="C24" s="279"/>
      <c r="D24" s="279" t="s">
        <v>171</v>
      </c>
      <c r="E24" s="280"/>
      <c r="F24" s="157">
        <v>45323</v>
      </c>
      <c r="G24" s="317">
        <v>56000</v>
      </c>
      <c r="H24" s="317">
        <v>56000</v>
      </c>
      <c r="I24" s="90"/>
    </row>
    <row r="25" spans="2:9" ht="14.65" customHeight="1">
      <c r="B25" s="313"/>
      <c r="C25" s="279"/>
      <c r="D25" s="279" t="s">
        <v>171</v>
      </c>
      <c r="E25" s="280"/>
      <c r="F25" s="157">
        <v>45323</v>
      </c>
      <c r="G25" s="317">
        <v>56000</v>
      </c>
      <c r="H25" s="317">
        <v>56000</v>
      </c>
      <c r="I25" s="90"/>
    </row>
    <row r="26" spans="2:9" ht="14.65" customHeight="1">
      <c r="B26" s="313"/>
      <c r="C26" s="279"/>
      <c r="D26" s="279" t="s">
        <v>175</v>
      </c>
      <c r="E26" s="280"/>
      <c r="F26" s="157">
        <v>45323</v>
      </c>
      <c r="G26" s="317">
        <v>36000</v>
      </c>
      <c r="H26" s="317">
        <v>36000</v>
      </c>
      <c r="I26" s="90"/>
    </row>
    <row r="27" spans="2:9" ht="14.65" customHeight="1">
      <c r="B27" s="313"/>
      <c r="C27" s="279"/>
      <c r="D27" s="279" t="s">
        <v>175</v>
      </c>
      <c r="E27" s="280"/>
      <c r="F27" s="157">
        <v>45323</v>
      </c>
      <c r="G27" s="317">
        <v>36000</v>
      </c>
      <c r="H27" s="317">
        <v>36000</v>
      </c>
      <c r="I27" s="90"/>
    </row>
    <row r="28" spans="2:9" ht="14.65" customHeight="1">
      <c r="B28" s="313"/>
      <c r="C28" s="279"/>
      <c r="D28" s="279" t="s">
        <v>663</v>
      </c>
      <c r="E28" s="280"/>
      <c r="F28" s="157">
        <v>45383</v>
      </c>
      <c r="G28" s="317">
        <v>56000</v>
      </c>
      <c r="H28" s="317">
        <v>56000</v>
      </c>
      <c r="I28" s="90"/>
    </row>
    <row r="29" spans="2:9" ht="14.65" customHeight="1">
      <c r="B29" s="313"/>
      <c r="C29" s="279"/>
      <c r="D29" s="279" t="s">
        <v>663</v>
      </c>
      <c r="E29" s="280"/>
      <c r="F29" s="157">
        <v>45383</v>
      </c>
      <c r="G29" s="317">
        <v>56000</v>
      </c>
      <c r="H29" s="317">
        <v>56000</v>
      </c>
      <c r="I29" s="90"/>
    </row>
    <row r="30" spans="2:9" ht="14.65" customHeight="1">
      <c r="B30" s="313"/>
      <c r="C30" s="279"/>
      <c r="D30" s="279" t="s">
        <v>663</v>
      </c>
      <c r="E30" s="280"/>
      <c r="F30" s="157">
        <v>45383</v>
      </c>
      <c r="G30" s="317">
        <v>56000</v>
      </c>
      <c r="H30" s="317">
        <v>56000</v>
      </c>
      <c r="I30" s="90"/>
    </row>
    <row r="31" spans="2:9" ht="14.65" customHeight="1">
      <c r="B31" s="313"/>
      <c r="C31" s="279"/>
      <c r="D31" s="279" t="s">
        <v>663</v>
      </c>
      <c r="E31" s="280"/>
      <c r="F31" s="157">
        <v>45383</v>
      </c>
      <c r="G31" s="317">
        <v>56000</v>
      </c>
      <c r="H31" s="317">
        <v>56000</v>
      </c>
      <c r="I31" s="90"/>
    </row>
    <row r="32" spans="2:9" ht="14.65" customHeight="1">
      <c r="B32" s="313"/>
      <c r="C32" s="279"/>
      <c r="D32" s="279" t="s">
        <v>663</v>
      </c>
      <c r="E32" s="280"/>
      <c r="F32" s="157">
        <v>45383</v>
      </c>
      <c r="G32" s="317">
        <v>56000</v>
      </c>
      <c r="H32" s="317">
        <v>56000</v>
      </c>
      <c r="I32" s="90"/>
    </row>
    <row r="33" spans="2:9" ht="14.65" customHeight="1">
      <c r="B33" s="313"/>
      <c r="C33" s="279"/>
      <c r="D33" s="279" t="s">
        <v>663</v>
      </c>
      <c r="E33" s="280"/>
      <c r="F33" s="157">
        <v>45352</v>
      </c>
      <c r="G33" s="317">
        <v>56000</v>
      </c>
      <c r="H33" s="317">
        <v>56000</v>
      </c>
      <c r="I33" s="90"/>
    </row>
    <row r="34" spans="2:9" ht="14.65" customHeight="1">
      <c r="B34" s="313"/>
      <c r="C34" s="279"/>
      <c r="D34" s="279" t="s">
        <v>663</v>
      </c>
      <c r="E34" s="280"/>
      <c r="F34" s="157">
        <v>45352</v>
      </c>
      <c r="G34" s="317">
        <v>56000</v>
      </c>
      <c r="H34" s="317">
        <v>56000</v>
      </c>
      <c r="I34" s="90"/>
    </row>
    <row r="35" spans="2:9" ht="14.65" customHeight="1">
      <c r="B35" s="313"/>
      <c r="C35" s="279"/>
      <c r="D35" s="279" t="s">
        <v>664</v>
      </c>
      <c r="E35" s="280"/>
      <c r="F35" s="157">
        <v>45352</v>
      </c>
      <c r="G35" s="317">
        <v>36000</v>
      </c>
      <c r="H35" s="317">
        <v>36000</v>
      </c>
      <c r="I35" s="90"/>
    </row>
    <row r="36" spans="2:9" ht="14.65" customHeight="1">
      <c r="B36" s="313"/>
      <c r="C36" s="279"/>
      <c r="D36" s="279" t="s">
        <v>664</v>
      </c>
      <c r="E36" s="279"/>
      <c r="F36" s="157">
        <v>45352</v>
      </c>
      <c r="G36" s="317">
        <v>36000</v>
      </c>
      <c r="H36" s="317">
        <v>36000</v>
      </c>
      <c r="I36" s="90"/>
    </row>
    <row r="37" spans="2:9" ht="14.65" customHeight="1">
      <c r="B37" s="313"/>
      <c r="C37" s="279"/>
      <c r="D37" s="279" t="s">
        <v>664</v>
      </c>
      <c r="E37" s="279"/>
      <c r="F37" s="157">
        <v>45352</v>
      </c>
      <c r="G37" s="323">
        <v>36000</v>
      </c>
      <c r="H37" s="323">
        <v>36000</v>
      </c>
      <c r="I37" s="90"/>
    </row>
    <row r="38" spans="2:9">
      <c r="B38" s="239"/>
      <c r="C38" s="240" t="s">
        <v>650</v>
      </c>
      <c r="D38" s="201"/>
      <c r="E38" s="201"/>
      <c r="F38" s="201"/>
      <c r="G38" s="259">
        <f>SUM(G23:G37)</f>
        <v>740000</v>
      </c>
      <c r="H38" s="310">
        <f>SUM(H23:H37)</f>
        <v>740000</v>
      </c>
      <c r="I38" s="90"/>
    </row>
    <row r="41" spans="2:9">
      <c r="B41" s="446" t="s">
        <v>651</v>
      </c>
      <c r="C41" s="447"/>
      <c r="D41" s="447"/>
      <c r="E41" s="447"/>
      <c r="F41" s="447"/>
      <c r="G41" s="447"/>
      <c r="H41" s="450"/>
    </row>
    <row r="42" spans="2:9">
      <c r="B42" s="242" t="s">
        <v>186</v>
      </c>
      <c r="C42" s="243" t="s">
        <v>644</v>
      </c>
      <c r="D42" s="244" t="s">
        <v>645</v>
      </c>
      <c r="E42" s="244" t="s">
        <v>646</v>
      </c>
      <c r="F42" s="244" t="s">
        <v>647</v>
      </c>
      <c r="G42" s="244" t="s">
        <v>648</v>
      </c>
      <c r="H42" s="245" t="s">
        <v>649</v>
      </c>
    </row>
    <row r="43" spans="2:9">
      <c r="B43" s="173"/>
      <c r="E43" s="30"/>
      <c r="F43" s="157"/>
      <c r="G43" s="335"/>
      <c r="H43" s="392"/>
    </row>
    <row r="44" spans="2:9">
      <c r="B44" s="173"/>
      <c r="E44" s="30"/>
      <c r="F44" s="30"/>
      <c r="G44" s="335"/>
      <c r="H44" s="392"/>
    </row>
    <row r="45" spans="2:9">
      <c r="B45" s="173"/>
      <c r="E45" s="30"/>
      <c r="F45" s="30"/>
      <c r="G45" s="335"/>
      <c r="H45" s="392"/>
    </row>
    <row r="46" spans="2:9">
      <c r="B46" s="173"/>
      <c r="E46" s="30"/>
      <c r="F46" s="30"/>
      <c r="G46" s="335"/>
      <c r="H46" s="392"/>
    </row>
    <row r="47" spans="2:9">
      <c r="B47" s="173"/>
      <c r="E47" s="30"/>
      <c r="F47" s="30"/>
      <c r="G47" s="335"/>
      <c r="H47" s="392"/>
    </row>
    <row r="48" spans="2:9">
      <c r="B48" s="173"/>
      <c r="G48" s="335"/>
      <c r="H48" s="392"/>
    </row>
    <row r="49" spans="2:8">
      <c r="B49" s="173"/>
      <c r="G49" s="393"/>
      <c r="H49" s="394"/>
    </row>
    <row r="50" spans="2:8">
      <c r="B50" s="239"/>
      <c r="C50" s="240" t="s">
        <v>650</v>
      </c>
      <c r="D50" s="201"/>
      <c r="E50" s="201"/>
      <c r="F50" s="201"/>
      <c r="G50" s="337">
        <f>SUM(G43:G49)</f>
        <v>0</v>
      </c>
      <c r="H50" s="390">
        <f>SUM(H43:H49)</f>
        <v>0</v>
      </c>
    </row>
  </sheetData>
  <mergeCells count="2">
    <mergeCell ref="B21:H21"/>
    <mergeCell ref="B41:H4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FA75-F2CE-4C11-B6D2-86F98D28F3AB}">
  <dimension ref="B1:I50"/>
  <sheetViews>
    <sheetView showGridLines="0" workbookViewId="0">
      <selection activeCell="M39" sqref="M39"/>
    </sheetView>
  </sheetViews>
  <sheetFormatPr defaultRowHeight="15"/>
  <cols>
    <col min="1" max="1" width="19.28515625" bestFit="1" customWidth="1"/>
    <col min="2" max="2" width="20.85546875" bestFit="1" customWidth="1"/>
    <col min="3" max="3" width="33.5703125" bestFit="1" customWidth="1"/>
    <col min="4" max="4" width="28.42578125" bestFit="1" customWidth="1"/>
    <col min="5" max="6" width="21.85546875" bestFit="1" customWidth="1"/>
    <col min="7" max="7" width="20.42578125" bestFit="1" customWidth="1"/>
    <col min="8" max="8" width="26.42578125" bestFit="1" customWidth="1"/>
  </cols>
  <sheetData>
    <row r="1" spans="2:9" ht="18.75">
      <c r="B1" s="326" t="s">
        <v>635</v>
      </c>
      <c r="C1" s="327" t="s">
        <v>11</v>
      </c>
    </row>
    <row r="3" spans="2:9">
      <c r="B3" s="95" t="s">
        <v>637</v>
      </c>
      <c r="C3" s="96" t="s">
        <v>638</v>
      </c>
      <c r="D3" s="97" t="s">
        <v>639</v>
      </c>
      <c r="F3" s="107" t="s">
        <v>640</v>
      </c>
      <c r="G3" s="388">
        <f>G50</f>
        <v>56000</v>
      </c>
    </row>
    <row r="4" spans="2:9">
      <c r="B4" s="311">
        <v>2</v>
      </c>
      <c r="C4" s="91" t="s">
        <v>656</v>
      </c>
      <c r="D4" s="312">
        <v>0</v>
      </c>
      <c r="F4" s="108" t="s">
        <v>641</v>
      </c>
      <c r="G4" s="389">
        <f>H50</f>
        <v>0</v>
      </c>
    </row>
    <row r="5" spans="2:9">
      <c r="B5" s="311">
        <v>0</v>
      </c>
      <c r="C5" s="91" t="s">
        <v>171</v>
      </c>
      <c r="D5" s="312">
        <v>0</v>
      </c>
      <c r="F5" s="90"/>
    </row>
    <row r="6" spans="2:9">
      <c r="B6" s="311">
        <v>0</v>
      </c>
      <c r="C6" s="91" t="s">
        <v>172</v>
      </c>
      <c r="D6" s="312">
        <v>0</v>
      </c>
      <c r="F6" s="90"/>
    </row>
    <row r="7" spans="2:9">
      <c r="B7" s="311">
        <v>0</v>
      </c>
      <c r="C7" s="91" t="s">
        <v>173</v>
      </c>
      <c r="D7" s="312">
        <v>0</v>
      </c>
      <c r="F7" s="90"/>
    </row>
    <row r="8" spans="2:9">
      <c r="B8" s="311">
        <v>0</v>
      </c>
      <c r="C8" s="91" t="s">
        <v>174</v>
      </c>
      <c r="D8" s="312">
        <v>0</v>
      </c>
      <c r="F8" s="90"/>
    </row>
    <row r="9" spans="2:9">
      <c r="B9" s="311">
        <v>0</v>
      </c>
      <c r="C9" s="91" t="s">
        <v>175</v>
      </c>
      <c r="D9" s="312">
        <v>0</v>
      </c>
      <c r="F9" s="90"/>
    </row>
    <row r="10" spans="2:9">
      <c r="B10" s="311">
        <v>0</v>
      </c>
      <c r="C10" s="91" t="s">
        <v>176</v>
      </c>
      <c r="D10" s="312">
        <v>0</v>
      </c>
      <c r="F10" s="90"/>
    </row>
    <row r="11" spans="2:9">
      <c r="B11" s="311">
        <v>0</v>
      </c>
      <c r="C11" s="91" t="s">
        <v>177</v>
      </c>
      <c r="D11" s="312">
        <v>0</v>
      </c>
    </row>
    <row r="12" spans="2:9">
      <c r="B12" s="311">
        <v>0</v>
      </c>
      <c r="C12" s="91" t="s">
        <v>178</v>
      </c>
      <c r="D12" s="312">
        <v>0</v>
      </c>
      <c r="I12" s="90"/>
    </row>
    <row r="13" spans="2:9">
      <c r="B13" s="311">
        <v>0</v>
      </c>
      <c r="C13" s="91" t="s">
        <v>179</v>
      </c>
      <c r="D13" s="312">
        <v>0</v>
      </c>
      <c r="I13" s="90"/>
    </row>
    <row r="14" spans="2:9">
      <c r="B14" s="311">
        <v>0</v>
      </c>
      <c r="C14" s="91" t="s">
        <v>180</v>
      </c>
      <c r="D14" s="312">
        <v>0</v>
      </c>
      <c r="I14" s="90"/>
    </row>
    <row r="15" spans="2:9">
      <c r="B15" s="311">
        <v>2</v>
      </c>
      <c r="C15" s="91" t="s">
        <v>181</v>
      </c>
      <c r="D15" s="324">
        <v>0</v>
      </c>
      <c r="I15" s="90"/>
    </row>
    <row r="16" spans="2:9">
      <c r="B16" s="311">
        <v>0</v>
      </c>
      <c r="C16" s="91" t="s">
        <v>182</v>
      </c>
      <c r="D16" s="312">
        <v>0</v>
      </c>
      <c r="I16" s="90"/>
    </row>
    <row r="17" spans="2:9">
      <c r="B17" s="311">
        <v>0</v>
      </c>
      <c r="C17" s="91" t="s">
        <v>183</v>
      </c>
      <c r="D17" s="312">
        <v>0</v>
      </c>
      <c r="I17" s="90"/>
    </row>
    <row r="18" spans="2:9">
      <c r="B18" s="100">
        <f>SUM(B4:B17)</f>
        <v>4</v>
      </c>
      <c r="C18" s="101" t="s">
        <v>642</v>
      </c>
      <c r="D18" s="102">
        <f>SUM(D4:D17)</f>
        <v>0</v>
      </c>
      <c r="I18" s="90"/>
    </row>
    <row r="19" spans="2:9">
      <c r="I19" s="90"/>
    </row>
    <row r="20" spans="2:9">
      <c r="I20" s="90"/>
    </row>
    <row r="21" spans="2:9" ht="14.65" customHeight="1">
      <c r="B21" s="444" t="s">
        <v>643</v>
      </c>
      <c r="C21" s="445"/>
      <c r="D21" s="448"/>
      <c r="E21" s="445"/>
      <c r="F21" s="445"/>
      <c r="G21" s="445"/>
      <c r="H21" s="449"/>
      <c r="I21" s="90"/>
    </row>
    <row r="22" spans="2:9" ht="14.65" customHeight="1">
      <c r="B22" s="236" t="s">
        <v>186</v>
      </c>
      <c r="C22" s="315" t="s">
        <v>644</v>
      </c>
      <c r="D22" s="314" t="s">
        <v>645</v>
      </c>
      <c r="E22" s="316" t="s">
        <v>646</v>
      </c>
      <c r="F22" s="94" t="s">
        <v>647</v>
      </c>
      <c r="G22" s="94" t="s">
        <v>648</v>
      </c>
      <c r="H22" s="237" t="s">
        <v>649</v>
      </c>
      <c r="I22" s="90"/>
    </row>
    <row r="23" spans="2:9" ht="14.65" customHeight="1">
      <c r="B23" s="313"/>
      <c r="D23" t="s">
        <v>665</v>
      </c>
      <c r="E23" s="30"/>
      <c r="F23" s="157">
        <v>45352</v>
      </c>
      <c r="G23" s="398">
        <v>56000</v>
      </c>
      <c r="H23" s="399">
        <v>56000</v>
      </c>
      <c r="I23" s="90"/>
    </row>
    <row r="24" spans="2:9" ht="14.65" customHeight="1">
      <c r="B24" s="313"/>
      <c r="D24" t="s">
        <v>665</v>
      </c>
      <c r="E24" s="157"/>
      <c r="F24" s="157">
        <v>45352</v>
      </c>
      <c r="G24" s="398">
        <v>56000</v>
      </c>
      <c r="H24" s="399">
        <v>56000</v>
      </c>
      <c r="I24" s="90"/>
    </row>
    <row r="25" spans="2:9" ht="14.65" customHeight="1">
      <c r="B25" s="313"/>
      <c r="D25" t="s">
        <v>656</v>
      </c>
      <c r="E25" s="157"/>
      <c r="F25" s="157">
        <v>45383</v>
      </c>
      <c r="G25" s="398">
        <v>36000</v>
      </c>
      <c r="H25" s="399">
        <v>56000</v>
      </c>
      <c r="I25" s="90"/>
    </row>
    <row r="26" spans="2:9" ht="14.65" customHeight="1">
      <c r="B26" s="313"/>
      <c r="D26" t="s">
        <v>656</v>
      </c>
      <c r="F26" s="157">
        <v>45383</v>
      </c>
      <c r="G26" s="398">
        <v>36000</v>
      </c>
      <c r="H26" s="399">
        <v>36000</v>
      </c>
      <c r="I26" s="90"/>
    </row>
    <row r="27" spans="2:9" ht="14.65" customHeight="1">
      <c r="B27" s="313"/>
      <c r="E27" s="30"/>
      <c r="F27" s="157"/>
      <c r="G27" s="235"/>
      <c r="H27" s="309"/>
      <c r="I27" s="90"/>
    </row>
    <row r="28" spans="2:9" ht="14.65" customHeight="1">
      <c r="B28" s="313"/>
      <c r="E28" s="30"/>
      <c r="F28" s="157"/>
      <c r="G28" s="235"/>
      <c r="H28" s="309"/>
      <c r="I28" s="90"/>
    </row>
    <row r="29" spans="2:9" ht="14.65" customHeight="1">
      <c r="B29" s="313"/>
      <c r="E29" s="30"/>
      <c r="F29" s="157"/>
      <c r="G29" s="235"/>
      <c r="H29" s="309"/>
      <c r="I29" s="90"/>
    </row>
    <row r="30" spans="2:9" ht="14.65" customHeight="1">
      <c r="B30" s="313"/>
      <c r="E30" s="30"/>
      <c r="F30" s="157"/>
      <c r="G30" s="235"/>
      <c r="H30" s="309"/>
      <c r="I30" s="90"/>
    </row>
    <row r="31" spans="2:9" ht="14.65" customHeight="1">
      <c r="B31" s="313"/>
      <c r="E31" s="30"/>
      <c r="F31" s="157"/>
      <c r="G31" s="235"/>
      <c r="H31" s="309"/>
      <c r="I31" s="90"/>
    </row>
    <row r="32" spans="2:9" ht="14.65" customHeight="1">
      <c r="B32" s="313"/>
      <c r="E32" s="30"/>
      <c r="F32" s="157"/>
      <c r="G32" s="235"/>
      <c r="H32" s="309"/>
      <c r="I32" s="90"/>
    </row>
    <row r="33" spans="2:9" ht="14.65" customHeight="1">
      <c r="B33" s="313"/>
      <c r="E33" s="30"/>
      <c r="F33" s="157"/>
      <c r="G33" s="235"/>
      <c r="H33" s="309"/>
      <c r="I33" s="90"/>
    </row>
    <row r="34" spans="2:9" ht="14.65" customHeight="1">
      <c r="B34" s="313"/>
      <c r="E34" s="30"/>
      <c r="F34" s="157"/>
      <c r="G34" s="235"/>
      <c r="H34" s="309"/>
      <c r="I34" s="90"/>
    </row>
    <row r="35" spans="2:9" ht="14.65" customHeight="1">
      <c r="B35" s="313"/>
      <c r="E35" s="30"/>
      <c r="F35" s="157"/>
      <c r="G35" s="235"/>
      <c r="H35" s="309"/>
      <c r="I35" s="90"/>
    </row>
    <row r="36" spans="2:9" ht="14.65" customHeight="1">
      <c r="B36" s="313"/>
      <c r="F36" s="157"/>
      <c r="G36" s="235"/>
      <c r="H36" s="309"/>
      <c r="I36" s="90"/>
    </row>
    <row r="37" spans="2:9" ht="14.65" customHeight="1">
      <c r="B37" s="313"/>
      <c r="F37" s="157"/>
      <c r="G37" s="319"/>
      <c r="H37" s="320"/>
      <c r="I37" s="90"/>
    </row>
    <row r="38" spans="2:9">
      <c r="B38" s="239"/>
      <c r="C38" s="240" t="s">
        <v>650</v>
      </c>
      <c r="D38" s="201"/>
      <c r="E38" s="201"/>
      <c r="F38" s="201"/>
      <c r="G38" s="337">
        <f>SUM(G23:G37)</f>
        <v>184000</v>
      </c>
      <c r="H38" s="390">
        <f>SUM(H23:H37)</f>
        <v>204000</v>
      </c>
      <c r="I38" s="90"/>
    </row>
    <row r="39" spans="2:9">
      <c r="G39" s="335"/>
      <c r="H39" s="335"/>
    </row>
    <row r="41" spans="2:9">
      <c r="B41" s="446" t="s">
        <v>651</v>
      </c>
      <c r="C41" s="447"/>
      <c r="D41" s="447"/>
      <c r="E41" s="447"/>
      <c r="F41" s="447"/>
      <c r="G41" s="447"/>
      <c r="H41" s="450"/>
    </row>
    <row r="42" spans="2:9">
      <c r="B42" s="242" t="s">
        <v>186</v>
      </c>
      <c r="C42" s="243" t="s">
        <v>644</v>
      </c>
      <c r="D42" s="244" t="s">
        <v>645</v>
      </c>
      <c r="E42" s="244" t="s">
        <v>646</v>
      </c>
      <c r="F42" s="244" t="s">
        <v>647</v>
      </c>
      <c r="G42" s="244" t="s">
        <v>648</v>
      </c>
      <c r="H42" s="245" t="s">
        <v>649</v>
      </c>
    </row>
    <row r="43" spans="2:9">
      <c r="B43" s="173" t="s">
        <v>210</v>
      </c>
      <c r="C43" t="s">
        <v>165</v>
      </c>
      <c r="D43" t="s">
        <v>665</v>
      </c>
      <c r="E43" s="30">
        <v>45261</v>
      </c>
      <c r="F43" s="157">
        <v>45352</v>
      </c>
      <c r="G43" s="398">
        <v>56000</v>
      </c>
      <c r="H43" s="399"/>
    </row>
    <row r="44" spans="2:9">
      <c r="B44" s="173"/>
      <c r="E44" s="30"/>
      <c r="F44" s="30"/>
      <c r="G44" s="335"/>
      <c r="H44" s="392"/>
    </row>
    <row r="45" spans="2:9">
      <c r="B45" s="173"/>
      <c r="E45" s="30"/>
      <c r="F45" s="30"/>
      <c r="G45" s="335"/>
      <c r="H45" s="392"/>
    </row>
    <row r="46" spans="2:9">
      <c r="B46" s="173"/>
      <c r="E46" s="30"/>
      <c r="F46" s="30"/>
      <c r="G46" s="335"/>
      <c r="H46" s="392"/>
    </row>
    <row r="47" spans="2:9">
      <c r="B47" s="173"/>
      <c r="E47" s="30"/>
      <c r="F47" s="30"/>
      <c r="G47" s="335"/>
      <c r="H47" s="392"/>
    </row>
    <row r="48" spans="2:9">
      <c r="B48" s="173"/>
      <c r="G48" s="335"/>
      <c r="H48" s="392"/>
    </row>
    <row r="49" spans="2:8">
      <c r="B49" s="173"/>
      <c r="G49" s="393"/>
      <c r="H49" s="394"/>
    </row>
    <row r="50" spans="2:8">
      <c r="B50" s="239"/>
      <c r="C50" s="240" t="s">
        <v>650</v>
      </c>
      <c r="D50" s="201"/>
      <c r="E50" s="201"/>
      <c r="F50" s="201"/>
      <c r="G50" s="337">
        <f>SUM(G43:G49)</f>
        <v>56000</v>
      </c>
      <c r="H50" s="390">
        <f>SUM(H43:H49)</f>
        <v>0</v>
      </c>
    </row>
  </sheetData>
  <mergeCells count="2">
    <mergeCell ref="B21:H21"/>
    <mergeCell ref="B41:H4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C6E6-8CBE-45A0-8A2C-D5B6A5320D3D}">
  <dimension ref="A1:K36"/>
  <sheetViews>
    <sheetView showGridLines="0" topLeftCell="A13" workbookViewId="0">
      <selection activeCell="A31" sqref="A31:F31"/>
    </sheetView>
  </sheetViews>
  <sheetFormatPr defaultRowHeight="14.65"/>
  <cols>
    <col min="1" max="1" width="9.140625" bestFit="1" customWidth="1"/>
    <col min="2" max="2" width="19.28515625" bestFit="1" customWidth="1"/>
    <col min="3" max="3" width="28.42578125" bestFit="1" customWidth="1"/>
    <col min="4" max="4" width="31.28515625" bestFit="1" customWidth="1"/>
    <col min="5" max="5" width="28.85546875" bestFit="1" customWidth="1"/>
    <col min="6" max="6" width="19.7109375" bestFit="1" customWidth="1"/>
    <col min="7" max="7" width="18.7109375" bestFit="1" customWidth="1"/>
    <col min="8" max="8" width="24.140625" bestFit="1" customWidth="1"/>
  </cols>
  <sheetData>
    <row r="1" spans="2:11">
      <c r="B1" s="90" t="s">
        <v>635</v>
      </c>
      <c r="C1" s="92" t="s">
        <v>11</v>
      </c>
    </row>
    <row r="2" spans="2:11" ht="15" thickBot="1"/>
    <row r="3" spans="2:11" ht="15" thickBot="1">
      <c r="C3" s="95" t="s">
        <v>654</v>
      </c>
      <c r="D3" s="96" t="s">
        <v>638</v>
      </c>
      <c r="E3" s="97" t="s">
        <v>639</v>
      </c>
      <c r="G3" s="107" t="s">
        <v>666</v>
      </c>
      <c r="H3" s="33"/>
    </row>
    <row r="4" spans="2:11" ht="15" thickBot="1">
      <c r="C4" s="98">
        <v>2</v>
      </c>
      <c r="D4" s="91" t="s">
        <v>656</v>
      </c>
      <c r="E4" s="99">
        <v>0</v>
      </c>
      <c r="G4" s="108" t="s">
        <v>641</v>
      </c>
    </row>
    <row r="5" spans="2:11">
      <c r="C5" s="98">
        <v>0</v>
      </c>
      <c r="D5" s="91" t="s">
        <v>171</v>
      </c>
      <c r="E5" s="99">
        <v>0</v>
      </c>
      <c r="G5" s="90"/>
    </row>
    <row r="6" spans="2:11">
      <c r="C6" s="98">
        <v>0</v>
      </c>
      <c r="D6" s="91" t="s">
        <v>172</v>
      </c>
      <c r="E6" s="99">
        <v>0</v>
      </c>
      <c r="G6" s="90"/>
    </row>
    <row r="7" spans="2:11">
      <c r="C7" s="98">
        <v>0</v>
      </c>
      <c r="D7" s="91" t="s">
        <v>173</v>
      </c>
      <c r="E7" s="99">
        <v>0</v>
      </c>
      <c r="G7" s="90"/>
    </row>
    <row r="8" spans="2:11">
      <c r="C8" s="98">
        <v>0</v>
      </c>
      <c r="D8" s="91" t="s">
        <v>174</v>
      </c>
      <c r="E8" s="99">
        <v>0</v>
      </c>
      <c r="G8" s="90"/>
    </row>
    <row r="9" spans="2:11">
      <c r="C9" s="98">
        <v>0</v>
      </c>
      <c r="D9" s="91" t="s">
        <v>175</v>
      </c>
      <c r="E9" s="99">
        <v>0</v>
      </c>
      <c r="G9" s="90"/>
    </row>
    <row r="10" spans="2:11">
      <c r="C10" s="98">
        <v>0</v>
      </c>
      <c r="D10" s="91" t="s">
        <v>176</v>
      </c>
      <c r="E10" s="99">
        <v>0</v>
      </c>
      <c r="G10" s="90"/>
    </row>
    <row r="11" spans="2:11">
      <c r="C11" s="98">
        <v>0</v>
      </c>
      <c r="D11" s="91" t="s">
        <v>177</v>
      </c>
      <c r="E11" s="99">
        <v>0</v>
      </c>
    </row>
    <row r="12" spans="2:11">
      <c r="C12" s="98">
        <v>0</v>
      </c>
      <c r="D12" s="91" t="s">
        <v>178</v>
      </c>
      <c r="E12" s="99">
        <v>0</v>
      </c>
      <c r="K12" s="90"/>
    </row>
    <row r="13" spans="2:11">
      <c r="C13" s="98">
        <v>0</v>
      </c>
      <c r="D13" s="91" t="s">
        <v>179</v>
      </c>
      <c r="E13" s="99">
        <v>0</v>
      </c>
      <c r="K13" s="90"/>
    </row>
    <row r="14" spans="2:11">
      <c r="C14" s="98">
        <v>0</v>
      </c>
      <c r="D14" s="91" t="s">
        <v>180</v>
      </c>
      <c r="E14" s="99">
        <v>0</v>
      </c>
      <c r="K14" s="90"/>
    </row>
    <row r="15" spans="2:11">
      <c r="C15" s="98">
        <v>2</v>
      </c>
      <c r="D15" s="91" t="s">
        <v>181</v>
      </c>
      <c r="E15" s="99">
        <v>0</v>
      </c>
      <c r="K15" s="90"/>
    </row>
    <row r="16" spans="2:11">
      <c r="C16" s="98">
        <v>0</v>
      </c>
      <c r="D16" s="91" t="s">
        <v>182</v>
      </c>
      <c r="E16" s="99">
        <v>0</v>
      </c>
      <c r="K16" s="90"/>
    </row>
    <row r="17" spans="1:11">
      <c r="C17" s="98">
        <v>0</v>
      </c>
      <c r="D17" s="91" t="s">
        <v>183</v>
      </c>
      <c r="E17" s="99">
        <v>0</v>
      </c>
      <c r="K17" s="90"/>
    </row>
    <row r="18" spans="1:11" ht="15" thickBot="1">
      <c r="C18" s="100">
        <f>SUM(C4:C17)</f>
        <v>4</v>
      </c>
      <c r="D18" s="101" t="s">
        <v>642</v>
      </c>
      <c r="E18" s="102">
        <f>SUM(E4:E17)</f>
        <v>0</v>
      </c>
      <c r="K18" s="90"/>
    </row>
    <row r="19" spans="1:11">
      <c r="K19" s="90"/>
    </row>
    <row r="20" spans="1:11" ht="15" thickBot="1">
      <c r="K20" s="90"/>
    </row>
    <row r="21" spans="1:11">
      <c r="A21" s="160" t="s">
        <v>658</v>
      </c>
      <c r="B21" s="451" t="s">
        <v>654</v>
      </c>
      <c r="C21" s="452"/>
      <c r="D21" s="452"/>
      <c r="E21" s="452"/>
      <c r="F21" s="452"/>
      <c r="G21" s="452"/>
      <c r="H21" s="453"/>
      <c r="K21" s="90"/>
    </row>
    <row r="22" spans="1:11">
      <c r="A22" s="161"/>
      <c r="B22" s="162" t="s">
        <v>644</v>
      </c>
      <c r="C22" s="94" t="s">
        <v>659</v>
      </c>
      <c r="D22" s="94" t="s">
        <v>646</v>
      </c>
      <c r="E22" s="94" t="s">
        <v>647</v>
      </c>
      <c r="F22" s="94" t="s">
        <v>648</v>
      </c>
      <c r="G22" s="94" t="s">
        <v>649</v>
      </c>
      <c r="H22" s="104" t="s">
        <v>660</v>
      </c>
      <c r="K22" s="90"/>
    </row>
    <row r="23" spans="1:11">
      <c r="B23" s="105"/>
      <c r="C23" s="92"/>
      <c r="D23" s="93"/>
      <c r="E23" s="93"/>
      <c r="F23" s="156"/>
      <c r="G23" s="92"/>
      <c r="H23" s="106"/>
      <c r="K23" s="90"/>
    </row>
    <row r="24" spans="1:11" ht="15">
      <c r="B24" s="105"/>
      <c r="C24" s="92" t="s">
        <v>665</v>
      </c>
      <c r="D24" s="93"/>
      <c r="E24" s="93">
        <v>45352</v>
      </c>
      <c r="F24" s="156">
        <v>56000</v>
      </c>
      <c r="G24" s="92"/>
      <c r="H24" s="106"/>
      <c r="K24" s="90"/>
    </row>
    <row r="25" spans="1:11">
      <c r="B25" s="42"/>
      <c r="C25" t="s">
        <v>665</v>
      </c>
      <c r="D25" s="157"/>
      <c r="E25" s="157">
        <v>45352</v>
      </c>
      <c r="F25" s="252">
        <v>56000</v>
      </c>
      <c r="H25" s="31"/>
      <c r="K25" s="90"/>
    </row>
    <row r="26" spans="1:11" ht="15">
      <c r="B26" s="42"/>
      <c r="C26" t="s">
        <v>656</v>
      </c>
      <c r="D26" s="157"/>
      <c r="E26" s="157">
        <v>45383</v>
      </c>
      <c r="F26" s="252">
        <v>36000</v>
      </c>
      <c r="H26" s="31"/>
      <c r="K26" s="90"/>
    </row>
    <row r="27" spans="1:11" ht="15">
      <c r="B27" s="43"/>
      <c r="C27" t="s">
        <v>656</v>
      </c>
      <c r="D27" s="15"/>
      <c r="E27" s="253">
        <v>45383</v>
      </c>
      <c r="F27" s="252">
        <v>36000</v>
      </c>
      <c r="G27" s="15"/>
      <c r="H27" s="33"/>
      <c r="K27" s="90"/>
    </row>
    <row r="28" spans="1:11" ht="15">
      <c r="C28" s="183"/>
    </row>
    <row r="29" spans="1:11" ht="15">
      <c r="B29" s="246" t="s">
        <v>639</v>
      </c>
      <c r="D29" s="247"/>
      <c r="E29" s="247"/>
      <c r="F29" s="247"/>
      <c r="G29" s="247"/>
      <c r="H29" s="248"/>
    </row>
    <row r="30" spans="1:11" ht="15">
      <c r="B30" s="109" t="s">
        <v>644</v>
      </c>
      <c r="D30" s="109" t="s">
        <v>646</v>
      </c>
      <c r="E30" s="109" t="s">
        <v>647</v>
      </c>
      <c r="F30" s="109" t="s">
        <v>648</v>
      </c>
      <c r="G30" s="109" t="s">
        <v>649</v>
      </c>
      <c r="H30" s="109" t="s">
        <v>660</v>
      </c>
    </row>
    <row r="31" spans="1:11">
      <c r="A31" t="s">
        <v>210</v>
      </c>
      <c r="B31" s="92" t="s">
        <v>165</v>
      </c>
      <c r="C31" s="92" t="s">
        <v>665</v>
      </c>
      <c r="D31" s="93">
        <v>45261</v>
      </c>
      <c r="E31" s="93">
        <v>45352</v>
      </c>
      <c r="F31" s="159">
        <v>56000</v>
      </c>
      <c r="G31" s="92"/>
      <c r="H31" s="92"/>
    </row>
    <row r="32" spans="1:11" ht="15">
      <c r="D32" s="30"/>
      <c r="E32" s="93"/>
      <c r="F32" s="158"/>
    </row>
    <row r="33" spans="4:6" ht="15">
      <c r="D33" s="30"/>
      <c r="E33" s="93"/>
      <c r="F33" s="158"/>
    </row>
    <row r="34" spans="4:6" ht="15">
      <c r="D34" s="30"/>
      <c r="E34" s="93"/>
      <c r="F34" s="158"/>
    </row>
    <row r="35" spans="4:6" ht="15">
      <c r="D35" s="30"/>
      <c r="E35" s="93"/>
      <c r="F35" s="158"/>
    </row>
    <row r="36" spans="4:6" ht="15">
      <c r="D36" s="30"/>
      <c r="E36" s="93"/>
      <c r="F36" s="158"/>
    </row>
  </sheetData>
  <mergeCells count="1">
    <mergeCell ref="B21:H2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0028-8546-415B-8206-A25618B396D6}">
  <dimension ref="B1:I48"/>
  <sheetViews>
    <sheetView showGridLines="0" workbookViewId="0">
      <selection activeCell="K43" sqref="K43"/>
    </sheetView>
  </sheetViews>
  <sheetFormatPr defaultRowHeight="15"/>
  <cols>
    <col min="1" max="1" width="19.28515625" bestFit="1" customWidth="1"/>
    <col min="2" max="2" width="20.85546875" bestFit="1" customWidth="1"/>
    <col min="3" max="3" width="33.5703125" bestFit="1" customWidth="1"/>
    <col min="4" max="4" width="28.42578125" bestFit="1" customWidth="1"/>
    <col min="5" max="6" width="21.85546875" bestFit="1" customWidth="1"/>
    <col min="7" max="7" width="20.42578125" bestFit="1" customWidth="1"/>
    <col min="8" max="8" width="26.42578125" bestFit="1" customWidth="1"/>
  </cols>
  <sheetData>
    <row r="1" spans="2:9" ht="18.75">
      <c r="B1" s="326" t="s">
        <v>635</v>
      </c>
      <c r="C1" s="327" t="s">
        <v>7</v>
      </c>
    </row>
    <row r="3" spans="2:9">
      <c r="B3" s="95" t="s">
        <v>637</v>
      </c>
      <c r="C3" s="96" t="s">
        <v>638</v>
      </c>
      <c r="D3" s="97" t="s">
        <v>639</v>
      </c>
      <c r="F3" s="107" t="s">
        <v>640</v>
      </c>
      <c r="G3" s="388">
        <f>G48</f>
        <v>56000</v>
      </c>
    </row>
    <row r="4" spans="2:9">
      <c r="B4" s="311">
        <v>0</v>
      </c>
      <c r="C4" s="91" t="s">
        <v>656</v>
      </c>
      <c r="D4" s="312">
        <v>0</v>
      </c>
      <c r="F4" s="108" t="s">
        <v>641</v>
      </c>
      <c r="G4" s="389">
        <f>H48</f>
        <v>0</v>
      </c>
    </row>
    <row r="5" spans="2:9">
      <c r="B5" s="311">
        <v>0</v>
      </c>
      <c r="C5" s="91" t="s">
        <v>171</v>
      </c>
      <c r="D5" s="312">
        <v>0</v>
      </c>
      <c r="F5" s="90"/>
    </row>
    <row r="6" spans="2:9">
      <c r="B6" s="311">
        <v>0</v>
      </c>
      <c r="C6" s="91" t="s">
        <v>172</v>
      </c>
      <c r="D6" s="312">
        <v>0</v>
      </c>
      <c r="F6" s="90"/>
    </row>
    <row r="7" spans="2:9">
      <c r="B7" s="311">
        <v>0</v>
      </c>
      <c r="C7" s="91" t="s">
        <v>173</v>
      </c>
      <c r="D7" s="312">
        <v>0</v>
      </c>
      <c r="F7" s="90"/>
    </row>
    <row r="8" spans="2:9">
      <c r="B8" s="311">
        <v>2</v>
      </c>
      <c r="C8" s="91" t="s">
        <v>174</v>
      </c>
      <c r="D8" s="312">
        <v>1</v>
      </c>
      <c r="F8" s="90"/>
    </row>
    <row r="9" spans="2:9">
      <c r="B9" s="311">
        <v>0</v>
      </c>
      <c r="C9" s="91" t="s">
        <v>175</v>
      </c>
      <c r="D9" s="312">
        <v>0</v>
      </c>
      <c r="F9" s="90"/>
    </row>
    <row r="10" spans="2:9">
      <c r="B10" s="311">
        <v>0</v>
      </c>
      <c r="C10" s="91" t="s">
        <v>176</v>
      </c>
      <c r="D10" s="312">
        <v>0</v>
      </c>
      <c r="F10" s="90"/>
    </row>
    <row r="11" spans="2:9">
      <c r="B11" s="311">
        <v>0</v>
      </c>
      <c r="C11" s="91" t="s">
        <v>177</v>
      </c>
      <c r="D11" s="312">
        <v>0</v>
      </c>
    </row>
    <row r="12" spans="2:9">
      <c r="B12" s="311">
        <v>0</v>
      </c>
      <c r="C12" s="91" t="s">
        <v>178</v>
      </c>
      <c r="D12" s="312">
        <v>0</v>
      </c>
      <c r="I12" s="90"/>
    </row>
    <row r="13" spans="2:9">
      <c r="B13" s="311">
        <v>0</v>
      </c>
      <c r="C13" s="91" t="s">
        <v>179</v>
      </c>
      <c r="D13" s="312">
        <v>0</v>
      </c>
      <c r="I13" s="90"/>
    </row>
    <row r="14" spans="2:9">
      <c r="B14" s="311">
        <v>0</v>
      </c>
      <c r="C14" s="91" t="s">
        <v>180</v>
      </c>
      <c r="D14" s="312">
        <v>0</v>
      </c>
      <c r="I14" s="90"/>
    </row>
    <row r="15" spans="2:9">
      <c r="B15" s="311">
        <v>2</v>
      </c>
      <c r="C15" s="91" t="s">
        <v>181</v>
      </c>
      <c r="D15" s="325">
        <v>0</v>
      </c>
      <c r="I15" s="90"/>
    </row>
    <row r="16" spans="2:9">
      <c r="B16" s="311">
        <v>0</v>
      </c>
      <c r="C16" s="91" t="s">
        <v>182</v>
      </c>
      <c r="D16" s="312">
        <v>0</v>
      </c>
      <c r="I16" s="90"/>
    </row>
    <row r="17" spans="2:9">
      <c r="B17" s="311">
        <v>0</v>
      </c>
      <c r="C17" s="91" t="s">
        <v>183</v>
      </c>
      <c r="D17" s="312">
        <v>0</v>
      </c>
      <c r="I17" s="90"/>
    </row>
    <row r="18" spans="2:9">
      <c r="B18" s="100">
        <f>SUM(B4:B17)</f>
        <v>4</v>
      </c>
      <c r="C18" s="101" t="s">
        <v>642</v>
      </c>
      <c r="D18" s="102">
        <f>SUM(D4:D17)</f>
        <v>1</v>
      </c>
      <c r="I18" s="90"/>
    </row>
    <row r="19" spans="2:9">
      <c r="I19" s="90"/>
    </row>
    <row r="20" spans="2:9">
      <c r="I20" s="90"/>
    </row>
    <row r="21" spans="2:9" ht="14.65" customHeight="1">
      <c r="B21" s="444" t="s">
        <v>643</v>
      </c>
      <c r="C21" s="445"/>
      <c r="D21" s="448"/>
      <c r="E21" s="445"/>
      <c r="F21" s="445"/>
      <c r="G21" s="445"/>
      <c r="H21" s="449"/>
      <c r="I21" s="90"/>
    </row>
    <row r="22" spans="2:9" ht="14.65" customHeight="1">
      <c r="B22" s="236" t="s">
        <v>186</v>
      </c>
      <c r="C22" s="315" t="s">
        <v>644</v>
      </c>
      <c r="D22" s="314" t="s">
        <v>645</v>
      </c>
      <c r="E22" s="316" t="s">
        <v>646</v>
      </c>
      <c r="F22" s="94" t="s">
        <v>647</v>
      </c>
      <c r="G22" s="94" t="s">
        <v>648</v>
      </c>
      <c r="H22" s="237" t="s">
        <v>649</v>
      </c>
      <c r="I22" s="90"/>
    </row>
    <row r="23" spans="2:9" ht="14.65" customHeight="1">
      <c r="B23" s="313"/>
      <c r="D23" t="s">
        <v>667</v>
      </c>
      <c r="E23" s="30"/>
      <c r="F23" s="157">
        <v>45352</v>
      </c>
      <c r="G23" s="395">
        <v>56000</v>
      </c>
      <c r="H23" s="396">
        <v>56000</v>
      </c>
      <c r="I23" s="90"/>
    </row>
    <row r="24" spans="2:9" ht="14.65" customHeight="1">
      <c r="B24" s="313"/>
      <c r="D24" t="s">
        <v>667</v>
      </c>
      <c r="E24" s="157"/>
      <c r="F24" s="157">
        <v>45352</v>
      </c>
      <c r="G24" s="395">
        <v>56000</v>
      </c>
      <c r="H24" s="396">
        <v>56000</v>
      </c>
      <c r="I24" s="90"/>
    </row>
    <row r="25" spans="2:9" ht="14.65" customHeight="1">
      <c r="B25" s="313"/>
      <c r="D25" t="s">
        <v>664</v>
      </c>
      <c r="F25" s="157">
        <v>45383</v>
      </c>
      <c r="G25" s="395">
        <v>56000</v>
      </c>
      <c r="H25" s="396">
        <v>56000</v>
      </c>
      <c r="I25" s="90"/>
    </row>
    <row r="26" spans="2:9" ht="14.65" customHeight="1">
      <c r="B26" s="313"/>
      <c r="D26" t="s">
        <v>664</v>
      </c>
      <c r="E26" s="30"/>
      <c r="F26" s="157">
        <v>45383</v>
      </c>
      <c r="G26" s="395">
        <v>56000</v>
      </c>
      <c r="H26" s="396">
        <v>56000</v>
      </c>
      <c r="I26" s="90"/>
    </row>
    <row r="27" spans="2:9" ht="14.65" customHeight="1">
      <c r="B27" s="313"/>
      <c r="E27" s="30"/>
      <c r="F27" s="157"/>
      <c r="G27" s="335"/>
      <c r="H27" s="392"/>
      <c r="I27" s="90"/>
    </row>
    <row r="28" spans="2:9" ht="14.65" customHeight="1">
      <c r="B28" s="313"/>
      <c r="E28" s="30"/>
      <c r="F28" s="157"/>
      <c r="G28" s="335"/>
      <c r="H28" s="392"/>
      <c r="I28" s="90"/>
    </row>
    <row r="29" spans="2:9" ht="14.65" customHeight="1">
      <c r="B29" s="313"/>
      <c r="E29" s="30"/>
      <c r="F29" s="157"/>
      <c r="G29" s="335"/>
      <c r="H29" s="392"/>
      <c r="I29" s="90"/>
    </row>
    <row r="30" spans="2:9" ht="14.65" customHeight="1">
      <c r="B30" s="313"/>
      <c r="E30" s="30"/>
      <c r="F30" s="157"/>
      <c r="G30" s="335"/>
      <c r="H30" s="392"/>
      <c r="I30" s="90"/>
    </row>
    <row r="31" spans="2:9" ht="14.65" customHeight="1">
      <c r="B31" s="313"/>
      <c r="E31" s="30"/>
      <c r="F31" s="157"/>
      <c r="G31" s="335"/>
      <c r="H31" s="392"/>
      <c r="I31" s="90"/>
    </row>
    <row r="32" spans="2:9" ht="14.65" customHeight="1">
      <c r="B32" s="313"/>
      <c r="E32" s="30"/>
      <c r="F32" s="157"/>
      <c r="G32" s="335"/>
      <c r="H32" s="392"/>
      <c r="I32" s="90"/>
    </row>
    <row r="33" spans="2:9" ht="14.65" customHeight="1">
      <c r="B33" s="313"/>
      <c r="E33" s="30"/>
      <c r="F33" s="157"/>
      <c r="G33" s="335"/>
      <c r="H33" s="392"/>
      <c r="I33" s="90"/>
    </row>
    <row r="34" spans="2:9" ht="14.65" customHeight="1">
      <c r="B34" s="313"/>
      <c r="E34" s="30"/>
      <c r="F34" s="157"/>
      <c r="G34" s="335"/>
      <c r="H34" s="392"/>
      <c r="I34" s="90"/>
    </row>
    <row r="35" spans="2:9" ht="14.65" customHeight="1">
      <c r="B35" s="313"/>
      <c r="F35" s="157"/>
      <c r="G35" s="335"/>
      <c r="H35" s="392"/>
      <c r="I35" s="90"/>
    </row>
    <row r="36" spans="2:9" ht="14.65" customHeight="1">
      <c r="B36" s="313"/>
      <c r="F36" s="157"/>
      <c r="G36" s="393"/>
      <c r="H36" s="394"/>
      <c r="I36" s="90"/>
    </row>
    <row r="37" spans="2:9">
      <c r="B37" s="239"/>
      <c r="C37" s="240" t="s">
        <v>650</v>
      </c>
      <c r="D37" s="201"/>
      <c r="E37" s="201"/>
      <c r="F37" s="201"/>
      <c r="G37" s="337">
        <f>SUM(G23:G36)</f>
        <v>224000</v>
      </c>
      <c r="H37" s="390">
        <f>SUM(H23:H36)</f>
        <v>224000</v>
      </c>
      <c r="I37" s="90"/>
    </row>
    <row r="40" spans="2:9">
      <c r="B40" s="446" t="s">
        <v>651</v>
      </c>
      <c r="C40" s="447"/>
      <c r="D40" s="447"/>
      <c r="E40" s="447"/>
      <c r="F40" s="447"/>
      <c r="G40" s="447"/>
      <c r="H40" s="450"/>
    </row>
    <row r="41" spans="2:9">
      <c r="B41" s="242" t="s">
        <v>186</v>
      </c>
      <c r="C41" s="243" t="s">
        <v>644</v>
      </c>
      <c r="D41" s="244" t="s">
        <v>645</v>
      </c>
      <c r="E41" s="244" t="s">
        <v>646</v>
      </c>
      <c r="F41" s="244" t="s">
        <v>647</v>
      </c>
      <c r="G41" s="244" t="s">
        <v>648</v>
      </c>
      <c r="H41" s="245" t="s">
        <v>649</v>
      </c>
    </row>
    <row r="42" spans="2:9">
      <c r="B42" s="173" t="s">
        <v>210</v>
      </c>
      <c r="C42" t="s">
        <v>668</v>
      </c>
      <c r="D42" t="s">
        <v>667</v>
      </c>
      <c r="E42" s="157">
        <v>45261</v>
      </c>
      <c r="F42" s="157">
        <v>45352</v>
      </c>
      <c r="G42" s="335">
        <v>56000</v>
      </c>
      <c r="H42" s="392"/>
    </row>
    <row r="43" spans="2:9">
      <c r="B43" s="173" t="s">
        <v>207</v>
      </c>
      <c r="E43" s="30"/>
      <c r="F43" s="30"/>
      <c r="G43" s="335"/>
      <c r="H43" s="392"/>
    </row>
    <row r="44" spans="2:9">
      <c r="B44" s="173" t="s">
        <v>291</v>
      </c>
      <c r="E44" s="30"/>
      <c r="F44" s="30"/>
      <c r="G44" s="335"/>
      <c r="H44" s="392"/>
    </row>
    <row r="45" spans="2:9">
      <c r="B45" s="173" t="s">
        <v>209</v>
      </c>
      <c r="E45" s="30"/>
      <c r="F45" s="30"/>
      <c r="G45" s="335"/>
      <c r="H45" s="392"/>
    </row>
    <row r="46" spans="2:9">
      <c r="B46" s="173" t="s">
        <v>211</v>
      </c>
      <c r="G46" s="335"/>
      <c r="H46" s="392"/>
    </row>
    <row r="47" spans="2:9">
      <c r="B47" s="173" t="s">
        <v>212</v>
      </c>
      <c r="G47" s="393"/>
      <c r="H47" s="394"/>
    </row>
    <row r="48" spans="2:9">
      <c r="B48" s="239"/>
      <c r="C48" s="240" t="s">
        <v>650</v>
      </c>
      <c r="D48" s="201"/>
      <c r="E48" s="201"/>
      <c r="F48" s="201"/>
      <c r="G48" s="337">
        <f>SUM(G42:G47)</f>
        <v>56000</v>
      </c>
      <c r="H48" s="390">
        <f>SUM(H42:H47)</f>
        <v>0</v>
      </c>
    </row>
  </sheetData>
  <mergeCells count="2">
    <mergeCell ref="B21:H21"/>
    <mergeCell ref="B40:H4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21A6-04FC-423A-89F6-E5408CCF547D}">
  <dimension ref="B1:I48"/>
  <sheetViews>
    <sheetView showGridLines="0" topLeftCell="E1" workbookViewId="0">
      <selection activeCell="H48" sqref="G42:H48"/>
    </sheetView>
  </sheetViews>
  <sheetFormatPr defaultRowHeight="15"/>
  <cols>
    <col min="1" max="1" width="19.28515625" bestFit="1" customWidth="1"/>
    <col min="2" max="2" width="20.85546875" bestFit="1" customWidth="1"/>
    <col min="3" max="3" width="33.5703125" bestFit="1" customWidth="1"/>
    <col min="4" max="4" width="28.42578125" bestFit="1" customWidth="1"/>
    <col min="5" max="6" width="21.85546875" bestFit="1" customWidth="1"/>
    <col min="7" max="7" width="20.42578125" bestFit="1" customWidth="1"/>
    <col min="8" max="8" width="26.42578125" bestFit="1" customWidth="1"/>
  </cols>
  <sheetData>
    <row r="1" spans="2:9" ht="18.75">
      <c r="B1" s="326" t="s">
        <v>635</v>
      </c>
      <c r="C1" s="327" t="s">
        <v>669</v>
      </c>
    </row>
    <row r="3" spans="2:9">
      <c r="B3" s="95" t="s">
        <v>637</v>
      </c>
      <c r="C3" s="96" t="s">
        <v>638</v>
      </c>
      <c r="D3" s="97" t="s">
        <v>639</v>
      </c>
      <c r="F3" s="107" t="s">
        <v>640</v>
      </c>
      <c r="G3" s="388">
        <f>G48</f>
        <v>0</v>
      </c>
    </row>
    <row r="4" spans="2:9">
      <c r="B4" s="311">
        <v>0</v>
      </c>
      <c r="C4" s="91" t="s">
        <v>656</v>
      </c>
      <c r="D4" s="312">
        <v>0</v>
      </c>
      <c r="F4" s="108" t="s">
        <v>641</v>
      </c>
      <c r="G4" s="389">
        <f>H48</f>
        <v>0</v>
      </c>
    </row>
    <row r="5" spans="2:9">
      <c r="B5" s="311">
        <v>1</v>
      </c>
      <c r="C5" s="91" t="s">
        <v>171</v>
      </c>
      <c r="D5" s="312">
        <v>0</v>
      </c>
      <c r="F5" s="90"/>
    </row>
    <row r="6" spans="2:9">
      <c r="B6" s="311">
        <v>0</v>
      </c>
      <c r="C6" s="91" t="s">
        <v>172</v>
      </c>
      <c r="D6" s="312">
        <v>0</v>
      </c>
      <c r="F6" s="90"/>
    </row>
    <row r="7" spans="2:9">
      <c r="B7" s="311">
        <v>0</v>
      </c>
      <c r="C7" s="91" t="s">
        <v>173</v>
      </c>
      <c r="D7" s="312">
        <v>0</v>
      </c>
      <c r="F7" s="90"/>
    </row>
    <row r="8" spans="2:9">
      <c r="B8" s="311">
        <v>0</v>
      </c>
      <c r="C8" s="91" t="s">
        <v>174</v>
      </c>
      <c r="D8" s="312">
        <v>0</v>
      </c>
      <c r="F8" s="90"/>
    </row>
    <row r="9" spans="2:9">
      <c r="B9" s="311">
        <v>0</v>
      </c>
      <c r="C9" s="91" t="s">
        <v>175</v>
      </c>
      <c r="D9" s="312">
        <v>0</v>
      </c>
      <c r="F9" s="90"/>
    </row>
    <row r="10" spans="2:9">
      <c r="B10" s="311">
        <v>0</v>
      </c>
      <c r="C10" s="91" t="s">
        <v>176</v>
      </c>
      <c r="D10" s="312">
        <v>0</v>
      </c>
      <c r="F10" s="90"/>
    </row>
    <row r="11" spans="2:9">
      <c r="B11" s="311">
        <v>1</v>
      </c>
      <c r="C11" s="91" t="s">
        <v>177</v>
      </c>
      <c r="D11" s="312">
        <v>0</v>
      </c>
    </row>
    <row r="12" spans="2:9">
      <c r="B12" s="311">
        <v>0</v>
      </c>
      <c r="C12" s="91" t="s">
        <v>178</v>
      </c>
      <c r="D12" s="312">
        <v>0</v>
      </c>
      <c r="I12" s="90"/>
    </row>
    <row r="13" spans="2:9">
      <c r="B13" s="311">
        <v>0</v>
      </c>
      <c r="C13" s="91" t="s">
        <v>179</v>
      </c>
      <c r="D13" s="312">
        <v>0</v>
      </c>
      <c r="I13" s="90"/>
    </row>
    <row r="14" spans="2:9">
      <c r="B14" s="311">
        <v>0</v>
      </c>
      <c r="C14" s="91" t="s">
        <v>180</v>
      </c>
      <c r="D14" s="312">
        <v>0</v>
      </c>
      <c r="I14" s="90"/>
    </row>
    <row r="15" spans="2:9">
      <c r="B15" s="311">
        <v>1</v>
      </c>
      <c r="C15" s="91" t="s">
        <v>181</v>
      </c>
      <c r="D15" s="325">
        <v>0</v>
      </c>
      <c r="I15" s="90"/>
    </row>
    <row r="16" spans="2:9">
      <c r="B16" s="311">
        <v>0</v>
      </c>
      <c r="C16" s="91" t="s">
        <v>182</v>
      </c>
      <c r="D16" s="312">
        <v>0</v>
      </c>
      <c r="I16" s="90"/>
    </row>
    <row r="17" spans="2:9">
      <c r="B17" s="311">
        <v>0</v>
      </c>
      <c r="C17" s="91" t="s">
        <v>183</v>
      </c>
      <c r="D17" s="312">
        <v>0</v>
      </c>
      <c r="I17" s="90"/>
    </row>
    <row r="18" spans="2:9">
      <c r="B18" s="100">
        <f>SUM(B4:B17)</f>
        <v>3</v>
      </c>
      <c r="C18" s="101" t="s">
        <v>642</v>
      </c>
      <c r="D18" s="102">
        <f>SUM(D4:D17)</f>
        <v>0</v>
      </c>
      <c r="I18" s="90"/>
    </row>
    <row r="19" spans="2:9">
      <c r="I19" s="90"/>
    </row>
    <row r="20" spans="2:9">
      <c r="I20" s="90"/>
    </row>
    <row r="21" spans="2:9" ht="14.65" customHeight="1">
      <c r="B21" s="444" t="s">
        <v>643</v>
      </c>
      <c r="C21" s="445"/>
      <c r="D21" s="448"/>
      <c r="E21" s="445"/>
      <c r="F21" s="445"/>
      <c r="G21" s="445"/>
      <c r="H21" s="449"/>
      <c r="I21" s="90"/>
    </row>
    <row r="22" spans="2:9" ht="14.65" customHeight="1">
      <c r="B22" s="236" t="s">
        <v>186</v>
      </c>
      <c r="C22" s="315" t="s">
        <v>644</v>
      </c>
      <c r="D22" s="314" t="s">
        <v>645</v>
      </c>
      <c r="E22" s="316" t="s">
        <v>646</v>
      </c>
      <c r="F22" s="94" t="s">
        <v>647</v>
      </c>
      <c r="G22" s="94" t="s">
        <v>648</v>
      </c>
      <c r="H22" s="237" t="s">
        <v>649</v>
      </c>
      <c r="I22" s="90"/>
    </row>
    <row r="23" spans="2:9" ht="14.65" customHeight="1">
      <c r="B23" s="313"/>
      <c r="D23" t="s">
        <v>177</v>
      </c>
      <c r="E23" s="30"/>
      <c r="F23" s="157">
        <v>45352</v>
      </c>
      <c r="G23" s="398">
        <v>36000</v>
      </c>
      <c r="H23" s="399">
        <v>56000</v>
      </c>
      <c r="I23" s="90"/>
    </row>
    <row r="24" spans="2:9" ht="14.65" customHeight="1">
      <c r="B24" s="313"/>
      <c r="D24" t="s">
        <v>171</v>
      </c>
      <c r="E24" s="157"/>
      <c r="F24" s="157">
        <v>45352</v>
      </c>
      <c r="G24" s="398">
        <v>56000</v>
      </c>
      <c r="H24" s="399">
        <v>56000</v>
      </c>
      <c r="I24" s="90"/>
    </row>
    <row r="25" spans="2:9" ht="14.65" customHeight="1">
      <c r="B25" s="313"/>
      <c r="D25" t="s">
        <v>665</v>
      </c>
      <c r="E25" s="157"/>
      <c r="F25" s="157">
        <v>45383</v>
      </c>
      <c r="G25" s="398">
        <v>56000</v>
      </c>
      <c r="H25" s="399">
        <v>56000</v>
      </c>
      <c r="I25" s="90"/>
    </row>
    <row r="26" spans="2:9" ht="14.65" customHeight="1">
      <c r="B26" s="313"/>
      <c r="E26" s="30"/>
      <c r="F26" s="157"/>
      <c r="G26" s="335"/>
      <c r="H26" s="392"/>
      <c r="I26" s="90"/>
    </row>
    <row r="27" spans="2:9" ht="14.65" customHeight="1">
      <c r="B27" s="313"/>
      <c r="E27" s="30"/>
      <c r="F27" s="157"/>
      <c r="G27" s="335"/>
      <c r="H27" s="392"/>
      <c r="I27" s="90"/>
    </row>
    <row r="28" spans="2:9" ht="14.65" customHeight="1">
      <c r="B28" s="313"/>
      <c r="E28" s="30"/>
      <c r="F28" s="157"/>
      <c r="G28" s="335"/>
      <c r="H28" s="392"/>
      <c r="I28" s="90"/>
    </row>
    <row r="29" spans="2:9" ht="14.65" customHeight="1">
      <c r="B29" s="313"/>
      <c r="E29" s="30"/>
      <c r="F29" s="157"/>
      <c r="G29" s="335"/>
      <c r="H29" s="392"/>
      <c r="I29" s="90"/>
    </row>
    <row r="30" spans="2:9" ht="14.65" customHeight="1">
      <c r="B30" s="313"/>
      <c r="E30" s="30"/>
      <c r="F30" s="157"/>
      <c r="G30" s="335"/>
      <c r="H30" s="392"/>
      <c r="I30" s="90"/>
    </row>
    <row r="31" spans="2:9" ht="14.65" customHeight="1">
      <c r="B31" s="313"/>
      <c r="E31" s="30"/>
      <c r="F31" s="157"/>
      <c r="G31" s="335"/>
      <c r="H31" s="392"/>
      <c r="I31" s="90"/>
    </row>
    <row r="32" spans="2:9" ht="14.65" customHeight="1">
      <c r="B32" s="313"/>
      <c r="E32" s="30"/>
      <c r="F32" s="157"/>
      <c r="G32" s="335"/>
      <c r="H32" s="392"/>
      <c r="I32" s="90"/>
    </row>
    <row r="33" spans="2:9" ht="14.65" customHeight="1">
      <c r="B33" s="313"/>
      <c r="E33" s="30"/>
      <c r="F33" s="157"/>
      <c r="G33" s="335"/>
      <c r="H33" s="392"/>
      <c r="I33" s="90"/>
    </row>
    <row r="34" spans="2:9" ht="14.65" customHeight="1">
      <c r="B34" s="313"/>
      <c r="E34" s="30"/>
      <c r="F34" s="157"/>
      <c r="G34" s="335"/>
      <c r="H34" s="392"/>
      <c r="I34" s="90"/>
    </row>
    <row r="35" spans="2:9" ht="14.65" customHeight="1">
      <c r="B35" s="313"/>
      <c r="F35" s="157"/>
      <c r="G35" s="335"/>
      <c r="H35" s="392"/>
      <c r="I35" s="90"/>
    </row>
    <row r="36" spans="2:9" ht="14.65" customHeight="1">
      <c r="B36" s="313"/>
      <c r="F36" s="157"/>
      <c r="G36" s="393"/>
      <c r="H36" s="394"/>
      <c r="I36" s="90"/>
    </row>
    <row r="37" spans="2:9">
      <c r="B37" s="239"/>
      <c r="C37" s="240" t="s">
        <v>650</v>
      </c>
      <c r="D37" s="201"/>
      <c r="E37" s="201"/>
      <c r="F37" s="201"/>
      <c r="G37" s="337">
        <f>SUM(G23:G36)</f>
        <v>148000</v>
      </c>
      <c r="H37" s="390">
        <f>SUM(H23:H36)</f>
        <v>168000</v>
      </c>
      <c r="I37" s="90"/>
    </row>
    <row r="38" spans="2:9">
      <c r="G38" s="397"/>
      <c r="H38" s="397"/>
    </row>
    <row r="40" spans="2:9">
      <c r="B40" s="446" t="s">
        <v>651</v>
      </c>
      <c r="C40" s="447"/>
      <c r="D40" s="447"/>
      <c r="E40" s="447"/>
      <c r="F40" s="447"/>
      <c r="G40" s="447"/>
      <c r="H40" s="450"/>
    </row>
    <row r="41" spans="2:9">
      <c r="B41" s="242" t="s">
        <v>186</v>
      </c>
      <c r="C41" s="243" t="s">
        <v>644</v>
      </c>
      <c r="D41" s="244" t="s">
        <v>645</v>
      </c>
      <c r="E41" s="244" t="s">
        <v>646</v>
      </c>
      <c r="F41" s="244" t="s">
        <v>647</v>
      </c>
      <c r="G41" s="244" t="s">
        <v>648</v>
      </c>
      <c r="H41" s="245" t="s">
        <v>649</v>
      </c>
    </row>
    <row r="42" spans="2:9">
      <c r="B42" s="173"/>
      <c r="E42" s="30"/>
      <c r="F42" s="30"/>
      <c r="G42" s="335"/>
      <c r="H42" s="392"/>
    </row>
    <row r="43" spans="2:9">
      <c r="B43" s="173"/>
      <c r="E43" s="30"/>
      <c r="F43" s="30"/>
      <c r="G43" s="335"/>
      <c r="H43" s="392"/>
    </row>
    <row r="44" spans="2:9">
      <c r="B44" s="173"/>
      <c r="E44" s="30"/>
      <c r="F44" s="30"/>
      <c r="G44" s="335"/>
      <c r="H44" s="392"/>
    </row>
    <row r="45" spans="2:9">
      <c r="B45" s="173"/>
      <c r="E45" s="30"/>
      <c r="F45" s="30"/>
      <c r="G45" s="335"/>
      <c r="H45" s="392"/>
    </row>
    <row r="46" spans="2:9">
      <c r="B46" s="173"/>
      <c r="G46" s="335"/>
      <c r="H46" s="392"/>
    </row>
    <row r="47" spans="2:9">
      <c r="B47" s="173"/>
      <c r="G47" s="393"/>
      <c r="H47" s="394"/>
    </row>
    <row r="48" spans="2:9">
      <c r="B48" s="239"/>
      <c r="C48" s="240" t="s">
        <v>650</v>
      </c>
      <c r="D48" s="201"/>
      <c r="E48" s="201"/>
      <c r="F48" s="201"/>
      <c r="G48" s="337">
        <f>SUM(G42:G47)</f>
        <v>0</v>
      </c>
      <c r="H48" s="390">
        <f>SUM(H42:H47)</f>
        <v>0</v>
      </c>
    </row>
  </sheetData>
  <mergeCells count="2">
    <mergeCell ref="B21:H21"/>
    <mergeCell ref="B40:H4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96495-CEB4-470D-B023-F1733605E5BF}">
  <dimension ref="A1:K34"/>
  <sheetViews>
    <sheetView showGridLines="0" topLeftCell="A6" workbookViewId="0">
      <selection activeCell="C23" sqref="C23:F25"/>
    </sheetView>
  </sheetViews>
  <sheetFormatPr defaultRowHeight="14.65"/>
  <cols>
    <col min="1" max="1" width="9.140625" bestFit="1" customWidth="1"/>
    <col min="2" max="2" width="19.28515625" bestFit="1" customWidth="1"/>
    <col min="3" max="3" width="28.42578125" bestFit="1" customWidth="1"/>
    <col min="4" max="4" width="31.28515625" bestFit="1" customWidth="1"/>
    <col min="5" max="5" width="28.85546875" bestFit="1" customWidth="1"/>
    <col min="6" max="6" width="19.7109375" bestFit="1" customWidth="1"/>
    <col min="7" max="7" width="18.7109375" bestFit="1" customWidth="1"/>
    <col min="8" max="8" width="24.140625" bestFit="1" customWidth="1"/>
  </cols>
  <sheetData>
    <row r="1" spans="2:11">
      <c r="B1" s="90" t="s">
        <v>635</v>
      </c>
      <c r="C1" s="92" t="s">
        <v>669</v>
      </c>
    </row>
    <row r="2" spans="2:11" ht="15" thickBot="1"/>
    <row r="3" spans="2:11" ht="15" thickBot="1">
      <c r="C3" s="95" t="s">
        <v>654</v>
      </c>
      <c r="D3" s="96" t="s">
        <v>638</v>
      </c>
      <c r="E3" s="97" t="s">
        <v>639</v>
      </c>
      <c r="G3" s="107" t="s">
        <v>655</v>
      </c>
      <c r="H3" s="33"/>
    </row>
    <row r="4" spans="2:11" ht="15" thickBot="1">
      <c r="C4" s="98">
        <v>0</v>
      </c>
      <c r="D4" s="91" t="s">
        <v>656</v>
      </c>
      <c r="E4" s="99">
        <v>0</v>
      </c>
      <c r="G4" s="108" t="s">
        <v>641</v>
      </c>
    </row>
    <row r="5" spans="2:11">
      <c r="C5" s="98">
        <v>1</v>
      </c>
      <c r="D5" s="91" t="s">
        <v>171</v>
      </c>
      <c r="E5" s="99">
        <v>0</v>
      </c>
      <c r="G5" s="90"/>
    </row>
    <row r="6" spans="2:11">
      <c r="C6" s="98">
        <v>0</v>
      </c>
      <c r="D6" s="91" t="s">
        <v>172</v>
      </c>
      <c r="E6" s="99">
        <v>0</v>
      </c>
      <c r="G6" s="90"/>
    </row>
    <row r="7" spans="2:11">
      <c r="C7" s="98">
        <v>0</v>
      </c>
      <c r="D7" s="91" t="s">
        <v>173</v>
      </c>
      <c r="E7" s="99">
        <v>0</v>
      </c>
      <c r="G7" s="90"/>
    </row>
    <row r="8" spans="2:11">
      <c r="C8" s="98">
        <v>0</v>
      </c>
      <c r="D8" s="91" t="s">
        <v>174</v>
      </c>
      <c r="E8" s="99">
        <v>0</v>
      </c>
      <c r="G8" s="90"/>
    </row>
    <row r="9" spans="2:11">
      <c r="C9" s="98">
        <v>0</v>
      </c>
      <c r="D9" s="91" t="s">
        <v>175</v>
      </c>
      <c r="E9" s="99">
        <v>0</v>
      </c>
      <c r="G9" s="90"/>
    </row>
    <row r="10" spans="2:11">
      <c r="C10" s="98">
        <v>0</v>
      </c>
      <c r="D10" s="91" t="s">
        <v>176</v>
      </c>
      <c r="E10" s="99">
        <v>0</v>
      </c>
      <c r="G10" s="90"/>
    </row>
    <row r="11" spans="2:11">
      <c r="C11" s="98">
        <v>1</v>
      </c>
      <c r="D11" s="91" t="s">
        <v>177</v>
      </c>
      <c r="E11" s="99">
        <v>0</v>
      </c>
    </row>
    <row r="12" spans="2:11">
      <c r="C12" s="98">
        <v>0</v>
      </c>
      <c r="D12" s="91" t="s">
        <v>178</v>
      </c>
      <c r="E12" s="99">
        <v>0</v>
      </c>
      <c r="K12" s="90"/>
    </row>
    <row r="13" spans="2:11">
      <c r="C13" s="98">
        <v>0</v>
      </c>
      <c r="D13" s="91" t="s">
        <v>179</v>
      </c>
      <c r="E13" s="99">
        <v>0</v>
      </c>
      <c r="K13" s="90"/>
    </row>
    <row r="14" spans="2:11">
      <c r="C14" s="98">
        <v>0</v>
      </c>
      <c r="D14" s="91" t="s">
        <v>180</v>
      </c>
      <c r="E14" s="99">
        <v>0</v>
      </c>
      <c r="K14" s="90"/>
    </row>
    <row r="15" spans="2:11">
      <c r="C15" s="98">
        <v>1</v>
      </c>
      <c r="D15" s="91" t="s">
        <v>181</v>
      </c>
      <c r="E15" s="99">
        <v>0</v>
      </c>
      <c r="K15" s="90"/>
    </row>
    <row r="16" spans="2:11">
      <c r="C16" s="98">
        <v>0</v>
      </c>
      <c r="D16" s="91" t="s">
        <v>182</v>
      </c>
      <c r="E16" s="99">
        <v>0</v>
      </c>
      <c r="K16" s="90"/>
    </row>
    <row r="17" spans="1:11">
      <c r="C17" s="98">
        <v>0</v>
      </c>
      <c r="D17" s="91" t="s">
        <v>183</v>
      </c>
      <c r="E17" s="99">
        <v>0</v>
      </c>
      <c r="K17" s="90"/>
    </row>
    <row r="18" spans="1:11" ht="15" thickBot="1">
      <c r="C18" s="100">
        <f>SUM(C4:C17)</f>
        <v>3</v>
      </c>
      <c r="D18" s="101" t="s">
        <v>642</v>
      </c>
      <c r="E18" s="102">
        <f>SUM(E4:E17)</f>
        <v>0</v>
      </c>
      <c r="K18" s="90"/>
    </row>
    <row r="19" spans="1:11">
      <c r="K19" s="90"/>
    </row>
    <row r="20" spans="1:11" ht="15" thickBot="1">
      <c r="K20" s="90"/>
    </row>
    <row r="21" spans="1:11">
      <c r="A21" s="160" t="s">
        <v>658</v>
      </c>
      <c r="B21" s="451" t="s">
        <v>654</v>
      </c>
      <c r="C21" s="452"/>
      <c r="D21" s="452"/>
      <c r="E21" s="452"/>
      <c r="F21" s="452"/>
      <c r="G21" s="452"/>
      <c r="H21" s="453"/>
      <c r="K21" s="90"/>
    </row>
    <row r="22" spans="1:11">
      <c r="A22" s="161"/>
      <c r="B22" s="162" t="s">
        <v>644</v>
      </c>
      <c r="C22" s="94" t="s">
        <v>659</v>
      </c>
      <c r="D22" s="94" t="s">
        <v>646</v>
      </c>
      <c r="E22" s="94" t="s">
        <v>647</v>
      </c>
      <c r="F22" s="94" t="s">
        <v>648</v>
      </c>
      <c r="G22" s="94" t="s">
        <v>649</v>
      </c>
      <c r="H22" s="104" t="s">
        <v>660</v>
      </c>
      <c r="K22" s="90"/>
    </row>
    <row r="23" spans="1:11">
      <c r="B23" s="105"/>
      <c r="C23" s="92" t="s">
        <v>177</v>
      </c>
      <c r="D23" s="93"/>
      <c r="E23" s="157">
        <v>45352</v>
      </c>
      <c r="F23" s="156">
        <v>36000</v>
      </c>
      <c r="G23" s="92"/>
      <c r="H23" s="106"/>
      <c r="K23" s="90"/>
    </row>
    <row r="24" spans="1:11">
      <c r="B24" s="42"/>
      <c r="C24" s="91" t="s">
        <v>171</v>
      </c>
      <c r="D24" s="157"/>
      <c r="E24" s="157">
        <v>45352</v>
      </c>
      <c r="F24" s="252">
        <v>56000</v>
      </c>
      <c r="H24" s="31"/>
      <c r="K24" s="90"/>
    </row>
    <row r="25" spans="1:11" ht="15" thickBot="1">
      <c r="B25" s="43"/>
      <c r="C25" s="15" t="s">
        <v>665</v>
      </c>
      <c r="D25" s="15"/>
      <c r="E25" s="253">
        <v>45383</v>
      </c>
      <c r="F25" s="268">
        <v>56000</v>
      </c>
      <c r="G25" s="15"/>
      <c r="H25" s="33"/>
      <c r="K25" s="90"/>
    </row>
    <row r="26" spans="1:11" ht="15" thickBot="1"/>
    <row r="27" spans="1:11">
      <c r="B27" s="454" t="s">
        <v>639</v>
      </c>
      <c r="C27" s="455"/>
      <c r="D27" s="455"/>
      <c r="E27" s="455"/>
      <c r="F27" s="455"/>
      <c r="G27" s="455"/>
      <c r="H27" s="456"/>
    </row>
    <row r="28" spans="1:11">
      <c r="B28" s="109" t="s">
        <v>644</v>
      </c>
      <c r="C28" s="109" t="s">
        <v>659</v>
      </c>
      <c r="D28" s="109" t="s">
        <v>646</v>
      </c>
      <c r="E28" s="109" t="s">
        <v>647</v>
      </c>
      <c r="F28" s="109" t="s">
        <v>648</v>
      </c>
      <c r="G28" s="109" t="s">
        <v>649</v>
      </c>
      <c r="H28" s="109" t="s">
        <v>660</v>
      </c>
    </row>
    <row r="29" spans="1:11">
      <c r="B29" s="92"/>
      <c r="C29" s="92"/>
      <c r="D29" s="93"/>
      <c r="E29" s="93"/>
      <c r="F29" s="159"/>
      <c r="G29" s="92"/>
      <c r="H29" s="92"/>
    </row>
    <row r="30" spans="1:11">
      <c r="D30" s="30"/>
      <c r="E30" s="93"/>
      <c r="F30" s="158"/>
    </row>
    <row r="31" spans="1:11">
      <c r="D31" s="30"/>
      <c r="E31" s="93"/>
      <c r="F31" s="158"/>
    </row>
    <row r="32" spans="1:11">
      <c r="D32" s="30"/>
      <c r="E32" s="93"/>
      <c r="F32" s="158"/>
    </row>
    <row r="33" spans="4:6">
      <c r="D33" s="30"/>
      <c r="E33" s="93"/>
      <c r="F33" s="158"/>
    </row>
    <row r="34" spans="4:6">
      <c r="D34" s="30"/>
      <c r="E34" s="93"/>
      <c r="F34" s="158"/>
    </row>
  </sheetData>
  <mergeCells count="2">
    <mergeCell ref="B21:H21"/>
    <mergeCell ref="B27:H2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5D64-586F-44A8-B5C7-6A3D5E9B99E7}">
  <dimension ref="B1:I48"/>
  <sheetViews>
    <sheetView showGridLines="0" workbookViewId="0">
      <selection activeCell="G42" sqref="G42:H48"/>
    </sheetView>
  </sheetViews>
  <sheetFormatPr defaultRowHeight="15"/>
  <cols>
    <col min="1" max="1" width="19.28515625" bestFit="1" customWidth="1"/>
    <col min="2" max="2" width="20.85546875" bestFit="1" customWidth="1"/>
    <col min="3" max="3" width="33.5703125" bestFit="1" customWidth="1"/>
    <col min="4" max="4" width="28.42578125" bestFit="1" customWidth="1"/>
    <col min="5" max="6" width="21.85546875" bestFit="1" customWidth="1"/>
    <col min="7" max="7" width="20.42578125" bestFit="1" customWidth="1"/>
    <col min="8" max="8" width="26.42578125" bestFit="1" customWidth="1"/>
  </cols>
  <sheetData>
    <row r="1" spans="2:9" ht="18.75">
      <c r="B1" s="326" t="s">
        <v>635</v>
      </c>
      <c r="C1" s="327" t="s">
        <v>670</v>
      </c>
    </row>
    <row r="3" spans="2:9">
      <c r="B3" s="95" t="s">
        <v>637</v>
      </c>
      <c r="C3" s="96" t="s">
        <v>638</v>
      </c>
      <c r="D3" s="97" t="s">
        <v>639</v>
      </c>
      <c r="F3" s="107" t="s">
        <v>640</v>
      </c>
      <c r="G3" s="388">
        <f>G48</f>
        <v>0</v>
      </c>
    </row>
    <row r="4" spans="2:9">
      <c r="B4" s="311">
        <v>0</v>
      </c>
      <c r="C4" s="91" t="s">
        <v>656</v>
      </c>
      <c r="D4" s="312">
        <v>0</v>
      </c>
      <c r="F4" s="108" t="s">
        <v>641</v>
      </c>
      <c r="G4" s="389">
        <f>H48</f>
        <v>0</v>
      </c>
    </row>
    <row r="5" spans="2:9">
      <c r="B5" s="311">
        <v>1</v>
      </c>
      <c r="C5" s="91" t="s">
        <v>171</v>
      </c>
      <c r="D5" s="312">
        <v>0</v>
      </c>
      <c r="F5" s="90"/>
    </row>
    <row r="6" spans="2:9">
      <c r="B6" s="311">
        <v>0</v>
      </c>
      <c r="C6" s="91" t="s">
        <v>172</v>
      </c>
      <c r="D6" s="312">
        <v>0</v>
      </c>
      <c r="F6" s="90"/>
    </row>
    <row r="7" spans="2:9">
      <c r="B7" s="311">
        <v>0</v>
      </c>
      <c r="C7" s="91" t="s">
        <v>173</v>
      </c>
      <c r="D7" s="312">
        <v>0</v>
      </c>
      <c r="F7" s="90"/>
    </row>
    <row r="8" spans="2:9">
      <c r="B8" s="311">
        <v>0</v>
      </c>
      <c r="C8" s="91" t="s">
        <v>174</v>
      </c>
      <c r="D8" s="312">
        <v>0</v>
      </c>
      <c r="F8" s="90"/>
    </row>
    <row r="9" spans="2:9">
      <c r="B9" s="311">
        <v>0</v>
      </c>
      <c r="C9" s="91" t="s">
        <v>175</v>
      </c>
      <c r="D9" s="312">
        <v>0</v>
      </c>
      <c r="F9" s="90"/>
    </row>
    <row r="10" spans="2:9">
      <c r="B10" s="311">
        <v>0</v>
      </c>
      <c r="C10" s="91" t="s">
        <v>176</v>
      </c>
      <c r="D10" s="312">
        <v>0</v>
      </c>
      <c r="F10" s="90"/>
    </row>
    <row r="11" spans="2:9">
      <c r="B11" s="311">
        <v>1</v>
      </c>
      <c r="C11" s="91" t="s">
        <v>177</v>
      </c>
      <c r="D11" s="312">
        <v>0</v>
      </c>
    </row>
    <row r="12" spans="2:9">
      <c r="B12" s="311">
        <v>0</v>
      </c>
      <c r="C12" s="91" t="s">
        <v>178</v>
      </c>
      <c r="D12" s="312">
        <v>0</v>
      </c>
      <c r="I12" s="90"/>
    </row>
    <row r="13" spans="2:9">
      <c r="B13" s="311">
        <v>0</v>
      </c>
      <c r="C13" s="91" t="s">
        <v>179</v>
      </c>
      <c r="D13" s="312">
        <v>0</v>
      </c>
      <c r="I13" s="90"/>
    </row>
    <row r="14" spans="2:9">
      <c r="B14" s="311">
        <v>0</v>
      </c>
      <c r="C14" s="91" t="s">
        <v>180</v>
      </c>
      <c r="D14" s="312">
        <v>0</v>
      </c>
      <c r="I14" s="90"/>
    </row>
    <row r="15" spans="2:9">
      <c r="B15" s="311">
        <v>1</v>
      </c>
      <c r="C15" s="91" t="s">
        <v>181</v>
      </c>
      <c r="D15" s="325">
        <v>0</v>
      </c>
      <c r="I15" s="90"/>
    </row>
    <row r="16" spans="2:9">
      <c r="B16" s="311">
        <v>0</v>
      </c>
      <c r="C16" s="91" t="s">
        <v>182</v>
      </c>
      <c r="D16" s="312">
        <v>0</v>
      </c>
      <c r="I16" s="90"/>
    </row>
    <row r="17" spans="2:9">
      <c r="B17" s="311">
        <v>0</v>
      </c>
      <c r="C17" s="91" t="s">
        <v>183</v>
      </c>
      <c r="D17" s="312">
        <v>0</v>
      </c>
      <c r="I17" s="90"/>
    </row>
    <row r="18" spans="2:9">
      <c r="B18" s="100">
        <f>SUM(B4:B17)</f>
        <v>3</v>
      </c>
      <c r="C18" s="101" t="s">
        <v>642</v>
      </c>
      <c r="D18" s="102">
        <f>SUM(D4:D17)</f>
        <v>0</v>
      </c>
      <c r="I18" s="90"/>
    </row>
    <row r="19" spans="2:9">
      <c r="I19" s="90"/>
    </row>
    <row r="20" spans="2:9">
      <c r="I20" s="90"/>
    </row>
    <row r="21" spans="2:9" ht="14.65" customHeight="1">
      <c r="B21" s="444" t="s">
        <v>643</v>
      </c>
      <c r="C21" s="445"/>
      <c r="D21" s="448"/>
      <c r="E21" s="445"/>
      <c r="F21" s="445"/>
      <c r="G21" s="445"/>
      <c r="H21" s="449"/>
      <c r="I21" s="90"/>
    </row>
    <row r="22" spans="2:9" ht="14.65" customHeight="1">
      <c r="B22" s="236" t="s">
        <v>186</v>
      </c>
      <c r="C22" s="315" t="s">
        <v>644</v>
      </c>
      <c r="D22" s="314" t="s">
        <v>645</v>
      </c>
      <c r="E22" s="316" t="s">
        <v>646</v>
      </c>
      <c r="F22" s="94" t="s">
        <v>647</v>
      </c>
      <c r="G22" s="94" t="s">
        <v>648</v>
      </c>
      <c r="H22" s="237" t="s">
        <v>649</v>
      </c>
      <c r="I22" s="90"/>
    </row>
    <row r="23" spans="2:9" ht="14.65" customHeight="1">
      <c r="B23" s="313"/>
      <c r="D23" t="s">
        <v>177</v>
      </c>
      <c r="E23" s="30"/>
      <c r="F23" s="157">
        <v>45352</v>
      </c>
      <c r="G23" s="395">
        <v>36000</v>
      </c>
      <c r="H23" s="396">
        <v>36000</v>
      </c>
      <c r="I23" s="90"/>
    </row>
    <row r="24" spans="2:9" ht="14.65" customHeight="1">
      <c r="B24" s="313"/>
      <c r="D24" t="s">
        <v>181</v>
      </c>
      <c r="E24" s="157"/>
      <c r="F24" s="157">
        <v>45352</v>
      </c>
      <c r="G24" s="395">
        <v>56000</v>
      </c>
      <c r="H24" s="396">
        <v>56000</v>
      </c>
      <c r="I24" s="90"/>
    </row>
    <row r="25" spans="2:9" ht="14.65" customHeight="1">
      <c r="B25" s="313"/>
      <c r="D25" t="s">
        <v>171</v>
      </c>
      <c r="F25" s="157">
        <v>45383</v>
      </c>
      <c r="G25" s="395">
        <v>56000</v>
      </c>
      <c r="H25" s="396">
        <v>56000</v>
      </c>
      <c r="I25" s="90"/>
    </row>
    <row r="26" spans="2:9" ht="14.65" customHeight="1">
      <c r="B26" s="313"/>
      <c r="E26" s="30"/>
      <c r="F26" s="157"/>
      <c r="G26" s="235"/>
      <c r="H26" s="309"/>
      <c r="I26" s="90"/>
    </row>
    <row r="27" spans="2:9" ht="14.65" customHeight="1">
      <c r="B27" s="313"/>
      <c r="E27" s="30"/>
      <c r="F27" s="157"/>
      <c r="G27" s="235"/>
      <c r="H27" s="309"/>
      <c r="I27" s="90"/>
    </row>
    <row r="28" spans="2:9" ht="14.65" customHeight="1">
      <c r="B28" s="313"/>
      <c r="E28" s="30"/>
      <c r="F28" s="157"/>
      <c r="G28" s="235"/>
      <c r="H28" s="309"/>
      <c r="I28" s="90"/>
    </row>
    <row r="29" spans="2:9" ht="14.65" customHeight="1">
      <c r="B29" s="313"/>
      <c r="E29" s="30"/>
      <c r="F29" s="157"/>
      <c r="G29" s="235"/>
      <c r="H29" s="309"/>
      <c r="I29" s="90"/>
    </row>
    <row r="30" spans="2:9" ht="14.65" customHeight="1">
      <c r="B30" s="313"/>
      <c r="E30" s="30"/>
      <c r="F30" s="157"/>
      <c r="G30" s="235"/>
      <c r="H30" s="309"/>
      <c r="I30" s="90"/>
    </row>
    <row r="31" spans="2:9" ht="14.65" customHeight="1">
      <c r="B31" s="313"/>
      <c r="E31" s="30"/>
      <c r="F31" s="157"/>
      <c r="G31" s="235"/>
      <c r="H31" s="309"/>
      <c r="I31" s="90"/>
    </row>
    <row r="32" spans="2:9" ht="14.65" customHeight="1">
      <c r="B32" s="313"/>
      <c r="E32" s="30"/>
      <c r="F32" s="157"/>
      <c r="G32" s="235"/>
      <c r="H32" s="309"/>
      <c r="I32" s="90"/>
    </row>
    <row r="33" spans="2:9" ht="14.65" customHeight="1">
      <c r="B33" s="313"/>
      <c r="E33" s="30"/>
      <c r="F33" s="157"/>
      <c r="G33" s="235"/>
      <c r="H33" s="309"/>
      <c r="I33" s="90"/>
    </row>
    <row r="34" spans="2:9" ht="14.65" customHeight="1">
      <c r="B34" s="313"/>
      <c r="E34" s="30"/>
      <c r="F34" s="157"/>
      <c r="G34" s="235"/>
      <c r="H34" s="309"/>
      <c r="I34" s="90"/>
    </row>
    <row r="35" spans="2:9" ht="14.65" customHeight="1">
      <c r="B35" s="313"/>
      <c r="F35" s="157"/>
      <c r="G35" s="235"/>
      <c r="H35" s="309"/>
      <c r="I35" s="90"/>
    </row>
    <row r="36" spans="2:9" ht="14.65" customHeight="1">
      <c r="B36" s="313"/>
      <c r="F36" s="157"/>
      <c r="G36" s="319"/>
      <c r="H36" s="320"/>
      <c r="I36" s="90"/>
    </row>
    <row r="37" spans="2:9">
      <c r="B37" s="239"/>
      <c r="C37" s="240" t="s">
        <v>650</v>
      </c>
      <c r="D37" s="201"/>
      <c r="E37" s="201"/>
      <c r="F37" s="201"/>
      <c r="G37" s="337">
        <f>SUM(G23:G36)</f>
        <v>148000</v>
      </c>
      <c r="H37" s="390">
        <f>SUM(H23:H36)</f>
        <v>148000</v>
      </c>
      <c r="I37" s="90"/>
    </row>
    <row r="40" spans="2:9">
      <c r="B40" s="446" t="s">
        <v>651</v>
      </c>
      <c r="C40" s="447"/>
      <c r="D40" s="447"/>
      <c r="E40" s="447"/>
      <c r="F40" s="447"/>
      <c r="G40" s="447"/>
      <c r="H40" s="450"/>
    </row>
    <row r="41" spans="2:9">
      <c r="B41" s="242" t="s">
        <v>186</v>
      </c>
      <c r="C41" s="243" t="s">
        <v>644</v>
      </c>
      <c r="D41" s="244" t="s">
        <v>645</v>
      </c>
      <c r="E41" s="244" t="s">
        <v>646</v>
      </c>
      <c r="F41" s="244" t="s">
        <v>647</v>
      </c>
      <c r="G41" s="244" t="s">
        <v>648</v>
      </c>
      <c r="H41" s="245" t="s">
        <v>649</v>
      </c>
    </row>
    <row r="42" spans="2:9">
      <c r="B42" s="173" t="s">
        <v>210</v>
      </c>
      <c r="E42" s="30"/>
      <c r="F42" s="30"/>
      <c r="G42" s="335"/>
      <c r="H42" s="392"/>
    </row>
    <row r="43" spans="2:9">
      <c r="B43" s="173" t="s">
        <v>207</v>
      </c>
      <c r="E43" s="30"/>
      <c r="F43" s="30"/>
      <c r="G43" s="335"/>
      <c r="H43" s="392"/>
    </row>
    <row r="44" spans="2:9">
      <c r="B44" s="173" t="s">
        <v>291</v>
      </c>
      <c r="E44" s="30"/>
      <c r="F44" s="30"/>
      <c r="G44" s="335"/>
      <c r="H44" s="392"/>
    </row>
    <row r="45" spans="2:9">
      <c r="B45" s="173" t="s">
        <v>209</v>
      </c>
      <c r="E45" s="30"/>
      <c r="F45" s="30"/>
      <c r="G45" s="335"/>
      <c r="H45" s="392"/>
    </row>
    <row r="46" spans="2:9">
      <c r="B46" s="173" t="s">
        <v>211</v>
      </c>
      <c r="G46" s="335"/>
      <c r="H46" s="392"/>
    </row>
    <row r="47" spans="2:9">
      <c r="B47" s="173" t="s">
        <v>212</v>
      </c>
      <c r="G47" s="393"/>
      <c r="H47" s="394"/>
    </row>
    <row r="48" spans="2:9">
      <c r="B48" s="239"/>
      <c r="C48" s="240" t="s">
        <v>650</v>
      </c>
      <c r="D48" s="201"/>
      <c r="E48" s="201"/>
      <c r="F48" s="201"/>
      <c r="G48" s="337">
        <f>SUM(G42:G47)</f>
        <v>0</v>
      </c>
      <c r="H48" s="390">
        <f>SUM(H42:H47)</f>
        <v>0</v>
      </c>
    </row>
  </sheetData>
  <mergeCells count="2">
    <mergeCell ref="B21:H21"/>
    <mergeCell ref="B40:H40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1CA0-A389-4E3F-A210-B7ED25943055}">
  <dimension ref="A1:K34"/>
  <sheetViews>
    <sheetView showGridLines="0" topLeftCell="A10" workbookViewId="0">
      <selection activeCell="A29" sqref="A29:A34"/>
    </sheetView>
  </sheetViews>
  <sheetFormatPr defaultRowHeight="14.65"/>
  <cols>
    <col min="1" max="1" width="9.140625" bestFit="1" customWidth="1"/>
    <col min="2" max="2" width="19.28515625" bestFit="1" customWidth="1"/>
    <col min="3" max="3" width="28.42578125" bestFit="1" customWidth="1"/>
    <col min="4" max="4" width="31.28515625" bestFit="1" customWidth="1"/>
    <col min="5" max="5" width="28.85546875" bestFit="1" customWidth="1"/>
    <col min="6" max="6" width="19.7109375" bestFit="1" customWidth="1"/>
    <col min="7" max="7" width="18.7109375" bestFit="1" customWidth="1"/>
    <col min="8" max="8" width="24.140625" bestFit="1" customWidth="1"/>
  </cols>
  <sheetData>
    <row r="1" spans="2:11">
      <c r="B1" s="90" t="s">
        <v>635</v>
      </c>
      <c r="C1" s="92" t="s">
        <v>670</v>
      </c>
    </row>
    <row r="2" spans="2:11" ht="15" thickBot="1"/>
    <row r="3" spans="2:11" ht="15" thickBot="1">
      <c r="C3" s="95" t="s">
        <v>654</v>
      </c>
      <c r="D3" s="96" t="s">
        <v>638</v>
      </c>
      <c r="E3" s="97" t="s">
        <v>639</v>
      </c>
      <c r="G3" s="107" t="s">
        <v>655</v>
      </c>
      <c r="H3" s="33"/>
    </row>
    <row r="4" spans="2:11" ht="15" thickBot="1">
      <c r="C4" s="98">
        <v>0</v>
      </c>
      <c r="D4" s="91" t="s">
        <v>656</v>
      </c>
      <c r="E4" s="99">
        <v>0</v>
      </c>
      <c r="G4" s="108" t="s">
        <v>641</v>
      </c>
    </row>
    <row r="5" spans="2:11">
      <c r="C5" s="98">
        <v>1</v>
      </c>
      <c r="D5" s="91" t="s">
        <v>171</v>
      </c>
      <c r="E5" s="99">
        <v>0</v>
      </c>
      <c r="G5" s="90"/>
    </row>
    <row r="6" spans="2:11">
      <c r="C6" s="98">
        <v>0</v>
      </c>
      <c r="D6" s="91" t="s">
        <v>172</v>
      </c>
      <c r="E6" s="99">
        <v>0</v>
      </c>
      <c r="G6" s="90"/>
    </row>
    <row r="7" spans="2:11">
      <c r="C7" s="98">
        <v>0</v>
      </c>
      <c r="D7" s="91" t="s">
        <v>173</v>
      </c>
      <c r="E7" s="99">
        <v>0</v>
      </c>
      <c r="G7" s="90"/>
    </row>
    <row r="8" spans="2:11">
      <c r="C8" s="98">
        <v>0</v>
      </c>
      <c r="D8" s="91" t="s">
        <v>174</v>
      </c>
      <c r="E8" s="99">
        <v>0</v>
      </c>
      <c r="G8" s="90"/>
    </row>
    <row r="9" spans="2:11">
      <c r="C9" s="98">
        <v>0</v>
      </c>
      <c r="D9" s="91" t="s">
        <v>175</v>
      </c>
      <c r="E9" s="99">
        <v>0</v>
      </c>
      <c r="G9" s="90"/>
    </row>
    <row r="10" spans="2:11">
      <c r="C10" s="98">
        <v>0</v>
      </c>
      <c r="D10" s="91" t="s">
        <v>176</v>
      </c>
      <c r="E10" s="99">
        <v>0</v>
      </c>
      <c r="G10" s="90"/>
    </row>
    <row r="11" spans="2:11">
      <c r="C11" s="98">
        <v>1</v>
      </c>
      <c r="D11" s="91" t="s">
        <v>177</v>
      </c>
      <c r="E11" s="99">
        <v>0</v>
      </c>
    </row>
    <row r="12" spans="2:11">
      <c r="C12" s="98">
        <v>0</v>
      </c>
      <c r="D12" s="91" t="s">
        <v>178</v>
      </c>
      <c r="E12" s="99">
        <v>0</v>
      </c>
      <c r="K12" s="90"/>
    </row>
    <row r="13" spans="2:11">
      <c r="C13" s="98">
        <v>0</v>
      </c>
      <c r="D13" s="91" t="s">
        <v>179</v>
      </c>
      <c r="E13" s="99">
        <v>0</v>
      </c>
      <c r="K13" s="90"/>
    </row>
    <row r="14" spans="2:11">
      <c r="C14" s="98">
        <v>0</v>
      </c>
      <c r="D14" s="91" t="s">
        <v>180</v>
      </c>
      <c r="E14" s="99">
        <v>0</v>
      </c>
      <c r="K14" s="90"/>
    </row>
    <row r="15" spans="2:11">
      <c r="C15" s="98">
        <v>1</v>
      </c>
      <c r="D15" s="91" t="s">
        <v>181</v>
      </c>
      <c r="E15" s="99">
        <v>0</v>
      </c>
      <c r="K15" s="90"/>
    </row>
    <row r="16" spans="2:11">
      <c r="C16" s="98">
        <v>0</v>
      </c>
      <c r="D16" s="91" t="s">
        <v>182</v>
      </c>
      <c r="E16" s="99">
        <v>0</v>
      </c>
      <c r="K16" s="90"/>
    </row>
    <row r="17" spans="1:11">
      <c r="C17" s="98">
        <v>0</v>
      </c>
      <c r="D17" s="91" t="s">
        <v>183</v>
      </c>
      <c r="E17" s="99">
        <v>0</v>
      </c>
      <c r="K17" s="90"/>
    </row>
    <row r="18" spans="1:11" ht="15" thickBot="1">
      <c r="C18" s="100">
        <f>SUM(C4:C17)</f>
        <v>3</v>
      </c>
      <c r="D18" s="101" t="s">
        <v>642</v>
      </c>
      <c r="E18" s="102">
        <f>SUM(E4:E17)</f>
        <v>0</v>
      </c>
      <c r="K18" s="90"/>
    </row>
    <row r="19" spans="1:11">
      <c r="K19" s="90"/>
    </row>
    <row r="20" spans="1:11" ht="15" thickBot="1">
      <c r="K20" s="90"/>
    </row>
    <row r="21" spans="1:11">
      <c r="A21" s="160" t="s">
        <v>658</v>
      </c>
      <c r="B21" s="451" t="s">
        <v>654</v>
      </c>
      <c r="C21" s="452"/>
      <c r="D21" s="452"/>
      <c r="E21" s="452"/>
      <c r="F21" s="452"/>
      <c r="G21" s="452"/>
      <c r="H21" s="453"/>
      <c r="K21" s="90"/>
    </row>
    <row r="22" spans="1:11">
      <c r="A22" s="161"/>
      <c r="B22" s="162" t="s">
        <v>644</v>
      </c>
      <c r="C22" s="94" t="s">
        <v>659</v>
      </c>
      <c r="D22" s="94" t="s">
        <v>646</v>
      </c>
      <c r="E22" s="94" t="s">
        <v>647</v>
      </c>
      <c r="F22" s="94" t="s">
        <v>648</v>
      </c>
      <c r="G22" s="94" t="s">
        <v>649</v>
      </c>
      <c r="H22" s="104" t="s">
        <v>660</v>
      </c>
      <c r="K22" s="90"/>
    </row>
    <row r="23" spans="1:11">
      <c r="B23" s="105"/>
      <c r="C23" s="92" t="s">
        <v>177</v>
      </c>
      <c r="D23" s="93"/>
      <c r="E23" s="157">
        <v>45352</v>
      </c>
      <c r="F23" s="156">
        <v>36000</v>
      </c>
      <c r="G23" s="92"/>
      <c r="H23" s="106"/>
      <c r="K23" s="90"/>
    </row>
    <row r="24" spans="1:11">
      <c r="B24" s="42"/>
      <c r="C24" t="s">
        <v>181</v>
      </c>
      <c r="D24" s="157"/>
      <c r="E24" s="157">
        <v>45352</v>
      </c>
      <c r="F24" s="252">
        <v>56000</v>
      </c>
      <c r="H24" s="31"/>
      <c r="K24" s="90"/>
    </row>
    <row r="25" spans="1:11" ht="15" thickBot="1">
      <c r="B25" s="43"/>
      <c r="C25" s="15" t="s">
        <v>171</v>
      </c>
      <c r="D25" s="15"/>
      <c r="E25" s="253">
        <v>45383</v>
      </c>
      <c r="F25" s="268">
        <v>56000</v>
      </c>
      <c r="G25" s="15"/>
      <c r="H25" s="33"/>
      <c r="K25" s="90"/>
    </row>
    <row r="26" spans="1:11" ht="15" thickBot="1"/>
    <row r="27" spans="1:11">
      <c r="B27" s="454" t="s">
        <v>639</v>
      </c>
      <c r="C27" s="455"/>
      <c r="D27" s="455"/>
      <c r="E27" s="455"/>
      <c r="F27" s="455"/>
      <c r="G27" s="455"/>
      <c r="H27" s="456"/>
    </row>
    <row r="28" spans="1:11">
      <c r="B28" s="109" t="s">
        <v>644</v>
      </c>
      <c r="C28" s="109" t="s">
        <v>659</v>
      </c>
      <c r="D28" s="109" t="s">
        <v>646</v>
      </c>
      <c r="E28" s="109" t="s">
        <v>647</v>
      </c>
      <c r="F28" s="109" t="s">
        <v>648</v>
      </c>
      <c r="G28" s="109" t="s">
        <v>649</v>
      </c>
      <c r="H28" s="109" t="s">
        <v>660</v>
      </c>
    </row>
    <row r="29" spans="1:11">
      <c r="A29" t="s">
        <v>210</v>
      </c>
      <c r="B29" s="92"/>
      <c r="C29" s="91"/>
      <c r="D29" s="93"/>
      <c r="E29" s="93"/>
      <c r="F29" s="159"/>
      <c r="G29" s="92"/>
      <c r="H29" s="92"/>
    </row>
    <row r="30" spans="1:11">
      <c r="A30" t="s">
        <v>207</v>
      </c>
      <c r="C30" s="91"/>
      <c r="D30" s="30"/>
      <c r="E30" s="93"/>
      <c r="F30" s="158"/>
    </row>
    <row r="31" spans="1:11">
      <c r="A31" t="s">
        <v>291</v>
      </c>
      <c r="D31" s="30"/>
      <c r="E31" s="93"/>
      <c r="F31" s="158"/>
    </row>
    <row r="32" spans="1:11">
      <c r="A32" t="s">
        <v>209</v>
      </c>
      <c r="D32" s="30"/>
      <c r="E32" s="93"/>
      <c r="F32" s="158"/>
    </row>
    <row r="33" spans="1:6">
      <c r="A33" t="s">
        <v>211</v>
      </c>
      <c r="D33" s="30"/>
      <c r="E33" s="93"/>
      <c r="F33" s="158"/>
    </row>
    <row r="34" spans="1:6">
      <c r="A34" t="s">
        <v>212</v>
      </c>
      <c r="D34" s="30"/>
      <c r="E34" s="93"/>
      <c r="F34" s="158"/>
    </row>
  </sheetData>
  <mergeCells count="2">
    <mergeCell ref="B21:H21"/>
    <mergeCell ref="B27:H2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75AF-4193-4A69-B856-C9377F285657}">
  <dimension ref="A1:K35"/>
  <sheetViews>
    <sheetView showGridLines="0" topLeftCell="A10" workbookViewId="0">
      <selection activeCell="A30" sqref="A30:F35"/>
    </sheetView>
  </sheetViews>
  <sheetFormatPr defaultRowHeight="14.65"/>
  <cols>
    <col min="1" max="1" width="9.140625" bestFit="1" customWidth="1"/>
    <col min="2" max="2" width="19.28515625" bestFit="1" customWidth="1"/>
    <col min="3" max="3" width="28.42578125" bestFit="1" customWidth="1"/>
    <col min="4" max="4" width="31.28515625" bestFit="1" customWidth="1"/>
    <col min="5" max="5" width="28.85546875" bestFit="1" customWidth="1"/>
    <col min="6" max="6" width="19.7109375" bestFit="1" customWidth="1"/>
    <col min="7" max="7" width="18.7109375" bestFit="1" customWidth="1"/>
    <col min="8" max="8" width="24.140625" bestFit="1" customWidth="1"/>
  </cols>
  <sheetData>
    <row r="1" spans="2:11">
      <c r="B1" s="90" t="s">
        <v>635</v>
      </c>
      <c r="C1" s="92" t="s">
        <v>7</v>
      </c>
    </row>
    <row r="2" spans="2:11" ht="15" thickBot="1"/>
    <row r="3" spans="2:11" ht="15" thickBot="1">
      <c r="C3" s="95" t="s">
        <v>654</v>
      </c>
      <c r="D3" s="96" t="s">
        <v>638</v>
      </c>
      <c r="E3" s="97" t="s">
        <v>639</v>
      </c>
      <c r="G3" s="107" t="s">
        <v>655</v>
      </c>
      <c r="H3" s="33"/>
    </row>
    <row r="4" spans="2:11" ht="15" thickBot="1">
      <c r="C4" s="98">
        <v>0</v>
      </c>
      <c r="D4" s="91" t="s">
        <v>656</v>
      </c>
      <c r="E4" s="99">
        <v>0</v>
      </c>
      <c r="G4" s="108" t="s">
        <v>641</v>
      </c>
    </row>
    <row r="5" spans="2:11">
      <c r="C5" s="98">
        <v>0</v>
      </c>
      <c r="D5" s="91" t="s">
        <v>171</v>
      </c>
      <c r="E5" s="99">
        <v>0</v>
      </c>
      <c r="G5" s="90"/>
    </row>
    <row r="6" spans="2:11">
      <c r="C6" s="98">
        <v>0</v>
      </c>
      <c r="D6" s="91" t="s">
        <v>172</v>
      </c>
      <c r="E6" s="99">
        <v>0</v>
      </c>
      <c r="G6" s="90"/>
    </row>
    <row r="7" spans="2:11">
      <c r="C7" s="98">
        <v>0</v>
      </c>
      <c r="D7" s="91" t="s">
        <v>173</v>
      </c>
      <c r="E7" s="99">
        <v>0</v>
      </c>
      <c r="G7" s="90"/>
    </row>
    <row r="8" spans="2:11">
      <c r="C8" s="98">
        <v>2</v>
      </c>
      <c r="D8" s="91" t="s">
        <v>174</v>
      </c>
      <c r="E8" s="99">
        <v>1</v>
      </c>
      <c r="G8" s="90"/>
    </row>
    <row r="9" spans="2:11">
      <c r="C9" s="98">
        <v>0</v>
      </c>
      <c r="D9" s="91" t="s">
        <v>175</v>
      </c>
      <c r="E9" s="99">
        <v>0</v>
      </c>
      <c r="G9" s="90"/>
    </row>
    <row r="10" spans="2:11">
      <c r="C10" s="98">
        <v>0</v>
      </c>
      <c r="D10" s="91" t="s">
        <v>176</v>
      </c>
      <c r="E10" s="99">
        <v>0</v>
      </c>
      <c r="G10" s="90"/>
    </row>
    <row r="11" spans="2:11">
      <c r="C11" s="98">
        <v>0</v>
      </c>
      <c r="D11" s="91" t="s">
        <v>177</v>
      </c>
      <c r="E11" s="99">
        <v>0</v>
      </c>
    </row>
    <row r="12" spans="2:11">
      <c r="C12" s="98">
        <v>0</v>
      </c>
      <c r="D12" s="91" t="s">
        <v>178</v>
      </c>
      <c r="E12" s="99">
        <v>0</v>
      </c>
      <c r="K12" s="90"/>
    </row>
    <row r="13" spans="2:11">
      <c r="C13" s="98">
        <v>0</v>
      </c>
      <c r="D13" s="91" t="s">
        <v>179</v>
      </c>
      <c r="E13" s="99">
        <v>0</v>
      </c>
      <c r="K13" s="90"/>
    </row>
    <row r="14" spans="2:11">
      <c r="C14" s="98">
        <v>0</v>
      </c>
      <c r="D14" s="91" t="s">
        <v>180</v>
      </c>
      <c r="E14" s="99">
        <v>0</v>
      </c>
      <c r="K14" s="90"/>
    </row>
    <row r="15" spans="2:11">
      <c r="C15" s="98">
        <v>2</v>
      </c>
      <c r="D15" s="91" t="s">
        <v>181</v>
      </c>
      <c r="E15" s="99">
        <v>0</v>
      </c>
      <c r="K15" s="90"/>
    </row>
    <row r="16" spans="2:11">
      <c r="C16" s="98">
        <v>0</v>
      </c>
      <c r="D16" s="91" t="s">
        <v>182</v>
      </c>
      <c r="E16" s="99">
        <v>0</v>
      </c>
      <c r="K16" s="90"/>
    </row>
    <row r="17" spans="1:11">
      <c r="C17" s="98">
        <v>0</v>
      </c>
      <c r="D17" s="91" t="s">
        <v>183</v>
      </c>
      <c r="E17" s="99">
        <v>0</v>
      </c>
      <c r="K17" s="90"/>
    </row>
    <row r="18" spans="1:11" ht="15" thickBot="1">
      <c r="C18" s="100">
        <f>SUM(C4:C17)</f>
        <v>4</v>
      </c>
      <c r="D18" s="101" t="s">
        <v>642</v>
      </c>
      <c r="E18" s="102">
        <f>SUM(E4:E17)</f>
        <v>1</v>
      </c>
      <c r="K18" s="90"/>
    </row>
    <row r="19" spans="1:11">
      <c r="K19" s="90"/>
    </row>
    <row r="20" spans="1:11" ht="15" thickBot="1">
      <c r="K20" s="90"/>
    </row>
    <row r="21" spans="1:11">
      <c r="A21" s="160" t="s">
        <v>658</v>
      </c>
      <c r="B21" s="451" t="s">
        <v>654</v>
      </c>
      <c r="C21" s="452"/>
      <c r="D21" s="452"/>
      <c r="E21" s="452"/>
      <c r="F21" s="452"/>
      <c r="G21" s="452"/>
      <c r="H21" s="453"/>
      <c r="K21" s="90"/>
    </row>
    <row r="22" spans="1:11">
      <c r="A22" s="161"/>
      <c r="B22" s="162" t="s">
        <v>644</v>
      </c>
      <c r="C22" s="94" t="s">
        <v>659</v>
      </c>
      <c r="D22" s="94" t="s">
        <v>646</v>
      </c>
      <c r="E22" s="94" t="s">
        <v>647</v>
      </c>
      <c r="F22" s="94" t="s">
        <v>648</v>
      </c>
      <c r="G22" s="94" t="s">
        <v>649</v>
      </c>
      <c r="H22" s="104" t="s">
        <v>660</v>
      </c>
      <c r="K22" s="90"/>
    </row>
    <row r="23" spans="1:11" ht="15">
      <c r="B23" s="105"/>
      <c r="C23" s="92" t="s">
        <v>667</v>
      </c>
      <c r="D23" s="93"/>
      <c r="E23" s="157">
        <v>45352</v>
      </c>
      <c r="F23" s="156">
        <v>56000</v>
      </c>
      <c r="G23" s="92"/>
      <c r="H23" s="106"/>
      <c r="K23" s="90"/>
    </row>
    <row r="24" spans="1:11" ht="15">
      <c r="B24" s="42"/>
      <c r="C24" t="s">
        <v>667</v>
      </c>
      <c r="D24" s="157"/>
      <c r="E24" s="157">
        <v>45352</v>
      </c>
      <c r="F24" s="156">
        <v>56000</v>
      </c>
      <c r="H24" s="31"/>
      <c r="K24" s="90"/>
    </row>
    <row r="25" spans="1:11" ht="15">
      <c r="B25" s="42"/>
      <c r="C25" t="s">
        <v>664</v>
      </c>
      <c r="D25" s="157"/>
      <c r="E25" s="157">
        <v>45383</v>
      </c>
      <c r="F25" s="156">
        <v>56000</v>
      </c>
      <c r="H25" s="31"/>
      <c r="K25" s="90"/>
    </row>
    <row r="26" spans="1:11" ht="15">
      <c r="B26" s="43"/>
      <c r="C26" s="15" t="s">
        <v>664</v>
      </c>
      <c r="D26" s="15"/>
      <c r="E26" s="253">
        <v>45383</v>
      </c>
      <c r="F26" s="156">
        <v>56000</v>
      </c>
      <c r="G26" s="15"/>
      <c r="H26" s="33"/>
      <c r="K26" s="90"/>
    </row>
    <row r="27" spans="1:11" ht="15"/>
    <row r="28" spans="1:11">
      <c r="B28" s="454" t="s">
        <v>639</v>
      </c>
      <c r="C28" s="455"/>
      <c r="D28" s="455"/>
      <c r="E28" s="455"/>
      <c r="F28" s="455"/>
      <c r="G28" s="455"/>
      <c r="H28" s="456"/>
    </row>
    <row r="29" spans="1:11">
      <c r="B29" s="109" t="s">
        <v>644</v>
      </c>
      <c r="C29" s="109" t="s">
        <v>659</v>
      </c>
      <c r="D29" s="109" t="s">
        <v>646</v>
      </c>
      <c r="E29" s="109" t="s">
        <v>647</v>
      </c>
      <c r="F29" s="109" t="s">
        <v>648</v>
      </c>
      <c r="G29" s="109" t="s">
        <v>649</v>
      </c>
      <c r="H29" s="109" t="s">
        <v>660</v>
      </c>
    </row>
    <row r="30" spans="1:11">
      <c r="A30" t="s">
        <v>210</v>
      </c>
      <c r="B30" s="92" t="s">
        <v>668</v>
      </c>
      <c r="C30" s="92" t="s">
        <v>667</v>
      </c>
      <c r="D30" s="93">
        <v>45261</v>
      </c>
      <c r="E30" s="93">
        <v>45352</v>
      </c>
      <c r="F30" s="159" t="s">
        <v>671</v>
      </c>
      <c r="G30" s="92"/>
      <c r="H30" s="92"/>
    </row>
    <row r="31" spans="1:11">
      <c r="A31" t="s">
        <v>207</v>
      </c>
      <c r="D31" s="30"/>
      <c r="E31" s="93"/>
      <c r="F31" s="158"/>
    </row>
    <row r="32" spans="1:11">
      <c r="A32" t="s">
        <v>291</v>
      </c>
      <c r="D32" s="30"/>
      <c r="E32" s="93"/>
      <c r="F32" s="158"/>
    </row>
    <row r="33" spans="1:6">
      <c r="A33" t="s">
        <v>209</v>
      </c>
      <c r="D33" s="30"/>
      <c r="E33" s="93"/>
      <c r="F33" s="158"/>
    </row>
    <row r="34" spans="1:6">
      <c r="A34" t="s">
        <v>211</v>
      </c>
      <c r="D34" s="30"/>
      <c r="E34" s="93"/>
      <c r="F34" s="158"/>
    </row>
    <row r="35" spans="1:6">
      <c r="A35" t="s">
        <v>212</v>
      </c>
      <c r="D35" s="30"/>
      <c r="E35" s="93"/>
      <c r="F35" s="158"/>
    </row>
  </sheetData>
  <mergeCells count="2">
    <mergeCell ref="B21:H21"/>
    <mergeCell ref="B28:H2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BA3E7-8794-4E32-844C-7C751A1678A8}">
  <dimension ref="B1:I67"/>
  <sheetViews>
    <sheetView showGridLines="0" workbookViewId="0">
      <selection activeCell="G67" sqref="G67:H67"/>
    </sheetView>
  </sheetViews>
  <sheetFormatPr defaultRowHeight="15"/>
  <cols>
    <col min="1" max="1" width="19.28515625" bestFit="1" customWidth="1"/>
    <col min="2" max="2" width="20.85546875" bestFit="1" customWidth="1"/>
    <col min="3" max="3" width="33.5703125" bestFit="1" customWidth="1"/>
    <col min="4" max="4" width="28.42578125" bestFit="1" customWidth="1"/>
    <col min="5" max="6" width="21.85546875" bestFit="1" customWidth="1"/>
    <col min="7" max="7" width="20.42578125" bestFit="1" customWidth="1"/>
    <col min="8" max="8" width="26.42578125" bestFit="1" customWidth="1"/>
  </cols>
  <sheetData>
    <row r="1" spans="2:9" ht="18.75">
      <c r="B1" s="326" t="s">
        <v>635</v>
      </c>
      <c r="C1" s="327" t="s">
        <v>672</v>
      </c>
    </row>
    <row r="3" spans="2:9">
      <c r="B3" s="95" t="s">
        <v>637</v>
      </c>
      <c r="C3" s="96" t="s">
        <v>638</v>
      </c>
      <c r="D3" s="97" t="s">
        <v>639</v>
      </c>
      <c r="F3" s="107" t="s">
        <v>640</v>
      </c>
      <c r="G3" s="388">
        <f>G67</f>
        <v>0</v>
      </c>
    </row>
    <row r="4" spans="2:9">
      <c r="B4" s="311">
        <v>2</v>
      </c>
      <c r="C4" s="91" t="s">
        <v>656</v>
      </c>
      <c r="D4" s="312">
        <v>0</v>
      </c>
      <c r="F4" s="108" t="s">
        <v>641</v>
      </c>
      <c r="G4" s="389">
        <f>H67</f>
        <v>0</v>
      </c>
    </row>
    <row r="5" spans="2:9">
      <c r="B5" s="311">
        <v>10</v>
      </c>
      <c r="C5" s="91" t="s">
        <v>171</v>
      </c>
      <c r="D5" s="312">
        <v>0</v>
      </c>
      <c r="F5" s="90"/>
    </row>
    <row r="6" spans="2:9">
      <c r="B6" s="311">
        <v>0</v>
      </c>
      <c r="C6" s="91" t="s">
        <v>172</v>
      </c>
      <c r="D6" s="312">
        <v>0</v>
      </c>
      <c r="F6" s="90"/>
    </row>
    <row r="7" spans="2:9">
      <c r="B7" s="311">
        <v>0</v>
      </c>
      <c r="C7" s="91" t="s">
        <v>173</v>
      </c>
      <c r="D7" s="312">
        <v>0</v>
      </c>
      <c r="F7" s="90"/>
    </row>
    <row r="8" spans="2:9">
      <c r="B8" s="311">
        <v>0</v>
      </c>
      <c r="C8" s="91" t="s">
        <v>174</v>
      </c>
      <c r="D8" s="312">
        <v>0</v>
      </c>
      <c r="F8" s="90"/>
    </row>
    <row r="9" spans="2:9">
      <c r="B9" s="311">
        <v>0</v>
      </c>
      <c r="C9" s="91" t="s">
        <v>175</v>
      </c>
      <c r="D9" s="312">
        <v>0</v>
      </c>
      <c r="F9" s="90"/>
    </row>
    <row r="10" spans="2:9">
      <c r="B10" s="311">
        <v>0</v>
      </c>
      <c r="C10" s="91" t="s">
        <v>176</v>
      </c>
      <c r="D10" s="312">
        <v>0</v>
      </c>
      <c r="F10" s="90"/>
    </row>
    <row r="11" spans="2:9">
      <c r="B11" s="311">
        <v>3</v>
      </c>
      <c r="C11" s="91" t="s">
        <v>177</v>
      </c>
      <c r="D11" s="312">
        <v>0</v>
      </c>
    </row>
    <row r="12" spans="2:9">
      <c r="B12" s="311">
        <v>0</v>
      </c>
      <c r="C12" s="91" t="s">
        <v>178</v>
      </c>
      <c r="D12" s="312">
        <v>0</v>
      </c>
      <c r="I12" s="90"/>
    </row>
    <row r="13" spans="2:9">
      <c r="B13" s="311">
        <v>0</v>
      </c>
      <c r="C13" s="91" t="s">
        <v>179</v>
      </c>
      <c r="D13" s="312">
        <v>0</v>
      </c>
      <c r="I13" s="90"/>
    </row>
    <row r="14" spans="2:9">
      <c r="B14" s="311">
        <v>5</v>
      </c>
      <c r="C14" s="91" t="s">
        <v>180</v>
      </c>
      <c r="D14" s="312">
        <v>0</v>
      </c>
      <c r="I14" s="90"/>
    </row>
    <row r="15" spans="2:9">
      <c r="B15" s="311">
        <v>5</v>
      </c>
      <c r="C15" s="91" t="s">
        <v>181</v>
      </c>
      <c r="D15" s="325">
        <v>0</v>
      </c>
      <c r="I15" s="90"/>
    </row>
    <row r="16" spans="2:9">
      <c r="B16" s="311">
        <v>0</v>
      </c>
      <c r="C16" s="91" t="s">
        <v>182</v>
      </c>
      <c r="D16" s="312">
        <v>0</v>
      </c>
      <c r="I16" s="90"/>
    </row>
    <row r="17" spans="2:9">
      <c r="B17" s="311">
        <v>0</v>
      </c>
      <c r="C17" s="91" t="s">
        <v>183</v>
      </c>
      <c r="D17" s="312">
        <v>0</v>
      </c>
      <c r="I17" s="90"/>
    </row>
    <row r="18" spans="2:9">
      <c r="B18" s="100">
        <f>SUM(B4:B17)</f>
        <v>25</v>
      </c>
      <c r="C18" s="101" t="s">
        <v>642</v>
      </c>
      <c r="D18" s="102">
        <f>SUM(D4:D17)</f>
        <v>0</v>
      </c>
      <c r="I18" s="90"/>
    </row>
    <row r="19" spans="2:9">
      <c r="I19" s="90"/>
    </row>
    <row r="20" spans="2:9">
      <c r="I20" s="90"/>
    </row>
    <row r="21" spans="2:9" ht="14.65" customHeight="1">
      <c r="B21" s="444" t="s">
        <v>643</v>
      </c>
      <c r="C21" s="448"/>
      <c r="D21" s="448"/>
      <c r="E21" s="448"/>
      <c r="F21" s="448"/>
      <c r="G21" s="448"/>
      <c r="H21" s="457"/>
      <c r="I21" s="90"/>
    </row>
    <row r="22" spans="2:9" ht="14.65" customHeight="1">
      <c r="B22" s="328" t="s">
        <v>186</v>
      </c>
      <c r="C22" s="314" t="s">
        <v>644</v>
      </c>
      <c r="D22" s="314" t="s">
        <v>645</v>
      </c>
      <c r="E22" s="314" t="s">
        <v>646</v>
      </c>
      <c r="F22" s="314" t="s">
        <v>647</v>
      </c>
      <c r="G22" s="314" t="s">
        <v>648</v>
      </c>
      <c r="H22" s="329" t="s">
        <v>649</v>
      </c>
      <c r="I22" s="90"/>
    </row>
    <row r="23" spans="2:9" ht="14.65" customHeight="1">
      <c r="B23" s="313"/>
      <c r="D23" s="279" t="s">
        <v>673</v>
      </c>
      <c r="E23" s="280"/>
      <c r="F23" s="290">
        <v>45352</v>
      </c>
      <c r="G23" s="318"/>
      <c r="H23" s="309"/>
      <c r="I23" s="90"/>
    </row>
    <row r="24" spans="2:9" ht="14.65" customHeight="1">
      <c r="B24" s="313"/>
      <c r="D24" s="279" t="s">
        <v>673</v>
      </c>
      <c r="E24" s="280"/>
      <c r="F24" s="290">
        <v>45352</v>
      </c>
      <c r="G24" s="318"/>
      <c r="H24" s="309"/>
      <c r="I24" s="90"/>
    </row>
    <row r="25" spans="2:9" ht="14.65" customHeight="1">
      <c r="B25" s="313"/>
      <c r="D25" s="279" t="s">
        <v>673</v>
      </c>
      <c r="E25" s="280"/>
      <c r="F25" s="290">
        <v>45352</v>
      </c>
      <c r="G25" s="318"/>
      <c r="H25" s="309"/>
      <c r="I25" s="90"/>
    </row>
    <row r="26" spans="2:9" ht="14.65" customHeight="1">
      <c r="B26" s="313"/>
      <c r="D26" s="279" t="s">
        <v>673</v>
      </c>
      <c r="E26" s="280"/>
      <c r="F26" s="290">
        <v>45352</v>
      </c>
      <c r="G26" s="318"/>
      <c r="H26" s="309"/>
      <c r="I26" s="90"/>
    </row>
    <row r="27" spans="2:9" ht="14.65" customHeight="1">
      <c r="B27" s="313"/>
      <c r="D27" s="279" t="s">
        <v>673</v>
      </c>
      <c r="E27" s="280"/>
      <c r="F27" s="290">
        <v>45383</v>
      </c>
      <c r="G27" s="318"/>
      <c r="H27" s="309"/>
      <c r="I27" s="90"/>
    </row>
    <row r="28" spans="2:9" ht="14.65" customHeight="1">
      <c r="B28" s="313"/>
      <c r="D28" s="279" t="s">
        <v>171</v>
      </c>
      <c r="E28" s="280"/>
      <c r="F28" s="290">
        <v>45383</v>
      </c>
      <c r="G28" s="318"/>
      <c r="H28" s="309"/>
      <c r="I28" s="90"/>
    </row>
    <row r="29" spans="2:9" ht="14.65" customHeight="1">
      <c r="B29" s="313"/>
      <c r="D29" s="279" t="s">
        <v>171</v>
      </c>
      <c r="E29" s="280"/>
      <c r="F29" s="290">
        <v>45383</v>
      </c>
      <c r="G29" s="318"/>
      <c r="H29" s="309"/>
      <c r="I29" s="90"/>
    </row>
    <row r="30" spans="2:9" ht="14.65" customHeight="1">
      <c r="B30" s="313"/>
      <c r="D30" s="279" t="s">
        <v>171</v>
      </c>
      <c r="E30" s="280"/>
      <c r="F30" s="290">
        <v>45383</v>
      </c>
      <c r="G30" s="318"/>
      <c r="H30" s="309"/>
      <c r="I30" s="90"/>
    </row>
    <row r="31" spans="2:9" ht="14.65" customHeight="1">
      <c r="B31" s="313"/>
      <c r="D31" s="279" t="s">
        <v>171</v>
      </c>
      <c r="E31" s="280"/>
      <c r="F31" s="290">
        <v>45383</v>
      </c>
      <c r="G31" s="318"/>
      <c r="H31" s="309"/>
      <c r="I31" s="90"/>
    </row>
    <row r="32" spans="2:9" ht="14.65" customHeight="1">
      <c r="B32" s="313"/>
      <c r="D32" s="279" t="s">
        <v>171</v>
      </c>
      <c r="E32" s="280"/>
      <c r="F32" s="290">
        <v>45383</v>
      </c>
      <c r="G32" s="318"/>
      <c r="H32" s="309"/>
      <c r="I32" s="90"/>
    </row>
    <row r="33" spans="2:9" ht="14.65" customHeight="1">
      <c r="B33" s="313"/>
      <c r="D33" s="279" t="s">
        <v>171</v>
      </c>
      <c r="E33" s="280"/>
      <c r="F33" s="290">
        <v>45383</v>
      </c>
      <c r="G33" s="318"/>
      <c r="H33" s="309"/>
      <c r="I33" s="90"/>
    </row>
    <row r="34" spans="2:9" ht="14.65" customHeight="1">
      <c r="B34" s="313"/>
      <c r="D34" s="279" t="s">
        <v>171</v>
      </c>
      <c r="E34" s="290"/>
      <c r="F34" s="290">
        <v>45413</v>
      </c>
      <c r="G34" s="318"/>
      <c r="H34" s="309"/>
      <c r="I34" s="90"/>
    </row>
    <row r="35" spans="2:9" ht="14.65" customHeight="1">
      <c r="B35" s="313"/>
      <c r="D35" s="279" t="s">
        <v>171</v>
      </c>
      <c r="E35" s="290"/>
      <c r="F35" s="290">
        <v>45413</v>
      </c>
      <c r="G35" s="318"/>
      <c r="H35" s="309"/>
      <c r="I35" s="90"/>
    </row>
    <row r="36" spans="2:9" ht="14.65" customHeight="1">
      <c r="B36" s="313"/>
      <c r="D36" s="279" t="s">
        <v>171</v>
      </c>
      <c r="E36" s="290"/>
      <c r="F36" s="290">
        <v>45413</v>
      </c>
      <c r="G36" s="318"/>
      <c r="H36" s="309"/>
      <c r="I36" s="90"/>
    </row>
    <row r="37" spans="2:9" ht="14.65" customHeight="1">
      <c r="B37" s="313"/>
      <c r="D37" s="279" t="s">
        <v>171</v>
      </c>
      <c r="E37" s="290"/>
      <c r="F37" s="290">
        <v>45413</v>
      </c>
      <c r="G37" s="318"/>
      <c r="H37" s="309"/>
      <c r="I37" s="90"/>
    </row>
    <row r="38" spans="2:9" ht="14.65" customHeight="1">
      <c r="B38" s="313"/>
      <c r="D38" s="279" t="s">
        <v>665</v>
      </c>
      <c r="E38" s="290"/>
      <c r="F38" s="290">
        <v>45413</v>
      </c>
      <c r="G38" s="318"/>
      <c r="H38" s="309"/>
      <c r="I38" s="90"/>
    </row>
    <row r="39" spans="2:9" ht="14.65" customHeight="1">
      <c r="B39" s="313"/>
      <c r="D39" s="279" t="s">
        <v>665</v>
      </c>
      <c r="E39" s="290"/>
      <c r="F39" s="290">
        <v>45413</v>
      </c>
      <c r="G39" s="318"/>
      <c r="H39" s="309"/>
      <c r="I39" s="90"/>
    </row>
    <row r="40" spans="2:9" ht="14.65" customHeight="1">
      <c r="B40" s="313"/>
      <c r="D40" s="279" t="s">
        <v>665</v>
      </c>
      <c r="E40" s="290"/>
      <c r="F40" s="290">
        <v>45413</v>
      </c>
      <c r="G40" s="318"/>
      <c r="H40" s="309"/>
      <c r="I40" s="90"/>
    </row>
    <row r="41" spans="2:9" ht="14.65" customHeight="1">
      <c r="B41" s="313"/>
      <c r="D41" s="279" t="s">
        <v>665</v>
      </c>
      <c r="E41" s="290"/>
      <c r="F41" s="290">
        <v>45413</v>
      </c>
      <c r="G41" s="318"/>
      <c r="H41" s="309"/>
      <c r="I41" s="90"/>
    </row>
    <row r="42" spans="2:9" ht="14.65" customHeight="1">
      <c r="B42" s="313"/>
      <c r="D42" s="279" t="s">
        <v>665</v>
      </c>
      <c r="E42" s="290"/>
      <c r="F42" s="290">
        <v>45444</v>
      </c>
      <c r="G42" s="318"/>
      <c r="H42" s="309"/>
      <c r="I42" s="90"/>
    </row>
    <row r="43" spans="2:9" ht="14.65" customHeight="1">
      <c r="B43" s="313"/>
      <c r="D43" s="279" t="s">
        <v>656</v>
      </c>
      <c r="E43" s="290"/>
      <c r="F43" s="290">
        <v>45444</v>
      </c>
      <c r="G43" s="318"/>
      <c r="H43" s="309"/>
      <c r="I43" s="90"/>
    </row>
    <row r="44" spans="2:9" ht="14.65" customHeight="1">
      <c r="B44" s="313"/>
      <c r="D44" s="279" t="s">
        <v>656</v>
      </c>
      <c r="E44" s="290"/>
      <c r="F44" s="290">
        <v>45444</v>
      </c>
      <c r="G44" s="318"/>
      <c r="H44" s="309"/>
      <c r="I44" s="90"/>
    </row>
    <row r="45" spans="2:9" ht="14.65" customHeight="1">
      <c r="B45" s="313"/>
      <c r="D45" s="279" t="s">
        <v>674</v>
      </c>
      <c r="E45" s="290"/>
      <c r="F45" s="290">
        <v>45444</v>
      </c>
      <c r="G45" s="318"/>
      <c r="H45" s="309"/>
      <c r="I45" s="90"/>
    </row>
    <row r="46" spans="2:9" ht="14.65" customHeight="1">
      <c r="B46" s="313"/>
      <c r="D46" s="279" t="s">
        <v>674</v>
      </c>
      <c r="E46" s="290"/>
      <c r="F46" s="290">
        <v>45474</v>
      </c>
      <c r="G46" s="318"/>
      <c r="H46" s="309"/>
      <c r="I46" s="90"/>
    </row>
    <row r="47" spans="2:9" ht="14.65" customHeight="1">
      <c r="B47" s="313"/>
      <c r="D47" s="279" t="s">
        <v>674</v>
      </c>
      <c r="E47" s="279"/>
      <c r="F47" s="290">
        <v>45474</v>
      </c>
      <c r="G47" s="318"/>
      <c r="H47" s="309"/>
      <c r="I47" s="90"/>
    </row>
    <row r="48" spans="2:9" ht="14.65" customHeight="1">
      <c r="B48" s="313"/>
      <c r="D48" s="279"/>
      <c r="E48" s="280"/>
      <c r="F48" s="290"/>
      <c r="G48" s="318"/>
      <c r="H48" s="309"/>
      <c r="I48" s="90"/>
    </row>
    <row r="49" spans="2:9" ht="14.65" customHeight="1">
      <c r="B49" s="313"/>
      <c r="E49" s="30"/>
      <c r="F49" s="157"/>
      <c r="G49" s="235"/>
      <c r="H49" s="309"/>
      <c r="I49" s="90"/>
    </row>
    <row r="50" spans="2:9" ht="14.65" customHeight="1">
      <c r="B50" s="313"/>
      <c r="E50" s="30"/>
      <c r="F50" s="157"/>
      <c r="G50" s="235"/>
      <c r="H50" s="309"/>
      <c r="I50" s="90"/>
    </row>
    <row r="51" spans="2:9" ht="14.65" customHeight="1">
      <c r="B51" s="313"/>
      <c r="E51" s="30"/>
      <c r="F51" s="157"/>
      <c r="G51" s="235"/>
      <c r="H51" s="309"/>
      <c r="I51" s="90"/>
    </row>
    <row r="52" spans="2:9" ht="14.65" customHeight="1">
      <c r="B52" s="313"/>
      <c r="F52" s="157"/>
      <c r="G52" s="235"/>
      <c r="H52" s="309"/>
      <c r="I52" s="90"/>
    </row>
    <row r="53" spans="2:9" ht="14.65" customHeight="1">
      <c r="B53" s="313"/>
      <c r="F53" s="157"/>
      <c r="G53" s="319"/>
      <c r="H53" s="320"/>
      <c r="I53" s="90"/>
    </row>
    <row r="54" spans="2:9">
      <c r="B54" s="239"/>
      <c r="C54" s="240" t="s">
        <v>650</v>
      </c>
      <c r="D54" s="201"/>
      <c r="E54" s="201"/>
      <c r="F54" s="201"/>
      <c r="G54" s="337">
        <f>SUM(G23:G53)</f>
        <v>0</v>
      </c>
      <c r="H54" s="390">
        <f>SUM(H23:H53)</f>
        <v>0</v>
      </c>
      <c r="I54" s="90"/>
    </row>
    <row r="57" spans="2:9">
      <c r="B57" s="446" t="s">
        <v>651</v>
      </c>
      <c r="C57" s="447"/>
      <c r="D57" s="447"/>
      <c r="E57" s="447"/>
      <c r="F57" s="447"/>
      <c r="G57" s="447"/>
      <c r="H57" s="450"/>
    </row>
    <row r="58" spans="2:9">
      <c r="B58" s="242" t="s">
        <v>186</v>
      </c>
      <c r="C58" s="243" t="s">
        <v>644</v>
      </c>
      <c r="D58" s="244" t="s">
        <v>645</v>
      </c>
      <c r="E58" s="244" t="s">
        <v>646</v>
      </c>
      <c r="F58" s="244" t="s">
        <v>647</v>
      </c>
      <c r="G58" s="244" t="s">
        <v>648</v>
      </c>
      <c r="H58" s="245" t="s">
        <v>649</v>
      </c>
    </row>
    <row r="59" spans="2:9">
      <c r="B59" s="173"/>
      <c r="E59" s="157"/>
      <c r="F59" s="157"/>
      <c r="G59" s="235"/>
      <c r="H59" s="309"/>
    </row>
    <row r="60" spans="2:9">
      <c r="B60" s="173"/>
      <c r="E60" s="30"/>
      <c r="F60" s="30"/>
      <c r="G60" s="235"/>
      <c r="H60" s="309"/>
    </row>
    <row r="61" spans="2:9">
      <c r="B61" s="173"/>
      <c r="E61" s="30"/>
      <c r="F61" s="30"/>
      <c r="G61" s="235"/>
      <c r="H61" s="309"/>
    </row>
    <row r="62" spans="2:9">
      <c r="B62" s="173"/>
      <c r="E62" s="30"/>
      <c r="F62" s="30"/>
      <c r="G62" s="235"/>
      <c r="H62" s="309"/>
    </row>
    <row r="63" spans="2:9">
      <c r="B63" s="173"/>
      <c r="G63" s="235"/>
      <c r="H63" s="309"/>
    </row>
    <row r="64" spans="2:9">
      <c r="B64" s="173"/>
      <c r="G64" s="235"/>
      <c r="H64" s="309"/>
    </row>
    <row r="65" spans="2:8">
      <c r="B65" s="173"/>
      <c r="G65" s="235"/>
      <c r="H65" s="309"/>
    </row>
    <row r="66" spans="2:8">
      <c r="B66" s="173"/>
      <c r="G66" s="319"/>
      <c r="H66" s="320"/>
    </row>
    <row r="67" spans="2:8">
      <c r="B67" s="239"/>
      <c r="C67" s="240" t="s">
        <v>650</v>
      </c>
      <c r="D67" s="201"/>
      <c r="E67" s="201"/>
      <c r="F67" s="201"/>
      <c r="G67" s="337">
        <f>SUM(G59:G64)</f>
        <v>0</v>
      </c>
      <c r="H67" s="390">
        <f>SUM(H59:H64)</f>
        <v>0</v>
      </c>
    </row>
  </sheetData>
  <mergeCells count="2">
    <mergeCell ref="B21:H21"/>
    <mergeCell ref="B57:H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ED58-38A4-4AF5-8816-FEFECA8BF556}">
  <dimension ref="B1:G40"/>
  <sheetViews>
    <sheetView topLeftCell="A19" workbookViewId="0">
      <selection activeCell="F8" sqref="F8"/>
    </sheetView>
  </sheetViews>
  <sheetFormatPr defaultRowHeight="14.65"/>
  <cols>
    <col min="1" max="1" width="6.5703125" bestFit="1" customWidth="1"/>
    <col min="2" max="2" width="39.5703125" bestFit="1" customWidth="1"/>
    <col min="3" max="3" width="35.7109375" bestFit="1" customWidth="1"/>
    <col min="4" max="4" width="29" bestFit="1" customWidth="1"/>
    <col min="5" max="5" width="31.7109375" bestFit="1" customWidth="1"/>
    <col min="6" max="6" width="19" bestFit="1" customWidth="1"/>
    <col min="7" max="15" width="32.85546875" bestFit="1" customWidth="1"/>
    <col min="16" max="16" width="37.5703125" bestFit="1" customWidth="1"/>
    <col min="17" max="17" width="30" bestFit="1" customWidth="1"/>
    <col min="18" max="18" width="37.85546875" bestFit="1" customWidth="1"/>
    <col min="19" max="19" width="30.7109375" bestFit="1" customWidth="1"/>
    <col min="20" max="20" width="31.7109375" bestFit="1" customWidth="1"/>
    <col min="21" max="21" width="41.7109375" bestFit="1" customWidth="1"/>
    <col min="22" max="22" width="29" bestFit="1" customWidth="1"/>
    <col min="23" max="23" width="38.85546875" bestFit="1" customWidth="1"/>
    <col min="24" max="24" width="39.140625" bestFit="1" customWidth="1"/>
    <col min="25" max="25" width="40.5703125" bestFit="1" customWidth="1"/>
    <col min="26" max="26" width="32.85546875" bestFit="1" customWidth="1"/>
    <col min="27" max="27" width="35" bestFit="1" customWidth="1"/>
    <col min="28" max="28" width="43.85546875" bestFit="1" customWidth="1"/>
    <col min="29" max="29" width="36.140625" bestFit="1" customWidth="1"/>
    <col min="30" max="30" width="44.140625" bestFit="1" customWidth="1"/>
    <col min="31" max="31" width="36.85546875" bestFit="1" customWidth="1"/>
    <col min="32" max="32" width="37.85546875" bestFit="1" customWidth="1"/>
    <col min="33" max="33" width="48" bestFit="1" customWidth="1"/>
    <col min="34" max="34" width="35.28515625" bestFit="1" customWidth="1"/>
    <col min="35" max="35" width="45" bestFit="1" customWidth="1"/>
    <col min="36" max="36" width="45.28515625" bestFit="1" customWidth="1"/>
    <col min="37" max="37" width="46.85546875" bestFit="1" customWidth="1"/>
    <col min="38" max="38" width="39.140625" bestFit="1" customWidth="1"/>
    <col min="39" max="39" width="49.140625" bestFit="1" customWidth="1"/>
    <col min="40" max="40" width="41.42578125" bestFit="1" customWidth="1"/>
    <col min="41" max="41" width="49.42578125" bestFit="1" customWidth="1"/>
    <col min="42" max="42" width="42.28515625" bestFit="1" customWidth="1"/>
    <col min="43" max="43" width="43.28515625" bestFit="1" customWidth="1"/>
    <col min="44" max="44" width="53.28515625" bestFit="1" customWidth="1"/>
    <col min="45" max="45" width="40.5703125" bestFit="1" customWidth="1"/>
    <col min="46" max="46" width="50.28515625" bestFit="1" customWidth="1"/>
    <col min="47" max="47" width="50.7109375" bestFit="1" customWidth="1"/>
    <col min="48" max="48" width="52.140625" bestFit="1" customWidth="1"/>
    <col min="49" max="49" width="44.42578125" bestFit="1" customWidth="1"/>
    <col min="50" max="50" width="28.7109375" bestFit="1" customWidth="1"/>
    <col min="51" max="51" width="37.5703125" bestFit="1" customWidth="1"/>
    <col min="52" max="52" width="30" bestFit="1" customWidth="1"/>
    <col min="53" max="53" width="37.85546875" bestFit="1" customWidth="1"/>
    <col min="54" max="54" width="30.7109375" bestFit="1" customWidth="1"/>
    <col min="55" max="55" width="31.7109375" bestFit="1" customWidth="1"/>
    <col min="56" max="56" width="41.7109375" bestFit="1" customWidth="1"/>
    <col min="57" max="57" width="29" bestFit="1" customWidth="1"/>
    <col min="58" max="58" width="38.85546875" bestFit="1" customWidth="1"/>
    <col min="59" max="59" width="39.140625" bestFit="1" customWidth="1"/>
    <col min="60" max="60" width="40.5703125" bestFit="1" customWidth="1"/>
    <col min="61" max="61" width="32.85546875" bestFit="1" customWidth="1"/>
    <col min="62" max="62" width="40.28515625" bestFit="1" customWidth="1"/>
    <col min="63" max="63" width="49.140625" bestFit="1" customWidth="1"/>
    <col min="64" max="64" width="41.42578125" bestFit="1" customWidth="1"/>
    <col min="65" max="65" width="49.42578125" bestFit="1" customWidth="1"/>
    <col min="66" max="66" width="42.28515625" bestFit="1" customWidth="1"/>
    <col min="67" max="67" width="43.28515625" bestFit="1" customWidth="1"/>
    <col min="68" max="68" width="53.28515625" bestFit="1" customWidth="1"/>
    <col min="69" max="69" width="40.5703125" bestFit="1" customWidth="1"/>
    <col min="70" max="70" width="50.28515625" bestFit="1" customWidth="1"/>
    <col min="71" max="71" width="50.7109375" bestFit="1" customWidth="1"/>
    <col min="72" max="72" width="52.140625" bestFit="1" customWidth="1"/>
    <col min="73" max="73" width="44.42578125" bestFit="1" customWidth="1"/>
    <col min="74" max="74" width="28.7109375" bestFit="1" customWidth="1"/>
    <col min="75" max="75" width="37.5703125" bestFit="1" customWidth="1"/>
    <col min="76" max="76" width="30" bestFit="1" customWidth="1"/>
    <col min="77" max="77" width="37.85546875" bestFit="1" customWidth="1"/>
    <col min="78" max="78" width="30.7109375" bestFit="1" customWidth="1"/>
    <col min="79" max="79" width="31.7109375" bestFit="1" customWidth="1"/>
    <col min="80" max="80" width="41.7109375" bestFit="1" customWidth="1"/>
    <col min="81" max="81" width="29" bestFit="1" customWidth="1"/>
    <col min="82" max="82" width="38.85546875" bestFit="1" customWidth="1"/>
    <col min="83" max="83" width="39.140625" bestFit="1" customWidth="1"/>
    <col min="84" max="84" width="40.5703125" bestFit="1" customWidth="1"/>
    <col min="85" max="85" width="32.85546875" bestFit="1" customWidth="1"/>
    <col min="86" max="86" width="40.28515625" bestFit="1" customWidth="1"/>
    <col min="87" max="87" width="49.140625" bestFit="1" customWidth="1"/>
    <col min="88" max="88" width="41.42578125" bestFit="1" customWidth="1"/>
    <col min="89" max="89" width="49.42578125" bestFit="1" customWidth="1"/>
    <col min="90" max="90" width="42.28515625" bestFit="1" customWidth="1"/>
    <col min="91" max="91" width="43.28515625" bestFit="1" customWidth="1"/>
    <col min="92" max="92" width="53.28515625" bestFit="1" customWidth="1"/>
    <col min="93" max="93" width="40.5703125" bestFit="1" customWidth="1"/>
    <col min="94" max="94" width="50.28515625" bestFit="1" customWidth="1"/>
    <col min="95" max="95" width="50.7109375" bestFit="1" customWidth="1"/>
    <col min="96" max="96" width="52.140625" bestFit="1" customWidth="1"/>
    <col min="97" max="97" width="44.42578125" bestFit="1" customWidth="1"/>
    <col min="98" max="98" width="28.7109375" bestFit="1" customWidth="1"/>
    <col min="99" max="99" width="37.5703125" bestFit="1" customWidth="1"/>
    <col min="100" max="100" width="30" bestFit="1" customWidth="1"/>
    <col min="101" max="101" width="37.85546875" bestFit="1" customWidth="1"/>
    <col min="102" max="102" width="30.7109375" bestFit="1" customWidth="1"/>
    <col min="103" max="103" width="31.7109375" bestFit="1" customWidth="1"/>
    <col min="104" max="104" width="41.7109375" bestFit="1" customWidth="1"/>
    <col min="105" max="105" width="29" bestFit="1" customWidth="1"/>
    <col min="106" max="106" width="38.85546875" bestFit="1" customWidth="1"/>
    <col min="107" max="107" width="39.140625" bestFit="1" customWidth="1"/>
    <col min="108" max="108" width="40.5703125" bestFit="1" customWidth="1"/>
    <col min="109" max="109" width="32.85546875" bestFit="1" customWidth="1"/>
    <col min="110" max="110" width="40.28515625" bestFit="1" customWidth="1"/>
    <col min="111" max="111" width="49.140625" bestFit="1" customWidth="1"/>
    <col min="112" max="112" width="41.42578125" bestFit="1" customWidth="1"/>
    <col min="113" max="113" width="49.42578125" bestFit="1" customWidth="1"/>
    <col min="114" max="114" width="42.28515625" bestFit="1" customWidth="1"/>
    <col min="115" max="115" width="43.28515625" bestFit="1" customWidth="1"/>
    <col min="116" max="116" width="53.28515625" bestFit="1" customWidth="1"/>
    <col min="117" max="117" width="40.5703125" bestFit="1" customWidth="1"/>
    <col min="118" max="118" width="50.28515625" bestFit="1" customWidth="1"/>
    <col min="119" max="119" width="50.7109375" bestFit="1" customWidth="1"/>
    <col min="120" max="120" width="52.140625" bestFit="1" customWidth="1"/>
    <col min="121" max="121" width="44.42578125" bestFit="1" customWidth="1"/>
    <col min="122" max="122" width="28.7109375" bestFit="1" customWidth="1"/>
    <col min="123" max="123" width="37.5703125" bestFit="1" customWidth="1"/>
    <col min="124" max="124" width="30" bestFit="1" customWidth="1"/>
    <col min="125" max="125" width="37.85546875" bestFit="1" customWidth="1"/>
    <col min="126" max="126" width="30.7109375" bestFit="1" customWidth="1"/>
    <col min="127" max="127" width="31.7109375" bestFit="1" customWidth="1"/>
    <col min="128" max="128" width="41.7109375" bestFit="1" customWidth="1"/>
    <col min="129" max="129" width="29" bestFit="1" customWidth="1"/>
    <col min="130" max="130" width="38.85546875" bestFit="1" customWidth="1"/>
    <col min="131" max="131" width="39.140625" bestFit="1" customWidth="1"/>
    <col min="132" max="132" width="40.5703125" bestFit="1" customWidth="1"/>
    <col min="133" max="133" width="32.85546875" bestFit="1" customWidth="1"/>
    <col min="134" max="134" width="40.28515625" bestFit="1" customWidth="1"/>
    <col min="135" max="135" width="49.140625" bestFit="1" customWidth="1"/>
    <col min="136" max="136" width="41.42578125" bestFit="1" customWidth="1"/>
    <col min="137" max="137" width="49.42578125" bestFit="1" customWidth="1"/>
    <col min="138" max="138" width="42.28515625" bestFit="1" customWidth="1"/>
    <col min="139" max="139" width="43.28515625" bestFit="1" customWidth="1"/>
    <col min="140" max="140" width="53.28515625" bestFit="1" customWidth="1"/>
    <col min="141" max="141" width="40.5703125" bestFit="1" customWidth="1"/>
    <col min="142" max="142" width="50.28515625" bestFit="1" customWidth="1"/>
    <col min="143" max="143" width="50.7109375" bestFit="1" customWidth="1"/>
    <col min="144" max="144" width="52.140625" bestFit="1" customWidth="1"/>
    <col min="145" max="145" width="44.42578125" bestFit="1" customWidth="1"/>
    <col min="146" max="146" width="35" bestFit="1" customWidth="1"/>
    <col min="147" max="147" width="43.85546875" bestFit="1" customWidth="1"/>
    <col min="148" max="148" width="36.140625" bestFit="1" customWidth="1"/>
    <col min="149" max="149" width="44.140625" bestFit="1" customWidth="1"/>
    <col min="150" max="150" width="36.85546875" bestFit="1" customWidth="1"/>
    <col min="151" max="151" width="37.85546875" bestFit="1" customWidth="1"/>
    <col min="152" max="152" width="48" bestFit="1" customWidth="1"/>
    <col min="153" max="153" width="35.28515625" bestFit="1" customWidth="1"/>
    <col min="154" max="154" width="45" bestFit="1" customWidth="1"/>
    <col min="155" max="155" width="45.28515625" bestFit="1" customWidth="1"/>
    <col min="156" max="156" width="46.85546875" bestFit="1" customWidth="1"/>
    <col min="157" max="157" width="39.140625" bestFit="1" customWidth="1"/>
  </cols>
  <sheetData>
    <row r="1" spans="2:7" ht="15"/>
    <row r="2" spans="2:7" ht="15">
      <c r="B2" s="234" t="s">
        <v>32</v>
      </c>
    </row>
    <row r="3" spans="2:7" ht="15">
      <c r="C3" s="234" t="s">
        <v>21</v>
      </c>
      <c r="D3" s="234" t="s">
        <v>22</v>
      </c>
      <c r="G3" s="286" t="s">
        <v>33</v>
      </c>
    </row>
    <row r="4" spans="2:7" ht="15">
      <c r="B4" t="s">
        <v>34</v>
      </c>
      <c r="C4" s="235">
        <f>F12</f>
        <v>3333566.97</v>
      </c>
      <c r="D4" s="235">
        <f>F17</f>
        <v>168600</v>
      </c>
    </row>
    <row r="5" spans="2:7" ht="15">
      <c r="B5" t="s">
        <v>35</v>
      </c>
      <c r="C5" s="261"/>
      <c r="D5" s="261"/>
    </row>
    <row r="6" spans="2:7" ht="15">
      <c r="B6" s="260" t="s">
        <v>36</v>
      </c>
      <c r="C6" s="235">
        <f>SUM(C4:C5)</f>
        <v>3333566.97</v>
      </c>
      <c r="D6" s="235">
        <f>SUM(D4:D5)</f>
        <v>168600</v>
      </c>
    </row>
    <row r="7" spans="2:7" ht="15"/>
    <row r="8" spans="2:7" ht="15"/>
    <row r="9" spans="2:7" ht="18.75">
      <c r="B9" s="233" t="s">
        <v>37</v>
      </c>
    </row>
    <row r="10" spans="2:7" ht="15">
      <c r="B10" s="90" t="s">
        <v>38</v>
      </c>
    </row>
    <row r="11" spans="2:7" ht="15">
      <c r="B11" s="263" t="s">
        <v>39</v>
      </c>
      <c r="C11" s="263" t="s">
        <v>40</v>
      </c>
      <c r="D11" s="263" t="s">
        <v>41</v>
      </c>
      <c r="E11" s="263" t="s">
        <v>42</v>
      </c>
      <c r="F11" s="266" t="s">
        <v>21</v>
      </c>
    </row>
    <row r="12" spans="2:7" ht="15">
      <c r="B12" s="262">
        <v>1691818.3849999998</v>
      </c>
      <c r="C12" s="262">
        <v>1569594.1850000001</v>
      </c>
      <c r="D12" s="262">
        <v>36077.199999999997</v>
      </c>
      <c r="E12" s="265">
        <v>36077.199999999997</v>
      </c>
      <c r="F12" s="264">
        <f>SUM(B12:E12)</f>
        <v>3333566.97</v>
      </c>
    </row>
    <row r="13" spans="2:7" ht="15"/>
    <row r="14" spans="2:7" ht="15"/>
    <row r="15" spans="2:7" ht="15">
      <c r="B15" s="90" t="s">
        <v>43</v>
      </c>
    </row>
    <row r="16" spans="2:7" ht="15">
      <c r="B16" s="267" t="s">
        <v>44</v>
      </c>
      <c r="C16" s="263" t="s">
        <v>45</v>
      </c>
      <c r="D16" s="263" t="s">
        <v>46</v>
      </c>
      <c r="E16" s="263" t="s">
        <v>47</v>
      </c>
      <c r="F16" s="266" t="s">
        <v>48</v>
      </c>
    </row>
    <row r="17" spans="2:6" ht="15">
      <c r="B17" s="262">
        <v>42150</v>
      </c>
      <c r="C17" s="262">
        <v>42150</v>
      </c>
      <c r="D17" s="262">
        <v>42150</v>
      </c>
      <c r="E17" s="265">
        <v>42150</v>
      </c>
      <c r="F17" s="264">
        <f>SUM(B17:E17)</f>
        <v>168600</v>
      </c>
    </row>
    <row r="18" spans="2:6" ht="15">
      <c r="B18" s="235"/>
      <c r="C18" s="235"/>
      <c r="D18" s="235"/>
      <c r="E18" s="235"/>
      <c r="F18" s="258"/>
    </row>
    <row r="19" spans="2:6" ht="15"/>
    <row r="20" spans="2:6" ht="18.75">
      <c r="B20" s="233" t="s">
        <v>49</v>
      </c>
    </row>
    <row r="21" spans="2:6" ht="15">
      <c r="B21" s="90" t="s">
        <v>50</v>
      </c>
    </row>
    <row r="22" spans="2:6" ht="15">
      <c r="B22" s="267" t="s">
        <v>39</v>
      </c>
      <c r="C22" s="263" t="s">
        <v>40</v>
      </c>
      <c r="D22" s="263" t="s">
        <v>41</v>
      </c>
      <c r="E22" s="263" t="s">
        <v>42</v>
      </c>
      <c r="F22" s="266" t="s">
        <v>21</v>
      </c>
    </row>
    <row r="23" spans="2:6" ht="15">
      <c r="B23" s="262">
        <v>1691818.3849999998</v>
      </c>
      <c r="C23" s="262">
        <v>1569594.1850000001</v>
      </c>
      <c r="D23" s="262">
        <v>36077.199999999997</v>
      </c>
      <c r="E23" s="265">
        <v>36077.199999999997</v>
      </c>
      <c r="F23" s="264">
        <f>SUM(B23:E23)</f>
        <v>3333566.97</v>
      </c>
    </row>
    <row r="24" spans="2:6" ht="15"/>
    <row r="25" spans="2:6" ht="15"/>
    <row r="26" spans="2:6" ht="15">
      <c r="B26" s="90" t="s">
        <v>43</v>
      </c>
    </row>
    <row r="27" spans="2:6" ht="15">
      <c r="B27" s="267" t="s">
        <v>44</v>
      </c>
      <c r="C27" s="263" t="s">
        <v>45</v>
      </c>
      <c r="D27" s="263" t="s">
        <v>46</v>
      </c>
      <c r="E27" s="263" t="s">
        <v>47</v>
      </c>
      <c r="F27" s="266" t="s">
        <v>48</v>
      </c>
    </row>
    <row r="28" spans="2:6" ht="15">
      <c r="B28" s="262">
        <v>42150</v>
      </c>
      <c r="C28" s="262">
        <v>42150</v>
      </c>
      <c r="D28" s="262">
        <v>42150</v>
      </c>
      <c r="E28" s="265">
        <v>42150</v>
      </c>
      <c r="F28" s="264">
        <f>SUM(B28:E28)</f>
        <v>168600</v>
      </c>
    </row>
    <row r="29" spans="2:6" ht="15"/>
    <row r="30" spans="2:6" ht="15"/>
    <row r="31" spans="2:6" ht="18.75">
      <c r="B31" s="233" t="s">
        <v>51</v>
      </c>
    </row>
    <row r="32" spans="2:6" ht="15">
      <c r="B32" s="90" t="s">
        <v>50</v>
      </c>
    </row>
    <row r="33" spans="2:6" ht="15">
      <c r="B33" s="267" t="s">
        <v>39</v>
      </c>
      <c r="C33" s="263" t="s">
        <v>40</v>
      </c>
      <c r="D33" s="263" t="s">
        <v>41</v>
      </c>
      <c r="E33" s="263" t="s">
        <v>42</v>
      </c>
      <c r="F33" s="266" t="s">
        <v>21</v>
      </c>
    </row>
    <row r="34" spans="2:6" ht="15">
      <c r="B34" s="262">
        <v>1691818.3849999998</v>
      </c>
      <c r="C34" s="262">
        <v>1569594.1850000001</v>
      </c>
      <c r="D34" s="262">
        <v>36077.199999999997</v>
      </c>
      <c r="E34" s="265">
        <v>36077.199999999997</v>
      </c>
      <c r="F34" s="264">
        <f>SUM(B34:E34)</f>
        <v>3333566.97</v>
      </c>
    </row>
    <row r="35" spans="2:6" ht="15"/>
    <row r="36" spans="2:6" ht="15"/>
    <row r="37" spans="2:6" ht="15">
      <c r="B37" s="90" t="s">
        <v>43</v>
      </c>
    </row>
    <row r="38" spans="2:6" ht="15">
      <c r="B38" s="267" t="s">
        <v>44</v>
      </c>
      <c r="C38" s="263" t="s">
        <v>45</v>
      </c>
      <c r="D38" s="263" t="s">
        <v>46</v>
      </c>
      <c r="E38" s="263" t="s">
        <v>47</v>
      </c>
      <c r="F38" s="266" t="s">
        <v>48</v>
      </c>
    </row>
    <row r="39" spans="2:6" ht="15">
      <c r="B39" s="262">
        <v>42150</v>
      </c>
      <c r="C39" s="262">
        <v>42150</v>
      </c>
      <c r="D39" s="262">
        <v>42150</v>
      </c>
      <c r="E39" s="265">
        <v>42150</v>
      </c>
      <c r="F39" s="264">
        <f>SUM(B39:E39)</f>
        <v>168600</v>
      </c>
    </row>
    <row r="40" spans="2:6" ht="15"/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049F-CD0A-47CF-80FA-8872759A2A1E}">
  <dimension ref="A1:K57"/>
  <sheetViews>
    <sheetView showGridLines="0" topLeftCell="A35" workbookViewId="0">
      <selection activeCell="A52" sqref="A52:F57"/>
    </sheetView>
  </sheetViews>
  <sheetFormatPr defaultRowHeight="14.65"/>
  <cols>
    <col min="1" max="1" width="9.140625" bestFit="1" customWidth="1"/>
    <col min="2" max="2" width="19.28515625" bestFit="1" customWidth="1"/>
    <col min="3" max="3" width="28.42578125" bestFit="1" customWidth="1"/>
    <col min="4" max="4" width="31.28515625" bestFit="1" customWidth="1"/>
    <col min="5" max="5" width="28.85546875" bestFit="1" customWidth="1"/>
    <col min="6" max="6" width="19.7109375" bestFit="1" customWidth="1"/>
    <col min="7" max="7" width="18.7109375" bestFit="1" customWidth="1"/>
    <col min="8" max="8" width="24.140625" bestFit="1" customWidth="1"/>
  </cols>
  <sheetData>
    <row r="1" spans="2:11">
      <c r="B1" s="90" t="s">
        <v>635</v>
      </c>
      <c r="C1" s="92" t="s">
        <v>672</v>
      </c>
    </row>
    <row r="2" spans="2:11" ht="15" thickBot="1"/>
    <row r="3" spans="2:11" ht="15" thickBot="1">
      <c r="C3" s="95" t="s">
        <v>654</v>
      </c>
      <c r="D3" s="96" t="s">
        <v>638</v>
      </c>
      <c r="E3" s="97" t="s">
        <v>639</v>
      </c>
      <c r="G3" s="107" t="s">
        <v>675</v>
      </c>
      <c r="H3" s="33"/>
    </row>
    <row r="4" spans="2:11" ht="15" thickBot="1">
      <c r="C4" s="98">
        <v>2</v>
      </c>
      <c r="D4" s="91" t="s">
        <v>656</v>
      </c>
      <c r="E4" s="99">
        <v>0</v>
      </c>
      <c r="G4" s="108" t="s">
        <v>641</v>
      </c>
    </row>
    <row r="5" spans="2:11">
      <c r="C5" s="98">
        <v>10</v>
      </c>
      <c r="D5" s="91" t="s">
        <v>171</v>
      </c>
      <c r="E5" s="99">
        <v>0</v>
      </c>
      <c r="G5" s="90"/>
    </row>
    <row r="6" spans="2:11">
      <c r="C6" s="98">
        <v>0</v>
      </c>
      <c r="D6" s="91" t="s">
        <v>172</v>
      </c>
      <c r="E6" s="99">
        <v>0</v>
      </c>
      <c r="G6" s="90"/>
    </row>
    <row r="7" spans="2:11">
      <c r="C7" s="98">
        <v>0</v>
      </c>
      <c r="D7" s="91" t="s">
        <v>173</v>
      </c>
      <c r="E7" s="99">
        <v>0</v>
      </c>
      <c r="G7" s="90"/>
    </row>
    <row r="8" spans="2:11">
      <c r="C8" s="98">
        <v>0</v>
      </c>
      <c r="D8" s="91" t="s">
        <v>174</v>
      </c>
      <c r="E8" s="99">
        <v>0</v>
      </c>
      <c r="G8" s="90"/>
    </row>
    <row r="9" spans="2:11">
      <c r="C9" s="98">
        <v>0</v>
      </c>
      <c r="D9" s="91" t="s">
        <v>175</v>
      </c>
      <c r="E9" s="99">
        <v>0</v>
      </c>
      <c r="G9" s="90"/>
    </row>
    <row r="10" spans="2:11">
      <c r="C10" s="98">
        <v>0</v>
      </c>
      <c r="D10" s="91" t="s">
        <v>176</v>
      </c>
      <c r="E10" s="99">
        <v>0</v>
      </c>
      <c r="G10" s="90"/>
    </row>
    <row r="11" spans="2:11">
      <c r="C11" s="98">
        <v>3</v>
      </c>
      <c r="D11" s="91" t="s">
        <v>177</v>
      </c>
      <c r="E11" s="99">
        <v>0</v>
      </c>
    </row>
    <row r="12" spans="2:11">
      <c r="C12" s="98">
        <v>0</v>
      </c>
      <c r="D12" s="91" t="s">
        <v>178</v>
      </c>
      <c r="E12" s="99">
        <v>0</v>
      </c>
      <c r="K12" s="90"/>
    </row>
    <row r="13" spans="2:11">
      <c r="C13" s="98">
        <v>0</v>
      </c>
      <c r="D13" s="91" t="s">
        <v>179</v>
      </c>
      <c r="E13" s="99">
        <v>0</v>
      </c>
      <c r="K13" s="90"/>
    </row>
    <row r="14" spans="2:11">
      <c r="C14" s="98">
        <v>5</v>
      </c>
      <c r="D14" s="91" t="s">
        <v>180</v>
      </c>
      <c r="E14" s="99">
        <v>0</v>
      </c>
      <c r="K14" s="90"/>
    </row>
    <row r="15" spans="2:11">
      <c r="C15" s="98">
        <v>5</v>
      </c>
      <c r="D15" s="91" t="s">
        <v>181</v>
      </c>
      <c r="E15" s="99">
        <v>0</v>
      </c>
      <c r="K15" s="90"/>
    </row>
    <row r="16" spans="2:11">
      <c r="C16" s="98">
        <v>0</v>
      </c>
      <c r="D16" s="91" t="s">
        <v>182</v>
      </c>
      <c r="E16" s="99">
        <v>0</v>
      </c>
      <c r="K16" s="90"/>
    </row>
    <row r="17" spans="1:11">
      <c r="C17" s="98">
        <v>0</v>
      </c>
      <c r="D17" s="91" t="s">
        <v>183</v>
      </c>
      <c r="E17" s="99">
        <v>0</v>
      </c>
      <c r="K17" s="90"/>
    </row>
    <row r="18" spans="1:11" ht="15" thickBot="1">
      <c r="C18" s="100">
        <f>SUM(C4:C17)</f>
        <v>25</v>
      </c>
      <c r="D18" s="101" t="s">
        <v>642</v>
      </c>
      <c r="E18" s="102">
        <f>SUM(E4:E17)</f>
        <v>0</v>
      </c>
      <c r="K18" s="90"/>
    </row>
    <row r="19" spans="1:11">
      <c r="K19" s="90"/>
    </row>
    <row r="20" spans="1:11" ht="15" thickBot="1">
      <c r="K20" s="90"/>
    </row>
    <row r="21" spans="1:11">
      <c r="A21" s="160" t="s">
        <v>658</v>
      </c>
      <c r="B21" s="451" t="s">
        <v>654</v>
      </c>
      <c r="C21" s="452"/>
      <c r="D21" s="452"/>
      <c r="E21" s="452"/>
      <c r="F21" s="452"/>
      <c r="G21" s="452"/>
      <c r="H21" s="453"/>
      <c r="K21" s="90"/>
    </row>
    <row r="22" spans="1:11">
      <c r="A22" s="161"/>
      <c r="B22" s="162" t="s">
        <v>644</v>
      </c>
      <c r="C22" s="94" t="s">
        <v>659</v>
      </c>
      <c r="D22" s="94" t="s">
        <v>646</v>
      </c>
      <c r="E22" s="94" t="s">
        <v>647</v>
      </c>
      <c r="F22" s="94" t="s">
        <v>648</v>
      </c>
      <c r="G22" s="94" t="s">
        <v>649</v>
      </c>
      <c r="H22" s="104" t="s">
        <v>660</v>
      </c>
      <c r="K22" s="90"/>
    </row>
    <row r="23" spans="1:11" ht="15">
      <c r="A23" s="161"/>
      <c r="B23" s="255"/>
      <c r="C23" s="256"/>
      <c r="D23" s="256"/>
      <c r="E23" s="256"/>
      <c r="F23" s="256"/>
      <c r="G23" s="256"/>
      <c r="H23" s="257"/>
      <c r="K23" s="90"/>
    </row>
    <row r="24" spans="1:11">
      <c r="B24" s="105"/>
      <c r="C24" s="92" t="s">
        <v>673</v>
      </c>
      <c r="D24" s="93"/>
      <c r="E24" s="93">
        <v>45352</v>
      </c>
      <c r="F24" s="156"/>
      <c r="G24" s="92"/>
      <c r="H24" s="106"/>
      <c r="K24" s="90"/>
    </row>
    <row r="25" spans="1:11" ht="15">
      <c r="B25" s="105"/>
      <c r="C25" s="92" t="s">
        <v>673</v>
      </c>
      <c r="D25" s="93"/>
      <c r="E25" s="93">
        <v>45352</v>
      </c>
      <c r="F25" s="156"/>
      <c r="G25" s="92"/>
      <c r="H25" s="106"/>
      <c r="K25" s="90"/>
    </row>
    <row r="26" spans="1:11" ht="15">
      <c r="B26" s="105"/>
      <c r="C26" s="92" t="s">
        <v>673</v>
      </c>
      <c r="D26" s="93"/>
      <c r="E26" s="93">
        <v>45352</v>
      </c>
      <c r="F26" s="156"/>
      <c r="G26" s="92"/>
      <c r="H26" s="106"/>
      <c r="K26" s="90"/>
    </row>
    <row r="27" spans="1:11" ht="15">
      <c r="B27" s="105"/>
      <c r="C27" s="92" t="s">
        <v>673</v>
      </c>
      <c r="D27" s="93"/>
      <c r="E27" s="93">
        <v>45352</v>
      </c>
      <c r="F27" s="156"/>
      <c r="G27" s="92"/>
      <c r="H27" s="106"/>
      <c r="K27" s="90"/>
    </row>
    <row r="28" spans="1:11" ht="15">
      <c r="B28" s="105"/>
      <c r="C28" s="92" t="s">
        <v>673</v>
      </c>
      <c r="D28" s="93"/>
      <c r="E28" s="93">
        <v>45383</v>
      </c>
      <c r="F28" s="156"/>
      <c r="G28" s="92"/>
      <c r="H28" s="106"/>
      <c r="K28" s="90"/>
    </row>
    <row r="29" spans="1:11" ht="15">
      <c r="B29" s="105"/>
      <c r="C29" s="91" t="s">
        <v>171</v>
      </c>
      <c r="D29" s="93"/>
      <c r="E29" s="93">
        <v>45383</v>
      </c>
      <c r="F29" s="156"/>
      <c r="G29" s="92"/>
      <c r="H29" s="106"/>
      <c r="K29" s="90"/>
    </row>
    <row r="30" spans="1:11" ht="15">
      <c r="B30" s="105"/>
      <c r="C30" s="91" t="s">
        <v>171</v>
      </c>
      <c r="D30" s="93"/>
      <c r="E30" s="93">
        <v>45383</v>
      </c>
      <c r="F30" s="156"/>
      <c r="G30" s="92"/>
      <c r="H30" s="106"/>
      <c r="K30" s="90"/>
    </row>
    <row r="31" spans="1:11" ht="15">
      <c r="B31" s="105"/>
      <c r="C31" s="91" t="s">
        <v>171</v>
      </c>
      <c r="D31" s="93"/>
      <c r="E31" s="93">
        <v>45383</v>
      </c>
      <c r="F31" s="156"/>
      <c r="G31" s="92"/>
      <c r="H31" s="106"/>
      <c r="K31" s="90"/>
    </row>
    <row r="32" spans="1:11" ht="15">
      <c r="B32" s="105"/>
      <c r="C32" s="91" t="s">
        <v>171</v>
      </c>
      <c r="D32" s="93"/>
      <c r="E32" s="93">
        <v>45383</v>
      </c>
      <c r="F32" s="156"/>
      <c r="G32" s="92"/>
      <c r="H32" s="106"/>
      <c r="K32" s="90"/>
    </row>
    <row r="33" spans="2:11" ht="15">
      <c r="B33" s="105"/>
      <c r="C33" s="91" t="s">
        <v>171</v>
      </c>
      <c r="D33" s="93"/>
      <c r="E33" s="93">
        <v>45383</v>
      </c>
      <c r="F33" s="156"/>
      <c r="G33" s="92"/>
      <c r="H33" s="106"/>
      <c r="K33" s="90"/>
    </row>
    <row r="34" spans="2:11" ht="15">
      <c r="B34" s="105"/>
      <c r="C34" s="91" t="s">
        <v>171</v>
      </c>
      <c r="D34" s="93"/>
      <c r="E34" s="93">
        <v>45383</v>
      </c>
      <c r="F34" s="156"/>
      <c r="G34" s="92"/>
      <c r="H34" s="106"/>
      <c r="K34" s="90"/>
    </row>
    <row r="35" spans="2:11" ht="15">
      <c r="B35" s="42"/>
      <c r="C35" s="91" t="s">
        <v>171</v>
      </c>
      <c r="D35" s="157"/>
      <c r="E35" s="157">
        <v>45413</v>
      </c>
      <c r="H35" s="31"/>
      <c r="K35" s="90"/>
    </row>
    <row r="36" spans="2:11" ht="15">
      <c r="B36" s="42"/>
      <c r="C36" s="91" t="s">
        <v>171</v>
      </c>
      <c r="D36" s="157"/>
      <c r="E36" s="157">
        <v>45413</v>
      </c>
      <c r="H36" s="31"/>
      <c r="K36" s="90"/>
    </row>
    <row r="37" spans="2:11" ht="15">
      <c r="B37" s="42"/>
      <c r="C37" s="91" t="s">
        <v>171</v>
      </c>
      <c r="D37" s="157"/>
      <c r="E37" s="157">
        <v>45413</v>
      </c>
      <c r="H37" s="31"/>
      <c r="K37" s="90"/>
    </row>
    <row r="38" spans="2:11" ht="15">
      <c r="B38" s="42"/>
      <c r="C38" s="91" t="s">
        <v>171</v>
      </c>
      <c r="D38" s="157"/>
      <c r="E38" s="157">
        <v>45413</v>
      </c>
      <c r="H38" s="31"/>
      <c r="K38" s="90"/>
    </row>
    <row r="39" spans="2:11" ht="15">
      <c r="B39" s="42"/>
      <c r="C39" s="91" t="s">
        <v>665</v>
      </c>
      <c r="D39" s="157"/>
      <c r="E39" s="157">
        <v>45413</v>
      </c>
      <c r="H39" s="31"/>
      <c r="K39" s="90"/>
    </row>
    <row r="40" spans="2:11" ht="15">
      <c r="B40" s="42"/>
      <c r="C40" s="91" t="s">
        <v>665</v>
      </c>
      <c r="D40" s="157"/>
      <c r="E40" s="157">
        <v>45413</v>
      </c>
      <c r="H40" s="31"/>
      <c r="K40" s="90"/>
    </row>
    <row r="41" spans="2:11" ht="15">
      <c r="B41" s="42"/>
      <c r="C41" s="91" t="s">
        <v>665</v>
      </c>
      <c r="D41" s="157"/>
      <c r="E41" s="157">
        <v>45413</v>
      </c>
      <c r="H41" s="31"/>
      <c r="K41" s="90"/>
    </row>
    <row r="42" spans="2:11" ht="15">
      <c r="B42" s="42"/>
      <c r="C42" s="91" t="s">
        <v>665</v>
      </c>
      <c r="D42" s="157"/>
      <c r="E42" s="157">
        <v>45413</v>
      </c>
      <c r="H42" s="31"/>
      <c r="K42" s="90"/>
    </row>
    <row r="43" spans="2:11" ht="15">
      <c r="B43" s="42"/>
      <c r="C43" s="91" t="s">
        <v>665</v>
      </c>
      <c r="D43" s="157"/>
      <c r="E43" s="157">
        <v>45444</v>
      </c>
      <c r="H43" s="31"/>
      <c r="K43" s="90"/>
    </row>
    <row r="44" spans="2:11" ht="15">
      <c r="B44" s="42"/>
      <c r="C44" s="91" t="s">
        <v>656</v>
      </c>
      <c r="D44" s="157"/>
      <c r="E44" s="157">
        <v>45444</v>
      </c>
      <c r="H44" s="31"/>
      <c r="K44" s="90"/>
    </row>
    <row r="45" spans="2:11" ht="15">
      <c r="B45" s="42"/>
      <c r="C45" s="91" t="s">
        <v>656</v>
      </c>
      <c r="D45" s="157"/>
      <c r="E45" s="157">
        <v>45444</v>
      </c>
      <c r="H45" s="31"/>
      <c r="K45" s="90"/>
    </row>
    <row r="46" spans="2:11" ht="15">
      <c r="B46" s="42"/>
      <c r="C46" s="91" t="s">
        <v>674</v>
      </c>
      <c r="D46" s="157"/>
      <c r="E46" s="157">
        <v>45444</v>
      </c>
      <c r="H46" s="31"/>
      <c r="K46" s="90"/>
    </row>
    <row r="47" spans="2:11" ht="15">
      <c r="B47" s="42"/>
      <c r="C47" s="91" t="s">
        <v>674</v>
      </c>
      <c r="D47" s="157"/>
      <c r="E47" s="157">
        <v>45474</v>
      </c>
      <c r="H47" s="31"/>
      <c r="K47" s="90"/>
    </row>
    <row r="48" spans="2:11" ht="15">
      <c r="B48" s="43"/>
      <c r="C48" s="91" t="s">
        <v>674</v>
      </c>
      <c r="D48" s="15"/>
      <c r="E48" s="253">
        <v>45474</v>
      </c>
      <c r="F48" s="15"/>
      <c r="G48" s="15"/>
      <c r="H48" s="33"/>
      <c r="K48" s="90"/>
    </row>
    <row r="49" spans="1:8" ht="15"/>
    <row r="50" spans="1:8">
      <c r="B50" s="454" t="s">
        <v>639</v>
      </c>
      <c r="C50" s="455"/>
      <c r="D50" s="455"/>
      <c r="E50" s="455"/>
      <c r="F50" s="455"/>
      <c r="G50" s="455"/>
      <c r="H50" s="456"/>
    </row>
    <row r="51" spans="1:8">
      <c r="B51" s="109" t="s">
        <v>644</v>
      </c>
      <c r="C51" s="109" t="s">
        <v>659</v>
      </c>
      <c r="D51" s="109" t="s">
        <v>646</v>
      </c>
      <c r="E51" s="109" t="s">
        <v>647</v>
      </c>
      <c r="F51" s="109" t="s">
        <v>648</v>
      </c>
      <c r="G51" s="109" t="s">
        <v>649</v>
      </c>
      <c r="H51" s="109" t="s">
        <v>660</v>
      </c>
    </row>
    <row r="52" spans="1:8">
      <c r="A52" t="s">
        <v>210</v>
      </c>
      <c r="B52" s="92"/>
      <c r="C52" s="92" t="s">
        <v>676</v>
      </c>
      <c r="D52" s="93"/>
      <c r="E52" s="93">
        <v>45323</v>
      </c>
      <c r="F52" s="159">
        <v>56000</v>
      </c>
      <c r="G52" s="92"/>
      <c r="H52" s="92"/>
    </row>
    <row r="53" spans="1:8">
      <c r="A53" t="s">
        <v>207</v>
      </c>
      <c r="C53" t="s">
        <v>677</v>
      </c>
      <c r="D53" s="30"/>
      <c r="E53" s="93"/>
      <c r="F53" s="159">
        <v>56000</v>
      </c>
    </row>
    <row r="54" spans="1:8">
      <c r="A54" t="s">
        <v>291</v>
      </c>
      <c r="C54" s="91" t="s">
        <v>656</v>
      </c>
      <c r="D54" s="30"/>
      <c r="E54" s="93"/>
      <c r="F54" s="159">
        <v>56000</v>
      </c>
    </row>
    <row r="55" spans="1:8">
      <c r="A55" t="s">
        <v>209</v>
      </c>
      <c r="C55" t="s">
        <v>665</v>
      </c>
      <c r="D55" s="30"/>
      <c r="E55" s="93"/>
      <c r="F55" s="159">
        <v>56000</v>
      </c>
    </row>
    <row r="56" spans="1:8">
      <c r="A56" t="s">
        <v>211</v>
      </c>
      <c r="C56" t="s">
        <v>673</v>
      </c>
      <c r="D56" s="30"/>
      <c r="E56" s="93"/>
      <c r="F56" s="159">
        <v>56000</v>
      </c>
    </row>
    <row r="57" spans="1:8">
      <c r="A57" t="s">
        <v>212</v>
      </c>
      <c r="C57" t="s">
        <v>674</v>
      </c>
      <c r="D57" s="30"/>
      <c r="E57" s="93"/>
      <c r="F57" s="159">
        <v>56000</v>
      </c>
    </row>
  </sheetData>
  <mergeCells count="2">
    <mergeCell ref="B21:H21"/>
    <mergeCell ref="B50:H5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66D15-8BC3-48A4-AF33-31AF6893D4F3}">
  <dimension ref="B1:I79"/>
  <sheetViews>
    <sheetView showGridLines="0" topLeftCell="A57" workbookViewId="0">
      <selection activeCell="G71" sqref="G71:H79"/>
    </sheetView>
  </sheetViews>
  <sheetFormatPr defaultRowHeight="15"/>
  <cols>
    <col min="1" max="1" width="19.28515625" bestFit="1" customWidth="1"/>
    <col min="2" max="2" width="20.85546875" bestFit="1" customWidth="1"/>
    <col min="3" max="3" width="33.5703125" bestFit="1" customWidth="1"/>
    <col min="4" max="4" width="28.42578125" bestFit="1" customWidth="1"/>
    <col min="5" max="6" width="21.85546875" bestFit="1" customWidth="1"/>
    <col min="7" max="7" width="20.42578125" bestFit="1" customWidth="1"/>
    <col min="8" max="8" width="26.42578125" bestFit="1" customWidth="1"/>
  </cols>
  <sheetData>
    <row r="1" spans="2:9" ht="18.75">
      <c r="B1" s="326" t="s">
        <v>635</v>
      </c>
      <c r="C1" s="327" t="s">
        <v>9</v>
      </c>
    </row>
    <row r="3" spans="2:9">
      <c r="B3" s="95" t="s">
        <v>637</v>
      </c>
      <c r="C3" s="96" t="s">
        <v>638</v>
      </c>
      <c r="D3" s="97" t="s">
        <v>639</v>
      </c>
      <c r="F3" s="107" t="s">
        <v>640</v>
      </c>
      <c r="G3" s="388">
        <f>G79</f>
        <v>216462.11999999997</v>
      </c>
    </row>
    <row r="4" spans="2:9">
      <c r="B4" s="311">
        <v>1</v>
      </c>
      <c r="C4" s="91" t="s">
        <v>656</v>
      </c>
      <c r="D4" s="312">
        <v>1</v>
      </c>
      <c r="F4" s="108" t="s">
        <v>641</v>
      </c>
      <c r="G4" s="389">
        <f>H79</f>
        <v>0</v>
      </c>
    </row>
    <row r="5" spans="2:9">
      <c r="B5" s="311">
        <v>3</v>
      </c>
      <c r="C5" s="91" t="s">
        <v>171</v>
      </c>
      <c r="D5" s="312">
        <v>3</v>
      </c>
      <c r="F5" s="90"/>
    </row>
    <row r="6" spans="2:9">
      <c r="B6" s="311">
        <v>0</v>
      </c>
      <c r="C6" s="91" t="s">
        <v>172</v>
      </c>
      <c r="D6" s="312">
        <v>0</v>
      </c>
      <c r="F6" s="90"/>
    </row>
    <row r="7" spans="2:9">
      <c r="B7" s="311">
        <v>0</v>
      </c>
      <c r="C7" s="91" t="s">
        <v>173</v>
      </c>
      <c r="D7" s="312">
        <v>0</v>
      </c>
      <c r="F7" s="90"/>
    </row>
    <row r="8" spans="2:9">
      <c r="B8" s="311">
        <v>0</v>
      </c>
      <c r="C8" s="91" t="s">
        <v>174</v>
      </c>
      <c r="D8" s="312">
        <v>0</v>
      </c>
      <c r="F8" s="90"/>
    </row>
    <row r="9" spans="2:9">
      <c r="B9" s="311">
        <v>2</v>
      </c>
      <c r="C9" s="91" t="s">
        <v>175</v>
      </c>
      <c r="D9" s="312">
        <v>0</v>
      </c>
      <c r="F9" s="90"/>
    </row>
    <row r="10" spans="2:9">
      <c r="B10" s="311">
        <v>0</v>
      </c>
      <c r="C10" s="91" t="s">
        <v>176</v>
      </c>
      <c r="D10" s="312">
        <v>0</v>
      </c>
      <c r="F10" s="90"/>
    </row>
    <row r="11" spans="2:9">
      <c r="B11" s="311">
        <v>30</v>
      </c>
      <c r="C11" s="91" t="s">
        <v>177</v>
      </c>
      <c r="D11" s="312">
        <v>0</v>
      </c>
    </row>
    <row r="12" spans="2:9">
      <c r="B12" s="311">
        <v>1</v>
      </c>
      <c r="C12" s="91" t="s">
        <v>178</v>
      </c>
      <c r="D12" s="312">
        <v>1</v>
      </c>
      <c r="I12" s="90"/>
    </row>
    <row r="13" spans="2:9">
      <c r="B13" s="311">
        <v>0</v>
      </c>
      <c r="C13" s="91" t="s">
        <v>179</v>
      </c>
      <c r="D13" s="312">
        <v>0</v>
      </c>
      <c r="I13" s="90"/>
    </row>
    <row r="14" spans="2:9">
      <c r="B14" s="311">
        <v>0</v>
      </c>
      <c r="C14" s="91" t="s">
        <v>180</v>
      </c>
      <c r="D14" s="312">
        <v>0</v>
      </c>
      <c r="I14" s="90"/>
    </row>
    <row r="15" spans="2:9">
      <c r="B15" s="311">
        <v>1</v>
      </c>
      <c r="C15" s="91" t="s">
        <v>181</v>
      </c>
      <c r="D15" s="325">
        <v>1</v>
      </c>
      <c r="I15" s="90"/>
    </row>
    <row r="16" spans="2:9">
      <c r="B16" s="311">
        <v>0</v>
      </c>
      <c r="C16" s="91" t="s">
        <v>182</v>
      </c>
      <c r="D16" s="312">
        <v>0</v>
      </c>
      <c r="I16" s="90"/>
    </row>
    <row r="17" spans="2:9">
      <c r="B17" s="311">
        <v>0</v>
      </c>
      <c r="C17" s="91" t="s">
        <v>183</v>
      </c>
      <c r="D17" s="312">
        <v>0</v>
      </c>
      <c r="I17" s="90"/>
    </row>
    <row r="18" spans="2:9">
      <c r="B18" s="100">
        <f>SUM(B4:B17)</f>
        <v>38</v>
      </c>
      <c r="C18" s="101" t="s">
        <v>642</v>
      </c>
      <c r="D18" s="102">
        <f>SUM(D4:D17)</f>
        <v>6</v>
      </c>
      <c r="I18" s="90"/>
    </row>
    <row r="19" spans="2:9">
      <c r="I19" s="90"/>
    </row>
    <row r="20" spans="2:9">
      <c r="I20" s="90"/>
    </row>
    <row r="21" spans="2:9" ht="14.65" customHeight="1">
      <c r="B21" s="444" t="s">
        <v>643</v>
      </c>
      <c r="C21" s="448"/>
      <c r="D21" s="448"/>
      <c r="E21" s="448"/>
      <c r="F21" s="448"/>
      <c r="G21" s="448"/>
      <c r="H21" s="457"/>
      <c r="I21" s="90"/>
    </row>
    <row r="22" spans="2:9" ht="14.65" customHeight="1">
      <c r="B22" s="328" t="s">
        <v>186</v>
      </c>
      <c r="C22" s="314" t="s">
        <v>644</v>
      </c>
      <c r="D22" s="314" t="s">
        <v>645</v>
      </c>
      <c r="E22" s="314" t="s">
        <v>646</v>
      </c>
      <c r="F22" s="314" t="s">
        <v>647</v>
      </c>
      <c r="G22" s="314" t="s">
        <v>648</v>
      </c>
      <c r="H22" s="329" t="s">
        <v>649</v>
      </c>
      <c r="I22" s="90"/>
    </row>
    <row r="23" spans="2:9" ht="14.65" customHeight="1">
      <c r="B23" s="313"/>
      <c r="D23" s="279" t="s">
        <v>177</v>
      </c>
      <c r="E23" s="280"/>
      <c r="F23" s="290">
        <v>45352</v>
      </c>
      <c r="G23" s="391">
        <v>36000</v>
      </c>
      <c r="H23" s="392"/>
      <c r="I23" s="90"/>
    </row>
    <row r="24" spans="2:9" ht="14.65" customHeight="1">
      <c r="B24" s="313"/>
      <c r="D24" s="279" t="s">
        <v>177</v>
      </c>
      <c r="E24" s="280"/>
      <c r="F24" s="290">
        <v>45352</v>
      </c>
      <c r="G24" s="391">
        <v>36000</v>
      </c>
      <c r="H24" s="392"/>
      <c r="I24" s="90"/>
    </row>
    <row r="25" spans="2:9" ht="14.65" customHeight="1">
      <c r="B25" s="313"/>
      <c r="D25" s="279" t="s">
        <v>177</v>
      </c>
      <c r="E25" s="280"/>
      <c r="F25" s="290">
        <v>45352</v>
      </c>
      <c r="G25" s="391">
        <v>36000</v>
      </c>
      <c r="H25" s="392"/>
      <c r="I25" s="90"/>
    </row>
    <row r="26" spans="2:9" ht="14.65" customHeight="1">
      <c r="B26" s="313"/>
      <c r="D26" s="279" t="s">
        <v>177</v>
      </c>
      <c r="E26" s="280"/>
      <c r="F26" s="290">
        <v>45352</v>
      </c>
      <c r="G26" s="391">
        <v>36000</v>
      </c>
      <c r="H26" s="392"/>
      <c r="I26" s="90"/>
    </row>
    <row r="27" spans="2:9" ht="14.65" customHeight="1">
      <c r="B27" s="313"/>
      <c r="D27" s="279" t="s">
        <v>177</v>
      </c>
      <c r="E27" s="280"/>
      <c r="F27" s="290">
        <v>45352</v>
      </c>
      <c r="G27" s="391">
        <v>36000</v>
      </c>
      <c r="H27" s="392"/>
      <c r="I27" s="90"/>
    </row>
    <row r="28" spans="2:9" ht="14.65" customHeight="1">
      <c r="B28" s="313"/>
      <c r="D28" s="279" t="s">
        <v>177</v>
      </c>
      <c r="E28" s="280"/>
      <c r="F28" s="290">
        <v>45352</v>
      </c>
      <c r="G28" s="391">
        <v>36000</v>
      </c>
      <c r="H28" s="392"/>
      <c r="I28" s="90"/>
    </row>
    <row r="29" spans="2:9" ht="14.65" customHeight="1">
      <c r="B29" s="313"/>
      <c r="D29" s="279" t="s">
        <v>177</v>
      </c>
      <c r="E29" s="280"/>
      <c r="F29" s="290">
        <v>45352</v>
      </c>
      <c r="G29" s="391">
        <v>36000</v>
      </c>
      <c r="H29" s="392"/>
      <c r="I29" s="90"/>
    </row>
    <row r="30" spans="2:9" ht="14.65" customHeight="1">
      <c r="B30" s="313"/>
      <c r="D30" s="279" t="s">
        <v>177</v>
      </c>
      <c r="E30" s="280"/>
      <c r="F30" s="290">
        <v>45352</v>
      </c>
      <c r="G30" s="391">
        <v>36000</v>
      </c>
      <c r="H30" s="392"/>
      <c r="I30" s="90"/>
    </row>
    <row r="31" spans="2:9" ht="14.65" customHeight="1">
      <c r="B31" s="313"/>
      <c r="D31" s="279" t="s">
        <v>177</v>
      </c>
      <c r="E31" s="280"/>
      <c r="F31" s="290">
        <v>45352</v>
      </c>
      <c r="G31" s="391">
        <v>36000</v>
      </c>
      <c r="H31" s="392"/>
      <c r="I31" s="90"/>
    </row>
    <row r="32" spans="2:9" ht="14.65" customHeight="1">
      <c r="B32" s="313"/>
      <c r="D32" s="279" t="s">
        <v>177</v>
      </c>
      <c r="E32" s="280"/>
      <c r="F32" s="290">
        <v>45352</v>
      </c>
      <c r="G32" s="391">
        <v>36000</v>
      </c>
      <c r="H32" s="392"/>
      <c r="I32" s="90"/>
    </row>
    <row r="33" spans="2:9" ht="14.65" customHeight="1">
      <c r="B33" s="313"/>
      <c r="D33" s="279" t="s">
        <v>177</v>
      </c>
      <c r="E33" s="280"/>
      <c r="F33" s="290">
        <v>45352</v>
      </c>
      <c r="G33" s="391">
        <v>36000</v>
      </c>
      <c r="H33" s="392"/>
      <c r="I33" s="90"/>
    </row>
    <row r="34" spans="2:9" ht="14.65" customHeight="1">
      <c r="B34" s="313"/>
      <c r="D34" s="279" t="s">
        <v>177</v>
      </c>
      <c r="E34" s="290"/>
      <c r="F34" s="290">
        <v>45352</v>
      </c>
      <c r="G34" s="391">
        <v>36000</v>
      </c>
      <c r="H34" s="392"/>
      <c r="I34" s="90"/>
    </row>
    <row r="35" spans="2:9" ht="14.65" customHeight="1">
      <c r="B35" s="313"/>
      <c r="D35" s="279" t="s">
        <v>177</v>
      </c>
      <c r="E35" s="290"/>
      <c r="F35" s="290">
        <v>45352</v>
      </c>
      <c r="G35" s="391">
        <v>36000</v>
      </c>
      <c r="H35" s="392"/>
      <c r="I35" s="90"/>
    </row>
    <row r="36" spans="2:9" ht="14.65" customHeight="1">
      <c r="B36" s="313"/>
      <c r="D36" s="279" t="s">
        <v>177</v>
      </c>
      <c r="E36" s="290"/>
      <c r="F36" s="290">
        <v>45352</v>
      </c>
      <c r="G36" s="391">
        <v>36000</v>
      </c>
      <c r="H36" s="392"/>
      <c r="I36" s="90"/>
    </row>
    <row r="37" spans="2:9" ht="14.65" customHeight="1">
      <c r="B37" s="313"/>
      <c r="D37" s="279" t="s">
        <v>177</v>
      </c>
      <c r="E37" s="290"/>
      <c r="F37" s="290">
        <v>45352</v>
      </c>
      <c r="G37" s="391">
        <v>36000</v>
      </c>
      <c r="H37" s="392"/>
      <c r="I37" s="90"/>
    </row>
    <row r="38" spans="2:9" ht="14.65" customHeight="1">
      <c r="B38" s="313"/>
      <c r="D38" s="279" t="s">
        <v>177</v>
      </c>
      <c r="E38" s="290"/>
      <c r="F38" s="290">
        <v>45352</v>
      </c>
      <c r="G38" s="391">
        <v>36000</v>
      </c>
      <c r="H38" s="392"/>
      <c r="I38" s="90"/>
    </row>
    <row r="39" spans="2:9" ht="14.65" customHeight="1">
      <c r="B39" s="313"/>
      <c r="D39" s="279" t="s">
        <v>177</v>
      </c>
      <c r="E39" s="290"/>
      <c r="F39" s="290">
        <v>45352</v>
      </c>
      <c r="G39" s="391">
        <v>36000</v>
      </c>
      <c r="H39" s="392"/>
      <c r="I39" s="90"/>
    </row>
    <row r="40" spans="2:9" ht="14.65" customHeight="1">
      <c r="B40" s="313"/>
      <c r="D40" s="279" t="s">
        <v>177</v>
      </c>
      <c r="E40" s="290"/>
      <c r="F40" s="290">
        <v>45352</v>
      </c>
      <c r="G40" s="391">
        <v>36000</v>
      </c>
      <c r="H40" s="392"/>
      <c r="I40" s="90"/>
    </row>
    <row r="41" spans="2:9" ht="14.65" customHeight="1">
      <c r="B41" s="313"/>
      <c r="D41" s="279" t="s">
        <v>177</v>
      </c>
      <c r="E41" s="290"/>
      <c r="F41" s="290">
        <v>45352</v>
      </c>
      <c r="G41" s="391">
        <v>36000</v>
      </c>
      <c r="H41" s="392"/>
      <c r="I41" s="90"/>
    </row>
    <row r="42" spans="2:9" ht="14.65" customHeight="1">
      <c r="B42" s="313"/>
      <c r="D42" s="279" t="s">
        <v>177</v>
      </c>
      <c r="E42" s="290"/>
      <c r="F42" s="290">
        <v>45352</v>
      </c>
      <c r="G42" s="391">
        <v>36000</v>
      </c>
      <c r="H42" s="392"/>
      <c r="I42" s="90"/>
    </row>
    <row r="43" spans="2:9" ht="14.65" customHeight="1">
      <c r="B43" s="313"/>
      <c r="D43" s="279" t="s">
        <v>177</v>
      </c>
      <c r="E43" s="290"/>
      <c r="F43" s="290">
        <v>45352</v>
      </c>
      <c r="G43" s="391">
        <v>36000</v>
      </c>
      <c r="H43" s="392"/>
      <c r="I43" s="90"/>
    </row>
    <row r="44" spans="2:9" ht="14.65" customHeight="1">
      <c r="B44" s="313"/>
      <c r="D44" s="279" t="s">
        <v>177</v>
      </c>
      <c r="E44" s="290"/>
      <c r="F44" s="290">
        <v>45352</v>
      </c>
      <c r="G44" s="391">
        <v>36000</v>
      </c>
      <c r="H44" s="392"/>
      <c r="I44" s="90"/>
    </row>
    <row r="45" spans="2:9" ht="14.65" customHeight="1">
      <c r="B45" s="313"/>
      <c r="D45" s="279" t="s">
        <v>177</v>
      </c>
      <c r="E45" s="290"/>
      <c r="F45" s="290">
        <v>45352</v>
      </c>
      <c r="G45" s="391">
        <v>36000</v>
      </c>
      <c r="H45" s="392"/>
      <c r="I45" s="90"/>
    </row>
    <row r="46" spans="2:9" ht="14.65" customHeight="1">
      <c r="B46" s="313"/>
      <c r="D46" s="279" t="s">
        <v>177</v>
      </c>
      <c r="E46" s="290"/>
      <c r="F46" s="290">
        <v>45352</v>
      </c>
      <c r="G46" s="391">
        <v>36000</v>
      </c>
      <c r="H46" s="392"/>
      <c r="I46" s="90"/>
    </row>
    <row r="47" spans="2:9" ht="14.65" customHeight="1">
      <c r="B47" s="313"/>
      <c r="D47" s="279" t="s">
        <v>177</v>
      </c>
      <c r="E47" s="279"/>
      <c r="F47" s="290">
        <v>45352</v>
      </c>
      <c r="G47" s="391">
        <v>36000</v>
      </c>
      <c r="H47" s="392"/>
      <c r="I47" s="90"/>
    </row>
    <row r="48" spans="2:9" ht="14.65" customHeight="1">
      <c r="B48" s="313"/>
      <c r="D48" s="279" t="s">
        <v>177</v>
      </c>
      <c r="E48" s="280"/>
      <c r="F48" s="290">
        <v>45352</v>
      </c>
      <c r="G48" s="391">
        <v>36000</v>
      </c>
      <c r="H48" s="392"/>
      <c r="I48" s="90"/>
    </row>
    <row r="49" spans="2:9" ht="14.65" customHeight="1">
      <c r="B49" s="313"/>
      <c r="D49" s="279" t="s">
        <v>177</v>
      </c>
      <c r="E49" s="280"/>
      <c r="F49" s="290">
        <v>45352</v>
      </c>
      <c r="G49" s="391">
        <v>36000</v>
      </c>
      <c r="H49" s="392"/>
      <c r="I49" s="90"/>
    </row>
    <row r="50" spans="2:9" ht="14.65" customHeight="1">
      <c r="B50" s="313"/>
      <c r="D50" s="279" t="s">
        <v>177</v>
      </c>
      <c r="E50" s="280"/>
      <c r="F50" s="290">
        <v>45352</v>
      </c>
      <c r="G50" s="391">
        <v>36000</v>
      </c>
      <c r="H50" s="392"/>
      <c r="I50" s="90"/>
    </row>
    <row r="51" spans="2:9" ht="14.65" customHeight="1">
      <c r="B51" s="313"/>
      <c r="D51" s="279" t="s">
        <v>177</v>
      </c>
      <c r="E51" s="280"/>
      <c r="F51" s="290">
        <v>45352</v>
      </c>
      <c r="G51" s="391">
        <v>36000</v>
      </c>
      <c r="H51" s="392"/>
      <c r="I51" s="90"/>
    </row>
    <row r="52" spans="2:9" ht="14.65" customHeight="1">
      <c r="B52" s="313"/>
      <c r="D52" s="279" t="s">
        <v>177</v>
      </c>
      <c r="E52" s="280"/>
      <c r="F52" s="290">
        <v>45352</v>
      </c>
      <c r="G52" s="391">
        <v>36000</v>
      </c>
      <c r="H52" s="392"/>
      <c r="I52" s="90"/>
    </row>
    <row r="53" spans="2:9" ht="14.65" customHeight="1">
      <c r="B53" s="313"/>
      <c r="D53" s="279" t="s">
        <v>175</v>
      </c>
      <c r="E53" s="280"/>
      <c r="F53" s="290">
        <v>45383</v>
      </c>
      <c r="G53" s="391">
        <v>36000</v>
      </c>
      <c r="H53" s="392"/>
      <c r="I53" s="90"/>
    </row>
    <row r="54" spans="2:9" ht="14.65" customHeight="1">
      <c r="B54" s="313"/>
      <c r="D54" s="279" t="s">
        <v>175</v>
      </c>
      <c r="E54" s="280"/>
      <c r="F54" s="290">
        <v>45383</v>
      </c>
      <c r="G54" s="391">
        <v>36000</v>
      </c>
      <c r="H54" s="392"/>
      <c r="I54" s="90"/>
    </row>
    <row r="55" spans="2:9" ht="14.65" customHeight="1">
      <c r="B55" s="313"/>
      <c r="D55" s="279" t="s">
        <v>171</v>
      </c>
      <c r="E55" s="280"/>
      <c r="F55" s="290">
        <v>45383</v>
      </c>
      <c r="G55" s="391">
        <v>36000</v>
      </c>
      <c r="H55" s="392"/>
      <c r="I55" s="90"/>
    </row>
    <row r="56" spans="2:9" ht="14.65" customHeight="1">
      <c r="B56" s="313"/>
      <c r="D56" s="279" t="s">
        <v>171</v>
      </c>
      <c r="E56" s="280"/>
      <c r="F56" s="290">
        <v>45383</v>
      </c>
      <c r="G56" s="391">
        <v>36000</v>
      </c>
      <c r="H56" s="392"/>
      <c r="I56" s="90"/>
    </row>
    <row r="57" spans="2:9" ht="14.65" customHeight="1">
      <c r="B57" s="313"/>
      <c r="D57" s="279" t="s">
        <v>171</v>
      </c>
      <c r="E57" s="280"/>
      <c r="F57" s="290">
        <v>45383</v>
      </c>
      <c r="G57" s="391">
        <v>36000</v>
      </c>
      <c r="H57" s="392"/>
      <c r="I57" s="90"/>
    </row>
    <row r="58" spans="2:9" ht="14.65" customHeight="1">
      <c r="B58" s="313"/>
      <c r="D58" s="279" t="s">
        <v>676</v>
      </c>
      <c r="E58" s="280"/>
      <c r="F58" s="290">
        <v>45383</v>
      </c>
      <c r="G58" s="391">
        <v>36000</v>
      </c>
      <c r="H58" s="392"/>
      <c r="I58" s="90"/>
    </row>
    <row r="59" spans="2:9" ht="14.65" customHeight="1">
      <c r="B59" s="313"/>
      <c r="D59" s="279" t="s">
        <v>656</v>
      </c>
      <c r="E59" s="280"/>
      <c r="F59" s="290">
        <v>45413</v>
      </c>
      <c r="G59" s="391">
        <v>36000</v>
      </c>
      <c r="H59" s="392"/>
      <c r="I59" s="90"/>
    </row>
    <row r="60" spans="2:9" ht="14.65" customHeight="1">
      <c r="B60" s="313"/>
      <c r="D60" s="279" t="s">
        <v>665</v>
      </c>
      <c r="E60" s="280"/>
      <c r="F60" s="290">
        <v>45413</v>
      </c>
      <c r="G60" s="391">
        <v>36000</v>
      </c>
      <c r="H60" s="392"/>
      <c r="I60" s="90"/>
    </row>
    <row r="61" spans="2:9" ht="14.65" customHeight="1">
      <c r="B61" s="313"/>
      <c r="E61" s="30"/>
      <c r="F61" s="157"/>
      <c r="G61" s="335"/>
      <c r="H61" s="392"/>
      <c r="I61" s="90"/>
    </row>
    <row r="62" spans="2:9" ht="14.65" customHeight="1">
      <c r="B62" s="313"/>
      <c r="E62" s="30"/>
      <c r="F62" s="157"/>
      <c r="G62" s="335"/>
      <c r="H62" s="392"/>
      <c r="I62" s="90"/>
    </row>
    <row r="63" spans="2:9" ht="14.65" customHeight="1">
      <c r="B63" s="313"/>
      <c r="E63" s="30"/>
      <c r="F63" s="157"/>
      <c r="G63" s="335"/>
      <c r="H63" s="392"/>
      <c r="I63" s="90"/>
    </row>
    <row r="64" spans="2:9" ht="14.65" customHeight="1">
      <c r="B64" s="313"/>
      <c r="F64" s="157"/>
      <c r="G64" s="335"/>
      <c r="H64" s="392"/>
      <c r="I64" s="90"/>
    </row>
    <row r="65" spans="2:9" ht="14.65" customHeight="1">
      <c r="B65" s="313"/>
      <c r="F65" s="157"/>
      <c r="G65" s="393"/>
      <c r="H65" s="394"/>
      <c r="I65" s="90"/>
    </row>
    <row r="66" spans="2:9">
      <c r="B66" s="239"/>
      <c r="C66" s="240" t="s">
        <v>650</v>
      </c>
      <c r="D66" s="201"/>
      <c r="E66" s="201"/>
      <c r="F66" s="201"/>
      <c r="G66" s="337">
        <f>SUM(G23:G65)</f>
        <v>1368000</v>
      </c>
      <c r="H66" s="390">
        <f>SUM(H23:H65)</f>
        <v>0</v>
      </c>
      <c r="I66" s="90"/>
    </row>
    <row r="69" spans="2:9">
      <c r="B69" s="446" t="s">
        <v>651</v>
      </c>
      <c r="C69" s="447"/>
      <c r="D69" s="447"/>
      <c r="E69" s="447"/>
      <c r="F69" s="447"/>
      <c r="G69" s="447"/>
      <c r="H69" s="450"/>
    </row>
    <row r="70" spans="2:9">
      <c r="B70" s="242" t="s">
        <v>186</v>
      </c>
      <c r="C70" s="243" t="s">
        <v>644</v>
      </c>
      <c r="D70" s="244" t="s">
        <v>645</v>
      </c>
      <c r="E70" s="244" t="s">
        <v>646</v>
      </c>
      <c r="F70" s="244" t="s">
        <v>647</v>
      </c>
      <c r="G70" s="244" t="s">
        <v>648</v>
      </c>
      <c r="H70" s="245" t="s">
        <v>649</v>
      </c>
    </row>
    <row r="71" spans="2:9">
      <c r="B71" s="173" t="s">
        <v>210</v>
      </c>
      <c r="C71" t="s">
        <v>678</v>
      </c>
      <c r="D71" t="s">
        <v>676</v>
      </c>
      <c r="E71" s="157">
        <v>45047</v>
      </c>
      <c r="F71" s="157">
        <v>45323</v>
      </c>
      <c r="G71" s="335">
        <v>36077.019999999997</v>
      </c>
      <c r="H71" s="392"/>
    </row>
    <row r="72" spans="2:9">
      <c r="B72" s="173" t="s">
        <v>207</v>
      </c>
      <c r="C72" t="s">
        <v>679</v>
      </c>
      <c r="D72" t="s">
        <v>677</v>
      </c>
      <c r="E72" s="157">
        <v>45047</v>
      </c>
      <c r="F72" s="157">
        <v>45323</v>
      </c>
      <c r="G72" s="335">
        <v>36077.019999999997</v>
      </c>
      <c r="H72" s="392"/>
    </row>
    <row r="73" spans="2:9">
      <c r="B73" s="173" t="s">
        <v>291</v>
      </c>
      <c r="C73" t="s">
        <v>680</v>
      </c>
      <c r="D73" t="s">
        <v>681</v>
      </c>
      <c r="E73" s="157">
        <v>45047</v>
      </c>
      <c r="F73" s="157">
        <v>45323</v>
      </c>
      <c r="G73" s="335">
        <v>36077.019999999997</v>
      </c>
      <c r="H73" s="392"/>
    </row>
    <row r="74" spans="2:9">
      <c r="B74" s="173" t="s">
        <v>209</v>
      </c>
      <c r="C74" t="s">
        <v>107</v>
      </c>
      <c r="D74" t="s">
        <v>665</v>
      </c>
      <c r="E74" s="157">
        <v>45047</v>
      </c>
      <c r="F74" s="157">
        <v>45323</v>
      </c>
      <c r="G74" s="335">
        <v>36077.019999999997</v>
      </c>
      <c r="H74" s="392"/>
    </row>
    <row r="75" spans="2:9">
      <c r="B75" s="173" t="s">
        <v>211</v>
      </c>
      <c r="C75" t="s">
        <v>682</v>
      </c>
      <c r="D75" t="s">
        <v>683</v>
      </c>
      <c r="E75" s="157">
        <v>45413</v>
      </c>
      <c r="F75" s="157">
        <v>45323</v>
      </c>
      <c r="G75" s="335">
        <v>36077.019999999997</v>
      </c>
      <c r="H75" s="392"/>
    </row>
    <row r="76" spans="2:9">
      <c r="B76" s="173" t="s">
        <v>212</v>
      </c>
      <c r="C76" t="s">
        <v>166</v>
      </c>
      <c r="D76" t="s">
        <v>683</v>
      </c>
      <c r="E76" s="157">
        <v>45413</v>
      </c>
      <c r="F76" s="157">
        <v>45323</v>
      </c>
      <c r="G76" s="335">
        <v>36077.019999999997</v>
      </c>
      <c r="H76" s="392"/>
    </row>
    <row r="77" spans="2:9">
      <c r="B77" s="173"/>
      <c r="G77" s="335"/>
      <c r="H77" s="392"/>
    </row>
    <row r="78" spans="2:9">
      <c r="B78" s="173"/>
      <c r="G78" s="393"/>
      <c r="H78" s="394"/>
    </row>
    <row r="79" spans="2:9">
      <c r="B79" s="239"/>
      <c r="C79" s="240" t="s">
        <v>650</v>
      </c>
      <c r="D79" s="201"/>
      <c r="E79" s="201"/>
      <c r="F79" s="201"/>
      <c r="G79" s="337">
        <f>SUM(G71:G76)</f>
        <v>216462.11999999997</v>
      </c>
      <c r="H79" s="390">
        <f>SUM(H71:H76)</f>
        <v>0</v>
      </c>
    </row>
  </sheetData>
  <mergeCells count="2">
    <mergeCell ref="B21:H21"/>
    <mergeCell ref="B69:H6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81D6B-2C41-45EF-9499-EEEB850784FD}">
  <dimension ref="A1:K70"/>
  <sheetViews>
    <sheetView showGridLines="0" topLeftCell="A53" workbookViewId="0">
      <selection activeCell="G69" sqref="G69"/>
    </sheetView>
  </sheetViews>
  <sheetFormatPr defaultColWidth="9.28515625" defaultRowHeight="14.65"/>
  <cols>
    <col min="2" max="2" width="19.28515625" bestFit="1" customWidth="1"/>
    <col min="3" max="3" width="28.42578125" bestFit="1" customWidth="1"/>
    <col min="4" max="4" width="31.28515625" bestFit="1" customWidth="1"/>
    <col min="5" max="5" width="28.85546875" bestFit="1" customWidth="1"/>
    <col min="6" max="6" width="19.7109375" bestFit="1" customWidth="1"/>
    <col min="7" max="7" width="18.7109375" bestFit="1" customWidth="1"/>
    <col min="8" max="8" width="24.140625" bestFit="1" customWidth="1"/>
  </cols>
  <sheetData>
    <row r="1" spans="2:11">
      <c r="B1" s="90" t="s">
        <v>635</v>
      </c>
      <c r="C1" s="92" t="s">
        <v>9</v>
      </c>
    </row>
    <row r="2" spans="2:11" ht="15" thickBot="1"/>
    <row r="3" spans="2:11" ht="15" thickBot="1">
      <c r="C3" s="95" t="s">
        <v>654</v>
      </c>
      <c r="D3" s="96" t="s">
        <v>638</v>
      </c>
      <c r="E3" s="97" t="s">
        <v>639</v>
      </c>
      <c r="G3" s="107" t="s">
        <v>655</v>
      </c>
      <c r="H3" s="33"/>
    </row>
    <row r="4" spans="2:11" ht="15" thickBot="1">
      <c r="C4" s="98">
        <v>1</v>
      </c>
      <c r="D4" s="91" t="s">
        <v>656</v>
      </c>
      <c r="E4" s="99">
        <v>1</v>
      </c>
      <c r="G4" s="108" t="s">
        <v>641</v>
      </c>
    </row>
    <row r="5" spans="2:11">
      <c r="C5" s="98">
        <v>3</v>
      </c>
      <c r="D5" s="91" t="s">
        <v>171</v>
      </c>
      <c r="E5" s="99">
        <v>3</v>
      </c>
      <c r="G5" s="90"/>
    </row>
    <row r="6" spans="2:11">
      <c r="C6" s="98">
        <v>0</v>
      </c>
      <c r="D6" s="91" t="s">
        <v>172</v>
      </c>
      <c r="E6" s="99">
        <v>0</v>
      </c>
      <c r="G6" s="90"/>
    </row>
    <row r="7" spans="2:11">
      <c r="C7" s="98">
        <v>0</v>
      </c>
      <c r="D7" s="91" t="s">
        <v>173</v>
      </c>
      <c r="E7" s="99">
        <v>0</v>
      </c>
      <c r="G7" s="90"/>
    </row>
    <row r="8" spans="2:11">
      <c r="C8" s="98">
        <v>0</v>
      </c>
      <c r="D8" s="91" t="s">
        <v>174</v>
      </c>
      <c r="E8" s="99">
        <v>0</v>
      </c>
      <c r="G8" s="90"/>
    </row>
    <row r="9" spans="2:11">
      <c r="C9" s="98">
        <v>2</v>
      </c>
      <c r="D9" s="91" t="s">
        <v>175</v>
      </c>
      <c r="E9" s="99">
        <v>0</v>
      </c>
      <c r="G9" s="90"/>
    </row>
    <row r="10" spans="2:11">
      <c r="C10" s="98">
        <v>0</v>
      </c>
      <c r="D10" s="91" t="s">
        <v>176</v>
      </c>
      <c r="E10" s="99">
        <v>0</v>
      </c>
      <c r="G10" s="90"/>
    </row>
    <row r="11" spans="2:11">
      <c r="C11" s="98">
        <v>30</v>
      </c>
      <c r="D11" s="91" t="s">
        <v>177</v>
      </c>
      <c r="E11" s="99">
        <v>0</v>
      </c>
    </row>
    <row r="12" spans="2:11">
      <c r="C12" s="98">
        <v>1</v>
      </c>
      <c r="D12" s="91" t="s">
        <v>178</v>
      </c>
      <c r="E12" s="99">
        <v>1</v>
      </c>
      <c r="K12" s="90"/>
    </row>
    <row r="13" spans="2:11">
      <c r="C13" s="98">
        <v>0</v>
      </c>
      <c r="D13" s="91" t="s">
        <v>179</v>
      </c>
      <c r="E13" s="99">
        <v>0</v>
      </c>
      <c r="K13" s="90"/>
    </row>
    <row r="14" spans="2:11">
      <c r="C14" s="98">
        <v>0</v>
      </c>
      <c r="D14" s="91" t="s">
        <v>180</v>
      </c>
      <c r="E14" s="99">
        <v>0</v>
      </c>
      <c r="K14" s="90"/>
    </row>
    <row r="15" spans="2:11">
      <c r="C15" s="98">
        <v>1</v>
      </c>
      <c r="D15" s="91" t="s">
        <v>181</v>
      </c>
      <c r="E15" s="99">
        <v>1</v>
      </c>
      <c r="K15" s="90"/>
    </row>
    <row r="16" spans="2:11">
      <c r="C16" s="98">
        <v>0</v>
      </c>
      <c r="D16" s="91" t="s">
        <v>182</v>
      </c>
      <c r="E16" s="99">
        <v>0</v>
      </c>
      <c r="K16" s="90"/>
    </row>
    <row r="17" spans="1:11">
      <c r="C17" s="98">
        <v>0</v>
      </c>
      <c r="D17" s="91" t="s">
        <v>183</v>
      </c>
      <c r="E17" s="99">
        <v>0</v>
      </c>
      <c r="K17" s="90"/>
    </row>
    <row r="18" spans="1:11" ht="15" thickBot="1">
      <c r="C18" s="100">
        <f>SUM(C4:C17)</f>
        <v>38</v>
      </c>
      <c r="D18" s="101" t="s">
        <v>642</v>
      </c>
      <c r="E18" s="102">
        <f>SUM(E4:E17)</f>
        <v>6</v>
      </c>
      <c r="K18" s="90"/>
    </row>
    <row r="19" spans="1:11">
      <c r="K19" s="90"/>
    </row>
    <row r="20" spans="1:11" ht="15" thickBot="1">
      <c r="K20" s="90"/>
    </row>
    <row r="21" spans="1:11">
      <c r="A21" s="160" t="s">
        <v>658</v>
      </c>
      <c r="B21" s="451" t="s">
        <v>654</v>
      </c>
      <c r="C21" s="452"/>
      <c r="D21" s="452"/>
      <c r="E21" s="452"/>
      <c r="F21" s="452"/>
      <c r="G21" s="452"/>
      <c r="H21" s="453"/>
      <c r="K21" s="90"/>
    </row>
    <row r="22" spans="1:11">
      <c r="A22" s="161"/>
      <c r="B22" s="162" t="s">
        <v>644</v>
      </c>
      <c r="C22" s="94" t="s">
        <v>659</v>
      </c>
      <c r="D22" s="94" t="s">
        <v>646</v>
      </c>
      <c r="E22" s="94" t="s">
        <v>647</v>
      </c>
      <c r="F22" s="94" t="s">
        <v>648</v>
      </c>
      <c r="G22" s="94" t="s">
        <v>649</v>
      </c>
      <c r="H22" s="104" t="s">
        <v>660</v>
      </c>
      <c r="K22" s="90"/>
    </row>
    <row r="23" spans="1:11" ht="15">
      <c r="A23" s="161"/>
      <c r="B23" s="255"/>
      <c r="C23" s="256"/>
      <c r="D23" s="256"/>
      <c r="E23" s="256"/>
      <c r="F23" s="256"/>
      <c r="G23" s="256"/>
      <c r="H23" s="257"/>
      <c r="K23" s="90"/>
    </row>
    <row r="24" spans="1:11" ht="15">
      <c r="A24" s="279"/>
      <c r="B24" s="283"/>
      <c r="C24" s="279" t="s">
        <v>177</v>
      </c>
      <c r="D24" s="284"/>
      <c r="E24" s="290">
        <v>45352</v>
      </c>
      <c r="F24" s="281">
        <v>36000</v>
      </c>
      <c r="G24" s="284"/>
      <c r="H24" s="285"/>
      <c r="K24" s="90"/>
    </row>
    <row r="25" spans="1:11" ht="15">
      <c r="A25" s="279"/>
      <c r="B25" s="283"/>
      <c r="C25" s="279" t="s">
        <v>177</v>
      </c>
      <c r="D25" s="284"/>
      <c r="E25" s="290">
        <v>45352</v>
      </c>
      <c r="F25" s="281">
        <v>36000</v>
      </c>
      <c r="G25" s="284"/>
      <c r="H25" s="285"/>
      <c r="K25" s="90"/>
    </row>
    <row r="26" spans="1:11" ht="15">
      <c r="B26" s="278"/>
      <c r="C26" s="279" t="s">
        <v>177</v>
      </c>
      <c r="D26" s="280"/>
      <c r="E26" s="290">
        <v>45352</v>
      </c>
      <c r="F26" s="281">
        <v>36000</v>
      </c>
      <c r="G26" s="279"/>
      <c r="H26" s="282"/>
      <c r="K26" s="90"/>
    </row>
    <row r="27" spans="1:11" ht="15">
      <c r="B27" s="278"/>
      <c r="C27" s="279" t="s">
        <v>177</v>
      </c>
      <c r="D27" s="280"/>
      <c r="E27" s="290">
        <v>45352</v>
      </c>
      <c r="F27" s="281">
        <v>36000</v>
      </c>
      <c r="G27" s="279"/>
      <c r="H27" s="282"/>
      <c r="K27" s="90"/>
    </row>
    <row r="28" spans="1:11" ht="15">
      <c r="B28" s="278"/>
      <c r="C28" s="279" t="s">
        <v>177</v>
      </c>
      <c r="D28" s="280"/>
      <c r="E28" s="290">
        <v>45352</v>
      </c>
      <c r="F28" s="281">
        <v>36000</v>
      </c>
      <c r="G28" s="279"/>
      <c r="H28" s="282"/>
      <c r="K28" s="90"/>
    </row>
    <row r="29" spans="1:11" ht="15">
      <c r="B29" s="278"/>
      <c r="C29" s="279" t="s">
        <v>177</v>
      </c>
      <c r="D29" s="280"/>
      <c r="E29" s="290">
        <v>45352</v>
      </c>
      <c r="F29" s="281">
        <v>36000</v>
      </c>
      <c r="G29" s="279"/>
      <c r="H29" s="282"/>
      <c r="K29" s="90"/>
    </row>
    <row r="30" spans="1:11" ht="15">
      <c r="B30" s="278"/>
      <c r="C30" s="279" t="s">
        <v>177</v>
      </c>
      <c r="D30" s="280"/>
      <c r="E30" s="290">
        <v>45352</v>
      </c>
      <c r="F30" s="281">
        <v>36000</v>
      </c>
      <c r="G30" s="279"/>
      <c r="H30" s="282"/>
      <c r="K30" s="90"/>
    </row>
    <row r="31" spans="1:11" ht="15">
      <c r="B31" s="278"/>
      <c r="C31" s="279" t="s">
        <v>177</v>
      </c>
      <c r="D31" s="280"/>
      <c r="E31" s="290">
        <v>45352</v>
      </c>
      <c r="F31" s="281">
        <v>36000</v>
      </c>
      <c r="G31" s="279"/>
      <c r="H31" s="282"/>
      <c r="K31" s="90"/>
    </row>
    <row r="32" spans="1:11" ht="15">
      <c r="B32" s="278"/>
      <c r="C32" s="279" t="s">
        <v>177</v>
      </c>
      <c r="D32" s="280"/>
      <c r="E32" s="290">
        <v>45352</v>
      </c>
      <c r="F32" s="281">
        <v>36000</v>
      </c>
      <c r="G32" s="279"/>
      <c r="H32" s="282"/>
      <c r="K32" s="90"/>
    </row>
    <row r="33" spans="2:11" ht="15">
      <c r="B33" s="278"/>
      <c r="C33" s="279" t="s">
        <v>177</v>
      </c>
      <c r="D33" s="280"/>
      <c r="E33" s="290">
        <v>45352</v>
      </c>
      <c r="F33" s="281">
        <v>36000</v>
      </c>
      <c r="G33" s="279"/>
      <c r="H33" s="282"/>
      <c r="K33" s="90"/>
    </row>
    <row r="34" spans="2:11" ht="15">
      <c r="B34" s="278"/>
      <c r="C34" s="279" t="s">
        <v>177</v>
      </c>
      <c r="D34" s="280"/>
      <c r="E34" s="290">
        <v>45352</v>
      </c>
      <c r="F34" s="281">
        <v>36000</v>
      </c>
      <c r="G34" s="279"/>
      <c r="H34" s="282"/>
      <c r="K34" s="90"/>
    </row>
    <row r="35" spans="2:11" ht="15">
      <c r="B35" s="278"/>
      <c r="C35" s="279" t="s">
        <v>177</v>
      </c>
      <c r="D35" s="280"/>
      <c r="E35" s="290">
        <v>45352</v>
      </c>
      <c r="F35" s="281">
        <v>36000</v>
      </c>
      <c r="G35" s="279"/>
      <c r="H35" s="282"/>
      <c r="K35" s="90"/>
    </row>
    <row r="36" spans="2:11" ht="15">
      <c r="B36" s="278"/>
      <c r="C36" s="279" t="s">
        <v>177</v>
      </c>
      <c r="D36" s="280"/>
      <c r="E36" s="290">
        <v>45352</v>
      </c>
      <c r="F36" s="281">
        <v>36000</v>
      </c>
      <c r="G36" s="279"/>
      <c r="H36" s="282"/>
      <c r="K36" s="90"/>
    </row>
    <row r="37" spans="2:11" ht="15">
      <c r="B37" s="278"/>
      <c r="C37" s="279" t="s">
        <v>177</v>
      </c>
      <c r="D37" s="280"/>
      <c r="E37" s="290">
        <v>45352</v>
      </c>
      <c r="F37" s="281">
        <v>36000</v>
      </c>
      <c r="G37" s="279"/>
      <c r="H37" s="282"/>
      <c r="K37" s="90"/>
    </row>
    <row r="38" spans="2:11" ht="15">
      <c r="B38" s="278"/>
      <c r="C38" s="279" t="s">
        <v>177</v>
      </c>
      <c r="D38" s="280"/>
      <c r="E38" s="290">
        <v>45352</v>
      </c>
      <c r="F38" s="281">
        <v>36000</v>
      </c>
      <c r="G38" s="279"/>
      <c r="H38" s="282"/>
      <c r="K38" s="90"/>
    </row>
    <row r="39" spans="2:11" ht="15">
      <c r="B39" s="278"/>
      <c r="C39" s="279" t="s">
        <v>177</v>
      </c>
      <c r="D39" s="280"/>
      <c r="E39" s="290">
        <v>45352</v>
      </c>
      <c r="F39" s="281">
        <v>36000</v>
      </c>
      <c r="G39" s="279"/>
      <c r="H39" s="282"/>
      <c r="K39" s="90"/>
    </row>
    <row r="40" spans="2:11" ht="15">
      <c r="B40" s="278"/>
      <c r="C40" s="279" t="s">
        <v>177</v>
      </c>
      <c r="D40" s="280"/>
      <c r="E40" s="290">
        <v>45352</v>
      </c>
      <c r="F40" s="281">
        <v>36000</v>
      </c>
      <c r="G40" s="279"/>
      <c r="H40" s="282"/>
      <c r="K40" s="90"/>
    </row>
    <row r="41" spans="2:11" ht="15">
      <c r="B41" s="278"/>
      <c r="C41" s="279" t="s">
        <v>177</v>
      </c>
      <c r="D41" s="280"/>
      <c r="E41" s="290">
        <v>45352</v>
      </c>
      <c r="F41" s="281">
        <v>36000</v>
      </c>
      <c r="G41" s="279"/>
      <c r="H41" s="282"/>
      <c r="K41" s="90"/>
    </row>
    <row r="42" spans="2:11" ht="15">
      <c r="B42" s="278"/>
      <c r="C42" s="279" t="s">
        <v>177</v>
      </c>
      <c r="D42" s="280"/>
      <c r="E42" s="290">
        <v>45352</v>
      </c>
      <c r="F42" s="281">
        <v>36000</v>
      </c>
      <c r="G42" s="279"/>
      <c r="H42" s="282"/>
      <c r="K42" s="90"/>
    </row>
    <row r="43" spans="2:11" ht="15">
      <c r="B43" s="105"/>
      <c r="C43" s="279" t="s">
        <v>177</v>
      </c>
      <c r="D43" s="93"/>
      <c r="E43" s="290">
        <v>45352</v>
      </c>
      <c r="F43" s="281">
        <v>36000</v>
      </c>
      <c r="G43" s="92"/>
      <c r="H43" s="106"/>
      <c r="K43" s="90"/>
    </row>
    <row r="44" spans="2:11" ht="15">
      <c r="B44" s="105"/>
      <c r="C44" s="279" t="s">
        <v>177</v>
      </c>
      <c r="D44" s="93"/>
      <c r="E44" s="290">
        <v>45352</v>
      </c>
      <c r="F44" s="281">
        <v>36000</v>
      </c>
      <c r="G44" s="92"/>
      <c r="H44" s="106"/>
      <c r="K44" s="90"/>
    </row>
    <row r="45" spans="2:11" ht="15">
      <c r="B45" s="105"/>
      <c r="C45" s="279" t="s">
        <v>177</v>
      </c>
      <c r="D45" s="93"/>
      <c r="E45" s="290">
        <v>45352</v>
      </c>
      <c r="F45" s="281">
        <v>36000</v>
      </c>
      <c r="G45" s="92"/>
      <c r="H45" s="106"/>
      <c r="K45" s="90"/>
    </row>
    <row r="46" spans="2:11" ht="15">
      <c r="B46" s="105"/>
      <c r="C46" s="279" t="s">
        <v>177</v>
      </c>
      <c r="D46" s="93"/>
      <c r="E46" s="290">
        <v>45352</v>
      </c>
      <c r="F46" s="281">
        <v>36000</v>
      </c>
      <c r="G46" s="92"/>
      <c r="H46" s="106"/>
      <c r="K46" s="90"/>
    </row>
    <row r="47" spans="2:11" ht="15">
      <c r="B47" s="105"/>
      <c r="C47" s="279" t="s">
        <v>177</v>
      </c>
      <c r="D47" s="93"/>
      <c r="E47" s="290">
        <v>45352</v>
      </c>
      <c r="F47" s="281">
        <v>36000</v>
      </c>
      <c r="G47" s="92"/>
      <c r="H47" s="106"/>
      <c r="K47" s="90"/>
    </row>
    <row r="48" spans="2:11" ht="15">
      <c r="B48" s="105"/>
      <c r="C48" s="279" t="s">
        <v>177</v>
      </c>
      <c r="D48" s="93"/>
      <c r="E48" s="290">
        <v>45352</v>
      </c>
      <c r="F48" s="281">
        <v>36000</v>
      </c>
      <c r="G48" s="92"/>
      <c r="H48" s="106"/>
      <c r="K48" s="90"/>
    </row>
    <row r="49" spans="2:11" ht="15">
      <c r="B49" s="105"/>
      <c r="C49" s="279" t="s">
        <v>177</v>
      </c>
      <c r="D49" s="93"/>
      <c r="E49" s="290">
        <v>45352</v>
      </c>
      <c r="F49" s="281">
        <v>36000</v>
      </c>
      <c r="G49" s="92"/>
      <c r="H49" s="106"/>
      <c r="K49" s="90"/>
    </row>
    <row r="50" spans="2:11" ht="15">
      <c r="B50" s="105"/>
      <c r="C50" s="279" t="s">
        <v>177</v>
      </c>
      <c r="D50" s="93"/>
      <c r="E50" s="290">
        <v>45352</v>
      </c>
      <c r="F50" s="281">
        <v>36000</v>
      </c>
      <c r="G50" s="92"/>
      <c r="H50" s="106"/>
      <c r="K50" s="90"/>
    </row>
    <row r="51" spans="2:11" ht="15">
      <c r="B51" s="105"/>
      <c r="C51" s="279" t="s">
        <v>177</v>
      </c>
      <c r="D51" s="93"/>
      <c r="E51" s="290">
        <v>45352</v>
      </c>
      <c r="F51" s="281">
        <v>36000</v>
      </c>
      <c r="G51" s="92"/>
      <c r="H51" s="106"/>
      <c r="K51" s="90"/>
    </row>
    <row r="52" spans="2:11" ht="15">
      <c r="B52" s="105"/>
      <c r="C52" s="279" t="s">
        <v>177</v>
      </c>
      <c r="D52" s="93"/>
      <c r="E52" s="290">
        <v>45352</v>
      </c>
      <c r="F52" s="281">
        <v>36000</v>
      </c>
      <c r="G52" s="92"/>
      <c r="H52" s="106"/>
      <c r="K52" s="90"/>
    </row>
    <row r="53" spans="2:11" ht="15">
      <c r="B53" s="105"/>
      <c r="C53" s="279" t="s">
        <v>177</v>
      </c>
      <c r="D53" s="93"/>
      <c r="E53" s="290">
        <v>45352</v>
      </c>
      <c r="F53" s="156">
        <v>36000</v>
      </c>
      <c r="G53" s="92"/>
      <c r="H53" s="106"/>
      <c r="K53" s="90"/>
    </row>
    <row r="54" spans="2:11" ht="15">
      <c r="B54" s="105"/>
      <c r="C54" s="279" t="s">
        <v>175</v>
      </c>
      <c r="D54" s="93"/>
      <c r="E54" s="290">
        <v>45383</v>
      </c>
      <c r="F54" s="156">
        <v>36000</v>
      </c>
      <c r="G54" s="92"/>
      <c r="H54" s="106"/>
      <c r="K54" s="90"/>
    </row>
    <row r="55" spans="2:11" ht="15">
      <c r="B55" s="105"/>
      <c r="C55" s="279" t="s">
        <v>175</v>
      </c>
      <c r="D55" s="93"/>
      <c r="E55" s="290">
        <v>45383</v>
      </c>
      <c r="F55" s="156">
        <v>36000</v>
      </c>
      <c r="G55" s="92"/>
      <c r="H55" s="106"/>
      <c r="K55" s="90"/>
    </row>
    <row r="56" spans="2:11" ht="15">
      <c r="B56" s="105"/>
      <c r="C56" s="279" t="s">
        <v>171</v>
      </c>
      <c r="D56" s="93"/>
      <c r="E56" s="290">
        <v>45383</v>
      </c>
      <c r="F56" s="156">
        <v>36000</v>
      </c>
      <c r="G56" s="92"/>
      <c r="H56" s="106"/>
      <c r="K56" s="90"/>
    </row>
    <row r="57" spans="2:11" ht="15">
      <c r="B57" s="105"/>
      <c r="C57" s="279" t="s">
        <v>171</v>
      </c>
      <c r="D57" s="93"/>
      <c r="E57" s="290">
        <v>45383</v>
      </c>
      <c r="F57" s="156">
        <v>36000</v>
      </c>
      <c r="G57" s="92"/>
      <c r="H57" s="106"/>
      <c r="K57" s="90"/>
    </row>
    <row r="58" spans="2:11" ht="15">
      <c r="B58" s="105"/>
      <c r="C58" s="279" t="s">
        <v>171</v>
      </c>
      <c r="D58" s="93"/>
      <c r="E58" s="290">
        <v>45383</v>
      </c>
      <c r="F58" s="156">
        <v>36000</v>
      </c>
      <c r="G58" s="92"/>
      <c r="H58" s="106"/>
      <c r="K58" s="90"/>
    </row>
    <row r="59" spans="2:11" ht="15">
      <c r="B59" s="105"/>
      <c r="C59" s="279" t="s">
        <v>676</v>
      </c>
      <c r="D59" s="93"/>
      <c r="E59" s="290">
        <v>45383</v>
      </c>
      <c r="F59" s="156">
        <v>36000</v>
      </c>
      <c r="G59" s="92"/>
      <c r="H59" s="106"/>
      <c r="K59" s="90"/>
    </row>
    <row r="60" spans="2:11">
      <c r="B60" s="42"/>
      <c r="C60" s="91" t="s">
        <v>656</v>
      </c>
      <c r="D60" s="157"/>
      <c r="E60" s="157">
        <v>45413</v>
      </c>
      <c r="F60" s="252">
        <v>36000</v>
      </c>
      <c r="H60" s="31"/>
      <c r="K60" s="90"/>
    </row>
    <row r="61" spans="2:11" ht="15" thickBot="1">
      <c r="B61" s="43"/>
      <c r="C61" s="15" t="s">
        <v>665</v>
      </c>
      <c r="D61" s="15"/>
      <c r="E61" s="253">
        <v>45413</v>
      </c>
      <c r="F61" s="268">
        <v>36000</v>
      </c>
      <c r="G61" s="15"/>
      <c r="H61" s="33"/>
      <c r="K61" s="90"/>
    </row>
    <row r="62" spans="2:11" ht="15" thickBot="1"/>
    <row r="63" spans="2:11">
      <c r="B63" s="454" t="s">
        <v>639</v>
      </c>
      <c r="C63" s="455"/>
      <c r="D63" s="455"/>
      <c r="E63" s="455"/>
      <c r="F63" s="455"/>
      <c r="G63" s="455"/>
      <c r="H63" s="456"/>
    </row>
    <row r="64" spans="2:11">
      <c r="B64" s="109" t="s">
        <v>644</v>
      </c>
      <c r="C64" s="109" t="s">
        <v>659</v>
      </c>
      <c r="D64" s="109" t="s">
        <v>646</v>
      </c>
      <c r="E64" s="109" t="s">
        <v>647</v>
      </c>
      <c r="F64" s="109" t="s">
        <v>648</v>
      </c>
      <c r="G64" s="109" t="s">
        <v>649</v>
      </c>
      <c r="H64" s="109" t="s">
        <v>660</v>
      </c>
    </row>
    <row r="65" spans="1:8">
      <c r="A65" t="s">
        <v>210</v>
      </c>
      <c r="B65" s="92" t="s">
        <v>678</v>
      </c>
      <c r="C65" s="92" t="s">
        <v>676</v>
      </c>
      <c r="D65" s="93">
        <v>45047</v>
      </c>
      <c r="E65" s="93">
        <v>45323</v>
      </c>
      <c r="F65" s="159">
        <v>36077.019999999997</v>
      </c>
      <c r="G65" s="92"/>
      <c r="H65" s="92"/>
    </row>
    <row r="66" spans="1:8">
      <c r="A66" t="s">
        <v>207</v>
      </c>
      <c r="B66" t="s">
        <v>679</v>
      </c>
      <c r="C66" t="s">
        <v>677</v>
      </c>
      <c r="D66" s="30">
        <v>45047</v>
      </c>
      <c r="E66" s="93">
        <v>45323</v>
      </c>
      <c r="F66" s="158">
        <v>36077.019999999997</v>
      </c>
    </row>
    <row r="67" spans="1:8">
      <c r="A67" t="s">
        <v>291</v>
      </c>
      <c r="B67" t="s">
        <v>680</v>
      </c>
      <c r="C67" t="s">
        <v>681</v>
      </c>
      <c r="D67" s="30">
        <v>45047</v>
      </c>
      <c r="E67" s="93">
        <v>45323</v>
      </c>
      <c r="F67" s="158">
        <v>36077.019999999997</v>
      </c>
    </row>
    <row r="68" spans="1:8">
      <c r="A68" t="s">
        <v>209</v>
      </c>
      <c r="B68" t="s">
        <v>107</v>
      </c>
      <c r="C68" t="s">
        <v>665</v>
      </c>
      <c r="D68" s="30">
        <v>45047</v>
      </c>
      <c r="E68" s="93">
        <v>45323</v>
      </c>
      <c r="F68" s="158">
        <v>36077.019999999997</v>
      </c>
    </row>
    <row r="69" spans="1:8">
      <c r="A69" t="s">
        <v>211</v>
      </c>
      <c r="B69" t="s">
        <v>682</v>
      </c>
      <c r="C69" t="s">
        <v>683</v>
      </c>
      <c r="D69" s="30">
        <v>45413</v>
      </c>
      <c r="E69" s="93">
        <v>45323</v>
      </c>
      <c r="F69" s="158">
        <v>36077.019999999997</v>
      </c>
    </row>
    <row r="70" spans="1:8">
      <c r="A70" t="s">
        <v>212</v>
      </c>
      <c r="B70" t="s">
        <v>166</v>
      </c>
      <c r="C70" t="s">
        <v>683</v>
      </c>
      <c r="D70" s="30">
        <v>45047</v>
      </c>
      <c r="E70" s="93">
        <v>45323</v>
      </c>
      <c r="F70" s="158">
        <v>36077.019999999997</v>
      </c>
    </row>
  </sheetData>
  <mergeCells count="2">
    <mergeCell ref="B21:H21"/>
    <mergeCell ref="B63:H6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323F-D7C5-4A95-9988-DCCB061A9A2B}">
  <dimension ref="A1:L204"/>
  <sheetViews>
    <sheetView workbookViewId="0">
      <selection activeCell="E7" sqref="E7"/>
    </sheetView>
  </sheetViews>
  <sheetFormatPr defaultRowHeight="14.65"/>
  <cols>
    <col min="1" max="1" width="11.5703125" customWidth="1"/>
    <col min="2" max="2" width="37.140625" customWidth="1"/>
    <col min="3" max="3" width="20.28515625" customWidth="1"/>
    <col min="4" max="4" width="33.7109375" customWidth="1"/>
    <col min="5" max="5" width="23.7109375" customWidth="1"/>
    <col min="6" max="6" width="26.42578125" customWidth="1"/>
    <col min="7" max="8" width="24.85546875" customWidth="1"/>
    <col min="9" max="9" width="34.42578125" customWidth="1"/>
    <col min="10" max="10" width="29.5703125" customWidth="1"/>
    <col min="11" max="11" width="22.7109375" bestFit="1" customWidth="1"/>
    <col min="12" max="12" width="27.7109375" bestFit="1" customWidth="1"/>
    <col min="13" max="13" width="19.42578125" customWidth="1"/>
  </cols>
  <sheetData>
    <row r="1" spans="1:12" ht="15" thickBot="1">
      <c r="A1" s="79" t="s">
        <v>186</v>
      </c>
      <c r="B1" s="77" t="s">
        <v>185</v>
      </c>
      <c r="C1" s="77" t="s">
        <v>332</v>
      </c>
      <c r="D1" s="22" t="s">
        <v>312</v>
      </c>
      <c r="E1" s="22" t="s">
        <v>341</v>
      </c>
      <c r="F1" s="22" t="s">
        <v>613</v>
      </c>
      <c r="G1" s="22" t="s">
        <v>623</v>
      </c>
      <c r="H1" s="22" t="s">
        <v>624</v>
      </c>
      <c r="I1" s="22" t="s">
        <v>625</v>
      </c>
      <c r="J1" s="22" t="s">
        <v>626</v>
      </c>
      <c r="K1" s="22" t="s">
        <v>627</v>
      </c>
      <c r="L1" s="22" t="s">
        <v>628</v>
      </c>
    </row>
    <row r="2" spans="1:12">
      <c r="A2" s="75" t="s">
        <v>582</v>
      </c>
      <c r="B2" s="34" t="s">
        <v>583</v>
      </c>
      <c r="C2" s="80" t="s">
        <v>574</v>
      </c>
      <c r="D2" s="13" t="s">
        <v>584</v>
      </c>
      <c r="E2" s="14">
        <v>44844</v>
      </c>
      <c r="F2" s="19">
        <v>0</v>
      </c>
      <c r="G2" s="19">
        <v>0</v>
      </c>
      <c r="H2" s="19">
        <v>0</v>
      </c>
      <c r="I2" s="19"/>
      <c r="J2" s="38"/>
      <c r="K2" s="13"/>
      <c r="L2" s="28"/>
    </row>
    <row r="3" spans="1:12">
      <c r="A3" s="76" t="s">
        <v>585</v>
      </c>
      <c r="B3" s="35" t="s">
        <v>586</v>
      </c>
      <c r="C3" s="81" t="s">
        <v>579</v>
      </c>
      <c r="D3" t="s">
        <v>584</v>
      </c>
      <c r="E3" s="30">
        <v>44844</v>
      </c>
      <c r="F3" s="12">
        <v>0</v>
      </c>
      <c r="G3" s="12">
        <v>0</v>
      </c>
      <c r="H3" s="12">
        <v>0</v>
      </c>
      <c r="I3" s="12"/>
      <c r="J3" s="39"/>
      <c r="L3" s="31"/>
    </row>
    <row r="4" spans="1:12">
      <c r="A4" s="76" t="s">
        <v>587</v>
      </c>
      <c r="B4" s="35" t="s">
        <v>588</v>
      </c>
      <c r="C4" s="81" t="s">
        <v>550</v>
      </c>
      <c r="D4" t="s">
        <v>584</v>
      </c>
      <c r="E4" s="30">
        <v>44669</v>
      </c>
      <c r="F4" s="12">
        <v>0</v>
      </c>
      <c r="G4" s="12">
        <v>0</v>
      </c>
      <c r="H4" s="12">
        <v>0</v>
      </c>
      <c r="I4" s="12"/>
      <c r="J4" s="39"/>
      <c r="L4" s="31"/>
    </row>
    <row r="5" spans="1:12">
      <c r="A5" s="73" t="s">
        <v>395</v>
      </c>
      <c r="B5" s="29" t="s">
        <v>396</v>
      </c>
      <c r="C5" s="81" t="s">
        <v>397</v>
      </c>
      <c r="D5" t="s">
        <v>368</v>
      </c>
      <c r="E5" s="30">
        <v>45028</v>
      </c>
      <c r="F5" s="12">
        <v>0</v>
      </c>
      <c r="G5" s="54">
        <v>10900</v>
      </c>
      <c r="H5" s="54">
        <v>10900</v>
      </c>
      <c r="I5" s="54"/>
      <c r="J5" s="55"/>
      <c r="L5" s="31"/>
    </row>
    <row r="6" spans="1:12">
      <c r="A6" s="73" t="s">
        <v>399</v>
      </c>
      <c r="B6" s="29" t="s">
        <v>400</v>
      </c>
      <c r="C6" s="81" t="s">
        <v>397</v>
      </c>
      <c r="D6" t="s">
        <v>368</v>
      </c>
      <c r="E6" s="30">
        <v>45028</v>
      </c>
      <c r="F6" s="12">
        <v>0</v>
      </c>
      <c r="G6" s="54">
        <v>10900</v>
      </c>
      <c r="H6" s="54">
        <v>10900</v>
      </c>
      <c r="I6" s="54"/>
      <c r="J6" s="55"/>
      <c r="L6" s="31"/>
    </row>
    <row r="7" spans="1:12">
      <c r="A7" s="73" t="s">
        <v>402</v>
      </c>
      <c r="B7" s="29" t="s">
        <v>403</v>
      </c>
      <c r="C7" s="81" t="s">
        <v>397</v>
      </c>
      <c r="D7" t="s">
        <v>368</v>
      </c>
      <c r="E7" s="30">
        <v>45028</v>
      </c>
      <c r="F7" s="12">
        <v>0</v>
      </c>
      <c r="G7" s="54">
        <v>10900</v>
      </c>
      <c r="H7" s="54">
        <v>10900</v>
      </c>
      <c r="I7" s="54"/>
      <c r="J7" s="55"/>
      <c r="L7" s="31"/>
    </row>
    <row r="8" spans="1:12">
      <c r="A8" s="73" t="s">
        <v>404</v>
      </c>
      <c r="B8" s="29" t="s">
        <v>405</v>
      </c>
      <c r="C8" s="81" t="s">
        <v>397</v>
      </c>
      <c r="D8" t="s">
        <v>368</v>
      </c>
      <c r="E8" s="30">
        <v>45028</v>
      </c>
      <c r="F8" s="12">
        <v>0</v>
      </c>
      <c r="G8" s="54">
        <v>10900</v>
      </c>
      <c r="H8" s="54">
        <v>10900</v>
      </c>
      <c r="I8" s="54"/>
      <c r="J8" s="55"/>
      <c r="L8" s="31"/>
    </row>
    <row r="9" spans="1:12">
      <c r="A9" s="73" t="s">
        <v>406</v>
      </c>
      <c r="B9" s="29" t="s">
        <v>407</v>
      </c>
      <c r="C9" s="81" t="s">
        <v>397</v>
      </c>
      <c r="D9" t="s">
        <v>368</v>
      </c>
      <c r="E9" s="30">
        <v>45028</v>
      </c>
      <c r="F9" s="12">
        <v>0</v>
      </c>
      <c r="G9" s="54">
        <v>10900</v>
      </c>
      <c r="H9" s="54">
        <v>10900</v>
      </c>
      <c r="I9" s="54"/>
      <c r="J9" s="55"/>
      <c r="L9" s="31"/>
    </row>
    <row r="10" spans="1:12">
      <c r="A10" s="73" t="s">
        <v>408</v>
      </c>
      <c r="B10" s="29" t="s">
        <v>409</v>
      </c>
      <c r="C10" s="81" t="s">
        <v>397</v>
      </c>
      <c r="D10" t="s">
        <v>368</v>
      </c>
      <c r="E10" s="30">
        <v>45028</v>
      </c>
      <c r="F10" s="12">
        <v>0</v>
      </c>
      <c r="G10" s="54">
        <v>10900</v>
      </c>
      <c r="H10" s="54">
        <v>10900</v>
      </c>
      <c r="I10" s="54"/>
      <c r="J10" s="55"/>
      <c r="L10" s="31"/>
    </row>
    <row r="11" spans="1:12">
      <c r="A11" s="73" t="s">
        <v>410</v>
      </c>
      <c r="B11" s="29" t="s">
        <v>411</v>
      </c>
      <c r="C11" s="81" t="s">
        <v>397</v>
      </c>
      <c r="D11" t="s">
        <v>368</v>
      </c>
      <c r="E11" s="30">
        <v>45028</v>
      </c>
      <c r="F11" s="12">
        <v>0</v>
      </c>
      <c r="G11" s="54">
        <v>10900</v>
      </c>
      <c r="H11" s="54">
        <v>10900</v>
      </c>
      <c r="I11" s="54"/>
      <c r="J11" s="55"/>
      <c r="L11" s="31"/>
    </row>
    <row r="12" spans="1:12">
      <c r="A12" s="73" t="s">
        <v>412</v>
      </c>
      <c r="B12" s="29" t="s">
        <v>413</v>
      </c>
      <c r="C12" s="81" t="s">
        <v>397</v>
      </c>
      <c r="D12" t="s">
        <v>368</v>
      </c>
      <c r="E12" s="30">
        <v>45028</v>
      </c>
      <c r="F12" s="12">
        <v>0</v>
      </c>
      <c r="G12" s="54">
        <v>10900</v>
      </c>
      <c r="H12" s="54">
        <v>10900</v>
      </c>
      <c r="I12" s="54"/>
      <c r="J12" s="55"/>
      <c r="L12" s="31"/>
    </row>
    <row r="13" spans="1:12">
      <c r="A13" s="73" t="s">
        <v>414</v>
      </c>
      <c r="B13" s="29" t="s">
        <v>415</v>
      </c>
      <c r="C13" s="81" t="s">
        <v>397</v>
      </c>
      <c r="D13" t="s">
        <v>368</v>
      </c>
      <c r="E13" s="30">
        <v>45028</v>
      </c>
      <c r="F13" s="12">
        <v>0</v>
      </c>
      <c r="G13" s="54">
        <v>10900</v>
      </c>
      <c r="H13" s="54">
        <v>10900</v>
      </c>
      <c r="I13" s="54"/>
      <c r="J13" s="55"/>
      <c r="L13" s="31"/>
    </row>
    <row r="14" spans="1:12">
      <c r="A14" s="73" t="s">
        <v>416</v>
      </c>
      <c r="B14" s="29" t="s">
        <v>417</v>
      </c>
      <c r="C14" s="81" t="s">
        <v>397</v>
      </c>
      <c r="D14" t="s">
        <v>368</v>
      </c>
      <c r="E14" s="30">
        <v>45028</v>
      </c>
      <c r="F14" s="12">
        <v>0</v>
      </c>
      <c r="G14" s="54">
        <v>10900</v>
      </c>
      <c r="H14" s="54">
        <v>10900</v>
      </c>
      <c r="I14" s="54"/>
      <c r="J14" s="55"/>
      <c r="L14" s="31"/>
    </row>
    <row r="15" spans="1:12">
      <c r="A15" s="73" t="s">
        <v>418</v>
      </c>
      <c r="B15" s="29" t="s">
        <v>419</v>
      </c>
      <c r="C15" s="81" t="s">
        <v>397</v>
      </c>
      <c r="D15" t="s">
        <v>368</v>
      </c>
      <c r="E15" s="30">
        <v>45028</v>
      </c>
      <c r="F15" s="12">
        <v>0</v>
      </c>
      <c r="G15" s="54">
        <v>10900</v>
      </c>
      <c r="H15" s="54">
        <v>10900</v>
      </c>
      <c r="I15" s="54"/>
      <c r="J15" s="55"/>
      <c r="L15" s="31"/>
    </row>
    <row r="16" spans="1:12">
      <c r="A16" s="73" t="s">
        <v>420</v>
      </c>
      <c r="B16" s="29" t="s">
        <v>421</v>
      </c>
      <c r="C16" s="81" t="s">
        <v>397</v>
      </c>
      <c r="D16" t="s">
        <v>368</v>
      </c>
      <c r="E16" s="30">
        <v>45028</v>
      </c>
      <c r="F16" s="12">
        <v>0</v>
      </c>
      <c r="G16" s="54">
        <v>10900</v>
      </c>
      <c r="H16" s="54">
        <v>10900</v>
      </c>
      <c r="I16" s="54"/>
      <c r="J16" s="55"/>
      <c r="L16" s="31"/>
    </row>
    <row r="17" spans="1:12">
      <c r="A17" s="73" t="s">
        <v>422</v>
      </c>
      <c r="B17" s="29" t="s">
        <v>423</v>
      </c>
      <c r="C17" s="81" t="s">
        <v>397</v>
      </c>
      <c r="D17" t="s">
        <v>368</v>
      </c>
      <c r="E17" s="30">
        <v>45028</v>
      </c>
      <c r="F17" s="12">
        <v>0</v>
      </c>
      <c r="G17" s="54">
        <v>10900</v>
      </c>
      <c r="H17" s="54">
        <v>10900</v>
      </c>
      <c r="I17" s="54"/>
      <c r="J17" s="55"/>
      <c r="L17" s="31"/>
    </row>
    <row r="18" spans="1:12">
      <c r="A18" s="73" t="s">
        <v>424</v>
      </c>
      <c r="B18" s="29" t="s">
        <v>425</v>
      </c>
      <c r="C18" s="81" t="s">
        <v>397</v>
      </c>
      <c r="D18" t="s">
        <v>368</v>
      </c>
      <c r="E18" s="30">
        <v>45028</v>
      </c>
      <c r="F18" s="12">
        <v>0</v>
      </c>
      <c r="G18" s="54">
        <v>10900</v>
      </c>
      <c r="H18" s="54">
        <v>10900</v>
      </c>
      <c r="I18" s="54"/>
      <c r="J18" s="55"/>
      <c r="L18" s="31"/>
    </row>
    <row r="19" spans="1:12">
      <c r="A19" s="73" t="s">
        <v>426</v>
      </c>
      <c r="B19" s="29" t="s">
        <v>427</v>
      </c>
      <c r="C19" s="81" t="s">
        <v>397</v>
      </c>
      <c r="D19" t="s">
        <v>368</v>
      </c>
      <c r="E19" s="30">
        <v>45028</v>
      </c>
      <c r="F19" s="12">
        <v>0</v>
      </c>
      <c r="G19" s="54">
        <v>10900</v>
      </c>
      <c r="H19" s="54">
        <v>10900</v>
      </c>
      <c r="I19" s="54"/>
      <c r="J19" s="55"/>
      <c r="L19" s="31"/>
    </row>
    <row r="20" spans="1:12">
      <c r="A20" s="73" t="s">
        <v>428</v>
      </c>
      <c r="B20" s="29" t="s">
        <v>429</v>
      </c>
      <c r="C20" s="81" t="s">
        <v>397</v>
      </c>
      <c r="D20" t="s">
        <v>368</v>
      </c>
      <c r="E20" s="30">
        <v>45028</v>
      </c>
      <c r="F20" s="12">
        <v>0</v>
      </c>
      <c r="G20" s="54">
        <v>10900</v>
      </c>
      <c r="H20" s="54">
        <v>10900</v>
      </c>
      <c r="I20" s="54"/>
      <c r="J20" s="55"/>
      <c r="L20" s="31"/>
    </row>
    <row r="21" spans="1:12">
      <c r="A21" s="73" t="s">
        <v>430</v>
      </c>
      <c r="B21" s="29" t="s">
        <v>431</v>
      </c>
      <c r="C21" s="81" t="s">
        <v>397</v>
      </c>
      <c r="D21" t="s">
        <v>368</v>
      </c>
      <c r="E21" s="30">
        <v>45028</v>
      </c>
      <c r="F21" s="12">
        <v>0</v>
      </c>
      <c r="G21" s="54">
        <v>10900</v>
      </c>
      <c r="H21" s="54">
        <v>10900</v>
      </c>
      <c r="I21" s="54"/>
      <c r="J21" s="55"/>
      <c r="L21" s="31"/>
    </row>
    <row r="22" spans="1:12" ht="15" thickBot="1">
      <c r="A22" s="74" t="s">
        <v>432</v>
      </c>
      <c r="B22" s="32" t="s">
        <v>433</v>
      </c>
      <c r="C22" s="82" t="s">
        <v>397</v>
      </c>
      <c r="D22" s="15" t="s">
        <v>368</v>
      </c>
      <c r="E22" s="16">
        <v>45028</v>
      </c>
      <c r="F22" s="20">
        <v>0</v>
      </c>
      <c r="G22" s="56">
        <v>10900</v>
      </c>
      <c r="H22" s="56">
        <v>10900</v>
      </c>
      <c r="I22" s="56"/>
      <c r="J22" s="57"/>
      <c r="K22" s="15"/>
      <c r="L22" s="33"/>
    </row>
    <row r="23" spans="1:12" ht="17.100000000000001" customHeight="1">
      <c r="A23" s="72" t="s">
        <v>434</v>
      </c>
      <c r="B23" s="27" t="s">
        <v>435</v>
      </c>
      <c r="C23" s="29" t="s">
        <v>397</v>
      </c>
      <c r="D23" s="41" t="s">
        <v>368</v>
      </c>
      <c r="E23" s="14">
        <v>45028</v>
      </c>
      <c r="F23" s="19">
        <v>0</v>
      </c>
      <c r="G23" s="52">
        <v>10900</v>
      </c>
      <c r="H23" s="52">
        <v>10900</v>
      </c>
      <c r="I23" s="52"/>
      <c r="J23" s="53"/>
      <c r="K23" s="13"/>
      <c r="L23" s="28"/>
    </row>
    <row r="24" spans="1:12" ht="18.600000000000001" customHeight="1">
      <c r="A24" s="73" t="s">
        <v>436</v>
      </c>
      <c r="B24" s="29" t="s">
        <v>437</v>
      </c>
      <c r="C24" s="29" t="s">
        <v>397</v>
      </c>
      <c r="D24" s="42" t="s">
        <v>368</v>
      </c>
      <c r="E24" s="30">
        <v>45028</v>
      </c>
      <c r="F24" s="12">
        <v>0</v>
      </c>
      <c r="G24" s="54">
        <v>10900</v>
      </c>
      <c r="H24" s="54">
        <v>10900</v>
      </c>
      <c r="I24" s="54"/>
      <c r="J24" s="55"/>
      <c r="L24" s="31"/>
    </row>
    <row r="25" spans="1:12" ht="18.600000000000001" customHeight="1">
      <c r="A25" s="73" t="s">
        <v>438</v>
      </c>
      <c r="B25" s="29" t="s">
        <v>439</v>
      </c>
      <c r="C25" s="29" t="s">
        <v>397</v>
      </c>
      <c r="D25" s="42" t="s">
        <v>368</v>
      </c>
      <c r="E25" s="30">
        <v>45028</v>
      </c>
      <c r="F25" s="12">
        <v>0</v>
      </c>
      <c r="G25" s="54">
        <v>10900</v>
      </c>
      <c r="H25" s="54">
        <v>10900</v>
      </c>
      <c r="I25" s="54"/>
      <c r="J25" s="55"/>
      <c r="L25" s="31"/>
    </row>
    <row r="26" spans="1:12" ht="18.600000000000001" customHeight="1">
      <c r="A26" s="73" t="s">
        <v>440</v>
      </c>
      <c r="B26" s="29" t="s">
        <v>441</v>
      </c>
      <c r="C26" s="29" t="s">
        <v>397</v>
      </c>
      <c r="D26" s="42" t="s">
        <v>368</v>
      </c>
      <c r="E26" s="30">
        <v>45028</v>
      </c>
      <c r="F26" s="12">
        <v>0</v>
      </c>
      <c r="G26" s="54">
        <v>10900</v>
      </c>
      <c r="H26" s="54">
        <v>10900</v>
      </c>
      <c r="I26" s="54"/>
      <c r="J26" s="55"/>
      <c r="L26" s="31"/>
    </row>
    <row r="27" spans="1:12" ht="18.600000000000001" customHeight="1">
      <c r="A27" s="73" t="s">
        <v>442</v>
      </c>
      <c r="B27" s="29" t="s">
        <v>443</v>
      </c>
      <c r="C27" s="29" t="s">
        <v>397</v>
      </c>
      <c r="D27" s="42" t="s">
        <v>368</v>
      </c>
      <c r="E27" s="30">
        <v>45028</v>
      </c>
      <c r="F27" s="12">
        <v>0</v>
      </c>
      <c r="G27" s="54">
        <v>10900</v>
      </c>
      <c r="H27" s="54">
        <v>10900</v>
      </c>
      <c r="I27" s="54"/>
      <c r="J27" s="55"/>
      <c r="L27" s="31"/>
    </row>
    <row r="28" spans="1:12" ht="18.600000000000001" customHeight="1">
      <c r="A28" s="73" t="s">
        <v>444</v>
      </c>
      <c r="B28" s="29" t="s">
        <v>445</v>
      </c>
      <c r="C28" s="29" t="s">
        <v>397</v>
      </c>
      <c r="D28" s="42" t="s">
        <v>368</v>
      </c>
      <c r="E28" s="30">
        <v>45028</v>
      </c>
      <c r="F28" s="12">
        <v>0</v>
      </c>
      <c r="G28" s="54">
        <v>10900</v>
      </c>
      <c r="H28" s="54">
        <v>10900</v>
      </c>
      <c r="I28" s="54"/>
      <c r="J28" s="55"/>
      <c r="L28" s="31"/>
    </row>
    <row r="29" spans="1:12" ht="18.600000000000001" customHeight="1">
      <c r="A29" s="73" t="s">
        <v>446</v>
      </c>
      <c r="B29" s="29" t="s">
        <v>447</v>
      </c>
      <c r="C29" s="29" t="s">
        <v>397</v>
      </c>
      <c r="D29" s="42" t="s">
        <v>368</v>
      </c>
      <c r="E29" s="30">
        <v>45028</v>
      </c>
      <c r="F29" s="12">
        <v>0</v>
      </c>
      <c r="G29" s="54">
        <v>10900</v>
      </c>
      <c r="H29" s="54">
        <v>10900</v>
      </c>
      <c r="I29" s="54"/>
      <c r="J29" s="55"/>
      <c r="L29" s="31"/>
    </row>
    <row r="30" spans="1:12" ht="18.600000000000001" customHeight="1">
      <c r="A30" s="73" t="s">
        <v>448</v>
      </c>
      <c r="B30" s="29" t="s">
        <v>449</v>
      </c>
      <c r="C30" s="29" t="s">
        <v>397</v>
      </c>
      <c r="D30" s="42" t="s">
        <v>368</v>
      </c>
      <c r="E30" s="30">
        <v>45028</v>
      </c>
      <c r="F30" s="12">
        <v>0</v>
      </c>
      <c r="G30" s="54">
        <v>10900</v>
      </c>
      <c r="H30" s="54">
        <v>10900</v>
      </c>
      <c r="I30" s="54"/>
      <c r="J30" s="55"/>
      <c r="L30" s="31"/>
    </row>
    <row r="31" spans="1:12" ht="18.600000000000001" customHeight="1">
      <c r="A31" s="73" t="s">
        <v>450</v>
      </c>
      <c r="B31" s="29" t="s">
        <v>451</v>
      </c>
      <c r="C31" s="29" t="s">
        <v>397</v>
      </c>
      <c r="D31" s="42" t="s">
        <v>368</v>
      </c>
      <c r="E31" s="30">
        <v>45028</v>
      </c>
      <c r="F31" s="12">
        <v>0</v>
      </c>
      <c r="G31" s="54">
        <v>10900</v>
      </c>
      <c r="H31" s="54">
        <v>10900</v>
      </c>
      <c r="I31" s="54"/>
      <c r="J31" s="55"/>
      <c r="L31" s="31"/>
    </row>
    <row r="32" spans="1:12" ht="18.600000000000001" customHeight="1">
      <c r="A32" s="73" t="s">
        <v>452</v>
      </c>
      <c r="B32" s="29" t="s">
        <v>453</v>
      </c>
      <c r="C32" s="29" t="s">
        <v>397</v>
      </c>
      <c r="D32" s="42" t="s">
        <v>368</v>
      </c>
      <c r="E32" s="30">
        <v>45028</v>
      </c>
      <c r="F32" s="12">
        <v>0</v>
      </c>
      <c r="G32" s="54">
        <v>10900</v>
      </c>
      <c r="H32" s="54">
        <v>10900</v>
      </c>
      <c r="I32" s="54"/>
      <c r="J32" s="55"/>
      <c r="L32" s="31"/>
    </row>
    <row r="33" spans="1:12" ht="18.600000000000001" customHeight="1">
      <c r="A33" s="73" t="s">
        <v>454</v>
      </c>
      <c r="B33" s="29" t="s">
        <v>455</v>
      </c>
      <c r="C33" s="29" t="s">
        <v>397</v>
      </c>
      <c r="D33" s="42" t="s">
        <v>368</v>
      </c>
      <c r="E33" s="30">
        <v>45028</v>
      </c>
      <c r="F33" s="12">
        <v>0</v>
      </c>
      <c r="G33" s="54">
        <v>10900</v>
      </c>
      <c r="H33" s="54">
        <v>10900</v>
      </c>
      <c r="I33" s="54"/>
      <c r="J33" s="55"/>
      <c r="L33" s="31"/>
    </row>
    <row r="34" spans="1:12" ht="18.600000000000001" customHeight="1">
      <c r="A34" s="73" t="s">
        <v>456</v>
      </c>
      <c r="B34" s="29" t="s">
        <v>457</v>
      </c>
      <c r="C34" s="29" t="s">
        <v>397</v>
      </c>
      <c r="D34" s="42" t="s">
        <v>368</v>
      </c>
      <c r="E34" s="30">
        <v>45028</v>
      </c>
      <c r="F34" s="12">
        <v>0</v>
      </c>
      <c r="G34" s="54">
        <v>10900</v>
      </c>
      <c r="H34" s="54">
        <v>10900</v>
      </c>
      <c r="I34" s="54"/>
      <c r="J34" s="55"/>
      <c r="L34" s="31"/>
    </row>
    <row r="35" spans="1:12" ht="18.600000000000001" customHeight="1">
      <c r="A35" s="73" t="s">
        <v>458</v>
      </c>
      <c r="B35" s="29" t="s">
        <v>459</v>
      </c>
      <c r="C35" s="29" t="s">
        <v>397</v>
      </c>
      <c r="D35" s="42" t="s">
        <v>368</v>
      </c>
      <c r="E35" s="30">
        <v>45028</v>
      </c>
      <c r="F35" s="12">
        <v>0</v>
      </c>
      <c r="G35" s="54">
        <v>10900</v>
      </c>
      <c r="H35" s="54">
        <v>10900</v>
      </c>
      <c r="I35" s="54"/>
      <c r="J35" s="55"/>
      <c r="L35" s="31"/>
    </row>
    <row r="36" spans="1:12" ht="18.600000000000001" customHeight="1">
      <c r="A36" s="73" t="s">
        <v>460</v>
      </c>
      <c r="B36" s="29" t="s">
        <v>461</v>
      </c>
      <c r="C36" s="29" t="s">
        <v>397</v>
      </c>
      <c r="D36" s="42" t="s">
        <v>368</v>
      </c>
      <c r="E36" s="30">
        <v>45028</v>
      </c>
      <c r="F36" s="12">
        <v>0</v>
      </c>
      <c r="G36" s="54">
        <v>10900</v>
      </c>
      <c r="H36" s="54">
        <v>10900</v>
      </c>
      <c r="I36" s="54"/>
      <c r="J36" s="55"/>
      <c r="L36" s="31"/>
    </row>
    <row r="37" spans="1:12" ht="18.600000000000001" customHeight="1" thickBot="1">
      <c r="A37" s="74" t="s">
        <v>462</v>
      </c>
      <c r="B37" s="32" t="s">
        <v>463</v>
      </c>
      <c r="C37" s="29" t="s">
        <v>397</v>
      </c>
      <c r="D37" s="43" t="s">
        <v>368</v>
      </c>
      <c r="E37" s="16">
        <v>45028</v>
      </c>
      <c r="F37" s="20">
        <v>0</v>
      </c>
      <c r="G37" s="56">
        <v>10900</v>
      </c>
      <c r="H37" s="56">
        <v>10900</v>
      </c>
      <c r="I37" s="56"/>
      <c r="J37" s="57"/>
      <c r="K37" s="15"/>
      <c r="L37" s="33"/>
    </row>
    <row r="38" spans="1:12">
      <c r="A38" s="48" t="s">
        <v>464</v>
      </c>
      <c r="B38" s="27" t="s">
        <v>465</v>
      </c>
      <c r="C38" s="80" t="s">
        <v>397</v>
      </c>
      <c r="D38" s="13" t="s">
        <v>368</v>
      </c>
      <c r="E38" s="14">
        <v>45028</v>
      </c>
      <c r="F38" s="19">
        <v>0</v>
      </c>
      <c r="G38" s="52">
        <v>10900</v>
      </c>
      <c r="H38" s="52">
        <v>10900</v>
      </c>
      <c r="I38" s="52"/>
      <c r="J38" s="53"/>
      <c r="K38" s="13"/>
      <c r="L38" s="28"/>
    </row>
    <row r="39" spans="1:12">
      <c r="A39" s="48" t="s">
        <v>466</v>
      </c>
      <c r="B39" s="29" t="s">
        <v>467</v>
      </c>
      <c r="C39" s="81" t="s">
        <v>397</v>
      </c>
      <c r="D39" t="s">
        <v>368</v>
      </c>
      <c r="E39" s="30">
        <v>45028</v>
      </c>
      <c r="F39" s="12">
        <v>0</v>
      </c>
      <c r="G39" s="54">
        <v>10900</v>
      </c>
      <c r="H39" s="54">
        <v>10900</v>
      </c>
      <c r="I39" s="54"/>
      <c r="J39" s="55"/>
      <c r="L39" s="31"/>
    </row>
    <row r="40" spans="1:12">
      <c r="A40" s="48" t="s">
        <v>468</v>
      </c>
      <c r="B40" s="29" t="s">
        <v>469</v>
      </c>
      <c r="C40" s="81" t="s">
        <v>397</v>
      </c>
      <c r="D40" t="s">
        <v>368</v>
      </c>
      <c r="E40" s="30">
        <v>45028</v>
      </c>
      <c r="F40" s="12">
        <v>0</v>
      </c>
      <c r="G40" s="54">
        <v>10900</v>
      </c>
      <c r="H40" s="54">
        <v>10900</v>
      </c>
      <c r="I40" s="54"/>
      <c r="J40" s="55"/>
      <c r="L40" s="31"/>
    </row>
    <row r="41" spans="1:12">
      <c r="A41" s="48" t="s">
        <v>470</v>
      </c>
      <c r="B41" s="29" t="s">
        <v>471</v>
      </c>
      <c r="C41" s="81" t="s">
        <v>397</v>
      </c>
      <c r="D41" t="s">
        <v>368</v>
      </c>
      <c r="E41" s="30">
        <v>45028</v>
      </c>
      <c r="F41" s="12">
        <v>0</v>
      </c>
      <c r="G41" s="54">
        <v>10900</v>
      </c>
      <c r="H41" s="54">
        <v>10900</v>
      </c>
      <c r="I41" s="54"/>
      <c r="J41" s="55"/>
      <c r="L41" s="31"/>
    </row>
    <row r="42" spans="1:12">
      <c r="A42" s="48" t="s">
        <v>472</v>
      </c>
      <c r="B42" s="29" t="s">
        <v>473</v>
      </c>
      <c r="C42" s="81" t="s">
        <v>397</v>
      </c>
      <c r="D42" t="s">
        <v>368</v>
      </c>
      <c r="E42" s="30">
        <v>45028</v>
      </c>
      <c r="F42" s="12">
        <v>0</v>
      </c>
      <c r="G42" s="54">
        <v>10900</v>
      </c>
      <c r="H42" s="54">
        <v>10900</v>
      </c>
      <c r="I42" s="54"/>
      <c r="J42" s="55"/>
      <c r="L42" s="31"/>
    </row>
    <row r="43" spans="1:12">
      <c r="A43" s="48" t="s">
        <v>474</v>
      </c>
      <c r="B43" s="29" t="s">
        <v>475</v>
      </c>
      <c r="C43" s="81" t="s">
        <v>397</v>
      </c>
      <c r="D43" t="s">
        <v>368</v>
      </c>
      <c r="E43" s="30">
        <v>45028</v>
      </c>
      <c r="F43" s="12">
        <v>0</v>
      </c>
      <c r="G43" s="54">
        <v>10900</v>
      </c>
      <c r="H43" s="54">
        <v>10900</v>
      </c>
      <c r="I43" s="54"/>
      <c r="J43" s="55"/>
      <c r="L43" s="31"/>
    </row>
    <row r="44" spans="1:12">
      <c r="A44" s="48" t="s">
        <v>476</v>
      </c>
      <c r="B44" s="29" t="s">
        <v>477</v>
      </c>
      <c r="C44" s="81" t="s">
        <v>397</v>
      </c>
      <c r="D44" t="s">
        <v>368</v>
      </c>
      <c r="E44" s="30">
        <v>45028</v>
      </c>
      <c r="F44" s="12">
        <v>0</v>
      </c>
      <c r="G44" s="54">
        <v>10900</v>
      </c>
      <c r="H44" s="54">
        <v>10900</v>
      </c>
      <c r="I44" s="54"/>
      <c r="J44" s="55"/>
      <c r="L44" s="31"/>
    </row>
    <row r="45" spans="1:12">
      <c r="A45" s="48" t="s">
        <v>478</v>
      </c>
      <c r="B45" s="29" t="s">
        <v>479</v>
      </c>
      <c r="C45" s="81" t="s">
        <v>397</v>
      </c>
      <c r="D45" t="s">
        <v>368</v>
      </c>
      <c r="E45" s="30">
        <v>45028</v>
      </c>
      <c r="F45" s="12">
        <v>0</v>
      </c>
      <c r="G45" s="54">
        <v>10900</v>
      </c>
      <c r="H45" s="54">
        <v>10900</v>
      </c>
      <c r="I45" s="54" t="s">
        <v>17</v>
      </c>
      <c r="J45" s="55"/>
      <c r="L45" s="31"/>
    </row>
    <row r="46" spans="1:12">
      <c r="A46" s="48" t="s">
        <v>480</v>
      </c>
      <c r="B46" s="29" t="s">
        <v>481</v>
      </c>
      <c r="C46" s="81" t="s">
        <v>397</v>
      </c>
      <c r="D46" t="s">
        <v>368</v>
      </c>
      <c r="E46" s="30">
        <v>45028</v>
      </c>
      <c r="F46" s="12">
        <v>0</v>
      </c>
      <c r="G46" s="54">
        <v>10900</v>
      </c>
      <c r="H46" s="54">
        <v>10900</v>
      </c>
      <c r="I46" s="54"/>
      <c r="J46" s="55"/>
      <c r="L46" s="31"/>
    </row>
    <row r="47" spans="1:12">
      <c r="A47" s="48" t="s">
        <v>482</v>
      </c>
      <c r="B47" s="29" t="s">
        <v>483</v>
      </c>
      <c r="C47" s="81" t="s">
        <v>397</v>
      </c>
      <c r="D47" t="s">
        <v>368</v>
      </c>
      <c r="E47" s="30">
        <v>45028</v>
      </c>
      <c r="F47" s="12">
        <v>0</v>
      </c>
      <c r="G47" s="54">
        <v>10900</v>
      </c>
      <c r="H47" s="54">
        <v>10900</v>
      </c>
      <c r="I47" s="54"/>
      <c r="J47" s="55"/>
      <c r="L47" s="31"/>
    </row>
    <row r="48" spans="1:12">
      <c r="A48" s="48" t="s">
        <v>484</v>
      </c>
      <c r="B48" s="29" t="s">
        <v>485</v>
      </c>
      <c r="C48" s="81" t="s">
        <v>397</v>
      </c>
      <c r="D48" t="s">
        <v>368</v>
      </c>
      <c r="E48" s="30">
        <v>45028</v>
      </c>
      <c r="F48" s="12">
        <v>0</v>
      </c>
      <c r="G48" s="54">
        <v>10900</v>
      </c>
      <c r="H48" s="54">
        <v>10900</v>
      </c>
      <c r="I48" s="54"/>
      <c r="J48" s="55"/>
      <c r="L48" s="31"/>
    </row>
    <row r="49" spans="1:12">
      <c r="A49" s="48" t="s">
        <v>486</v>
      </c>
      <c r="B49" s="29" t="s">
        <v>487</v>
      </c>
      <c r="C49" s="81" t="s">
        <v>397</v>
      </c>
      <c r="D49" t="s">
        <v>368</v>
      </c>
      <c r="E49" s="30">
        <v>45028</v>
      </c>
      <c r="F49" s="12">
        <v>0</v>
      </c>
      <c r="G49" s="54">
        <v>10900</v>
      </c>
      <c r="H49" s="54">
        <v>10900</v>
      </c>
      <c r="I49" s="54"/>
      <c r="J49" s="55"/>
      <c r="L49" s="31"/>
    </row>
    <row r="50" spans="1:12">
      <c r="A50" s="48" t="s">
        <v>488</v>
      </c>
      <c r="B50" s="29" t="s">
        <v>489</v>
      </c>
      <c r="C50" s="81" t="s">
        <v>397</v>
      </c>
      <c r="D50" t="s">
        <v>368</v>
      </c>
      <c r="E50" s="30">
        <v>45028</v>
      </c>
      <c r="F50" s="12">
        <v>0</v>
      </c>
      <c r="G50" s="54">
        <v>10900</v>
      </c>
      <c r="H50" s="54">
        <v>10900</v>
      </c>
      <c r="I50" s="54"/>
      <c r="J50" s="55"/>
      <c r="L50" s="31"/>
    </row>
    <row r="51" spans="1:12">
      <c r="A51" s="48" t="s">
        <v>490</v>
      </c>
      <c r="B51" s="29" t="s">
        <v>491</v>
      </c>
      <c r="C51" s="81" t="s">
        <v>397</v>
      </c>
      <c r="D51" t="s">
        <v>368</v>
      </c>
      <c r="E51" s="30">
        <v>45028</v>
      </c>
      <c r="F51" s="12">
        <v>0</v>
      </c>
      <c r="G51" s="54">
        <v>10900</v>
      </c>
      <c r="H51" s="54">
        <v>10900</v>
      </c>
      <c r="I51" s="54"/>
      <c r="J51" s="55"/>
      <c r="L51" s="31"/>
    </row>
    <row r="52" spans="1:12">
      <c r="A52" s="48" t="s">
        <v>492</v>
      </c>
      <c r="B52" s="29" t="s">
        <v>493</v>
      </c>
      <c r="C52" s="81" t="s">
        <v>397</v>
      </c>
      <c r="D52" t="s">
        <v>368</v>
      </c>
      <c r="E52" s="30">
        <v>45028</v>
      </c>
      <c r="F52" s="12">
        <v>0</v>
      </c>
      <c r="G52" s="54">
        <v>10900</v>
      </c>
      <c r="H52" s="54">
        <v>10900</v>
      </c>
      <c r="I52" s="54"/>
      <c r="J52" s="55"/>
      <c r="L52" s="31"/>
    </row>
    <row r="53" spans="1:12">
      <c r="A53" s="48" t="s">
        <v>494</v>
      </c>
      <c r="B53" s="29" t="s">
        <v>495</v>
      </c>
      <c r="C53" s="81" t="s">
        <v>397</v>
      </c>
      <c r="D53" t="s">
        <v>368</v>
      </c>
      <c r="E53" s="30">
        <v>45028</v>
      </c>
      <c r="F53" s="12">
        <v>0</v>
      </c>
      <c r="G53" s="54">
        <v>10900</v>
      </c>
      <c r="H53" s="54">
        <v>10900</v>
      </c>
      <c r="I53" s="54"/>
      <c r="J53" s="55"/>
      <c r="L53" s="31"/>
    </row>
    <row r="54" spans="1:12">
      <c r="A54" s="48" t="s">
        <v>496</v>
      </c>
      <c r="B54" s="29" t="s">
        <v>497</v>
      </c>
      <c r="C54" s="81" t="s">
        <v>397</v>
      </c>
      <c r="D54" t="s">
        <v>368</v>
      </c>
      <c r="E54" s="30">
        <v>45028</v>
      </c>
      <c r="F54" s="12">
        <v>0</v>
      </c>
      <c r="G54" s="54">
        <v>10900</v>
      </c>
      <c r="H54" s="54">
        <v>10900</v>
      </c>
      <c r="I54" s="54"/>
      <c r="J54" s="55"/>
      <c r="L54" s="31"/>
    </row>
    <row r="55" spans="1:12">
      <c r="A55" s="48" t="s">
        <v>498</v>
      </c>
      <c r="B55" s="29" t="s">
        <v>499</v>
      </c>
      <c r="C55" s="81" t="s">
        <v>397</v>
      </c>
      <c r="D55" t="s">
        <v>368</v>
      </c>
      <c r="E55" s="30">
        <v>45028</v>
      </c>
      <c r="F55" s="12">
        <v>0</v>
      </c>
      <c r="G55" s="54">
        <v>10900</v>
      </c>
      <c r="H55" s="54">
        <v>10900</v>
      </c>
      <c r="I55" s="54"/>
      <c r="J55" s="55"/>
      <c r="L55" s="31"/>
    </row>
    <row r="56" spans="1:12">
      <c r="A56" s="48" t="s">
        <v>500</v>
      </c>
      <c r="B56" s="29" t="s">
        <v>501</v>
      </c>
      <c r="C56" s="81" t="s">
        <v>397</v>
      </c>
      <c r="D56" t="s">
        <v>368</v>
      </c>
      <c r="E56" s="30">
        <v>45028</v>
      </c>
      <c r="F56" s="12">
        <v>0</v>
      </c>
      <c r="G56" s="54">
        <v>10900</v>
      </c>
      <c r="H56" s="54">
        <v>10900</v>
      </c>
      <c r="I56" s="54"/>
      <c r="J56" s="55"/>
      <c r="L56" s="31"/>
    </row>
    <row r="57" spans="1:12">
      <c r="A57" s="48" t="s">
        <v>502</v>
      </c>
      <c r="B57" s="29" t="s">
        <v>503</v>
      </c>
      <c r="C57" s="81" t="s">
        <v>397</v>
      </c>
      <c r="D57" t="s">
        <v>368</v>
      </c>
      <c r="E57" s="30">
        <v>45028</v>
      </c>
      <c r="F57" s="12">
        <v>0</v>
      </c>
      <c r="G57" s="54">
        <v>10900</v>
      </c>
      <c r="H57" s="54">
        <v>10900</v>
      </c>
      <c r="I57" s="54"/>
      <c r="J57" s="55"/>
      <c r="L57" s="31"/>
    </row>
    <row r="58" spans="1:12">
      <c r="A58" s="48" t="s">
        <v>504</v>
      </c>
      <c r="B58" s="29" t="s">
        <v>505</v>
      </c>
      <c r="C58" s="81" t="s">
        <v>397</v>
      </c>
      <c r="D58" t="s">
        <v>368</v>
      </c>
      <c r="E58" s="30">
        <v>45028</v>
      </c>
      <c r="F58" s="12">
        <v>0</v>
      </c>
      <c r="G58" s="54">
        <v>10900</v>
      </c>
      <c r="H58" s="54">
        <v>10900</v>
      </c>
      <c r="I58" s="54"/>
      <c r="J58" s="55"/>
      <c r="L58" s="31"/>
    </row>
    <row r="59" spans="1:12">
      <c r="A59" s="48" t="s">
        <v>506</v>
      </c>
      <c r="B59" s="29" t="s">
        <v>507</v>
      </c>
      <c r="C59" s="81" t="s">
        <v>397</v>
      </c>
      <c r="D59" t="s">
        <v>368</v>
      </c>
      <c r="E59" s="30">
        <v>45028</v>
      </c>
      <c r="F59" s="12">
        <v>0</v>
      </c>
      <c r="G59" s="54">
        <v>10900</v>
      </c>
      <c r="H59" s="54">
        <v>10900</v>
      </c>
      <c r="I59" s="54"/>
      <c r="J59" s="55"/>
      <c r="L59" s="31"/>
    </row>
    <row r="60" spans="1:12">
      <c r="A60" s="48" t="s">
        <v>508</v>
      </c>
      <c r="B60" s="29" t="s">
        <v>509</v>
      </c>
      <c r="C60" s="81" t="s">
        <v>397</v>
      </c>
      <c r="D60" t="s">
        <v>368</v>
      </c>
      <c r="E60" s="30">
        <v>45028</v>
      </c>
      <c r="F60" s="12">
        <v>0</v>
      </c>
      <c r="G60" s="54">
        <v>10900</v>
      </c>
      <c r="H60" s="54">
        <v>10900</v>
      </c>
      <c r="I60" s="54"/>
      <c r="J60" s="55"/>
      <c r="L60" s="31"/>
    </row>
    <row r="61" spans="1:12">
      <c r="A61" s="48" t="s">
        <v>510</v>
      </c>
      <c r="B61" s="29" t="s">
        <v>511</v>
      </c>
      <c r="C61" s="81" t="s">
        <v>397</v>
      </c>
      <c r="D61" t="s">
        <v>368</v>
      </c>
      <c r="E61" s="30">
        <v>45028</v>
      </c>
      <c r="F61" s="12">
        <v>0</v>
      </c>
      <c r="G61" s="54">
        <v>10900</v>
      </c>
      <c r="H61" s="54">
        <v>10900</v>
      </c>
      <c r="I61" s="54"/>
      <c r="J61" s="55"/>
      <c r="L61" s="31"/>
    </row>
    <row r="62" spans="1:12" ht="15" thickBot="1">
      <c r="A62" s="48" t="s">
        <v>512</v>
      </c>
      <c r="B62" s="32" t="s">
        <v>513</v>
      </c>
      <c r="C62" s="82" t="s">
        <v>397</v>
      </c>
      <c r="D62" s="15" t="s">
        <v>368</v>
      </c>
      <c r="E62" s="16">
        <v>45028</v>
      </c>
      <c r="F62" s="20">
        <v>0</v>
      </c>
      <c r="G62" s="56">
        <v>10900</v>
      </c>
      <c r="H62" s="56">
        <v>10900</v>
      </c>
      <c r="I62" s="56"/>
      <c r="J62" s="57"/>
      <c r="K62" s="15"/>
      <c r="L62" s="33"/>
    </row>
    <row r="63" spans="1:12">
      <c r="A63" s="72" t="s">
        <v>514</v>
      </c>
      <c r="B63" s="27" t="s">
        <v>515</v>
      </c>
      <c r="C63" s="29" t="s">
        <v>397</v>
      </c>
      <c r="D63" s="41" t="s">
        <v>368</v>
      </c>
      <c r="E63" s="14">
        <v>45028</v>
      </c>
      <c r="F63" s="19">
        <v>0</v>
      </c>
      <c r="G63" s="52">
        <v>10900</v>
      </c>
      <c r="H63" s="52">
        <v>10900</v>
      </c>
      <c r="I63" s="52"/>
      <c r="J63" s="53"/>
      <c r="K63" s="13"/>
      <c r="L63" s="28"/>
    </row>
    <row r="64" spans="1:12">
      <c r="A64" s="73" t="s">
        <v>516</v>
      </c>
      <c r="B64" s="29" t="s">
        <v>517</v>
      </c>
      <c r="C64" s="29" t="s">
        <v>397</v>
      </c>
      <c r="D64" s="42" t="s">
        <v>368</v>
      </c>
      <c r="E64" s="30">
        <v>45028</v>
      </c>
      <c r="F64" s="12">
        <v>0</v>
      </c>
      <c r="G64" s="54">
        <v>10900</v>
      </c>
      <c r="H64" s="54">
        <v>10900</v>
      </c>
      <c r="I64" s="54"/>
      <c r="J64" s="55"/>
      <c r="L64" s="31"/>
    </row>
    <row r="65" spans="1:12">
      <c r="A65" s="73" t="s">
        <v>518</v>
      </c>
      <c r="B65" s="29" t="s">
        <v>519</v>
      </c>
      <c r="C65" s="29" t="s">
        <v>397</v>
      </c>
      <c r="D65" s="42" t="s">
        <v>368</v>
      </c>
      <c r="E65" s="30">
        <v>45028</v>
      </c>
      <c r="F65" s="12">
        <v>0</v>
      </c>
      <c r="G65" s="54">
        <v>10900</v>
      </c>
      <c r="H65" s="54">
        <v>10900</v>
      </c>
      <c r="I65" s="54"/>
      <c r="J65" s="55"/>
      <c r="L65" s="31"/>
    </row>
    <row r="66" spans="1:12">
      <c r="A66" s="73" t="s">
        <v>520</v>
      </c>
      <c r="B66" s="29" t="s">
        <v>521</v>
      </c>
      <c r="C66" s="29" t="s">
        <v>397</v>
      </c>
      <c r="D66" s="42" t="s">
        <v>368</v>
      </c>
      <c r="E66" s="30">
        <v>45028</v>
      </c>
      <c r="F66" s="12">
        <v>0</v>
      </c>
      <c r="G66" s="54">
        <v>10900</v>
      </c>
      <c r="H66" s="54">
        <v>10900</v>
      </c>
      <c r="I66" s="54"/>
      <c r="J66" s="55"/>
      <c r="L66" s="31"/>
    </row>
    <row r="67" spans="1:12">
      <c r="A67" s="73" t="s">
        <v>522</v>
      </c>
      <c r="B67" s="29" t="s">
        <v>523</v>
      </c>
      <c r="C67" s="29" t="s">
        <v>397</v>
      </c>
      <c r="D67" s="42" t="s">
        <v>368</v>
      </c>
      <c r="E67" s="30">
        <v>45028</v>
      </c>
      <c r="F67" s="12">
        <v>0</v>
      </c>
      <c r="G67" s="54">
        <v>10900</v>
      </c>
      <c r="H67" s="54">
        <v>10900</v>
      </c>
      <c r="I67" s="54"/>
      <c r="J67" s="55"/>
      <c r="L67" s="31"/>
    </row>
    <row r="68" spans="1:12">
      <c r="A68" s="73" t="s">
        <v>524</v>
      </c>
      <c r="B68" s="29" t="s">
        <v>525</v>
      </c>
      <c r="C68" s="29" t="s">
        <v>397</v>
      </c>
      <c r="D68" s="42" t="s">
        <v>368</v>
      </c>
      <c r="E68" s="30">
        <v>45028</v>
      </c>
      <c r="F68" s="12">
        <v>0</v>
      </c>
      <c r="G68" s="54">
        <v>10900</v>
      </c>
      <c r="H68" s="54">
        <v>10900</v>
      </c>
      <c r="I68" s="54" t="s">
        <v>17</v>
      </c>
      <c r="J68" s="55"/>
      <c r="L68" s="31"/>
    </row>
    <row r="69" spans="1:12">
      <c r="A69" s="73" t="s">
        <v>526</v>
      </c>
      <c r="B69" s="29" t="s">
        <v>527</v>
      </c>
      <c r="C69" s="29" t="s">
        <v>397</v>
      </c>
      <c r="D69" s="42" t="s">
        <v>368</v>
      </c>
      <c r="E69" s="30">
        <v>45028</v>
      </c>
      <c r="F69" s="12">
        <v>0</v>
      </c>
      <c r="G69" s="54">
        <v>10900</v>
      </c>
      <c r="H69" s="54">
        <v>10900</v>
      </c>
      <c r="I69" s="54"/>
      <c r="J69" s="55"/>
      <c r="L69" s="31"/>
    </row>
    <row r="70" spans="1:12">
      <c r="A70" s="73" t="s">
        <v>528</v>
      </c>
      <c r="B70" s="29" t="s">
        <v>529</v>
      </c>
      <c r="C70" s="29" t="s">
        <v>397</v>
      </c>
      <c r="D70" s="42" t="s">
        <v>368</v>
      </c>
      <c r="E70" s="30">
        <v>45028</v>
      </c>
      <c r="F70" s="12">
        <v>0</v>
      </c>
      <c r="G70" s="54">
        <v>10900</v>
      </c>
      <c r="H70" s="54">
        <v>10900</v>
      </c>
      <c r="I70" s="54"/>
      <c r="J70" s="55"/>
      <c r="L70" s="31"/>
    </row>
    <row r="71" spans="1:12">
      <c r="A71" s="73" t="s">
        <v>530</v>
      </c>
      <c r="B71" s="29" t="s">
        <v>531</v>
      </c>
      <c r="C71" s="29" t="s">
        <v>397</v>
      </c>
      <c r="D71" s="42" t="s">
        <v>368</v>
      </c>
      <c r="E71" s="30">
        <v>45028</v>
      </c>
      <c r="F71" s="12">
        <v>0</v>
      </c>
      <c r="G71" s="54">
        <v>10900</v>
      </c>
      <c r="H71" s="54">
        <v>10900</v>
      </c>
      <c r="I71" s="54"/>
      <c r="J71" s="55"/>
      <c r="L71" s="31"/>
    </row>
    <row r="72" spans="1:12">
      <c r="A72" s="73" t="s">
        <v>532</v>
      </c>
      <c r="B72" s="29" t="s">
        <v>533</v>
      </c>
      <c r="C72" s="29" t="s">
        <v>397</v>
      </c>
      <c r="D72" s="42" t="s">
        <v>368</v>
      </c>
      <c r="E72" s="30">
        <v>45028</v>
      </c>
      <c r="F72" s="12">
        <v>0</v>
      </c>
      <c r="G72" s="54">
        <v>10900</v>
      </c>
      <c r="H72" s="54">
        <v>10900</v>
      </c>
      <c r="I72" s="54"/>
      <c r="J72" s="55"/>
      <c r="L72" s="31"/>
    </row>
    <row r="73" spans="1:12">
      <c r="A73" s="73" t="s">
        <v>534</v>
      </c>
      <c r="B73" s="29" t="s">
        <v>535</v>
      </c>
      <c r="C73" s="29" t="s">
        <v>397</v>
      </c>
      <c r="D73" s="42" t="s">
        <v>368</v>
      </c>
      <c r="E73" s="30">
        <v>45028</v>
      </c>
      <c r="F73" s="12">
        <v>0</v>
      </c>
      <c r="G73" s="54">
        <v>10900</v>
      </c>
      <c r="H73" s="54">
        <v>10900</v>
      </c>
      <c r="I73" s="54"/>
      <c r="J73" s="55"/>
      <c r="L73" s="31"/>
    </row>
    <row r="74" spans="1:12">
      <c r="A74" s="73" t="s">
        <v>536</v>
      </c>
      <c r="B74" s="29" t="s">
        <v>537</v>
      </c>
      <c r="C74" s="29" t="s">
        <v>397</v>
      </c>
      <c r="D74" s="42" t="s">
        <v>368</v>
      </c>
      <c r="E74" s="30">
        <v>45028</v>
      </c>
      <c r="F74" s="12">
        <v>0</v>
      </c>
      <c r="G74" s="54">
        <v>10900</v>
      </c>
      <c r="H74" s="54">
        <v>10900</v>
      </c>
      <c r="I74" s="54"/>
      <c r="J74" s="55"/>
      <c r="L74" s="31"/>
    </row>
    <row r="75" spans="1:12">
      <c r="A75" s="73" t="s">
        <v>538</v>
      </c>
      <c r="B75" s="29" t="s">
        <v>539</v>
      </c>
      <c r="C75" s="29" t="s">
        <v>397</v>
      </c>
      <c r="D75" s="42" t="s">
        <v>368</v>
      </c>
      <c r="E75" s="30">
        <v>45028</v>
      </c>
      <c r="F75" s="12">
        <v>0</v>
      </c>
      <c r="G75" s="54">
        <v>10900</v>
      </c>
      <c r="H75" s="54">
        <v>10900</v>
      </c>
      <c r="I75" s="54"/>
      <c r="J75" s="55"/>
      <c r="L75" s="31"/>
    </row>
    <row r="76" spans="1:12">
      <c r="A76" s="73" t="s">
        <v>540</v>
      </c>
      <c r="B76" s="29" t="s">
        <v>541</v>
      </c>
      <c r="C76" s="29" t="s">
        <v>397</v>
      </c>
      <c r="D76" s="42" t="s">
        <v>368</v>
      </c>
      <c r="E76" s="30">
        <v>45028</v>
      </c>
      <c r="F76" s="12">
        <v>0</v>
      </c>
      <c r="G76" s="54">
        <v>10900</v>
      </c>
      <c r="H76" s="54">
        <v>10900</v>
      </c>
      <c r="I76" s="54"/>
      <c r="J76" s="55"/>
      <c r="L76" s="31"/>
    </row>
    <row r="77" spans="1:12">
      <c r="A77" s="73" t="s">
        <v>542</v>
      </c>
      <c r="B77" s="29" t="s">
        <v>543</v>
      </c>
      <c r="C77" s="29" t="s">
        <v>397</v>
      </c>
      <c r="D77" s="42" t="s">
        <v>368</v>
      </c>
      <c r="E77" s="30">
        <v>45028</v>
      </c>
      <c r="F77" s="12">
        <v>0</v>
      </c>
      <c r="G77" s="54">
        <v>10900</v>
      </c>
      <c r="H77" s="54">
        <v>10900</v>
      </c>
      <c r="I77" s="54"/>
      <c r="J77" s="55"/>
      <c r="L77" s="31"/>
    </row>
    <row r="78" spans="1:12">
      <c r="A78" s="73" t="s">
        <v>544</v>
      </c>
      <c r="B78" s="29" t="s">
        <v>545</v>
      </c>
      <c r="C78" s="29" t="s">
        <v>397</v>
      </c>
      <c r="D78" s="42" t="s">
        <v>368</v>
      </c>
      <c r="E78" s="30">
        <v>45028</v>
      </c>
      <c r="F78" s="12">
        <v>0</v>
      </c>
      <c r="G78" s="54">
        <v>10900</v>
      </c>
      <c r="H78" s="54">
        <v>10900</v>
      </c>
      <c r="I78" s="54"/>
      <c r="J78" s="55"/>
      <c r="L78" s="31"/>
    </row>
    <row r="79" spans="1:12">
      <c r="A79" s="73" t="s">
        <v>546</v>
      </c>
      <c r="B79" s="29" t="s">
        <v>547</v>
      </c>
      <c r="C79" s="29" t="s">
        <v>397</v>
      </c>
      <c r="D79" s="42" t="s">
        <v>368</v>
      </c>
      <c r="E79" s="30">
        <v>45028</v>
      </c>
      <c r="F79" s="12">
        <v>0</v>
      </c>
      <c r="G79" s="54">
        <v>10900</v>
      </c>
      <c r="H79" s="54">
        <v>10900</v>
      </c>
      <c r="I79" s="54"/>
      <c r="J79" s="55"/>
      <c r="L79" s="31"/>
    </row>
    <row r="80" spans="1:12">
      <c r="A80" s="73" t="s">
        <v>365</v>
      </c>
      <c r="B80" s="29" t="s">
        <v>366</v>
      </c>
      <c r="C80" s="29" t="s">
        <v>367</v>
      </c>
      <c r="D80" s="42" t="s">
        <v>368</v>
      </c>
      <c r="E80" s="30">
        <v>45028</v>
      </c>
      <c r="F80" s="12">
        <v>0</v>
      </c>
      <c r="G80" s="54">
        <v>0</v>
      </c>
      <c r="H80" s="54">
        <v>0</v>
      </c>
      <c r="I80" s="54">
        <v>243875</v>
      </c>
      <c r="J80" s="55">
        <v>243875</v>
      </c>
      <c r="L80" s="31"/>
    </row>
    <row r="81" spans="1:12">
      <c r="A81" s="73" t="s">
        <v>370</v>
      </c>
      <c r="B81" s="29" t="s">
        <v>371</v>
      </c>
      <c r="C81" s="29" t="s">
        <v>367</v>
      </c>
      <c r="D81" s="42" t="s">
        <v>368</v>
      </c>
      <c r="E81" s="30">
        <v>45028</v>
      </c>
      <c r="F81" s="12">
        <v>0</v>
      </c>
      <c r="G81" s="54">
        <v>0</v>
      </c>
      <c r="H81" s="54">
        <v>0</v>
      </c>
      <c r="I81" s="54">
        <v>243875</v>
      </c>
      <c r="J81" s="55">
        <v>243875</v>
      </c>
      <c r="L81" s="31"/>
    </row>
    <row r="82" spans="1:12">
      <c r="A82" s="73" t="s">
        <v>372</v>
      </c>
      <c r="B82" s="29" t="s">
        <v>373</v>
      </c>
      <c r="C82" s="29" t="s">
        <v>367</v>
      </c>
      <c r="D82" s="42" t="s">
        <v>368</v>
      </c>
      <c r="E82" s="30">
        <v>45028</v>
      </c>
      <c r="F82" s="12">
        <v>0</v>
      </c>
      <c r="G82" s="54">
        <v>0</v>
      </c>
      <c r="H82" s="54">
        <v>0</v>
      </c>
      <c r="I82" s="54">
        <v>243875</v>
      </c>
      <c r="J82" s="55">
        <v>243875</v>
      </c>
      <c r="L82" s="31"/>
    </row>
    <row r="83" spans="1:12">
      <c r="A83" s="73" t="s">
        <v>374</v>
      </c>
      <c r="B83" s="29" t="s">
        <v>375</v>
      </c>
      <c r="C83" s="29" t="s">
        <v>367</v>
      </c>
      <c r="D83" s="42" t="s">
        <v>368</v>
      </c>
      <c r="E83" s="30">
        <v>45028</v>
      </c>
      <c r="F83" s="12">
        <v>0</v>
      </c>
      <c r="G83" s="54">
        <v>0</v>
      </c>
      <c r="H83" s="54">
        <v>0</v>
      </c>
      <c r="I83" s="54">
        <v>243875</v>
      </c>
      <c r="J83" s="55">
        <v>243875</v>
      </c>
      <c r="L83" s="31"/>
    </row>
    <row r="84" spans="1:12">
      <c r="A84" s="73" t="s">
        <v>376</v>
      </c>
      <c r="B84" s="29" t="s">
        <v>377</v>
      </c>
      <c r="C84" s="29" t="s">
        <v>367</v>
      </c>
      <c r="D84" s="42" t="s">
        <v>368</v>
      </c>
      <c r="E84" s="30">
        <v>45028</v>
      </c>
      <c r="F84" s="12">
        <v>0</v>
      </c>
      <c r="G84" s="54">
        <v>0</v>
      </c>
      <c r="H84" s="54">
        <v>0</v>
      </c>
      <c r="I84" s="54">
        <v>243875</v>
      </c>
      <c r="J84" s="55">
        <v>243875</v>
      </c>
      <c r="L84" s="31"/>
    </row>
    <row r="85" spans="1:12">
      <c r="A85" s="73" t="s">
        <v>378</v>
      </c>
      <c r="B85" s="29" t="s">
        <v>379</v>
      </c>
      <c r="C85" s="29" t="s">
        <v>367</v>
      </c>
      <c r="D85" s="42" t="s">
        <v>368</v>
      </c>
      <c r="E85" s="30">
        <v>45028</v>
      </c>
      <c r="F85" s="12">
        <v>0</v>
      </c>
      <c r="G85" s="54">
        <v>0</v>
      </c>
      <c r="H85" s="54">
        <v>0</v>
      </c>
      <c r="I85" s="54">
        <v>243875</v>
      </c>
      <c r="J85" s="55">
        <v>243875</v>
      </c>
      <c r="L85" s="31"/>
    </row>
    <row r="86" spans="1:12" ht="15" thickBot="1">
      <c r="A86" s="74" t="s">
        <v>380</v>
      </c>
      <c r="B86" s="32" t="s">
        <v>381</v>
      </c>
      <c r="C86" s="29" t="s">
        <v>367</v>
      </c>
      <c r="D86" s="43" t="s">
        <v>368</v>
      </c>
      <c r="E86" s="16">
        <v>45028</v>
      </c>
      <c r="F86" s="20">
        <v>0</v>
      </c>
      <c r="G86" s="56">
        <v>0</v>
      </c>
      <c r="H86" s="56">
        <v>0</v>
      </c>
      <c r="I86" s="56">
        <v>243875</v>
      </c>
      <c r="J86" s="57">
        <v>243875</v>
      </c>
      <c r="K86" s="15"/>
      <c r="L86" s="33"/>
    </row>
    <row r="87" spans="1:12">
      <c r="A87" s="72" t="s">
        <v>382</v>
      </c>
      <c r="B87" s="27" t="s">
        <v>383</v>
      </c>
      <c r="C87" s="80" t="s">
        <v>367</v>
      </c>
      <c r="D87" s="13" t="s">
        <v>368</v>
      </c>
      <c r="E87" s="14">
        <v>45028</v>
      </c>
      <c r="F87" s="19">
        <v>0</v>
      </c>
      <c r="G87" s="52">
        <v>0</v>
      </c>
      <c r="H87" s="52">
        <v>0</v>
      </c>
      <c r="I87" s="52">
        <v>243875</v>
      </c>
      <c r="J87" s="53">
        <v>243875</v>
      </c>
      <c r="K87" s="13"/>
      <c r="L87" s="28"/>
    </row>
    <row r="88" spans="1:12">
      <c r="A88" s="73" t="s">
        <v>384</v>
      </c>
      <c r="B88" s="29" t="s">
        <v>385</v>
      </c>
      <c r="C88" s="81" t="s">
        <v>367</v>
      </c>
      <c r="D88" t="s">
        <v>368</v>
      </c>
      <c r="E88" s="30">
        <v>45028</v>
      </c>
      <c r="F88" s="12">
        <v>0</v>
      </c>
      <c r="G88" s="54">
        <v>0</v>
      </c>
      <c r="H88" s="54">
        <v>0</v>
      </c>
      <c r="I88" s="54">
        <v>243875</v>
      </c>
      <c r="J88" s="55">
        <v>243875</v>
      </c>
      <c r="L88" s="31"/>
    </row>
    <row r="89" spans="1:12">
      <c r="A89" s="73" t="s">
        <v>386</v>
      </c>
      <c r="B89" s="29" t="s">
        <v>387</v>
      </c>
      <c r="C89" s="81" t="s">
        <v>367</v>
      </c>
      <c r="D89" t="s">
        <v>368</v>
      </c>
      <c r="E89" s="30">
        <v>45028</v>
      </c>
      <c r="F89" s="12">
        <v>0</v>
      </c>
      <c r="G89" s="54">
        <v>0</v>
      </c>
      <c r="H89" s="54">
        <v>0</v>
      </c>
      <c r="I89" s="54">
        <v>243875</v>
      </c>
      <c r="J89" s="55">
        <v>243875</v>
      </c>
      <c r="L89" s="31"/>
    </row>
    <row r="90" spans="1:12">
      <c r="A90" s="73" t="s">
        <v>388</v>
      </c>
      <c r="B90" s="29" t="s">
        <v>389</v>
      </c>
      <c r="C90" s="81" t="s">
        <v>367</v>
      </c>
      <c r="D90" t="s">
        <v>368</v>
      </c>
      <c r="E90" s="30">
        <v>45028</v>
      </c>
      <c r="F90" s="12">
        <v>0</v>
      </c>
      <c r="G90" s="54">
        <v>0</v>
      </c>
      <c r="H90" s="54">
        <v>0</v>
      </c>
      <c r="I90" s="54">
        <v>243875</v>
      </c>
      <c r="J90" s="55">
        <v>243875</v>
      </c>
      <c r="L90" s="31"/>
    </row>
    <row r="91" spans="1:12">
      <c r="A91" s="73" t="s">
        <v>390</v>
      </c>
      <c r="B91" s="29" t="s">
        <v>391</v>
      </c>
      <c r="C91" s="81" t="s">
        <v>367</v>
      </c>
      <c r="D91" t="s">
        <v>368</v>
      </c>
      <c r="E91" s="30">
        <v>45028</v>
      </c>
      <c r="F91" s="12">
        <v>0</v>
      </c>
      <c r="G91" s="54">
        <v>0</v>
      </c>
      <c r="H91" s="54">
        <v>0</v>
      </c>
      <c r="I91" s="54">
        <v>243875</v>
      </c>
      <c r="J91" s="55">
        <v>243875</v>
      </c>
      <c r="L91" s="31"/>
    </row>
    <row r="92" spans="1:12">
      <c r="A92" s="73" t="s">
        <v>392</v>
      </c>
      <c r="B92" s="29" t="s">
        <v>393</v>
      </c>
      <c r="C92" s="81" t="s">
        <v>367</v>
      </c>
      <c r="D92" t="s">
        <v>368</v>
      </c>
      <c r="E92" s="30">
        <v>45028</v>
      </c>
      <c r="F92" s="12">
        <v>0</v>
      </c>
      <c r="G92" s="54">
        <v>0</v>
      </c>
      <c r="H92" s="54">
        <v>0</v>
      </c>
      <c r="I92" s="54">
        <v>243875</v>
      </c>
      <c r="J92" s="55">
        <v>243875</v>
      </c>
      <c r="L92" s="31"/>
    </row>
    <row r="93" spans="1:12">
      <c r="A93" s="73" t="s">
        <v>208</v>
      </c>
      <c r="B93" s="4" t="s">
        <v>549</v>
      </c>
      <c r="C93" s="83" t="s">
        <v>550</v>
      </c>
      <c r="D93" t="s">
        <v>3</v>
      </c>
      <c r="E93" s="30">
        <v>44669</v>
      </c>
      <c r="F93" s="12">
        <f>36077.2</f>
        <v>36077.199999999997</v>
      </c>
      <c r="G93" s="49">
        <f>36077.2-42150</f>
        <v>-6072.8000000000029</v>
      </c>
      <c r="I93" s="12"/>
      <c r="J93" s="39"/>
      <c r="K93" s="47">
        <f>42150-36077.2</f>
        <v>6072.8000000000029</v>
      </c>
      <c r="L93" s="2">
        <v>0</v>
      </c>
    </row>
    <row r="94" spans="1:12">
      <c r="A94" s="73" t="s">
        <v>199</v>
      </c>
      <c r="B94" s="1" t="s">
        <v>124</v>
      </c>
      <c r="C94" s="70" t="s">
        <v>559</v>
      </c>
      <c r="D94" t="s">
        <v>556</v>
      </c>
      <c r="E94" s="30">
        <v>44743</v>
      </c>
      <c r="F94" s="12">
        <f>56597</f>
        <v>56597</v>
      </c>
      <c r="G94" s="12">
        <f t="shared" ref="G94:H97" si="0">56597.77*50%</f>
        <v>28298.884999999998</v>
      </c>
      <c r="H94" s="12">
        <f t="shared" si="0"/>
        <v>28298.884999999998</v>
      </c>
      <c r="I94" s="12"/>
      <c r="J94" s="39"/>
      <c r="L94" s="51"/>
    </row>
    <row r="95" spans="1:12">
      <c r="A95" s="73" t="s">
        <v>201</v>
      </c>
      <c r="B95" s="1" t="s">
        <v>569</v>
      </c>
      <c r="C95" s="70" t="s">
        <v>559</v>
      </c>
      <c r="D95" t="s">
        <v>556</v>
      </c>
      <c r="E95" s="30">
        <v>44743</v>
      </c>
      <c r="F95" s="12">
        <f>56597</f>
        <v>56597</v>
      </c>
      <c r="G95" s="12">
        <f t="shared" si="0"/>
        <v>28298.884999999998</v>
      </c>
      <c r="H95" s="12">
        <f t="shared" si="0"/>
        <v>28298.884999999998</v>
      </c>
      <c r="I95" s="12"/>
      <c r="J95" s="39"/>
      <c r="L95" s="51"/>
    </row>
    <row r="96" spans="1:12">
      <c r="A96" s="73" t="s">
        <v>289</v>
      </c>
      <c r="B96" s="1" t="s">
        <v>561</v>
      </c>
      <c r="C96" s="70" t="s">
        <v>559</v>
      </c>
      <c r="D96" t="s">
        <v>556</v>
      </c>
      <c r="E96" s="30">
        <v>44743</v>
      </c>
      <c r="F96" s="12">
        <f>56597</f>
        <v>56597</v>
      </c>
      <c r="G96" s="12">
        <f t="shared" si="0"/>
        <v>28298.884999999998</v>
      </c>
      <c r="H96" s="12">
        <f t="shared" si="0"/>
        <v>28298.884999999998</v>
      </c>
      <c r="I96" s="12"/>
      <c r="J96" s="39"/>
      <c r="L96" s="31"/>
    </row>
    <row r="97" spans="1:12">
      <c r="A97" s="73" t="s">
        <v>299</v>
      </c>
      <c r="B97" s="1" t="s">
        <v>169</v>
      </c>
      <c r="C97" s="70" t="s">
        <v>559</v>
      </c>
      <c r="D97" t="s">
        <v>556</v>
      </c>
      <c r="E97" s="30">
        <v>44743</v>
      </c>
      <c r="F97" s="12">
        <f>56597</f>
        <v>56597</v>
      </c>
      <c r="G97" s="12">
        <f t="shared" si="0"/>
        <v>28298.884999999998</v>
      </c>
      <c r="H97" s="12">
        <f t="shared" si="0"/>
        <v>28298.884999999998</v>
      </c>
      <c r="I97" s="12"/>
      <c r="J97" s="39"/>
      <c r="L97" s="31"/>
    </row>
    <row r="98" spans="1:12">
      <c r="A98" s="73" t="s">
        <v>270</v>
      </c>
      <c r="B98" s="4" t="s">
        <v>163</v>
      </c>
      <c r="C98" s="83" t="s">
        <v>550</v>
      </c>
      <c r="D98" t="s">
        <v>556</v>
      </c>
      <c r="E98" s="30">
        <v>44669</v>
      </c>
      <c r="F98" s="12">
        <f>36077.2</f>
        <v>36077.199999999997</v>
      </c>
      <c r="G98" s="12">
        <f>36077.2*50%</f>
        <v>18038.599999999999</v>
      </c>
      <c r="I98" s="12"/>
      <c r="J98" s="39"/>
      <c r="K98" s="47"/>
      <c r="L98" s="21" t="s">
        <v>684</v>
      </c>
    </row>
    <row r="99" spans="1:12" ht="15" thickBot="1">
      <c r="A99" s="74" t="s">
        <v>193</v>
      </c>
      <c r="B99" s="11" t="s">
        <v>562</v>
      </c>
      <c r="C99" s="71" t="s">
        <v>559</v>
      </c>
      <c r="D99" s="15" t="s">
        <v>560</v>
      </c>
      <c r="E99" s="16">
        <v>44743</v>
      </c>
      <c r="F99" s="20">
        <f>56597</f>
        <v>56597</v>
      </c>
      <c r="G99" s="20">
        <f t="shared" ref="G99:H102" si="1">56597.77*50%</f>
        <v>28298.884999999998</v>
      </c>
      <c r="H99" s="20">
        <f t="shared" si="1"/>
        <v>28298.884999999998</v>
      </c>
      <c r="I99" s="20"/>
      <c r="J99" s="40"/>
      <c r="K99" s="15"/>
      <c r="L99" s="86"/>
    </row>
    <row r="100" spans="1:12">
      <c r="A100" s="48" t="s">
        <v>197</v>
      </c>
      <c r="B100" s="10" t="s">
        <v>105</v>
      </c>
      <c r="C100" s="1" t="s">
        <v>559</v>
      </c>
      <c r="D100" s="41" t="s">
        <v>560</v>
      </c>
      <c r="E100" s="14">
        <v>44743</v>
      </c>
      <c r="F100" s="19">
        <f>56597</f>
        <v>56597</v>
      </c>
      <c r="G100" s="19">
        <f t="shared" si="1"/>
        <v>28298.884999999998</v>
      </c>
      <c r="H100" s="19">
        <f t="shared" si="1"/>
        <v>28298.884999999998</v>
      </c>
      <c r="I100" s="19"/>
      <c r="J100" s="38"/>
      <c r="K100" s="13"/>
      <c r="L100" s="50"/>
    </row>
    <row r="101" spans="1:12">
      <c r="A101" s="48" t="s">
        <v>305</v>
      </c>
      <c r="B101" s="1" t="s">
        <v>128</v>
      </c>
      <c r="C101" s="1" t="s">
        <v>559</v>
      </c>
      <c r="D101" s="42" t="s">
        <v>560</v>
      </c>
      <c r="E101" s="30">
        <v>44743</v>
      </c>
      <c r="F101" s="12">
        <f>56597</f>
        <v>56597</v>
      </c>
      <c r="G101" s="12">
        <f t="shared" si="1"/>
        <v>28298.884999999998</v>
      </c>
      <c r="H101" s="12">
        <f t="shared" si="1"/>
        <v>28298.884999999998</v>
      </c>
      <c r="I101" s="12"/>
      <c r="J101" s="39"/>
      <c r="L101" s="31"/>
    </row>
    <row r="102" spans="1:12">
      <c r="A102" s="48" t="s">
        <v>308</v>
      </c>
      <c r="B102" s="1" t="s">
        <v>129</v>
      </c>
      <c r="C102" s="1" t="s">
        <v>559</v>
      </c>
      <c r="D102" s="42" t="s">
        <v>560</v>
      </c>
      <c r="E102" s="30">
        <v>44743</v>
      </c>
      <c r="F102" s="12">
        <f>56597</f>
        <v>56597</v>
      </c>
      <c r="G102" s="12">
        <f t="shared" si="1"/>
        <v>28298.884999999998</v>
      </c>
      <c r="H102" s="12">
        <f t="shared" si="1"/>
        <v>28298.884999999998</v>
      </c>
      <c r="I102" s="12"/>
      <c r="J102" s="39"/>
      <c r="L102" s="31"/>
    </row>
    <row r="103" spans="1:12">
      <c r="A103" s="48" t="s">
        <v>271</v>
      </c>
      <c r="B103" s="4" t="s">
        <v>571</v>
      </c>
      <c r="C103" s="4" t="s">
        <v>550</v>
      </c>
      <c r="D103" s="42" t="s">
        <v>560</v>
      </c>
      <c r="E103" s="30">
        <v>44669</v>
      </c>
      <c r="F103" s="12">
        <f t="shared" ref="F103:F112" si="2">36077.2</f>
        <v>36077.199999999997</v>
      </c>
      <c r="G103" s="12">
        <f t="shared" ref="G103:H106" si="3">36077.2*50%</f>
        <v>18038.599999999999</v>
      </c>
      <c r="H103" s="12">
        <f t="shared" si="3"/>
        <v>18038.599999999999</v>
      </c>
      <c r="I103" s="12"/>
      <c r="J103" s="39"/>
      <c r="K103" s="48"/>
      <c r="L103" s="31"/>
    </row>
    <row r="104" spans="1:12">
      <c r="A104" s="48" t="s">
        <v>213</v>
      </c>
      <c r="B104" s="4" t="s">
        <v>565</v>
      </c>
      <c r="C104" s="4" t="s">
        <v>550</v>
      </c>
      <c r="D104" s="42" t="s">
        <v>560</v>
      </c>
      <c r="E104" s="30">
        <v>44669</v>
      </c>
      <c r="F104" s="12">
        <f t="shared" si="2"/>
        <v>36077.199999999997</v>
      </c>
      <c r="G104" s="12">
        <f t="shared" si="3"/>
        <v>18038.599999999999</v>
      </c>
      <c r="H104" s="12">
        <f t="shared" si="3"/>
        <v>18038.599999999999</v>
      </c>
      <c r="I104" s="12"/>
      <c r="J104" s="39"/>
      <c r="L104" s="31"/>
    </row>
    <row r="105" spans="1:12">
      <c r="A105" s="48" t="s">
        <v>214</v>
      </c>
      <c r="B105" s="4" t="s">
        <v>568</v>
      </c>
      <c r="C105" s="4" t="s">
        <v>550</v>
      </c>
      <c r="D105" s="42" t="s">
        <v>560</v>
      </c>
      <c r="E105" s="30">
        <v>44669</v>
      </c>
      <c r="F105" s="12">
        <f t="shared" si="2"/>
        <v>36077.199999999997</v>
      </c>
      <c r="G105" s="12">
        <f t="shared" si="3"/>
        <v>18038.599999999999</v>
      </c>
      <c r="H105" s="12">
        <f t="shared" si="3"/>
        <v>18038.599999999999</v>
      </c>
      <c r="I105" s="12"/>
      <c r="J105" s="39"/>
      <c r="L105" s="31"/>
    </row>
    <row r="106" spans="1:12" ht="15" thickBot="1">
      <c r="A106" s="48" t="s">
        <v>215</v>
      </c>
      <c r="B106" s="17" t="s">
        <v>567</v>
      </c>
      <c r="C106" s="17" t="s">
        <v>550</v>
      </c>
      <c r="D106" s="43" t="s">
        <v>560</v>
      </c>
      <c r="E106" s="16">
        <v>44669</v>
      </c>
      <c r="F106" s="20">
        <f t="shared" si="2"/>
        <v>36077.199999999997</v>
      </c>
      <c r="G106" s="20">
        <f t="shared" si="3"/>
        <v>18038.599999999999</v>
      </c>
      <c r="H106" s="20">
        <f t="shared" si="3"/>
        <v>18038.599999999999</v>
      </c>
      <c r="I106" s="20"/>
      <c r="J106" s="40"/>
      <c r="K106" s="15"/>
      <c r="L106" s="33"/>
    </row>
    <row r="107" spans="1:12">
      <c r="A107" s="72" t="s">
        <v>207</v>
      </c>
      <c r="B107" s="44" t="s">
        <v>553</v>
      </c>
      <c r="C107" s="44" t="s">
        <v>550</v>
      </c>
      <c r="D107" s="41" t="s">
        <v>555</v>
      </c>
      <c r="E107" s="14">
        <v>44669</v>
      </c>
      <c r="F107" s="19">
        <f t="shared" si="2"/>
        <v>36077.199999999997</v>
      </c>
      <c r="G107" s="19">
        <f t="shared" ref="G107:G112" si="4">36077.2*50%</f>
        <v>18038.599999999999</v>
      </c>
      <c r="H107" s="13"/>
      <c r="I107" s="19"/>
      <c r="J107" s="38"/>
      <c r="K107" s="45"/>
      <c r="L107" s="46" t="s">
        <v>684</v>
      </c>
    </row>
    <row r="108" spans="1:12">
      <c r="A108" s="73" t="s">
        <v>209</v>
      </c>
      <c r="B108" s="4" t="s">
        <v>557</v>
      </c>
      <c r="C108" s="4" t="s">
        <v>550</v>
      </c>
      <c r="D108" s="42" t="s">
        <v>555</v>
      </c>
      <c r="E108" s="30">
        <v>44669</v>
      </c>
      <c r="F108" s="12">
        <f t="shared" si="2"/>
        <v>36077.199999999997</v>
      </c>
      <c r="G108" s="12">
        <f t="shared" si="4"/>
        <v>18038.599999999999</v>
      </c>
      <c r="I108" s="12"/>
      <c r="J108" s="39"/>
      <c r="K108" s="47"/>
      <c r="L108" s="21" t="s">
        <v>684</v>
      </c>
    </row>
    <row r="109" spans="1:12">
      <c r="A109" s="73" t="s">
        <v>210</v>
      </c>
      <c r="B109" s="4" t="s">
        <v>558</v>
      </c>
      <c r="C109" s="4" t="s">
        <v>550</v>
      </c>
      <c r="D109" s="42" t="s">
        <v>555</v>
      </c>
      <c r="E109" s="30">
        <v>44669</v>
      </c>
      <c r="F109" s="12">
        <f t="shared" si="2"/>
        <v>36077.199999999997</v>
      </c>
      <c r="G109" s="12">
        <f t="shared" si="4"/>
        <v>18038.599999999999</v>
      </c>
      <c r="I109" s="12"/>
      <c r="J109" s="39"/>
      <c r="K109" s="48"/>
      <c r="L109" s="21" t="s">
        <v>684</v>
      </c>
    </row>
    <row r="110" spans="1:12" ht="15" thickBot="1">
      <c r="A110" s="74" t="s">
        <v>211</v>
      </c>
      <c r="B110" s="17" t="s">
        <v>563</v>
      </c>
      <c r="C110" s="17" t="s">
        <v>550</v>
      </c>
      <c r="D110" s="43" t="s">
        <v>555</v>
      </c>
      <c r="E110" s="16">
        <v>44669</v>
      </c>
      <c r="F110" s="20">
        <f t="shared" si="2"/>
        <v>36077.199999999997</v>
      </c>
      <c r="G110" s="20">
        <f t="shared" si="4"/>
        <v>18038.599999999999</v>
      </c>
      <c r="H110" s="15"/>
      <c r="I110" s="20"/>
      <c r="J110" s="40"/>
      <c r="K110" s="85"/>
      <c r="L110" s="87" t="s">
        <v>684</v>
      </c>
    </row>
    <row r="111" spans="1:12">
      <c r="A111" s="72" t="s">
        <v>212</v>
      </c>
      <c r="B111" s="44" t="s">
        <v>570</v>
      </c>
      <c r="C111" s="44" t="s">
        <v>550</v>
      </c>
      <c r="D111" s="41" t="s">
        <v>555</v>
      </c>
      <c r="E111" s="14">
        <v>44669</v>
      </c>
      <c r="F111" s="19">
        <f t="shared" si="2"/>
        <v>36077.199999999997</v>
      </c>
      <c r="G111" s="19">
        <f t="shared" si="4"/>
        <v>18038.599999999999</v>
      </c>
      <c r="H111" s="13"/>
      <c r="I111" s="19"/>
      <c r="J111" s="38"/>
      <c r="K111" s="84"/>
      <c r="L111" s="46" t="s">
        <v>684</v>
      </c>
    </row>
    <row r="112" spans="1:12">
      <c r="A112" s="73" t="s">
        <v>291</v>
      </c>
      <c r="B112" s="4" t="s">
        <v>564</v>
      </c>
      <c r="C112" s="4" t="s">
        <v>550</v>
      </c>
      <c r="D112" s="42" t="s">
        <v>555</v>
      </c>
      <c r="E112" s="30">
        <v>44669</v>
      </c>
      <c r="F112" s="12">
        <f t="shared" si="2"/>
        <v>36077.199999999997</v>
      </c>
      <c r="G112" s="12">
        <f t="shared" si="4"/>
        <v>18038.599999999999</v>
      </c>
      <c r="I112" s="12"/>
      <c r="J112" s="39"/>
      <c r="L112" s="21" t="s">
        <v>684</v>
      </c>
    </row>
    <row r="113" spans="1:12">
      <c r="A113" s="73" t="s">
        <v>282</v>
      </c>
      <c r="B113" s="1" t="s">
        <v>165</v>
      </c>
      <c r="C113" s="1" t="s">
        <v>559</v>
      </c>
      <c r="D113" s="42" t="s">
        <v>572</v>
      </c>
      <c r="E113" s="30">
        <v>44743</v>
      </c>
      <c r="F113" s="12">
        <f>56597</f>
        <v>56597</v>
      </c>
      <c r="G113" s="12">
        <f t="shared" ref="G113:H122" si="5">56597.77*50%</f>
        <v>28298.884999999998</v>
      </c>
      <c r="H113" s="12">
        <f t="shared" si="5"/>
        <v>28298.884999999998</v>
      </c>
      <c r="I113" s="12"/>
      <c r="J113" s="39"/>
      <c r="L113" s="31"/>
    </row>
    <row r="114" spans="1:12">
      <c r="A114" s="73" t="s">
        <v>194</v>
      </c>
      <c r="B114" s="1" t="s">
        <v>89</v>
      </c>
      <c r="C114" s="1" t="s">
        <v>559</v>
      </c>
      <c r="D114" s="42" t="s">
        <v>316</v>
      </c>
      <c r="E114" s="30">
        <v>44743</v>
      </c>
      <c r="F114" s="12">
        <f>56597</f>
        <v>56597</v>
      </c>
      <c r="G114" s="12">
        <f t="shared" si="5"/>
        <v>28298.884999999998</v>
      </c>
      <c r="H114" s="12">
        <f t="shared" si="5"/>
        <v>28298.884999999998</v>
      </c>
      <c r="I114" s="12"/>
      <c r="J114" s="39"/>
      <c r="L114" s="51"/>
    </row>
    <row r="115" spans="1:12">
      <c r="A115" s="73" t="s">
        <v>196</v>
      </c>
      <c r="B115" s="1" t="s">
        <v>67</v>
      </c>
      <c r="C115" s="1" t="s">
        <v>559</v>
      </c>
      <c r="D115" s="42" t="s">
        <v>316</v>
      </c>
      <c r="E115" s="30">
        <v>44743</v>
      </c>
      <c r="F115" s="12">
        <f>56597</f>
        <v>56597</v>
      </c>
      <c r="G115" s="12">
        <f t="shared" si="5"/>
        <v>28298.884999999998</v>
      </c>
      <c r="H115" s="12">
        <f t="shared" si="5"/>
        <v>28298.884999999998</v>
      </c>
      <c r="I115" s="12"/>
      <c r="J115" s="39"/>
      <c r="L115" s="51"/>
    </row>
    <row r="116" spans="1:12">
      <c r="A116" s="73" t="s">
        <v>198</v>
      </c>
      <c r="B116" s="1" t="s">
        <v>115</v>
      </c>
      <c r="C116" s="1" t="s">
        <v>559</v>
      </c>
      <c r="D116" s="42" t="s">
        <v>316</v>
      </c>
      <c r="E116" s="30">
        <v>44743</v>
      </c>
      <c r="F116" s="12">
        <f>56597</f>
        <v>56597</v>
      </c>
      <c r="G116" s="12">
        <f t="shared" si="5"/>
        <v>28298.884999999998</v>
      </c>
      <c r="H116" s="12">
        <f t="shared" si="5"/>
        <v>28298.884999999998</v>
      </c>
      <c r="I116" s="12"/>
      <c r="J116" s="39"/>
      <c r="L116" s="51"/>
    </row>
    <row r="117" spans="1:12">
      <c r="A117" s="73" t="s">
        <v>202</v>
      </c>
      <c r="B117" s="3" t="s">
        <v>54</v>
      </c>
      <c r="C117" s="1" t="s">
        <v>559</v>
      </c>
      <c r="D117" s="42" t="s">
        <v>316</v>
      </c>
      <c r="E117" s="30">
        <v>44743</v>
      </c>
      <c r="F117" s="12">
        <f>56597</f>
        <v>56597</v>
      </c>
      <c r="G117" s="12">
        <f t="shared" si="5"/>
        <v>28298.884999999998</v>
      </c>
      <c r="H117" s="12">
        <f t="shared" si="5"/>
        <v>28298.884999999998</v>
      </c>
      <c r="I117" s="12"/>
      <c r="J117" s="39"/>
      <c r="L117" s="39"/>
    </row>
    <row r="118" spans="1:12">
      <c r="A118" s="73" t="s">
        <v>203</v>
      </c>
      <c r="B118" s="3" t="s">
        <v>135</v>
      </c>
      <c r="C118" s="1" t="s">
        <v>559</v>
      </c>
      <c r="D118" s="42" t="s">
        <v>316</v>
      </c>
      <c r="E118" s="30">
        <v>44743</v>
      </c>
      <c r="F118" s="12">
        <f>56597</f>
        <v>56597</v>
      </c>
      <c r="G118" s="12">
        <f t="shared" si="5"/>
        <v>28298.884999999998</v>
      </c>
      <c r="H118" s="12">
        <f t="shared" si="5"/>
        <v>28298.884999999998</v>
      </c>
      <c r="I118" s="12"/>
      <c r="J118" s="39"/>
      <c r="L118" s="31"/>
    </row>
    <row r="119" spans="1:12">
      <c r="A119" s="73" t="s">
        <v>204</v>
      </c>
      <c r="B119" s="1" t="s">
        <v>78</v>
      </c>
      <c r="C119" s="1" t="s">
        <v>559</v>
      </c>
      <c r="D119" s="42" t="s">
        <v>316</v>
      </c>
      <c r="E119" s="30">
        <v>44743</v>
      </c>
      <c r="F119" s="12">
        <f>56597</f>
        <v>56597</v>
      </c>
      <c r="G119" s="12">
        <f t="shared" si="5"/>
        <v>28298.884999999998</v>
      </c>
      <c r="H119" s="12">
        <f t="shared" si="5"/>
        <v>28298.884999999998</v>
      </c>
      <c r="I119" s="12"/>
      <c r="J119" s="39"/>
      <c r="L119" s="31"/>
    </row>
    <row r="120" spans="1:12">
      <c r="A120" s="73" t="s">
        <v>205</v>
      </c>
      <c r="B120" s="1" t="s">
        <v>52</v>
      </c>
      <c r="C120" s="1" t="s">
        <v>559</v>
      </c>
      <c r="D120" s="42" t="s">
        <v>316</v>
      </c>
      <c r="E120" s="30">
        <v>44743</v>
      </c>
      <c r="F120" s="12">
        <f>56597</f>
        <v>56597</v>
      </c>
      <c r="G120" s="12">
        <f t="shared" si="5"/>
        <v>28298.884999999998</v>
      </c>
      <c r="H120" s="12">
        <f t="shared" si="5"/>
        <v>28298.884999999998</v>
      </c>
      <c r="I120" s="12"/>
      <c r="J120" s="39"/>
      <c r="L120" s="31"/>
    </row>
    <row r="121" spans="1:12">
      <c r="A121" s="73" t="s">
        <v>206</v>
      </c>
      <c r="B121" s="1" t="s">
        <v>71</v>
      </c>
      <c r="C121" s="1" t="s">
        <v>559</v>
      </c>
      <c r="D121" s="42" t="s">
        <v>316</v>
      </c>
      <c r="E121" s="30">
        <v>44743</v>
      </c>
      <c r="F121" s="12">
        <f>56597</f>
        <v>56597</v>
      </c>
      <c r="G121" s="12">
        <f t="shared" si="5"/>
        <v>28298.884999999998</v>
      </c>
      <c r="H121" s="12">
        <f t="shared" si="5"/>
        <v>28298.884999999998</v>
      </c>
      <c r="I121" s="12"/>
      <c r="J121" s="39"/>
      <c r="L121" s="31"/>
    </row>
    <row r="122" spans="1:12">
      <c r="A122" s="73" t="s">
        <v>301</v>
      </c>
      <c r="B122" s="1" t="s">
        <v>134</v>
      </c>
      <c r="C122" s="1" t="s">
        <v>559</v>
      </c>
      <c r="D122" s="42" t="s">
        <v>316</v>
      </c>
      <c r="E122" s="30">
        <v>44743</v>
      </c>
      <c r="F122" s="12">
        <f>56597</f>
        <v>56597</v>
      </c>
      <c r="G122" s="12">
        <f t="shared" si="5"/>
        <v>28298.884999999998</v>
      </c>
      <c r="H122" s="12">
        <f t="shared" si="5"/>
        <v>28298.884999999998</v>
      </c>
      <c r="I122" s="12"/>
      <c r="J122" s="39"/>
      <c r="L122" s="31"/>
    </row>
    <row r="123" spans="1:12">
      <c r="A123" s="73" t="s">
        <v>267</v>
      </c>
      <c r="B123" s="4" t="s">
        <v>580</v>
      </c>
      <c r="C123" s="4" t="s">
        <v>550</v>
      </c>
      <c r="D123" s="42" t="s">
        <v>316</v>
      </c>
      <c r="E123" s="30">
        <v>44669</v>
      </c>
      <c r="F123" s="12">
        <f>36077.2</f>
        <v>36077.199999999997</v>
      </c>
      <c r="G123" s="12">
        <f>36077.2*50%</f>
        <v>18038.599999999999</v>
      </c>
      <c r="H123" s="12">
        <f>36077.2*50%</f>
        <v>18038.599999999999</v>
      </c>
      <c r="I123" s="12"/>
      <c r="J123" s="39"/>
      <c r="K123" s="47"/>
      <c r="L123" s="31"/>
    </row>
    <row r="124" spans="1:12">
      <c r="A124" s="73" t="s">
        <v>290</v>
      </c>
      <c r="B124" s="4" t="s">
        <v>576</v>
      </c>
      <c r="C124" s="4" t="s">
        <v>550</v>
      </c>
      <c r="D124" s="42" t="s">
        <v>316</v>
      </c>
      <c r="E124" s="30">
        <v>44669</v>
      </c>
      <c r="F124" s="12">
        <f>36077.2</f>
        <v>36077.199999999997</v>
      </c>
      <c r="G124" s="12">
        <f>36077.2*50%</f>
        <v>18038.599999999999</v>
      </c>
      <c r="H124" s="12">
        <f>36077.2*50%</f>
        <v>18038.599999999999</v>
      </c>
      <c r="I124" s="12"/>
      <c r="J124" s="39"/>
      <c r="L124" s="31"/>
    </row>
    <row r="125" spans="1:12">
      <c r="A125" s="73" t="s">
        <v>243</v>
      </c>
      <c r="B125" s="5" t="s">
        <v>84</v>
      </c>
      <c r="C125" s="5" t="s">
        <v>575</v>
      </c>
      <c r="D125" s="42" t="s">
        <v>316</v>
      </c>
      <c r="E125" s="30">
        <v>44844</v>
      </c>
      <c r="F125" s="12">
        <v>20370.7</v>
      </c>
      <c r="G125" s="12">
        <v>10900</v>
      </c>
      <c r="H125" s="12">
        <v>10900</v>
      </c>
      <c r="I125" s="12"/>
      <c r="J125" s="39"/>
      <c r="L125" s="31"/>
    </row>
    <row r="126" spans="1:12">
      <c r="A126" s="73" t="s">
        <v>244</v>
      </c>
      <c r="B126" s="6" t="s">
        <v>96</v>
      </c>
      <c r="C126" s="5" t="s">
        <v>575</v>
      </c>
      <c r="D126" s="42" t="s">
        <v>316</v>
      </c>
      <c r="E126" s="30">
        <v>44844</v>
      </c>
      <c r="F126" s="12">
        <v>20370.7</v>
      </c>
      <c r="G126" s="12">
        <v>10900</v>
      </c>
      <c r="H126" s="12">
        <v>10900</v>
      </c>
      <c r="I126" s="12"/>
      <c r="J126" s="39"/>
      <c r="L126" s="31"/>
    </row>
    <row r="127" spans="1:12">
      <c r="A127" s="73" t="s">
        <v>245</v>
      </c>
      <c r="B127" s="5" t="s">
        <v>72</v>
      </c>
      <c r="C127" s="5" t="s">
        <v>575</v>
      </c>
      <c r="D127" s="42" t="s">
        <v>316</v>
      </c>
      <c r="E127" s="30">
        <v>44844</v>
      </c>
      <c r="F127" s="12">
        <v>20370.7</v>
      </c>
      <c r="G127" s="12">
        <v>10900</v>
      </c>
      <c r="H127" s="12">
        <v>10900</v>
      </c>
      <c r="I127" s="12"/>
      <c r="J127" s="39"/>
      <c r="L127" s="31"/>
    </row>
    <row r="128" spans="1:12">
      <c r="A128" s="73" t="s">
        <v>246</v>
      </c>
      <c r="B128" s="5" t="s">
        <v>76</v>
      </c>
      <c r="C128" s="5" t="s">
        <v>575</v>
      </c>
      <c r="D128" s="42" t="s">
        <v>316</v>
      </c>
      <c r="E128" s="30">
        <v>44844</v>
      </c>
      <c r="F128" s="12">
        <v>20370.7</v>
      </c>
      <c r="G128" s="12">
        <v>10900</v>
      </c>
      <c r="H128" s="12">
        <v>10900</v>
      </c>
      <c r="I128" s="12"/>
      <c r="J128" s="39"/>
      <c r="L128" s="31"/>
    </row>
    <row r="129" spans="1:12">
      <c r="A129" s="73" t="s">
        <v>247</v>
      </c>
      <c r="B129" s="7" t="s">
        <v>102</v>
      </c>
      <c r="C129" s="5" t="s">
        <v>575</v>
      </c>
      <c r="D129" s="42" t="s">
        <v>316</v>
      </c>
      <c r="E129" s="30">
        <v>44844</v>
      </c>
      <c r="F129" s="12">
        <v>20370.7</v>
      </c>
      <c r="G129" s="12">
        <v>10900</v>
      </c>
      <c r="H129" s="12">
        <v>10900</v>
      </c>
      <c r="I129" s="12"/>
      <c r="J129" s="39"/>
      <c r="L129" s="31"/>
    </row>
    <row r="130" spans="1:12">
      <c r="A130" s="73" t="s">
        <v>268</v>
      </c>
      <c r="B130" s="5" t="s">
        <v>103</v>
      </c>
      <c r="C130" s="5" t="s">
        <v>575</v>
      </c>
      <c r="D130" s="42" t="s">
        <v>316</v>
      </c>
      <c r="E130" s="30">
        <v>44844</v>
      </c>
      <c r="F130" s="12">
        <v>20370.7</v>
      </c>
      <c r="G130" s="12">
        <v>10900</v>
      </c>
      <c r="H130" s="12">
        <v>10900</v>
      </c>
      <c r="I130" s="12"/>
      <c r="J130" s="39"/>
      <c r="L130" s="31"/>
    </row>
    <row r="131" spans="1:12">
      <c r="A131" s="73" t="s">
        <v>269</v>
      </c>
      <c r="B131" s="5" t="s">
        <v>104</v>
      </c>
      <c r="C131" s="5" t="s">
        <v>575</v>
      </c>
      <c r="D131" s="42" t="s">
        <v>316</v>
      </c>
      <c r="E131" s="30">
        <v>44844</v>
      </c>
      <c r="F131" s="12">
        <v>20370.7</v>
      </c>
      <c r="G131" s="12">
        <v>10900</v>
      </c>
      <c r="H131" s="12">
        <v>10900</v>
      </c>
      <c r="I131" s="12"/>
      <c r="J131" s="39"/>
      <c r="L131" s="31"/>
    </row>
    <row r="132" spans="1:12">
      <c r="A132" s="73" t="s">
        <v>248</v>
      </c>
      <c r="B132" s="5" t="s">
        <v>106</v>
      </c>
      <c r="C132" s="5" t="s">
        <v>575</v>
      </c>
      <c r="D132" s="42" t="s">
        <v>316</v>
      </c>
      <c r="E132" s="30">
        <v>44844</v>
      </c>
      <c r="F132" s="12">
        <v>20370.7</v>
      </c>
      <c r="G132" s="12">
        <v>10900</v>
      </c>
      <c r="H132" s="12">
        <v>10900</v>
      </c>
      <c r="I132" s="12"/>
      <c r="J132" s="39"/>
      <c r="L132" s="31"/>
    </row>
    <row r="133" spans="1:12">
      <c r="A133" s="73" t="s">
        <v>249</v>
      </c>
      <c r="B133" s="6" t="s">
        <v>64</v>
      </c>
      <c r="C133" s="5" t="s">
        <v>575</v>
      </c>
      <c r="D133" s="42" t="s">
        <v>316</v>
      </c>
      <c r="E133" s="30">
        <v>44844</v>
      </c>
      <c r="F133" s="12">
        <v>20370.7</v>
      </c>
      <c r="G133" s="12">
        <v>10900</v>
      </c>
      <c r="H133" s="12">
        <v>10900</v>
      </c>
      <c r="I133" s="12"/>
      <c r="J133" s="39"/>
      <c r="L133" s="31"/>
    </row>
    <row r="134" spans="1:12">
      <c r="A134" s="73" t="s">
        <v>250</v>
      </c>
      <c r="B134" s="6" t="s">
        <v>108</v>
      </c>
      <c r="C134" s="5" t="s">
        <v>575</v>
      </c>
      <c r="D134" s="42" t="s">
        <v>316</v>
      </c>
      <c r="E134" s="30">
        <v>44844</v>
      </c>
      <c r="F134" s="12">
        <v>20370.7</v>
      </c>
      <c r="G134" s="12">
        <v>10900</v>
      </c>
      <c r="H134" s="12">
        <v>10900</v>
      </c>
      <c r="I134" s="12"/>
      <c r="J134" s="39"/>
      <c r="L134" s="31"/>
    </row>
    <row r="135" spans="1:12">
      <c r="A135" s="73" t="s">
        <v>251</v>
      </c>
      <c r="B135" s="5" t="s">
        <v>109</v>
      </c>
      <c r="C135" s="5" t="s">
        <v>575</v>
      </c>
      <c r="D135" s="42" t="s">
        <v>316</v>
      </c>
      <c r="E135" s="30">
        <v>44844</v>
      </c>
      <c r="F135" s="12">
        <v>20370.7</v>
      </c>
      <c r="G135" s="12">
        <v>10900</v>
      </c>
      <c r="H135" s="12">
        <v>10900</v>
      </c>
      <c r="I135" s="12"/>
      <c r="J135" s="39"/>
      <c r="L135" s="31"/>
    </row>
    <row r="136" spans="1:12">
      <c r="A136" s="73" t="s">
        <v>252</v>
      </c>
      <c r="B136" s="6" t="s">
        <v>138</v>
      </c>
      <c r="C136" s="5" t="s">
        <v>575</v>
      </c>
      <c r="D136" s="42" t="s">
        <v>316</v>
      </c>
      <c r="E136" s="30">
        <v>44844</v>
      </c>
      <c r="F136" s="12">
        <v>20370.7</v>
      </c>
      <c r="G136" s="12">
        <v>10900</v>
      </c>
      <c r="H136" s="12">
        <v>10900</v>
      </c>
      <c r="I136" s="12"/>
      <c r="J136" s="39"/>
      <c r="L136" s="31"/>
    </row>
    <row r="137" spans="1:12">
      <c r="A137" s="73" t="s">
        <v>253</v>
      </c>
      <c r="B137" s="5" t="s">
        <v>112</v>
      </c>
      <c r="C137" s="5" t="s">
        <v>575</v>
      </c>
      <c r="D137" s="42" t="s">
        <v>316</v>
      </c>
      <c r="E137" s="30">
        <v>44844</v>
      </c>
      <c r="F137" s="12">
        <v>20370.7</v>
      </c>
      <c r="G137" s="12">
        <v>10900</v>
      </c>
      <c r="H137" s="12">
        <v>10900</v>
      </c>
      <c r="I137" s="12"/>
      <c r="J137" s="39"/>
      <c r="L137" s="31"/>
    </row>
    <row r="138" spans="1:12">
      <c r="A138" s="73" t="s">
        <v>254</v>
      </c>
      <c r="B138" s="5" t="s">
        <v>69</v>
      </c>
      <c r="C138" s="5" t="s">
        <v>575</v>
      </c>
      <c r="D138" s="42" t="s">
        <v>316</v>
      </c>
      <c r="E138" s="30">
        <v>44844</v>
      </c>
      <c r="F138" s="12">
        <v>20370.7</v>
      </c>
      <c r="G138" s="12">
        <v>10900</v>
      </c>
      <c r="H138" s="12">
        <v>10900</v>
      </c>
      <c r="I138" s="12"/>
      <c r="J138" s="39"/>
      <c r="L138" s="31"/>
    </row>
    <row r="139" spans="1:12">
      <c r="A139" s="73" t="s">
        <v>255</v>
      </c>
      <c r="B139" s="5" t="s">
        <v>73</v>
      </c>
      <c r="C139" s="5" t="s">
        <v>575</v>
      </c>
      <c r="D139" s="42" t="s">
        <v>316</v>
      </c>
      <c r="E139" s="30">
        <v>44844</v>
      </c>
      <c r="F139" s="12">
        <v>20370.7</v>
      </c>
      <c r="G139" s="12">
        <v>10900</v>
      </c>
      <c r="H139" s="12">
        <v>10900</v>
      </c>
      <c r="I139" s="12"/>
      <c r="J139" s="39"/>
      <c r="L139" s="31"/>
    </row>
    <row r="140" spans="1:12">
      <c r="A140" s="73" t="s">
        <v>295</v>
      </c>
      <c r="B140" s="5" t="s">
        <v>294</v>
      </c>
      <c r="C140" s="5" t="s">
        <v>575</v>
      </c>
      <c r="D140" s="42" t="s">
        <v>316</v>
      </c>
      <c r="E140" s="30">
        <v>44844</v>
      </c>
      <c r="F140" s="12">
        <v>20370.7</v>
      </c>
      <c r="G140" s="12">
        <v>10900</v>
      </c>
      <c r="H140" s="12">
        <v>10900</v>
      </c>
      <c r="I140" s="12"/>
      <c r="J140" s="39"/>
      <c r="L140" s="31"/>
    </row>
    <row r="141" spans="1:12">
      <c r="A141" s="73" t="s">
        <v>257</v>
      </c>
      <c r="B141" s="5" t="s">
        <v>77</v>
      </c>
      <c r="C141" s="5" t="s">
        <v>575</v>
      </c>
      <c r="D141" s="42" t="s">
        <v>316</v>
      </c>
      <c r="E141" s="30">
        <v>44844</v>
      </c>
      <c r="F141" s="12">
        <v>20370.7</v>
      </c>
      <c r="G141" s="12">
        <v>10900</v>
      </c>
      <c r="H141" s="12">
        <v>10900</v>
      </c>
      <c r="I141" s="12"/>
      <c r="J141" s="39"/>
      <c r="L141" s="31"/>
    </row>
    <row r="142" spans="1:12">
      <c r="A142" s="73" t="s">
        <v>307</v>
      </c>
      <c r="B142" s="5" t="s">
        <v>306</v>
      </c>
      <c r="C142" s="5" t="s">
        <v>575</v>
      </c>
      <c r="D142" s="42" t="s">
        <v>316</v>
      </c>
      <c r="E142" s="30">
        <v>44844</v>
      </c>
      <c r="F142" s="12">
        <v>20370.7</v>
      </c>
      <c r="G142" s="12">
        <v>10900</v>
      </c>
      <c r="H142" s="12">
        <v>10900</v>
      </c>
      <c r="I142" s="12"/>
      <c r="J142" s="39"/>
      <c r="L142" s="31"/>
    </row>
    <row r="143" spans="1:12">
      <c r="A143" s="73" t="s">
        <v>261</v>
      </c>
      <c r="B143" s="5" t="s">
        <v>82</v>
      </c>
      <c r="C143" s="5" t="s">
        <v>575</v>
      </c>
      <c r="D143" s="42" t="s">
        <v>316</v>
      </c>
      <c r="E143" s="30">
        <v>44844</v>
      </c>
      <c r="F143" s="12">
        <v>20370.7</v>
      </c>
      <c r="G143" s="12">
        <v>10900</v>
      </c>
      <c r="H143" s="12">
        <v>10900</v>
      </c>
      <c r="I143" s="12"/>
      <c r="J143" s="39"/>
      <c r="L143" s="31"/>
    </row>
    <row r="144" spans="1:12">
      <c r="A144" s="73" t="s">
        <v>224</v>
      </c>
      <c r="B144" s="5" t="s">
        <v>62</v>
      </c>
      <c r="C144" s="5" t="s">
        <v>574</v>
      </c>
      <c r="D144" s="42" t="s">
        <v>316</v>
      </c>
      <c r="E144" s="30">
        <v>44844</v>
      </c>
      <c r="F144" s="12">
        <v>20370.7</v>
      </c>
      <c r="G144" s="12">
        <v>10900</v>
      </c>
      <c r="H144" s="12">
        <v>10900</v>
      </c>
      <c r="I144" s="12"/>
      <c r="J144" s="39"/>
      <c r="L144" s="31"/>
    </row>
    <row r="145" spans="1:12">
      <c r="A145" s="73" t="s">
        <v>225</v>
      </c>
      <c r="B145" s="8" t="s">
        <v>100</v>
      </c>
      <c r="C145" s="8" t="s">
        <v>574</v>
      </c>
      <c r="D145" s="42" t="s">
        <v>316</v>
      </c>
      <c r="E145" s="30">
        <v>44844</v>
      </c>
      <c r="F145" s="12">
        <v>20370.7</v>
      </c>
      <c r="G145" s="12">
        <v>10900</v>
      </c>
      <c r="H145" s="12">
        <v>10900</v>
      </c>
      <c r="I145" s="12"/>
      <c r="J145" s="39"/>
      <c r="L145" s="31"/>
    </row>
    <row r="146" spans="1:12">
      <c r="A146" s="73" t="s">
        <v>226</v>
      </c>
      <c r="B146" s="5" t="s">
        <v>101</v>
      </c>
      <c r="C146" s="5" t="s">
        <v>574</v>
      </c>
      <c r="D146" s="42" t="s">
        <v>316</v>
      </c>
      <c r="E146" s="30">
        <v>44844</v>
      </c>
      <c r="F146" s="12">
        <v>20370.7</v>
      </c>
      <c r="G146" s="12">
        <v>10900</v>
      </c>
      <c r="H146" s="12">
        <v>10900</v>
      </c>
      <c r="I146" s="12"/>
      <c r="J146" s="39"/>
      <c r="L146" s="31"/>
    </row>
    <row r="147" spans="1:12">
      <c r="A147" s="73" t="s">
        <v>227</v>
      </c>
      <c r="B147" s="5" t="s">
        <v>60</v>
      </c>
      <c r="C147" s="5" t="s">
        <v>574</v>
      </c>
      <c r="D147" s="42" t="s">
        <v>316</v>
      </c>
      <c r="E147" s="30">
        <v>44844</v>
      </c>
      <c r="F147" s="12">
        <v>20370.7</v>
      </c>
      <c r="G147" s="12">
        <v>10900</v>
      </c>
      <c r="H147" s="12">
        <v>10900</v>
      </c>
      <c r="I147" s="12"/>
      <c r="J147" s="39"/>
      <c r="L147" s="31"/>
    </row>
    <row r="148" spans="1:12">
      <c r="A148" s="73" t="s">
        <v>228</v>
      </c>
      <c r="B148" s="6" t="s">
        <v>79</v>
      </c>
      <c r="C148" s="8" t="s">
        <v>574</v>
      </c>
      <c r="D148" s="42" t="s">
        <v>316</v>
      </c>
      <c r="E148" s="30">
        <v>44844</v>
      </c>
      <c r="F148" s="12">
        <v>20370.7</v>
      </c>
      <c r="G148" s="12">
        <v>10900</v>
      </c>
      <c r="H148" s="12">
        <v>10900</v>
      </c>
      <c r="I148" s="12"/>
      <c r="J148" s="39"/>
      <c r="L148" s="31"/>
    </row>
    <row r="149" spans="1:12">
      <c r="A149" s="73" t="s">
        <v>274</v>
      </c>
      <c r="B149" s="5" t="s">
        <v>273</v>
      </c>
      <c r="C149" s="5" t="s">
        <v>574</v>
      </c>
      <c r="D149" s="42" t="s">
        <v>316</v>
      </c>
      <c r="E149" s="30">
        <v>44844</v>
      </c>
      <c r="F149" s="12">
        <v>20370.7</v>
      </c>
      <c r="G149" s="12">
        <v>10900</v>
      </c>
      <c r="H149" s="12">
        <v>10900</v>
      </c>
      <c r="I149" s="12"/>
      <c r="J149" s="39"/>
      <c r="L149" s="31"/>
    </row>
    <row r="150" spans="1:12">
      <c r="A150" s="73" t="s">
        <v>230</v>
      </c>
      <c r="B150" s="6" t="s">
        <v>75</v>
      </c>
      <c r="C150" s="5" t="s">
        <v>574</v>
      </c>
      <c r="D150" s="42" t="s">
        <v>316</v>
      </c>
      <c r="E150" s="30">
        <v>44844</v>
      </c>
      <c r="F150" s="12">
        <v>20370.7</v>
      </c>
      <c r="G150" s="12">
        <v>10900</v>
      </c>
      <c r="H150" s="12">
        <v>10900</v>
      </c>
      <c r="I150" s="12"/>
      <c r="J150" s="39"/>
      <c r="L150" s="31"/>
    </row>
    <row r="151" spans="1:12">
      <c r="A151" s="73" t="s">
        <v>232</v>
      </c>
      <c r="B151" s="5" t="s">
        <v>66</v>
      </c>
      <c r="C151" s="8" t="s">
        <v>574</v>
      </c>
      <c r="D151" s="42" t="s">
        <v>316</v>
      </c>
      <c r="E151" s="30">
        <v>44844</v>
      </c>
      <c r="F151" s="12">
        <v>20370.7</v>
      </c>
      <c r="G151" s="12">
        <v>10900</v>
      </c>
      <c r="H151" s="12">
        <v>10900</v>
      </c>
      <c r="I151" s="12"/>
      <c r="J151" s="39"/>
      <c r="L151" s="31"/>
    </row>
    <row r="152" spans="1:12">
      <c r="A152" s="73" t="s">
        <v>285</v>
      </c>
      <c r="B152" s="5" t="s">
        <v>284</v>
      </c>
      <c r="C152" s="5" t="s">
        <v>574</v>
      </c>
      <c r="D152" s="42" t="s">
        <v>316</v>
      </c>
      <c r="E152" s="30">
        <v>44844</v>
      </c>
      <c r="F152" s="12">
        <v>20370.7</v>
      </c>
      <c r="G152" s="12">
        <v>10900</v>
      </c>
      <c r="H152" s="12">
        <v>10900</v>
      </c>
      <c r="I152" s="12"/>
      <c r="J152" s="39"/>
      <c r="L152" s="31"/>
    </row>
    <row r="153" spans="1:12">
      <c r="A153" s="73" t="s">
        <v>233</v>
      </c>
      <c r="B153" s="5" t="s">
        <v>59</v>
      </c>
      <c r="C153" s="5" t="s">
        <v>574</v>
      </c>
      <c r="D153" s="42" t="s">
        <v>316</v>
      </c>
      <c r="E153" s="30">
        <v>44844</v>
      </c>
      <c r="F153" s="12">
        <v>20370.7</v>
      </c>
      <c r="G153" s="12">
        <v>10900</v>
      </c>
      <c r="H153" s="12">
        <v>10900</v>
      </c>
      <c r="I153" s="12"/>
      <c r="J153" s="39"/>
      <c r="L153" s="31"/>
    </row>
    <row r="154" spans="1:12">
      <c r="A154" s="73" t="s">
        <v>234</v>
      </c>
      <c r="B154" s="6" t="s">
        <v>74</v>
      </c>
      <c r="C154" s="8" t="s">
        <v>574</v>
      </c>
      <c r="D154" s="42" t="s">
        <v>316</v>
      </c>
      <c r="E154" s="30">
        <v>44844</v>
      </c>
      <c r="F154" s="12">
        <v>20370.7</v>
      </c>
      <c r="G154" s="12">
        <v>10900</v>
      </c>
      <c r="H154" s="12">
        <v>10900</v>
      </c>
      <c r="I154" s="12"/>
      <c r="J154" s="39"/>
      <c r="L154" s="31"/>
    </row>
    <row r="155" spans="1:12">
      <c r="A155" s="73" t="s">
        <v>235</v>
      </c>
      <c r="B155" s="5" t="s">
        <v>57</v>
      </c>
      <c r="C155" s="5" t="s">
        <v>574</v>
      </c>
      <c r="D155" s="42" t="s">
        <v>316</v>
      </c>
      <c r="E155" s="30">
        <v>44844</v>
      </c>
      <c r="F155" s="12">
        <v>20370.7</v>
      </c>
      <c r="G155" s="12">
        <v>10900</v>
      </c>
      <c r="H155" s="12">
        <v>10900</v>
      </c>
      <c r="I155" s="12"/>
      <c r="J155" s="39"/>
      <c r="L155" s="31"/>
    </row>
    <row r="156" spans="1:12">
      <c r="A156" s="73" t="s">
        <v>236</v>
      </c>
      <c r="B156" s="5" t="s">
        <v>137</v>
      </c>
      <c r="C156" s="5" t="s">
        <v>574</v>
      </c>
      <c r="D156" s="42" t="s">
        <v>316</v>
      </c>
      <c r="E156" s="30">
        <v>44844</v>
      </c>
      <c r="F156" s="12">
        <v>20370.7</v>
      </c>
      <c r="G156" s="12">
        <v>10900</v>
      </c>
      <c r="H156" s="12">
        <v>10900</v>
      </c>
      <c r="I156" s="12"/>
      <c r="J156" s="39"/>
      <c r="L156" s="31"/>
    </row>
    <row r="157" spans="1:12">
      <c r="A157" s="73" t="s">
        <v>237</v>
      </c>
      <c r="B157" s="5" t="s">
        <v>298</v>
      </c>
      <c r="C157" s="8" t="s">
        <v>574</v>
      </c>
      <c r="D157" s="42" t="s">
        <v>316</v>
      </c>
      <c r="E157" s="30">
        <v>44844</v>
      </c>
      <c r="F157" s="12">
        <v>20370.7</v>
      </c>
      <c r="G157" s="12">
        <v>10900</v>
      </c>
      <c r="H157" s="12">
        <v>10900</v>
      </c>
      <c r="I157" s="12"/>
      <c r="J157" s="39"/>
      <c r="L157" s="31"/>
    </row>
    <row r="158" spans="1:12">
      <c r="A158" s="73" t="s">
        <v>238</v>
      </c>
      <c r="B158" s="5" t="s">
        <v>85</v>
      </c>
      <c r="C158" s="5" t="s">
        <v>574</v>
      </c>
      <c r="D158" s="42" t="s">
        <v>316</v>
      </c>
      <c r="E158" s="30">
        <v>44844</v>
      </c>
      <c r="F158" s="12">
        <v>20370.7</v>
      </c>
      <c r="G158" s="12">
        <v>10900</v>
      </c>
      <c r="H158" s="12">
        <v>10900</v>
      </c>
      <c r="I158" s="12"/>
      <c r="J158" s="39"/>
      <c r="L158" s="31"/>
    </row>
    <row r="159" spans="1:12">
      <c r="A159" s="73" t="s">
        <v>303</v>
      </c>
      <c r="B159" s="5" t="s">
        <v>302</v>
      </c>
      <c r="C159" s="8" t="s">
        <v>574</v>
      </c>
      <c r="D159" s="42" t="s">
        <v>316</v>
      </c>
      <c r="E159" s="30">
        <v>44844</v>
      </c>
      <c r="F159" s="12">
        <v>20370.7</v>
      </c>
      <c r="G159" s="12">
        <v>10900</v>
      </c>
      <c r="H159" s="12">
        <v>10900</v>
      </c>
      <c r="I159" s="12"/>
      <c r="J159" s="39"/>
      <c r="L159" s="31"/>
    </row>
    <row r="160" spans="1:12">
      <c r="A160" s="73" t="s">
        <v>240</v>
      </c>
      <c r="B160" s="8" t="s">
        <v>63</v>
      </c>
      <c r="C160" s="5" t="s">
        <v>574</v>
      </c>
      <c r="D160" s="42" t="s">
        <v>316</v>
      </c>
      <c r="E160" s="30">
        <v>44844</v>
      </c>
      <c r="F160" s="12">
        <v>20370.7</v>
      </c>
      <c r="G160" s="12">
        <v>10900</v>
      </c>
      <c r="H160" s="12">
        <v>10900</v>
      </c>
      <c r="I160" s="12"/>
      <c r="J160" s="39"/>
      <c r="L160" s="31"/>
    </row>
    <row r="161" spans="1:12">
      <c r="A161" s="73" t="s">
        <v>241</v>
      </c>
      <c r="B161" s="5" t="s">
        <v>309</v>
      </c>
      <c r="C161" s="8" t="s">
        <v>574</v>
      </c>
      <c r="D161" s="42" t="s">
        <v>316</v>
      </c>
      <c r="E161" s="30">
        <v>44844</v>
      </c>
      <c r="F161" s="12">
        <v>20370.7</v>
      </c>
      <c r="G161" s="12">
        <v>10900</v>
      </c>
      <c r="H161" s="12">
        <v>10900</v>
      </c>
      <c r="I161" s="12"/>
      <c r="J161" s="39"/>
      <c r="L161" s="31"/>
    </row>
    <row r="162" spans="1:12">
      <c r="A162" s="73" t="s">
        <v>242</v>
      </c>
      <c r="B162" s="5" t="s">
        <v>61</v>
      </c>
      <c r="C162" s="5" t="s">
        <v>574</v>
      </c>
      <c r="D162" s="42" t="s">
        <v>316</v>
      </c>
      <c r="E162" s="30">
        <v>44844</v>
      </c>
      <c r="F162" s="12">
        <v>20370.7</v>
      </c>
      <c r="G162" s="12">
        <v>10900</v>
      </c>
      <c r="H162" s="12">
        <v>10900</v>
      </c>
      <c r="I162" s="12"/>
      <c r="J162" s="39"/>
      <c r="L162" s="31"/>
    </row>
    <row r="163" spans="1:12">
      <c r="A163" s="73" t="s">
        <v>219</v>
      </c>
      <c r="B163" s="5" t="s">
        <v>98</v>
      </c>
      <c r="C163" s="5" t="s">
        <v>579</v>
      </c>
      <c r="D163" s="42" t="s">
        <v>316</v>
      </c>
      <c r="E163" s="30">
        <v>44844</v>
      </c>
      <c r="F163" s="12">
        <v>20370.7</v>
      </c>
      <c r="G163" s="12">
        <v>10900</v>
      </c>
      <c r="H163" s="12">
        <v>10900</v>
      </c>
      <c r="I163" s="12"/>
      <c r="J163" s="39"/>
      <c r="L163" s="31"/>
    </row>
    <row r="164" spans="1:12">
      <c r="A164" s="73" t="s">
        <v>220</v>
      </c>
      <c r="B164" s="5" t="s">
        <v>99</v>
      </c>
      <c r="C164" s="5" t="s">
        <v>579</v>
      </c>
      <c r="D164" s="42" t="s">
        <v>316</v>
      </c>
      <c r="E164" s="30">
        <v>44844</v>
      </c>
      <c r="F164" s="12">
        <v>20370.7</v>
      </c>
      <c r="G164" s="12">
        <v>10900</v>
      </c>
      <c r="H164" s="12">
        <v>10900</v>
      </c>
      <c r="I164" s="12"/>
      <c r="J164" s="39"/>
      <c r="L164" s="31"/>
    </row>
    <row r="165" spans="1:12">
      <c r="A165" s="73" t="s">
        <v>221</v>
      </c>
      <c r="B165" s="5" t="s">
        <v>113</v>
      </c>
      <c r="C165" s="5" t="s">
        <v>579</v>
      </c>
      <c r="D165" s="42" t="s">
        <v>316</v>
      </c>
      <c r="E165" s="30">
        <v>44844</v>
      </c>
      <c r="F165" s="12">
        <v>20370.7</v>
      </c>
      <c r="G165" s="12">
        <v>10900</v>
      </c>
      <c r="H165" s="12">
        <v>10900</v>
      </c>
      <c r="I165" s="12"/>
      <c r="J165" s="39"/>
      <c r="L165" s="31"/>
    </row>
    <row r="166" spans="1:12">
      <c r="A166" s="73" t="s">
        <v>272</v>
      </c>
      <c r="B166" s="5" t="s">
        <v>116</v>
      </c>
      <c r="C166" s="5" t="s">
        <v>579</v>
      </c>
      <c r="D166" s="42" t="s">
        <v>316</v>
      </c>
      <c r="E166" s="30">
        <v>44844</v>
      </c>
      <c r="F166" s="12">
        <v>20370.7</v>
      </c>
      <c r="G166" s="12">
        <v>10900</v>
      </c>
      <c r="H166" s="12">
        <v>10900</v>
      </c>
      <c r="I166" s="12"/>
      <c r="J166" s="39"/>
      <c r="L166" s="31"/>
    </row>
    <row r="167" spans="1:12">
      <c r="A167" s="73" t="s">
        <v>222</v>
      </c>
      <c r="B167" s="5" t="s">
        <v>88</v>
      </c>
      <c r="C167" s="5" t="s">
        <v>579</v>
      </c>
      <c r="D167" s="42" t="s">
        <v>316</v>
      </c>
      <c r="E167" s="30">
        <v>44844</v>
      </c>
      <c r="F167" s="12">
        <v>20370.7</v>
      </c>
      <c r="G167" s="12">
        <v>10900</v>
      </c>
      <c r="H167" s="12">
        <v>10900</v>
      </c>
      <c r="I167" s="12"/>
      <c r="J167" s="39"/>
      <c r="L167" s="31"/>
    </row>
    <row r="168" spans="1:12">
      <c r="A168" s="73" t="s">
        <v>276</v>
      </c>
      <c r="B168" s="5" t="s">
        <v>275</v>
      </c>
      <c r="C168" s="5" t="s">
        <v>579</v>
      </c>
      <c r="D168" s="42" t="s">
        <v>316</v>
      </c>
      <c r="E168" s="30">
        <v>44844</v>
      </c>
      <c r="F168" s="12">
        <v>20370.7</v>
      </c>
      <c r="G168" s="12">
        <v>10900</v>
      </c>
      <c r="H168" s="12">
        <v>10900</v>
      </c>
      <c r="I168" s="12"/>
      <c r="J168" s="39"/>
      <c r="L168" s="31"/>
    </row>
    <row r="169" spans="1:12">
      <c r="A169" s="73" t="s">
        <v>279</v>
      </c>
      <c r="B169" s="5" t="s">
        <v>278</v>
      </c>
      <c r="C169" s="5" t="s">
        <v>579</v>
      </c>
      <c r="D169" s="42" t="s">
        <v>316</v>
      </c>
      <c r="E169" s="30">
        <v>44844</v>
      </c>
      <c r="F169" s="12">
        <v>20370.7</v>
      </c>
      <c r="G169" s="12">
        <v>10900</v>
      </c>
      <c r="H169" s="12">
        <v>10900</v>
      </c>
      <c r="I169" s="12"/>
      <c r="J169" s="39"/>
      <c r="L169" s="31"/>
    </row>
    <row r="170" spans="1:12">
      <c r="A170" s="73" t="s">
        <v>288</v>
      </c>
      <c r="B170" s="5" t="s">
        <v>287</v>
      </c>
      <c r="C170" s="5" t="s">
        <v>579</v>
      </c>
      <c r="D170" s="42" t="s">
        <v>316</v>
      </c>
      <c r="E170" s="30">
        <v>44844</v>
      </c>
      <c r="F170" s="12">
        <v>20370.7</v>
      </c>
      <c r="G170" s="12">
        <v>10900</v>
      </c>
      <c r="H170" s="12">
        <v>10900</v>
      </c>
      <c r="I170" s="12"/>
      <c r="J170" s="39"/>
      <c r="L170" s="31"/>
    </row>
    <row r="171" spans="1:12">
      <c r="A171" s="73" t="s">
        <v>293</v>
      </c>
      <c r="B171" s="5" t="s">
        <v>292</v>
      </c>
      <c r="C171" s="5" t="s">
        <v>579</v>
      </c>
      <c r="D171" s="42" t="s">
        <v>316</v>
      </c>
      <c r="E171" s="30">
        <v>44844</v>
      </c>
      <c r="F171" s="12">
        <v>20370.7</v>
      </c>
      <c r="G171" s="12">
        <v>10900</v>
      </c>
      <c r="H171" s="12">
        <v>10900</v>
      </c>
      <c r="I171" s="12"/>
      <c r="J171" s="39"/>
      <c r="L171" s="31"/>
    </row>
    <row r="172" spans="1:12">
      <c r="A172" s="73" t="s">
        <v>223</v>
      </c>
      <c r="B172" s="5" t="s">
        <v>581</v>
      </c>
      <c r="C172" s="5" t="s">
        <v>579</v>
      </c>
      <c r="D172" s="42" t="s">
        <v>316</v>
      </c>
      <c r="E172" s="30">
        <v>44844</v>
      </c>
      <c r="F172" s="12">
        <v>20370.7</v>
      </c>
      <c r="G172" s="12">
        <v>10900</v>
      </c>
      <c r="H172" s="12">
        <v>10900</v>
      </c>
      <c r="I172" s="12"/>
      <c r="J172" s="39"/>
      <c r="L172" s="31"/>
    </row>
    <row r="173" spans="1:12">
      <c r="A173" s="73" t="s">
        <v>300</v>
      </c>
      <c r="B173" s="5" t="s">
        <v>133</v>
      </c>
      <c r="C173" s="5" t="s">
        <v>579</v>
      </c>
      <c r="D173" s="42" t="s">
        <v>316</v>
      </c>
      <c r="E173" s="30">
        <v>44844</v>
      </c>
      <c r="F173" s="12">
        <v>20370.7</v>
      </c>
      <c r="G173" s="12">
        <v>10900</v>
      </c>
      <c r="H173" s="12">
        <v>10900</v>
      </c>
      <c r="I173" s="12"/>
      <c r="J173" s="39"/>
      <c r="L173" s="31"/>
    </row>
    <row r="174" spans="1:12">
      <c r="A174" s="73" t="s">
        <v>216</v>
      </c>
      <c r="B174" s="5" t="s">
        <v>577</v>
      </c>
      <c r="C174" s="5" t="s">
        <v>578</v>
      </c>
      <c r="D174" s="42" t="s">
        <v>316</v>
      </c>
      <c r="E174" s="30">
        <v>44784</v>
      </c>
      <c r="F174" s="12">
        <v>20370.7</v>
      </c>
      <c r="G174" s="12">
        <v>10900</v>
      </c>
      <c r="H174" s="12">
        <v>10900</v>
      </c>
      <c r="I174" s="12"/>
      <c r="J174" s="39"/>
      <c r="L174" s="31"/>
    </row>
    <row r="175" spans="1:12">
      <c r="A175" s="73" t="s">
        <v>218</v>
      </c>
      <c r="B175" s="9" t="s">
        <v>83</v>
      </c>
      <c r="C175" s="9" t="s">
        <v>578</v>
      </c>
      <c r="D175" s="42" t="s">
        <v>316</v>
      </c>
      <c r="E175" s="30">
        <v>44573</v>
      </c>
      <c r="F175" s="12">
        <v>10900</v>
      </c>
      <c r="G175" s="12">
        <v>10900</v>
      </c>
      <c r="H175" s="12">
        <v>10900</v>
      </c>
      <c r="I175" s="12"/>
      <c r="J175" s="39"/>
      <c r="L175" s="31"/>
    </row>
    <row r="176" spans="1:12">
      <c r="A176" s="73" t="s">
        <v>280</v>
      </c>
      <c r="B176" s="5" t="s">
        <v>131</v>
      </c>
      <c r="C176" s="5" t="s">
        <v>578</v>
      </c>
      <c r="D176" s="42" t="s">
        <v>316</v>
      </c>
      <c r="E176" s="30">
        <v>44789</v>
      </c>
      <c r="F176" s="12">
        <v>20370.7</v>
      </c>
      <c r="G176" s="12">
        <v>10900</v>
      </c>
      <c r="H176" s="12">
        <v>10900</v>
      </c>
      <c r="I176" s="12"/>
      <c r="J176" s="39"/>
      <c r="L176" s="31"/>
    </row>
    <row r="177" spans="1:12">
      <c r="A177" s="73" t="s">
        <v>281</v>
      </c>
      <c r="B177" s="3" t="s">
        <v>164</v>
      </c>
      <c r="C177" s="1" t="s">
        <v>559</v>
      </c>
      <c r="D177" s="42" t="s">
        <v>566</v>
      </c>
      <c r="E177" s="30">
        <v>44743</v>
      </c>
      <c r="F177" s="12">
        <f>56597</f>
        <v>56597</v>
      </c>
      <c r="G177" s="12">
        <f>56597.77*50%</f>
        <v>28298.884999999998</v>
      </c>
      <c r="H177" s="12">
        <v>0</v>
      </c>
      <c r="I177" s="12"/>
      <c r="J177" s="39"/>
      <c r="L177" s="51"/>
    </row>
    <row r="178" spans="1:12">
      <c r="A178" s="73" t="s">
        <v>589</v>
      </c>
      <c r="B178" s="37" t="s">
        <v>590</v>
      </c>
      <c r="C178" s="5" t="s">
        <v>575</v>
      </c>
      <c r="D178" s="42" t="s">
        <v>591</v>
      </c>
      <c r="E178" s="30">
        <v>44844</v>
      </c>
      <c r="F178" s="12">
        <v>20370.7</v>
      </c>
      <c r="G178" s="12">
        <v>20370.7</v>
      </c>
      <c r="H178" s="12">
        <v>0</v>
      </c>
      <c r="I178" s="12"/>
      <c r="J178" s="39"/>
      <c r="L178" s="31"/>
    </row>
    <row r="179" spans="1:12">
      <c r="A179" s="73" t="s">
        <v>592</v>
      </c>
      <c r="B179" s="37" t="s">
        <v>593</v>
      </c>
      <c r="C179" s="5" t="s">
        <v>575</v>
      </c>
      <c r="D179" s="42" t="s">
        <v>591</v>
      </c>
      <c r="E179" s="30">
        <v>44844</v>
      </c>
      <c r="F179" s="12">
        <v>20370.7</v>
      </c>
      <c r="G179" s="12">
        <v>20370.7</v>
      </c>
      <c r="H179" s="12">
        <v>0</v>
      </c>
      <c r="I179" s="12"/>
      <c r="J179" s="39"/>
      <c r="L179" s="31"/>
    </row>
    <row r="180" spans="1:12">
      <c r="A180" s="73" t="s">
        <v>594</v>
      </c>
      <c r="B180" s="37" t="s">
        <v>595</v>
      </c>
      <c r="C180" s="5" t="s">
        <v>579</v>
      </c>
      <c r="D180" s="42" t="s">
        <v>591</v>
      </c>
      <c r="E180" s="30">
        <v>44844</v>
      </c>
      <c r="F180" s="12">
        <v>20370.7</v>
      </c>
      <c r="G180" s="12">
        <v>20370.7</v>
      </c>
      <c r="H180" s="12">
        <v>0</v>
      </c>
      <c r="I180" s="12"/>
      <c r="J180" s="39"/>
      <c r="L180" s="31"/>
    </row>
    <row r="181" spans="1:12">
      <c r="A181" s="73" t="s">
        <v>596</v>
      </c>
      <c r="B181" s="37" t="s">
        <v>597</v>
      </c>
      <c r="C181" s="5" t="s">
        <v>579</v>
      </c>
      <c r="D181" s="42" t="s">
        <v>591</v>
      </c>
      <c r="E181" s="30">
        <v>44844</v>
      </c>
      <c r="F181" s="12">
        <v>20370.7</v>
      </c>
      <c r="G181" s="12">
        <v>20370.7</v>
      </c>
      <c r="H181" s="12">
        <v>0</v>
      </c>
      <c r="I181" s="12"/>
      <c r="J181" s="39"/>
      <c r="L181" s="31"/>
    </row>
    <row r="182" spans="1:12">
      <c r="A182" s="73" t="s">
        <v>598</v>
      </c>
      <c r="B182" s="36" t="s">
        <v>599</v>
      </c>
      <c r="C182" s="64" t="s">
        <v>578</v>
      </c>
      <c r="D182" s="42" t="s">
        <v>591</v>
      </c>
      <c r="E182" s="30">
        <v>44573</v>
      </c>
      <c r="F182" s="12">
        <v>20370.7</v>
      </c>
      <c r="G182" s="12">
        <v>20370.7</v>
      </c>
      <c r="H182" s="12">
        <v>0</v>
      </c>
      <c r="I182" s="12"/>
      <c r="J182" s="39"/>
      <c r="L182" s="31"/>
    </row>
    <row r="183" spans="1:12">
      <c r="A183" s="73" t="s">
        <v>600</v>
      </c>
      <c r="B183" s="37" t="s">
        <v>601</v>
      </c>
      <c r="C183" s="5" t="s">
        <v>578</v>
      </c>
      <c r="D183" s="42" t="s">
        <v>591</v>
      </c>
      <c r="E183" s="30">
        <v>44789</v>
      </c>
      <c r="F183" s="12">
        <v>20370.7</v>
      </c>
      <c r="G183" s="12">
        <v>20370.7</v>
      </c>
      <c r="H183" s="12">
        <v>0</v>
      </c>
      <c r="I183" s="12"/>
      <c r="J183" s="39"/>
      <c r="L183" s="31"/>
    </row>
    <row r="184" spans="1:12">
      <c r="A184" s="76" t="s">
        <v>602</v>
      </c>
      <c r="B184" s="35" t="s">
        <v>603</v>
      </c>
      <c r="C184" s="29" t="s">
        <v>550</v>
      </c>
      <c r="D184" s="42" t="s">
        <v>604</v>
      </c>
      <c r="E184" s="30">
        <v>44669</v>
      </c>
      <c r="F184" s="12">
        <v>0</v>
      </c>
      <c r="G184" s="12">
        <v>0</v>
      </c>
      <c r="H184" s="12">
        <v>0</v>
      </c>
      <c r="I184" s="12"/>
      <c r="J184" s="39"/>
      <c r="L184" s="31"/>
    </row>
    <row r="185" spans="1:12" ht="15" thickBot="1">
      <c r="A185" s="74" t="s">
        <v>200</v>
      </c>
      <c r="B185" s="11" t="s">
        <v>125</v>
      </c>
      <c r="C185" s="1" t="s">
        <v>559</v>
      </c>
      <c r="D185" s="43" t="s">
        <v>320</v>
      </c>
      <c r="E185" s="16">
        <v>44743</v>
      </c>
      <c r="F185" s="20">
        <f>56597</f>
        <v>56597</v>
      </c>
      <c r="G185" s="20">
        <f>56597.77*50%</f>
        <v>28298.884999999998</v>
      </c>
      <c r="H185" s="20">
        <f>56597.77*50%</f>
        <v>28298.884999999998</v>
      </c>
      <c r="I185" s="20"/>
      <c r="J185" s="40"/>
      <c r="K185" s="15"/>
      <c r="L185" s="86"/>
    </row>
    <row r="186" spans="1:12">
      <c r="A186" s="72" t="s">
        <v>283</v>
      </c>
      <c r="B186" s="10" t="s">
        <v>127</v>
      </c>
      <c r="C186" s="10" t="s">
        <v>559</v>
      </c>
      <c r="D186" s="41" t="s">
        <v>320</v>
      </c>
      <c r="E186" s="14">
        <v>44743</v>
      </c>
      <c r="F186" s="19">
        <f>56597</f>
        <v>56597</v>
      </c>
      <c r="G186" s="19">
        <f>56597.77*50%</f>
        <v>28298.884999999998</v>
      </c>
      <c r="H186" s="19">
        <f>56597.77*50%</f>
        <v>28298.884999999998</v>
      </c>
      <c r="I186" s="19"/>
      <c r="J186" s="38"/>
      <c r="K186" s="13"/>
      <c r="L186" s="28"/>
    </row>
    <row r="187" spans="1:12">
      <c r="A187" s="73" t="s">
        <v>266</v>
      </c>
      <c r="B187" s="4" t="s">
        <v>605</v>
      </c>
      <c r="C187" s="4" t="s">
        <v>550</v>
      </c>
      <c r="D187" s="42" t="s">
        <v>320</v>
      </c>
      <c r="E187" s="30">
        <v>44669</v>
      </c>
      <c r="F187" s="12">
        <f>36077.2</f>
        <v>36077.199999999997</v>
      </c>
      <c r="G187" s="12">
        <f>36077.2*50%</f>
        <v>18038.599999999999</v>
      </c>
      <c r="H187" s="12">
        <f>36077.2*50%</f>
        <v>18038.599999999999</v>
      </c>
      <c r="I187" s="12"/>
      <c r="J187" s="39"/>
      <c r="K187" s="47"/>
      <c r="L187" s="31"/>
    </row>
    <row r="188" spans="1:12">
      <c r="A188" s="73" t="s">
        <v>256</v>
      </c>
      <c r="B188" s="6" t="s">
        <v>608</v>
      </c>
      <c r="C188" s="5" t="s">
        <v>575</v>
      </c>
      <c r="D188" s="42" t="s">
        <v>320</v>
      </c>
      <c r="E188" s="30">
        <v>44844</v>
      </c>
      <c r="F188" s="12">
        <v>20370.7</v>
      </c>
      <c r="G188" s="12">
        <v>10900</v>
      </c>
      <c r="H188" s="12">
        <v>10900</v>
      </c>
      <c r="I188" s="12"/>
      <c r="J188" s="39"/>
      <c r="L188" s="31"/>
    </row>
    <row r="189" spans="1:12">
      <c r="A189" s="73" t="s">
        <v>258</v>
      </c>
      <c r="B189" s="5" t="s">
        <v>80</v>
      </c>
      <c r="C189" s="5" t="s">
        <v>575</v>
      </c>
      <c r="D189" s="42" t="s">
        <v>320</v>
      </c>
      <c r="E189" s="30">
        <v>44844</v>
      </c>
      <c r="F189" s="12">
        <v>20370.7</v>
      </c>
      <c r="G189" s="12">
        <v>10900</v>
      </c>
      <c r="H189" s="12">
        <v>10900</v>
      </c>
      <c r="I189" s="12"/>
      <c r="J189" s="39"/>
      <c r="L189" s="31"/>
    </row>
    <row r="190" spans="1:12">
      <c r="A190" s="73" t="s">
        <v>259</v>
      </c>
      <c r="B190" s="5" t="s">
        <v>606</v>
      </c>
      <c r="C190" s="5" t="s">
        <v>575</v>
      </c>
      <c r="D190" s="42" t="s">
        <v>320</v>
      </c>
      <c r="E190" s="30">
        <v>44844</v>
      </c>
      <c r="F190" s="12">
        <v>20370.7</v>
      </c>
      <c r="G190" s="12">
        <v>10900</v>
      </c>
      <c r="H190" s="12">
        <v>10900</v>
      </c>
      <c r="I190" s="12"/>
      <c r="J190" s="39"/>
      <c r="L190" s="31"/>
    </row>
    <row r="191" spans="1:12">
      <c r="A191" s="73" t="s">
        <v>260</v>
      </c>
      <c r="B191" s="5" t="s">
        <v>87</v>
      </c>
      <c r="C191" s="5" t="s">
        <v>575</v>
      </c>
      <c r="D191" s="42" t="s">
        <v>320</v>
      </c>
      <c r="E191" s="30">
        <v>44844</v>
      </c>
      <c r="F191" s="12">
        <v>20370.7</v>
      </c>
      <c r="G191" s="12">
        <v>10900</v>
      </c>
      <c r="H191" s="12">
        <v>10900</v>
      </c>
      <c r="I191" s="12"/>
      <c r="J191" s="39"/>
      <c r="L191" s="31"/>
    </row>
    <row r="192" spans="1:12">
      <c r="A192" s="73" t="s">
        <v>229</v>
      </c>
      <c r="B192" s="5" t="s">
        <v>65</v>
      </c>
      <c r="C192" s="5" t="s">
        <v>574</v>
      </c>
      <c r="D192" s="42" t="s">
        <v>320</v>
      </c>
      <c r="E192" s="30">
        <v>44844</v>
      </c>
      <c r="F192" s="12">
        <v>20370.7</v>
      </c>
      <c r="G192" s="12">
        <v>10900</v>
      </c>
      <c r="H192" s="12">
        <v>10900</v>
      </c>
      <c r="I192" s="12"/>
      <c r="J192" s="39"/>
      <c r="L192" s="31"/>
    </row>
    <row r="193" spans="1:12">
      <c r="A193" s="73" t="s">
        <v>277</v>
      </c>
      <c r="B193" s="5" t="s">
        <v>149</v>
      </c>
      <c r="C193" s="8" t="s">
        <v>574</v>
      </c>
      <c r="D193" s="42" t="s">
        <v>320</v>
      </c>
      <c r="E193" s="30">
        <v>44844</v>
      </c>
      <c r="F193" s="12">
        <v>20370.7</v>
      </c>
      <c r="G193" s="12">
        <v>10900</v>
      </c>
      <c r="H193" s="12">
        <v>10900</v>
      </c>
      <c r="I193" s="12"/>
      <c r="J193" s="39"/>
      <c r="L193" s="31"/>
    </row>
    <row r="194" spans="1:12">
      <c r="A194" s="73" t="s">
        <v>231</v>
      </c>
      <c r="B194" s="5" t="s">
        <v>86</v>
      </c>
      <c r="C194" s="5" t="s">
        <v>574</v>
      </c>
      <c r="D194" s="42" t="s">
        <v>320</v>
      </c>
      <c r="E194" s="30">
        <v>44844</v>
      </c>
      <c r="F194" s="12">
        <v>20370.7</v>
      </c>
      <c r="G194" s="12">
        <v>10900</v>
      </c>
      <c r="H194" s="12">
        <v>10900</v>
      </c>
      <c r="I194" s="12"/>
      <c r="J194" s="39"/>
      <c r="L194" s="31"/>
    </row>
    <row r="195" spans="1:12">
      <c r="A195" s="73" t="s">
        <v>582</v>
      </c>
      <c r="B195" s="5" t="s">
        <v>607</v>
      </c>
      <c r="C195" s="5" t="s">
        <v>574</v>
      </c>
      <c r="D195" s="42" t="s">
        <v>320</v>
      </c>
      <c r="E195" s="30">
        <v>44844</v>
      </c>
      <c r="F195" s="12">
        <v>20370.7</v>
      </c>
      <c r="G195" s="12">
        <v>10900</v>
      </c>
      <c r="H195" s="12">
        <v>10900</v>
      </c>
      <c r="I195" s="12"/>
      <c r="J195" s="39"/>
      <c r="L195" s="31"/>
    </row>
    <row r="196" spans="1:12">
      <c r="A196" s="73" t="s">
        <v>239</v>
      </c>
      <c r="B196" s="5" t="s">
        <v>304</v>
      </c>
      <c r="C196" s="5" t="s">
        <v>574</v>
      </c>
      <c r="D196" s="42" t="s">
        <v>320</v>
      </c>
      <c r="E196" s="30">
        <v>44844</v>
      </c>
      <c r="F196" s="12">
        <v>20370.7</v>
      </c>
      <c r="G196" s="12">
        <v>10900</v>
      </c>
      <c r="H196" s="12">
        <v>10900</v>
      </c>
      <c r="I196" s="12"/>
      <c r="J196" s="39"/>
      <c r="L196" s="31"/>
    </row>
    <row r="197" spans="1:12">
      <c r="A197" s="73" t="s">
        <v>217</v>
      </c>
      <c r="B197" s="9" t="s">
        <v>92</v>
      </c>
      <c r="C197" s="9" t="s">
        <v>578</v>
      </c>
      <c r="D197" s="42" t="s">
        <v>320</v>
      </c>
      <c r="E197" s="30">
        <v>44786</v>
      </c>
      <c r="F197" s="12">
        <v>20370.7</v>
      </c>
      <c r="G197" s="12">
        <v>10900</v>
      </c>
      <c r="H197" s="12">
        <v>10900</v>
      </c>
      <c r="I197" s="12"/>
      <c r="J197" s="39"/>
      <c r="L197" s="31"/>
    </row>
    <row r="198" spans="1:12" ht="15" thickBot="1">
      <c r="A198" s="74" t="s">
        <v>297</v>
      </c>
      <c r="B198" s="18" t="s">
        <v>296</v>
      </c>
      <c r="C198" s="5" t="s">
        <v>578</v>
      </c>
      <c r="D198" s="43" t="s">
        <v>320</v>
      </c>
      <c r="E198" s="16">
        <v>44785</v>
      </c>
      <c r="F198" s="20">
        <v>20370.7</v>
      </c>
      <c r="G198" s="20">
        <v>10900</v>
      </c>
      <c r="H198" s="20">
        <v>10900</v>
      </c>
      <c r="I198" s="20"/>
      <c r="J198" s="40"/>
      <c r="K198" s="15"/>
      <c r="L198" s="33"/>
    </row>
    <row r="199" spans="1:12">
      <c r="B199" s="59" t="s">
        <v>629</v>
      </c>
      <c r="C199" s="65"/>
      <c r="D199" s="13"/>
      <c r="E199" s="13"/>
      <c r="F199" s="23">
        <f>SUM(F2:F110)</f>
        <v>813547.99999999965</v>
      </c>
      <c r="G199" s="23">
        <f>SUM(G2:G110)</f>
        <v>1200165.6800000006</v>
      </c>
      <c r="H199" s="23">
        <f>SUM(H2:H110)</f>
        <v>1116045.4800000004</v>
      </c>
      <c r="I199" s="13"/>
      <c r="J199" s="28"/>
      <c r="K199" s="13"/>
      <c r="L199" s="28"/>
    </row>
    <row r="200" spans="1:12">
      <c r="B200" s="60" t="s">
        <v>630</v>
      </c>
      <c r="C200" s="66"/>
      <c r="F200" s="58"/>
      <c r="G200" s="58">
        <f>SUM(G111:G185)</f>
        <v>1100765.2199999997</v>
      </c>
      <c r="H200" s="58">
        <f>SUM(H111:H185)</f>
        <v>914164.93500000006</v>
      </c>
      <c r="J200" s="31"/>
      <c r="L200" s="31"/>
    </row>
    <row r="201" spans="1:12" ht="15" thickBot="1">
      <c r="B201" s="61" t="s">
        <v>631</v>
      </c>
      <c r="C201" s="67"/>
      <c r="D201" s="15"/>
      <c r="E201" s="15"/>
      <c r="F201" s="25"/>
      <c r="G201" s="58"/>
      <c r="H201" s="25"/>
      <c r="I201" s="25">
        <f>SUM(I186:I198)</f>
        <v>0</v>
      </c>
      <c r="J201" s="25">
        <f>SUM(J186:J198)</f>
        <v>0</v>
      </c>
      <c r="K201" s="15"/>
      <c r="L201" s="33"/>
    </row>
    <row r="202" spans="1:12" ht="15" thickBot="1">
      <c r="B202" s="59" t="s">
        <v>632</v>
      </c>
      <c r="C202" s="65"/>
      <c r="D202" s="13"/>
      <c r="E202" s="13"/>
      <c r="F202" s="23">
        <f>F199/61.8913</f>
        <v>13144.787716528812</v>
      </c>
      <c r="G202" s="23">
        <f>(G199/61.8913)+(G200/61.8913)</f>
        <v>37176.968329959142</v>
      </c>
      <c r="H202" s="23">
        <f>(H199/61.8913)+(H200/61.8913)</f>
        <v>32802.840059911498</v>
      </c>
      <c r="I202" s="23">
        <f>I201/1374.59</f>
        <v>0</v>
      </c>
      <c r="J202" s="24">
        <f>J201/1374.59</f>
        <v>0</v>
      </c>
      <c r="K202" s="13"/>
      <c r="L202" s="28"/>
    </row>
    <row r="203" spans="1:12">
      <c r="B203" s="62" t="s">
        <v>633</v>
      </c>
      <c r="C203" s="68"/>
      <c r="D203" s="13"/>
      <c r="E203" s="13"/>
      <c r="F203" s="13"/>
      <c r="G203" s="13"/>
      <c r="H203" s="13"/>
      <c r="I203" s="13"/>
      <c r="J203" s="24">
        <f>SUM(G202+I202)</f>
        <v>37176.968329959142</v>
      </c>
      <c r="L203" s="31"/>
    </row>
    <row r="204" spans="1:12" ht="15" thickBot="1">
      <c r="B204" s="63" t="s">
        <v>634</v>
      </c>
      <c r="C204" s="69"/>
      <c r="D204" s="15"/>
      <c r="E204" s="15" t="s">
        <v>17</v>
      </c>
      <c r="F204" s="15"/>
      <c r="G204" s="15"/>
      <c r="H204" s="15"/>
      <c r="I204" s="15"/>
      <c r="J204" s="26">
        <f>SUM(H202+J202)</f>
        <v>32802.840059911498</v>
      </c>
      <c r="K204" s="15"/>
      <c r="L204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6CB84-148E-4B48-BF3D-1A117C9E8FFA}">
  <dimension ref="A1:A118"/>
  <sheetViews>
    <sheetView topLeftCell="A95" workbookViewId="0">
      <selection activeCell="A119" sqref="A119"/>
    </sheetView>
  </sheetViews>
  <sheetFormatPr defaultRowHeight="14.65"/>
  <sheetData>
    <row r="1" spans="1:1">
      <c r="A1" t="s">
        <v>52</v>
      </c>
    </row>
    <row r="2" spans="1:1">
      <c r="A2" t="s">
        <v>53</v>
      </c>
    </row>
    <row r="3" spans="1:1">
      <c r="A3" t="s">
        <v>54</v>
      </c>
    </row>
    <row r="4" spans="1:1">
      <c r="A4" t="s">
        <v>55</v>
      </c>
    </row>
    <row r="5" spans="1:1">
      <c r="A5" t="s">
        <v>56</v>
      </c>
    </row>
    <row r="6" spans="1:1">
      <c r="A6" t="s">
        <v>57</v>
      </c>
    </row>
    <row r="7" spans="1:1">
      <c r="A7" t="s">
        <v>58</v>
      </c>
    </row>
    <row r="8" spans="1:1">
      <c r="A8" t="s">
        <v>59</v>
      </c>
    </row>
    <row r="9" spans="1:1">
      <c r="A9" t="s">
        <v>60</v>
      </c>
    </row>
    <row r="10" spans="1:1">
      <c r="A10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6" spans="1:1">
      <c r="A16" t="s">
        <v>67</v>
      </c>
    </row>
    <row r="17" spans="1:1">
      <c r="A17" t="s">
        <v>68</v>
      </c>
    </row>
    <row r="18" spans="1:1">
      <c r="A18" t="s">
        <v>69</v>
      </c>
    </row>
    <row r="19" spans="1:1">
      <c r="A19" t="s">
        <v>70</v>
      </c>
    </row>
    <row r="20" spans="1:1">
      <c r="A20" t="s">
        <v>71</v>
      </c>
    </row>
    <row r="21" spans="1:1">
      <c r="A21" t="s">
        <v>72</v>
      </c>
    </row>
    <row r="22" spans="1:1">
      <c r="A22" t="s">
        <v>73</v>
      </c>
    </row>
    <row r="23" spans="1:1">
      <c r="A23" t="s">
        <v>74</v>
      </c>
    </row>
    <row r="24" spans="1:1">
      <c r="A24" t="s">
        <v>75</v>
      </c>
    </row>
    <row r="25" spans="1:1">
      <c r="A25" t="s">
        <v>76</v>
      </c>
    </row>
    <row r="26" spans="1:1">
      <c r="A26" t="s">
        <v>77</v>
      </c>
    </row>
    <row r="27" spans="1:1">
      <c r="A27" t="s">
        <v>78</v>
      </c>
    </row>
    <row r="28" spans="1:1">
      <c r="A28" t="s">
        <v>79</v>
      </c>
    </row>
    <row r="29" spans="1:1">
      <c r="A29" t="s">
        <v>80</v>
      </c>
    </row>
    <row r="30" spans="1:1">
      <c r="A30" t="s">
        <v>81</v>
      </c>
    </row>
    <row r="31" spans="1:1">
      <c r="A31" t="s">
        <v>82</v>
      </c>
    </row>
    <row r="32" spans="1:1">
      <c r="A32" t="s">
        <v>83</v>
      </c>
    </row>
    <row r="33" spans="1:1">
      <c r="A33" t="s">
        <v>84</v>
      </c>
    </row>
    <row r="34" spans="1:1">
      <c r="A34" t="s">
        <v>85</v>
      </c>
    </row>
    <row r="35" spans="1:1">
      <c r="A35" t="s">
        <v>86</v>
      </c>
    </row>
    <row r="36" spans="1:1">
      <c r="A36" t="s">
        <v>87</v>
      </c>
    </row>
    <row r="37" spans="1:1">
      <c r="A37" t="s">
        <v>88</v>
      </c>
    </row>
    <row r="38" spans="1:1">
      <c r="A38" t="s">
        <v>89</v>
      </c>
    </row>
    <row r="39" spans="1:1">
      <c r="A39" t="s">
        <v>90</v>
      </c>
    </row>
    <row r="40" spans="1:1">
      <c r="A40" t="s">
        <v>91</v>
      </c>
    </row>
    <row r="41" spans="1:1">
      <c r="A41" t="s">
        <v>92</v>
      </c>
    </row>
    <row r="42" spans="1:1">
      <c r="A42" t="s">
        <v>93</v>
      </c>
    </row>
    <row r="43" spans="1:1">
      <c r="A43" t="s">
        <v>94</v>
      </c>
    </row>
    <row r="44" spans="1:1">
      <c r="A44" t="s">
        <v>95</v>
      </c>
    </row>
    <row r="45" spans="1:1">
      <c r="A45" t="s">
        <v>96</v>
      </c>
    </row>
    <row r="46" spans="1:1">
      <c r="A46" t="s">
        <v>97</v>
      </c>
    </row>
    <row r="47" spans="1:1">
      <c r="A47" t="s">
        <v>98</v>
      </c>
    </row>
    <row r="48" spans="1:1">
      <c r="A48" t="s">
        <v>99</v>
      </c>
    </row>
    <row r="49" spans="1:1">
      <c r="A49" t="s">
        <v>100</v>
      </c>
    </row>
    <row r="50" spans="1:1">
      <c r="A50" t="s">
        <v>101</v>
      </c>
    </row>
    <row r="51" spans="1:1">
      <c r="A51" t="s">
        <v>102</v>
      </c>
    </row>
    <row r="52" spans="1:1">
      <c r="A52" t="s">
        <v>103</v>
      </c>
    </row>
    <row r="53" spans="1:1">
      <c r="A53" t="s">
        <v>104</v>
      </c>
    </row>
    <row r="54" spans="1:1">
      <c r="A54" t="s">
        <v>105</v>
      </c>
    </row>
    <row r="55" spans="1:1">
      <c r="A55" t="s">
        <v>106</v>
      </c>
    </row>
    <row r="56" spans="1:1">
      <c r="A56" t="s">
        <v>107</v>
      </c>
    </row>
    <row r="57" spans="1:1">
      <c r="A57" t="s">
        <v>108</v>
      </c>
    </row>
    <row r="58" spans="1:1">
      <c r="A58" t="s">
        <v>109</v>
      </c>
    </row>
    <row r="59" spans="1:1">
      <c r="A59" t="s">
        <v>110</v>
      </c>
    </row>
    <row r="60" spans="1:1">
      <c r="A60" t="s">
        <v>111</v>
      </c>
    </row>
    <row r="61" spans="1:1">
      <c r="A61" t="s">
        <v>112</v>
      </c>
    </row>
    <row r="62" spans="1:1">
      <c r="A62" t="s">
        <v>113</v>
      </c>
    </row>
    <row r="63" spans="1:1">
      <c r="A63" t="s">
        <v>114</v>
      </c>
    </row>
    <row r="64" spans="1:1">
      <c r="A64" t="s">
        <v>115</v>
      </c>
    </row>
    <row r="65" spans="1:1">
      <c r="A65" t="s">
        <v>116</v>
      </c>
    </row>
    <row r="66" spans="1:1">
      <c r="A66" t="s">
        <v>117</v>
      </c>
    </row>
    <row r="67" spans="1:1">
      <c r="A67" t="s">
        <v>118</v>
      </c>
    </row>
    <row r="68" spans="1:1">
      <c r="A68" t="s">
        <v>119</v>
      </c>
    </row>
    <row r="69" spans="1:1">
      <c r="A69" t="s">
        <v>120</v>
      </c>
    </row>
    <row r="70" spans="1:1">
      <c r="A70" t="s">
        <v>121</v>
      </c>
    </row>
    <row r="71" spans="1:1">
      <c r="A71" t="s">
        <v>122</v>
      </c>
    </row>
    <row r="72" spans="1:1">
      <c r="A72" t="s">
        <v>123</v>
      </c>
    </row>
    <row r="73" spans="1:1">
      <c r="A73" t="s">
        <v>124</v>
      </c>
    </row>
    <row r="74" spans="1:1">
      <c r="A74" t="s">
        <v>125</v>
      </c>
    </row>
    <row r="75" spans="1:1">
      <c r="A75" t="s">
        <v>126</v>
      </c>
    </row>
    <row r="76" spans="1:1">
      <c r="A76" t="s">
        <v>127</v>
      </c>
    </row>
    <row r="77" spans="1:1">
      <c r="A77" t="s">
        <v>128</v>
      </c>
    </row>
    <row r="78" spans="1:1">
      <c r="A78" t="s">
        <v>129</v>
      </c>
    </row>
    <row r="79" spans="1:1">
      <c r="A79" t="s">
        <v>130</v>
      </c>
    </row>
    <row r="80" spans="1:1">
      <c r="A80" t="s">
        <v>131</v>
      </c>
    </row>
    <row r="81" spans="1:1">
      <c r="A81" t="s">
        <v>132</v>
      </c>
    </row>
    <row r="82" spans="1:1">
      <c r="A82" t="s">
        <v>133</v>
      </c>
    </row>
    <row r="83" spans="1:1">
      <c r="A83" t="s">
        <v>134</v>
      </c>
    </row>
    <row r="84" spans="1:1">
      <c r="A84" t="s">
        <v>135</v>
      </c>
    </row>
    <row r="85" spans="1:1">
      <c r="A85" t="s">
        <v>136</v>
      </c>
    </row>
    <row r="86" spans="1:1">
      <c r="A86" t="s">
        <v>137</v>
      </c>
    </row>
    <row r="87" spans="1:1">
      <c r="A87" t="s">
        <v>138</v>
      </c>
    </row>
    <row r="88" spans="1:1">
      <c r="A88" t="s">
        <v>139</v>
      </c>
    </row>
    <row r="89" spans="1:1">
      <c r="A89" t="s">
        <v>140</v>
      </c>
    </row>
    <row r="90" spans="1:1">
      <c r="A90" t="s">
        <v>141</v>
      </c>
    </row>
    <row r="91" spans="1:1">
      <c r="A91" t="s">
        <v>142</v>
      </c>
    </row>
    <row r="92" spans="1:1">
      <c r="A92" t="s">
        <v>143</v>
      </c>
    </row>
    <row r="93" spans="1:1">
      <c r="A93" t="s">
        <v>144</v>
      </c>
    </row>
    <row r="94" spans="1:1">
      <c r="A94" t="s">
        <v>145</v>
      </c>
    </row>
    <row r="95" spans="1:1">
      <c r="A95" t="s">
        <v>146</v>
      </c>
    </row>
    <row r="96" spans="1:1">
      <c r="A96" t="s">
        <v>147</v>
      </c>
    </row>
    <row r="97" spans="1:1">
      <c r="A97" t="s">
        <v>148</v>
      </c>
    </row>
    <row r="98" spans="1:1">
      <c r="A98" t="s">
        <v>149</v>
      </c>
    </row>
    <row r="99" spans="1:1">
      <c r="A99" t="s">
        <v>150</v>
      </c>
    </row>
    <row r="100" spans="1:1">
      <c r="A100" t="s">
        <v>151</v>
      </c>
    </row>
    <row r="101" spans="1:1">
      <c r="A101" t="s">
        <v>152</v>
      </c>
    </row>
    <row r="102" spans="1:1">
      <c r="A102" t="s">
        <v>153</v>
      </c>
    </row>
    <row r="103" spans="1:1">
      <c r="A103" t="s">
        <v>154</v>
      </c>
    </row>
    <row r="104" spans="1:1">
      <c r="A104" t="s">
        <v>155</v>
      </c>
    </row>
    <row r="105" spans="1:1">
      <c r="A105" t="s">
        <v>156</v>
      </c>
    </row>
    <row r="106" spans="1:1">
      <c r="A106" t="s">
        <v>157</v>
      </c>
    </row>
    <row r="107" spans="1:1">
      <c r="A107" t="s">
        <v>158</v>
      </c>
    </row>
    <row r="108" spans="1:1">
      <c r="A108" t="s">
        <v>159</v>
      </c>
    </row>
    <row r="109" spans="1:1">
      <c r="A109" t="s">
        <v>160</v>
      </c>
    </row>
    <row r="110" spans="1:1">
      <c r="A110" t="s">
        <v>161</v>
      </c>
    </row>
    <row r="111" spans="1:1">
      <c r="A111" t="s">
        <v>162</v>
      </c>
    </row>
    <row r="112" spans="1:1">
      <c r="A112" t="s">
        <v>163</v>
      </c>
    </row>
    <row r="113" spans="1:1">
      <c r="A113" t="s">
        <v>164</v>
      </c>
    </row>
    <row r="114" spans="1:1">
      <c r="A114" t="s">
        <v>165</v>
      </c>
    </row>
    <row r="115" spans="1:1">
      <c r="A115" t="s">
        <v>166</v>
      </c>
    </row>
    <row r="116" spans="1:1">
      <c r="A116" t="s">
        <v>167</v>
      </c>
    </row>
    <row r="117" spans="1:1">
      <c r="A117" t="s">
        <v>168</v>
      </c>
    </row>
    <row r="118" spans="1:1">
      <c r="A118" t="s">
        <v>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0FA89-FAE3-4C32-AFD3-E547D9352B5D}">
  <dimension ref="A1:N39"/>
  <sheetViews>
    <sheetView zoomScale="93" workbookViewId="0"/>
  </sheetViews>
  <sheetFormatPr defaultRowHeight="14.65"/>
  <cols>
    <col min="1" max="1" width="23.140625" bestFit="1" customWidth="1"/>
    <col min="2" max="2" width="28.140625" bestFit="1" customWidth="1"/>
    <col min="3" max="5" width="20.42578125" bestFit="1" customWidth="1"/>
    <col min="6" max="6" width="15.42578125" bestFit="1" customWidth="1"/>
    <col min="7" max="7" width="18.140625" bestFit="1" customWidth="1"/>
    <col min="8" max="8" width="24.140625" bestFit="1" customWidth="1"/>
    <col min="9" max="9" width="15.140625" bestFit="1" customWidth="1"/>
    <col min="10" max="10" width="19.5703125" bestFit="1" customWidth="1"/>
    <col min="11" max="11" width="24.140625" bestFit="1" customWidth="1"/>
    <col min="12" max="12" width="20.7109375" bestFit="1" customWidth="1"/>
    <col min="13" max="13" width="19.28515625" bestFit="1" customWidth="1"/>
    <col min="14" max="14" width="31.28515625" bestFit="1" customWidth="1"/>
  </cols>
  <sheetData>
    <row r="1" spans="1:14" s="90" customFormat="1">
      <c r="A1" s="90" t="s">
        <v>170</v>
      </c>
      <c r="B1" s="90" t="s">
        <v>171</v>
      </c>
      <c r="C1" s="90" t="s">
        <v>172</v>
      </c>
      <c r="D1" s="90" t="s">
        <v>173</v>
      </c>
      <c r="E1" s="90" t="s">
        <v>174</v>
      </c>
      <c r="F1" s="90" t="s">
        <v>175</v>
      </c>
      <c r="G1" s="90" t="s">
        <v>176</v>
      </c>
      <c r="H1" s="90" t="s">
        <v>177</v>
      </c>
      <c r="I1" s="90" t="s">
        <v>178</v>
      </c>
      <c r="J1" s="90" t="s">
        <v>179</v>
      </c>
      <c r="K1" s="90" t="s">
        <v>180</v>
      </c>
      <c r="L1" s="90" t="s">
        <v>181</v>
      </c>
      <c r="M1" s="90" t="s">
        <v>182</v>
      </c>
      <c r="N1" s="90" t="s">
        <v>183</v>
      </c>
    </row>
    <row r="2" spans="1:14">
      <c r="A2" t="s">
        <v>52</v>
      </c>
      <c r="B2" t="s">
        <v>90</v>
      </c>
      <c r="C2" t="s">
        <v>91</v>
      </c>
      <c r="D2" t="s">
        <v>130</v>
      </c>
      <c r="E2" t="s">
        <v>99</v>
      </c>
      <c r="F2" t="s">
        <v>135</v>
      </c>
      <c r="G2" t="s">
        <v>64</v>
      </c>
      <c r="H2" t="s">
        <v>139</v>
      </c>
      <c r="I2" t="s">
        <v>146</v>
      </c>
      <c r="J2" t="s">
        <v>78</v>
      </c>
      <c r="K2" t="s">
        <v>96</v>
      </c>
      <c r="L2" t="s">
        <v>106</v>
      </c>
      <c r="M2" t="s">
        <v>91</v>
      </c>
      <c r="N2" t="s">
        <v>57</v>
      </c>
    </row>
    <row r="3" spans="1:14">
      <c r="A3" t="s">
        <v>53</v>
      </c>
      <c r="B3" t="s">
        <v>91</v>
      </c>
      <c r="C3" t="s">
        <v>117</v>
      </c>
      <c r="D3" t="s">
        <v>64</v>
      </c>
      <c r="E3" t="s">
        <v>130</v>
      </c>
      <c r="F3" t="s">
        <v>137</v>
      </c>
      <c r="G3" t="s">
        <v>138</v>
      </c>
      <c r="H3" t="s">
        <v>130</v>
      </c>
      <c r="I3" t="s">
        <v>84</v>
      </c>
      <c r="K3" t="s">
        <v>98</v>
      </c>
      <c r="L3" t="s">
        <v>109</v>
      </c>
      <c r="M3" t="s">
        <v>93</v>
      </c>
      <c r="N3" t="s">
        <v>76</v>
      </c>
    </row>
    <row r="4" spans="1:14">
      <c r="A4" t="s">
        <v>54</v>
      </c>
      <c r="B4" t="s">
        <v>92</v>
      </c>
      <c r="C4" t="s">
        <v>118</v>
      </c>
      <c r="D4" t="s">
        <v>108</v>
      </c>
      <c r="E4" t="s">
        <v>64</v>
      </c>
      <c r="F4" t="s">
        <v>123</v>
      </c>
      <c r="G4" t="s">
        <v>110</v>
      </c>
      <c r="H4" t="s">
        <v>64</v>
      </c>
      <c r="I4" t="s">
        <v>83</v>
      </c>
      <c r="K4" t="s">
        <v>101</v>
      </c>
      <c r="L4" t="s">
        <v>108</v>
      </c>
      <c r="M4" t="s">
        <v>94</v>
      </c>
      <c r="N4" t="s">
        <v>108</v>
      </c>
    </row>
    <row r="5" spans="1:14">
      <c r="A5" t="s">
        <v>55</v>
      </c>
      <c r="B5" t="s">
        <v>93</v>
      </c>
      <c r="C5" t="s">
        <v>119</v>
      </c>
      <c r="D5" t="s">
        <v>115</v>
      </c>
      <c r="E5" t="s">
        <v>108</v>
      </c>
      <c r="G5" t="s">
        <v>135</v>
      </c>
      <c r="H5" t="s">
        <v>115</v>
      </c>
      <c r="I5" t="s">
        <v>103</v>
      </c>
      <c r="K5" t="s">
        <v>72</v>
      </c>
      <c r="L5" t="s">
        <v>73</v>
      </c>
      <c r="M5" t="s">
        <v>97</v>
      </c>
    </row>
    <row r="6" spans="1:14">
      <c r="A6" t="s">
        <v>56</v>
      </c>
      <c r="B6" t="s">
        <v>94</v>
      </c>
      <c r="C6" t="s">
        <v>120</v>
      </c>
      <c r="D6" t="s">
        <v>131</v>
      </c>
      <c r="E6" t="s">
        <v>88</v>
      </c>
      <c r="G6" t="s">
        <v>52</v>
      </c>
      <c r="H6" t="s">
        <v>140</v>
      </c>
      <c r="I6" t="s">
        <v>109</v>
      </c>
      <c r="K6" t="s">
        <v>102</v>
      </c>
      <c r="L6" t="s">
        <v>82</v>
      </c>
      <c r="M6" t="s">
        <v>89</v>
      </c>
    </row>
    <row r="7" spans="1:14">
      <c r="A7" t="s">
        <v>57</v>
      </c>
      <c r="B7" t="s">
        <v>84</v>
      </c>
      <c r="C7" t="s">
        <v>121</v>
      </c>
      <c r="D7" t="s">
        <v>132</v>
      </c>
      <c r="E7" t="s">
        <v>79</v>
      </c>
      <c r="H7" t="s">
        <v>141</v>
      </c>
      <c r="I7" t="s">
        <v>112</v>
      </c>
      <c r="K7" t="s">
        <v>67</v>
      </c>
      <c r="L7" t="s">
        <v>62</v>
      </c>
      <c r="M7" t="s">
        <v>67</v>
      </c>
    </row>
    <row r="8" spans="1:14">
      <c r="A8" t="s">
        <v>58</v>
      </c>
      <c r="B8" t="s">
        <v>62</v>
      </c>
      <c r="C8" t="s">
        <v>122</v>
      </c>
      <c r="D8" t="s">
        <v>85</v>
      </c>
      <c r="E8" t="s">
        <v>69</v>
      </c>
      <c r="H8" t="s">
        <v>184</v>
      </c>
      <c r="I8" t="s">
        <v>52</v>
      </c>
      <c r="K8" t="s">
        <v>147</v>
      </c>
      <c r="L8" t="s">
        <v>100</v>
      </c>
      <c r="M8" t="s">
        <v>105</v>
      </c>
    </row>
    <row r="9" spans="1:14">
      <c r="A9" t="s">
        <v>59</v>
      </c>
      <c r="B9" t="s">
        <v>95</v>
      </c>
      <c r="C9" t="s">
        <v>123</v>
      </c>
      <c r="D9" t="s">
        <v>133</v>
      </c>
      <c r="E9" t="s">
        <v>75</v>
      </c>
      <c r="H9" t="s">
        <v>85</v>
      </c>
      <c r="I9" t="s">
        <v>59</v>
      </c>
      <c r="K9" t="s">
        <v>148</v>
      </c>
      <c r="L9" t="s">
        <v>101</v>
      </c>
      <c r="M9" t="s">
        <v>107</v>
      </c>
    </row>
    <row r="10" spans="1:14">
      <c r="A10" t="s">
        <v>60</v>
      </c>
      <c r="B10" t="s">
        <v>96</v>
      </c>
      <c r="C10" t="s">
        <v>114</v>
      </c>
      <c r="D10" t="s">
        <v>134</v>
      </c>
      <c r="E10" t="s">
        <v>66</v>
      </c>
      <c r="H10" t="s">
        <v>143</v>
      </c>
      <c r="K10" t="s">
        <v>65</v>
      </c>
      <c r="L10" t="s">
        <v>75</v>
      </c>
      <c r="M10" t="s">
        <v>163</v>
      </c>
    </row>
    <row r="11" spans="1:14">
      <c r="A11" t="s">
        <v>61</v>
      </c>
      <c r="B11" t="s">
        <v>97</v>
      </c>
      <c r="C11" t="s">
        <v>93</v>
      </c>
      <c r="E11" t="s">
        <v>135</v>
      </c>
      <c r="H11" t="s">
        <v>144</v>
      </c>
      <c r="K11" t="s">
        <v>149</v>
      </c>
      <c r="L11" t="s">
        <v>66</v>
      </c>
      <c r="M11" t="s">
        <v>115</v>
      </c>
    </row>
    <row r="12" spans="1:14">
      <c r="A12" t="s">
        <v>62</v>
      </c>
      <c r="B12" t="s">
        <v>98</v>
      </c>
      <c r="C12" t="s">
        <v>89</v>
      </c>
      <c r="E12" t="s">
        <v>77</v>
      </c>
      <c r="H12" t="s">
        <v>145</v>
      </c>
      <c r="K12" t="s">
        <v>150</v>
      </c>
      <c r="L12" t="s">
        <v>59</v>
      </c>
      <c r="M12" t="s">
        <v>124</v>
      </c>
    </row>
    <row r="13" spans="1:14">
      <c r="A13" t="s">
        <v>63</v>
      </c>
      <c r="B13" t="s">
        <v>89</v>
      </c>
      <c r="C13" t="s">
        <v>67</v>
      </c>
      <c r="E13" t="s">
        <v>136</v>
      </c>
      <c r="K13" t="s">
        <v>151</v>
      </c>
      <c r="L13" t="s">
        <v>63</v>
      </c>
      <c r="M13" t="s">
        <v>125</v>
      </c>
    </row>
    <row r="14" spans="1:14">
      <c r="A14" t="s">
        <v>64</v>
      </c>
      <c r="B14" t="s">
        <v>99</v>
      </c>
      <c r="C14" t="s">
        <v>105</v>
      </c>
      <c r="E14" t="s">
        <v>134</v>
      </c>
      <c r="K14" t="s">
        <v>152</v>
      </c>
      <c r="L14" t="s">
        <v>61</v>
      </c>
      <c r="M14" t="s">
        <v>117</v>
      </c>
    </row>
    <row r="15" spans="1:14">
      <c r="A15" t="s">
        <v>65</v>
      </c>
      <c r="B15" t="s">
        <v>83</v>
      </c>
      <c r="C15" t="s">
        <v>115</v>
      </c>
      <c r="E15" t="s">
        <v>63</v>
      </c>
      <c r="K15" t="s">
        <v>153</v>
      </c>
      <c r="L15" t="s">
        <v>98</v>
      </c>
      <c r="M15" t="s">
        <v>126</v>
      </c>
    </row>
    <row r="16" spans="1:14">
      <c r="A16" t="s">
        <v>66</v>
      </c>
      <c r="B16" t="s">
        <v>100</v>
      </c>
      <c r="C16" t="s">
        <v>124</v>
      </c>
      <c r="E16" t="s">
        <v>61</v>
      </c>
      <c r="K16" t="s">
        <v>154</v>
      </c>
      <c r="L16" t="s">
        <v>99</v>
      </c>
      <c r="M16" t="s">
        <v>118</v>
      </c>
    </row>
    <row r="17" spans="1:13">
      <c r="A17" t="s">
        <v>67</v>
      </c>
      <c r="B17" t="s">
        <v>101</v>
      </c>
      <c r="C17" t="s">
        <v>125</v>
      </c>
      <c r="K17" t="s">
        <v>141</v>
      </c>
      <c r="M17" t="s">
        <v>164</v>
      </c>
    </row>
    <row r="18" spans="1:13">
      <c r="A18" t="s">
        <v>68</v>
      </c>
      <c r="B18" t="s">
        <v>72</v>
      </c>
      <c r="C18" t="s">
        <v>126</v>
      </c>
      <c r="K18" t="s">
        <v>155</v>
      </c>
      <c r="M18" t="s">
        <v>54</v>
      </c>
    </row>
    <row r="19" spans="1:13">
      <c r="A19" t="s">
        <v>69</v>
      </c>
      <c r="B19" t="s">
        <v>76</v>
      </c>
      <c r="C19" t="s">
        <v>127</v>
      </c>
      <c r="K19" t="s">
        <v>156</v>
      </c>
      <c r="M19" t="s">
        <v>165</v>
      </c>
    </row>
    <row r="20" spans="1:13">
      <c r="A20" t="s">
        <v>70</v>
      </c>
      <c r="B20" t="s">
        <v>102</v>
      </c>
      <c r="C20" t="s">
        <v>128</v>
      </c>
      <c r="K20" t="s">
        <v>157</v>
      </c>
      <c r="M20" t="s">
        <v>127</v>
      </c>
    </row>
    <row r="21" spans="1:13">
      <c r="A21" t="s">
        <v>71</v>
      </c>
      <c r="B21" t="s">
        <v>103</v>
      </c>
      <c r="C21" t="s">
        <v>129</v>
      </c>
      <c r="K21" t="s">
        <v>158</v>
      </c>
      <c r="M21" t="s">
        <v>135</v>
      </c>
    </row>
    <row r="22" spans="1:13">
      <c r="A22" t="s">
        <v>72</v>
      </c>
      <c r="B22" t="s">
        <v>104</v>
      </c>
      <c r="C22" t="s">
        <v>76</v>
      </c>
      <c r="K22" t="s">
        <v>159</v>
      </c>
      <c r="M22" t="s">
        <v>78</v>
      </c>
    </row>
    <row r="23" spans="1:13">
      <c r="A23" t="s">
        <v>73</v>
      </c>
      <c r="B23" t="s">
        <v>67</v>
      </c>
      <c r="C23" t="s">
        <v>99</v>
      </c>
      <c r="K23" t="s">
        <v>160</v>
      </c>
      <c r="M23" t="s">
        <v>166</v>
      </c>
    </row>
    <row r="24" spans="1:13">
      <c r="A24" t="s">
        <v>74</v>
      </c>
      <c r="B24" t="s">
        <v>105</v>
      </c>
      <c r="K24" t="s">
        <v>161</v>
      </c>
      <c r="M24" t="s">
        <v>123</v>
      </c>
    </row>
    <row r="25" spans="1:13">
      <c r="A25" t="s">
        <v>75</v>
      </c>
      <c r="B25" t="s">
        <v>106</v>
      </c>
      <c r="K25" t="s">
        <v>162</v>
      </c>
      <c r="M25" t="s">
        <v>167</v>
      </c>
    </row>
    <row r="26" spans="1:13">
      <c r="A26" t="s">
        <v>76</v>
      </c>
      <c r="B26" t="s">
        <v>107</v>
      </c>
      <c r="K26" t="s">
        <v>144</v>
      </c>
      <c r="M26" t="s">
        <v>52</v>
      </c>
    </row>
    <row r="27" spans="1:13">
      <c r="A27" t="s">
        <v>77</v>
      </c>
      <c r="B27" t="s">
        <v>60</v>
      </c>
      <c r="K27" t="s">
        <v>145</v>
      </c>
      <c r="M27" t="s">
        <v>168</v>
      </c>
    </row>
    <row r="28" spans="1:13">
      <c r="A28" t="s">
        <v>78</v>
      </c>
      <c r="B28" t="s">
        <v>64</v>
      </c>
      <c r="M28" t="s">
        <v>120</v>
      </c>
    </row>
    <row r="29" spans="1:13">
      <c r="A29" t="s">
        <v>79</v>
      </c>
      <c r="B29" t="s">
        <v>108</v>
      </c>
      <c r="M29" t="s">
        <v>71</v>
      </c>
    </row>
    <row r="30" spans="1:13">
      <c r="A30" t="s">
        <v>80</v>
      </c>
      <c r="B30" t="s">
        <v>109</v>
      </c>
      <c r="M30" t="s">
        <v>169</v>
      </c>
    </row>
    <row r="31" spans="1:13">
      <c r="A31" t="s">
        <v>81</v>
      </c>
      <c r="B31" t="s">
        <v>110</v>
      </c>
      <c r="M31" t="s">
        <v>121</v>
      </c>
    </row>
    <row r="32" spans="1:13">
      <c r="A32" t="s">
        <v>82</v>
      </c>
      <c r="B32" t="s">
        <v>111</v>
      </c>
      <c r="M32" t="s">
        <v>133</v>
      </c>
    </row>
    <row r="33" spans="1:13">
      <c r="A33" t="s">
        <v>83</v>
      </c>
      <c r="B33" t="s">
        <v>112</v>
      </c>
      <c r="M33" t="s">
        <v>134</v>
      </c>
    </row>
    <row r="34" spans="1:13">
      <c r="A34" t="s">
        <v>84</v>
      </c>
      <c r="B34" t="s">
        <v>113</v>
      </c>
      <c r="M34" t="s">
        <v>128</v>
      </c>
    </row>
    <row r="35" spans="1:13">
      <c r="A35" t="s">
        <v>85</v>
      </c>
      <c r="B35" t="s">
        <v>114</v>
      </c>
      <c r="M35" t="s">
        <v>129</v>
      </c>
    </row>
    <row r="36" spans="1:13">
      <c r="A36" t="s">
        <v>86</v>
      </c>
      <c r="B36" t="s">
        <v>115</v>
      </c>
    </row>
    <row r="37" spans="1:13">
      <c r="A37" t="s">
        <v>87</v>
      </c>
      <c r="B37" t="s">
        <v>116</v>
      </c>
    </row>
    <row r="38" spans="1:13">
      <c r="A38" t="s">
        <v>88</v>
      </c>
      <c r="B38" t="s">
        <v>88</v>
      </c>
    </row>
    <row r="39" spans="1:13">
      <c r="A39" t="s">
        <v>89</v>
      </c>
      <c r="B39" t="s">
        <v>79</v>
      </c>
    </row>
  </sheetData>
  <autoFilter ref="A1:N1" xr:uid="{8320FA89-FAE3-4C32-AFD3-E547D9352B5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1505-8D02-4618-9264-3B5F572F3097}">
  <dimension ref="A1:J81"/>
  <sheetViews>
    <sheetView workbookViewId="0">
      <selection activeCell="B79" sqref="B79"/>
    </sheetView>
  </sheetViews>
  <sheetFormatPr defaultRowHeight="14.65"/>
  <cols>
    <col min="1" max="1" width="23.140625" bestFit="1" customWidth="1"/>
    <col min="2" max="2" width="23.140625" customWidth="1"/>
    <col min="3" max="7" width="30.28515625" bestFit="1" customWidth="1"/>
    <col min="8" max="8" width="17.5703125" bestFit="1" customWidth="1"/>
  </cols>
  <sheetData>
    <row r="1" spans="1:10" ht="15" thickBot="1">
      <c r="A1" s="149" t="s">
        <v>185</v>
      </c>
      <c r="B1" s="148" t="s">
        <v>186</v>
      </c>
      <c r="C1" s="148" t="s">
        <v>187</v>
      </c>
      <c r="D1" s="148" t="s">
        <v>188</v>
      </c>
      <c r="E1" s="148" t="s">
        <v>189</v>
      </c>
      <c r="F1" s="148" t="s">
        <v>190</v>
      </c>
      <c r="G1" s="148" t="s">
        <v>191</v>
      </c>
      <c r="H1" s="148" t="s">
        <v>192</v>
      </c>
    </row>
    <row r="2" spans="1:10">
      <c r="A2" t="s">
        <v>93</v>
      </c>
      <c r="B2" t="s">
        <v>193</v>
      </c>
      <c r="C2" t="s">
        <v>181</v>
      </c>
    </row>
    <row r="3" spans="1:10">
      <c r="A3" t="s">
        <v>89</v>
      </c>
      <c r="B3" t="s">
        <v>194</v>
      </c>
      <c r="C3" t="s">
        <v>179</v>
      </c>
      <c r="D3" t="s">
        <v>180</v>
      </c>
      <c r="E3" t="s">
        <v>181</v>
      </c>
      <c r="F3" t="s">
        <v>182</v>
      </c>
      <c r="G3" t="s">
        <v>195</v>
      </c>
    </row>
    <row r="4" spans="1:10">
      <c r="A4" t="s">
        <v>67</v>
      </c>
      <c r="B4" t="s">
        <v>196</v>
      </c>
      <c r="C4" t="s">
        <v>171</v>
      </c>
      <c r="D4" t="s">
        <v>180</v>
      </c>
      <c r="E4" t="s">
        <v>182</v>
      </c>
      <c r="F4" t="s">
        <v>170</v>
      </c>
      <c r="G4" t="s">
        <v>172</v>
      </c>
      <c r="H4" t="s">
        <v>179</v>
      </c>
    </row>
    <row r="5" spans="1:10">
      <c r="A5" t="s">
        <v>105</v>
      </c>
      <c r="B5" t="s">
        <v>197</v>
      </c>
      <c r="C5" t="s">
        <v>181</v>
      </c>
      <c r="D5" t="s">
        <v>180</v>
      </c>
    </row>
    <row r="6" spans="1:10">
      <c r="A6" t="s">
        <v>115</v>
      </c>
      <c r="B6" t="s">
        <v>198</v>
      </c>
      <c r="C6" t="s">
        <v>173</v>
      </c>
      <c r="D6" t="s">
        <v>176</v>
      </c>
      <c r="E6" t="s">
        <v>177</v>
      </c>
    </row>
    <row r="7" spans="1:10">
      <c r="A7" t="s">
        <v>124</v>
      </c>
      <c r="B7" t="s">
        <v>199</v>
      </c>
      <c r="C7" t="s">
        <v>172</v>
      </c>
    </row>
    <row r="8" spans="1:10">
      <c r="A8" t="s">
        <v>125</v>
      </c>
      <c r="B8" t="s">
        <v>200</v>
      </c>
      <c r="C8" t="s">
        <v>172</v>
      </c>
    </row>
    <row r="9" spans="1:10">
      <c r="A9" t="s">
        <v>126</v>
      </c>
      <c r="B9" t="s">
        <v>201</v>
      </c>
      <c r="C9" t="s">
        <v>172</v>
      </c>
    </row>
    <row r="10" spans="1:10">
      <c r="A10" t="s">
        <v>54</v>
      </c>
      <c r="B10" t="s">
        <v>202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</row>
    <row r="11" spans="1:10">
      <c r="A11" t="s">
        <v>135</v>
      </c>
      <c r="B11" t="s">
        <v>203</v>
      </c>
      <c r="C11" t="s">
        <v>175</v>
      </c>
      <c r="D11" t="s">
        <v>176</v>
      </c>
    </row>
    <row r="12" spans="1:10">
      <c r="A12" t="s">
        <v>78</v>
      </c>
      <c r="B12" t="s">
        <v>204</v>
      </c>
      <c r="C12" t="s">
        <v>182</v>
      </c>
      <c r="D12" t="s">
        <v>195</v>
      </c>
      <c r="E12" t="s">
        <v>179</v>
      </c>
    </row>
    <row r="13" spans="1:10">
      <c r="A13" t="s">
        <v>52</v>
      </c>
      <c r="B13" t="s">
        <v>205</v>
      </c>
      <c r="C13" t="s">
        <v>170</v>
      </c>
      <c r="D13" t="s">
        <v>171</v>
      </c>
      <c r="E13" t="s">
        <v>172</v>
      </c>
      <c r="F13" t="s">
        <v>173</v>
      </c>
      <c r="G13" t="s">
        <v>174</v>
      </c>
      <c r="H13" t="s">
        <v>175</v>
      </c>
      <c r="I13" t="s">
        <v>178</v>
      </c>
      <c r="J13" t="s">
        <v>176</v>
      </c>
    </row>
    <row r="14" spans="1:10">
      <c r="A14" t="s">
        <v>71</v>
      </c>
      <c r="B14" t="s">
        <v>206</v>
      </c>
      <c r="C14" t="s">
        <v>175</v>
      </c>
      <c r="D14" t="s">
        <v>176</v>
      </c>
      <c r="E14" t="s">
        <v>177</v>
      </c>
      <c r="F14" t="s">
        <v>178</v>
      </c>
      <c r="G14" t="s">
        <v>179</v>
      </c>
    </row>
    <row r="15" spans="1:10">
      <c r="A15" t="s">
        <v>91</v>
      </c>
      <c r="B15" t="s">
        <v>207</v>
      </c>
      <c r="C15" t="s">
        <v>172</v>
      </c>
      <c r="D15" t="s">
        <v>173</v>
      </c>
      <c r="E15" t="s">
        <v>182</v>
      </c>
    </row>
    <row r="16" spans="1:10">
      <c r="A16" t="s">
        <v>94</v>
      </c>
      <c r="B16" t="s">
        <v>208</v>
      </c>
      <c r="C16" t="s">
        <v>181</v>
      </c>
    </row>
    <row r="17" spans="1:8">
      <c r="A17" t="s">
        <v>107</v>
      </c>
      <c r="B17" t="s">
        <v>209</v>
      </c>
      <c r="C17" t="s">
        <v>181</v>
      </c>
    </row>
    <row r="18" spans="1:8">
      <c r="A18" t="s">
        <v>117</v>
      </c>
      <c r="B18" t="s">
        <v>210</v>
      </c>
      <c r="C18" t="s">
        <v>172</v>
      </c>
    </row>
    <row r="19" spans="1:8">
      <c r="A19" t="s">
        <v>118</v>
      </c>
      <c r="B19" t="s">
        <v>211</v>
      </c>
      <c r="C19" t="s">
        <v>172</v>
      </c>
    </row>
    <row r="20" spans="1:8">
      <c r="A20" t="s">
        <v>119</v>
      </c>
      <c r="B20" s="48" t="s">
        <v>212</v>
      </c>
      <c r="C20" t="s">
        <v>172</v>
      </c>
    </row>
    <row r="21" spans="1:8">
      <c r="A21" t="s">
        <v>123</v>
      </c>
      <c r="B21" t="s">
        <v>213</v>
      </c>
      <c r="C21" t="s">
        <v>175</v>
      </c>
    </row>
    <row r="22" spans="1:8">
      <c r="A22" t="s">
        <v>121</v>
      </c>
      <c r="B22" t="s">
        <v>214</v>
      </c>
      <c r="C22" t="s">
        <v>172</v>
      </c>
    </row>
    <row r="23" spans="1:8">
      <c r="A23" t="s">
        <v>122</v>
      </c>
      <c r="B23" t="s">
        <v>215</v>
      </c>
      <c r="C23" t="s">
        <v>172</v>
      </c>
    </row>
    <row r="24" spans="1:8">
      <c r="A24" t="s">
        <v>90</v>
      </c>
      <c r="B24" t="s">
        <v>216</v>
      </c>
      <c r="C24" t="s">
        <v>171</v>
      </c>
    </row>
    <row r="25" spans="1:8">
      <c r="A25" t="s">
        <v>146</v>
      </c>
      <c r="B25" s="48" t="s">
        <v>217</v>
      </c>
      <c r="C25" t="s">
        <v>178</v>
      </c>
    </row>
    <row r="26" spans="1:8">
      <c r="A26" t="s">
        <v>83</v>
      </c>
      <c r="B26" t="s">
        <v>218</v>
      </c>
      <c r="C26" t="s">
        <v>173</v>
      </c>
      <c r="D26" t="s">
        <v>174</v>
      </c>
      <c r="E26" t="s">
        <v>175</v>
      </c>
      <c r="F26" t="s">
        <v>176</v>
      </c>
      <c r="G26" t="s">
        <v>177</v>
      </c>
      <c r="H26" t="s">
        <v>178</v>
      </c>
    </row>
    <row r="27" spans="1:8">
      <c r="A27" t="s">
        <v>98</v>
      </c>
      <c r="B27" t="s">
        <v>219</v>
      </c>
      <c r="C27" t="s">
        <v>179</v>
      </c>
    </row>
    <row r="28" spans="1:8">
      <c r="A28" t="s">
        <v>99</v>
      </c>
      <c r="B28" t="s">
        <v>220</v>
      </c>
      <c r="C28" t="s">
        <v>174</v>
      </c>
      <c r="D28" t="s">
        <v>173</v>
      </c>
    </row>
    <row r="29" spans="1:8">
      <c r="A29" t="s">
        <v>68</v>
      </c>
      <c r="B29" t="s">
        <v>221</v>
      </c>
      <c r="C29" t="s">
        <v>172</v>
      </c>
      <c r="D29" t="s">
        <v>173</v>
      </c>
      <c r="E29" t="s">
        <v>174</v>
      </c>
      <c r="F29" t="s">
        <v>175</v>
      </c>
      <c r="G29" t="s">
        <v>176</v>
      </c>
    </row>
    <row r="30" spans="1:8">
      <c r="A30" t="s">
        <v>88</v>
      </c>
      <c r="B30" t="s">
        <v>222</v>
      </c>
      <c r="C30" t="s">
        <v>178</v>
      </c>
      <c r="D30" t="s">
        <v>179</v>
      </c>
      <c r="E30" t="s">
        <v>180</v>
      </c>
      <c r="F30" t="s">
        <v>181</v>
      </c>
      <c r="G30" t="s">
        <v>182</v>
      </c>
    </row>
    <row r="31" spans="1:8">
      <c r="A31" t="s">
        <v>81</v>
      </c>
      <c r="B31" s="48" t="s">
        <v>223</v>
      </c>
      <c r="C31" t="s">
        <v>171</v>
      </c>
      <c r="D31" t="s">
        <v>172</v>
      </c>
      <c r="E31" t="s">
        <v>173</v>
      </c>
      <c r="F31" t="s">
        <v>174</v>
      </c>
      <c r="G31" t="s">
        <v>175</v>
      </c>
    </row>
    <row r="32" spans="1:8">
      <c r="A32" t="s">
        <v>62</v>
      </c>
      <c r="B32" t="s">
        <v>224</v>
      </c>
      <c r="C32" t="s">
        <v>180</v>
      </c>
      <c r="D32" t="s">
        <v>181</v>
      </c>
      <c r="E32" t="s">
        <v>182</v>
      </c>
      <c r="F32" t="s">
        <v>195</v>
      </c>
    </row>
    <row r="33" spans="1:7">
      <c r="A33" t="s">
        <v>100</v>
      </c>
      <c r="B33" t="s">
        <v>225</v>
      </c>
      <c r="C33" t="s">
        <v>179</v>
      </c>
    </row>
    <row r="34" spans="1:7">
      <c r="A34" t="s">
        <v>101</v>
      </c>
      <c r="B34" t="s">
        <v>226</v>
      </c>
      <c r="C34" t="s">
        <v>179</v>
      </c>
    </row>
    <row r="35" spans="1:7">
      <c r="A35" t="s">
        <v>60</v>
      </c>
      <c r="B35" t="s">
        <v>227</v>
      </c>
      <c r="C35" t="s">
        <v>178</v>
      </c>
      <c r="D35" t="s">
        <v>179</v>
      </c>
      <c r="E35" t="s">
        <v>180</v>
      </c>
      <c r="F35" t="s">
        <v>181</v>
      </c>
      <c r="G35" t="s">
        <v>182</v>
      </c>
    </row>
    <row r="36" spans="1:7">
      <c r="A36" t="s">
        <v>130</v>
      </c>
      <c r="B36" s="48" t="s">
        <v>227</v>
      </c>
      <c r="C36" t="s">
        <v>173</v>
      </c>
      <c r="D36" t="s">
        <v>174</v>
      </c>
      <c r="E36" t="s">
        <v>177</v>
      </c>
    </row>
    <row r="37" spans="1:7">
      <c r="A37" t="s">
        <v>79</v>
      </c>
      <c r="B37" t="s">
        <v>228</v>
      </c>
      <c r="C37" t="s">
        <v>195</v>
      </c>
    </row>
    <row r="38" spans="1:7">
      <c r="A38" t="s">
        <v>79</v>
      </c>
      <c r="B38" t="s">
        <v>228</v>
      </c>
      <c r="C38" t="s">
        <v>174</v>
      </c>
    </row>
    <row r="39" spans="1:7">
      <c r="A39" t="s">
        <v>65</v>
      </c>
      <c r="B39" t="s">
        <v>229</v>
      </c>
      <c r="C39" t="s">
        <v>195</v>
      </c>
    </row>
    <row r="40" spans="1:7">
      <c r="A40" t="s">
        <v>75</v>
      </c>
      <c r="B40" t="s">
        <v>230</v>
      </c>
      <c r="C40" t="s">
        <v>179</v>
      </c>
      <c r="D40" t="s">
        <v>180</v>
      </c>
      <c r="E40" t="s">
        <v>181</v>
      </c>
      <c r="F40" t="s">
        <v>182</v>
      </c>
      <c r="G40" t="s">
        <v>195</v>
      </c>
    </row>
    <row r="41" spans="1:7">
      <c r="A41" t="s">
        <v>86</v>
      </c>
      <c r="B41" t="s">
        <v>231</v>
      </c>
      <c r="C41" t="s">
        <v>176</v>
      </c>
      <c r="D41" t="s">
        <v>177</v>
      </c>
      <c r="E41" t="s">
        <v>178</v>
      </c>
      <c r="F41" t="s">
        <v>179</v>
      </c>
      <c r="G41" t="s">
        <v>180</v>
      </c>
    </row>
    <row r="42" spans="1:7">
      <c r="A42" t="s">
        <v>66</v>
      </c>
      <c r="B42" t="s">
        <v>232</v>
      </c>
      <c r="C42" t="s">
        <v>170</v>
      </c>
      <c r="D42" t="s">
        <v>171</v>
      </c>
      <c r="E42" t="s">
        <v>172</v>
      </c>
      <c r="F42" t="s">
        <v>173</v>
      </c>
      <c r="G42" t="s">
        <v>174</v>
      </c>
    </row>
    <row r="43" spans="1:7">
      <c r="A43" t="s">
        <v>59</v>
      </c>
      <c r="B43" t="s">
        <v>233</v>
      </c>
      <c r="C43" t="s">
        <v>177</v>
      </c>
      <c r="D43" t="s">
        <v>178</v>
      </c>
      <c r="E43" t="s">
        <v>179</v>
      </c>
      <c r="F43" t="s">
        <v>180</v>
      </c>
      <c r="G43" t="s">
        <v>181</v>
      </c>
    </row>
    <row r="44" spans="1:7">
      <c r="A44" t="s">
        <v>132</v>
      </c>
      <c r="B44" s="48" t="s">
        <v>233</v>
      </c>
      <c r="C44" t="s">
        <v>173</v>
      </c>
    </row>
    <row r="45" spans="1:7">
      <c r="A45" t="s">
        <v>74</v>
      </c>
      <c r="B45" t="s">
        <v>234</v>
      </c>
      <c r="C45" t="s">
        <v>178</v>
      </c>
      <c r="D45" t="s">
        <v>179</v>
      </c>
      <c r="E45" t="s">
        <v>180</v>
      </c>
      <c r="F45" t="s">
        <v>181</v>
      </c>
      <c r="G45" t="s">
        <v>182</v>
      </c>
    </row>
    <row r="46" spans="1:7">
      <c r="A46" t="s">
        <v>57</v>
      </c>
      <c r="B46" t="s">
        <v>235</v>
      </c>
      <c r="C46" t="s">
        <v>175</v>
      </c>
      <c r="D46" t="s">
        <v>176</v>
      </c>
      <c r="E46" t="s">
        <v>177</v>
      </c>
      <c r="F46" t="s">
        <v>178</v>
      </c>
      <c r="G46" t="s">
        <v>179</v>
      </c>
    </row>
    <row r="47" spans="1:7">
      <c r="A47" t="s">
        <v>57</v>
      </c>
      <c r="B47" t="s">
        <v>235</v>
      </c>
      <c r="C47" t="s">
        <v>195</v>
      </c>
    </row>
    <row r="48" spans="1:7">
      <c r="A48" t="s">
        <v>137</v>
      </c>
      <c r="B48" t="s">
        <v>236</v>
      </c>
      <c r="C48" t="s">
        <v>175</v>
      </c>
    </row>
    <row r="49" spans="1:8">
      <c r="A49" t="s">
        <v>70</v>
      </c>
      <c r="B49" t="s">
        <v>237</v>
      </c>
      <c r="C49" t="s">
        <v>174</v>
      </c>
      <c r="D49" t="s">
        <v>175</v>
      </c>
      <c r="E49" t="s">
        <v>176</v>
      </c>
      <c r="F49" t="s">
        <v>177</v>
      </c>
      <c r="G49" t="s">
        <v>178</v>
      </c>
    </row>
    <row r="50" spans="1:8">
      <c r="A50" t="s">
        <v>85</v>
      </c>
      <c r="B50" t="s">
        <v>238</v>
      </c>
      <c r="C50" t="s">
        <v>175</v>
      </c>
      <c r="D50" t="s">
        <v>176</v>
      </c>
      <c r="E50" t="s">
        <v>177</v>
      </c>
      <c r="F50" t="s">
        <v>178</v>
      </c>
      <c r="G50" t="s">
        <v>179</v>
      </c>
    </row>
    <row r="51" spans="1:8">
      <c r="A51" t="s">
        <v>85</v>
      </c>
      <c r="B51" t="s">
        <v>238</v>
      </c>
      <c r="C51" t="s">
        <v>173</v>
      </c>
    </row>
    <row r="52" spans="1:8">
      <c r="A52" t="s">
        <v>56</v>
      </c>
      <c r="B52" t="s">
        <v>239</v>
      </c>
      <c r="C52" t="s">
        <v>174</v>
      </c>
      <c r="D52" t="s">
        <v>175</v>
      </c>
      <c r="E52" t="s">
        <v>176</v>
      </c>
      <c r="F52" t="s">
        <v>177</v>
      </c>
      <c r="G52" t="s">
        <v>178</v>
      </c>
    </row>
    <row r="53" spans="1:8">
      <c r="A53" t="s">
        <v>63</v>
      </c>
      <c r="B53" t="s">
        <v>240</v>
      </c>
      <c r="C53" t="s">
        <v>181</v>
      </c>
      <c r="D53" t="s">
        <v>182</v>
      </c>
      <c r="E53" t="s">
        <v>195</v>
      </c>
    </row>
    <row r="54" spans="1:8">
      <c r="A54" t="s">
        <v>58</v>
      </c>
      <c r="B54" t="s">
        <v>241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</row>
    <row r="55" spans="1:8">
      <c r="A55" t="s">
        <v>61</v>
      </c>
      <c r="B55" t="s">
        <v>242</v>
      </c>
      <c r="C55" t="s">
        <v>179</v>
      </c>
      <c r="D55" t="s">
        <v>180</v>
      </c>
      <c r="E55" t="s">
        <v>181</v>
      </c>
      <c r="F55" t="s">
        <v>182</v>
      </c>
      <c r="G55" t="s">
        <v>195</v>
      </c>
    </row>
    <row r="56" spans="1:8">
      <c r="A56" t="s">
        <v>84</v>
      </c>
      <c r="B56" t="s">
        <v>243</v>
      </c>
      <c r="C56" t="s">
        <v>174</v>
      </c>
      <c r="D56" t="s">
        <v>175</v>
      </c>
      <c r="E56" t="s">
        <v>176</v>
      </c>
      <c r="F56" t="s">
        <v>177</v>
      </c>
      <c r="G56" t="s">
        <v>178</v>
      </c>
    </row>
    <row r="57" spans="1:8">
      <c r="A57" t="s">
        <v>96</v>
      </c>
      <c r="B57" t="s">
        <v>244</v>
      </c>
      <c r="C57" t="s">
        <v>180</v>
      </c>
    </row>
    <row r="58" spans="1:8">
      <c r="A58" t="s">
        <v>72</v>
      </c>
      <c r="B58" t="s">
        <v>245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</row>
    <row r="59" spans="1:8">
      <c r="A59" t="s">
        <v>76</v>
      </c>
      <c r="B59" t="s">
        <v>246</v>
      </c>
      <c r="C59" t="s">
        <v>180</v>
      </c>
      <c r="D59" t="s">
        <v>181</v>
      </c>
      <c r="E59" t="s">
        <v>182</v>
      </c>
      <c r="F59" t="s">
        <v>195</v>
      </c>
      <c r="G59" t="s">
        <v>177</v>
      </c>
    </row>
    <row r="60" spans="1:8">
      <c r="A60" t="s">
        <v>102</v>
      </c>
      <c r="B60" t="s">
        <v>247</v>
      </c>
      <c r="C60" t="s">
        <v>179</v>
      </c>
    </row>
    <row r="61" spans="1:8">
      <c r="A61" t="s">
        <v>106</v>
      </c>
      <c r="B61" t="s">
        <v>248</v>
      </c>
      <c r="C61" t="s">
        <v>181</v>
      </c>
    </row>
    <row r="62" spans="1:8">
      <c r="A62" t="s">
        <v>147</v>
      </c>
      <c r="B62" s="48" t="s">
        <v>248</v>
      </c>
      <c r="C62" t="s">
        <v>178</v>
      </c>
    </row>
    <row r="63" spans="1:8">
      <c r="A63" t="s">
        <v>64</v>
      </c>
      <c r="B63" t="s">
        <v>249</v>
      </c>
      <c r="C63" t="s">
        <v>182</v>
      </c>
      <c r="D63" t="s">
        <v>195</v>
      </c>
    </row>
    <row r="64" spans="1:8">
      <c r="A64" t="s">
        <v>64</v>
      </c>
      <c r="B64" t="s">
        <v>249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181</v>
      </c>
    </row>
    <row r="65" spans="1:8">
      <c r="A65" t="s">
        <v>108</v>
      </c>
      <c r="B65" t="s">
        <v>250</v>
      </c>
      <c r="C65" t="s">
        <v>173</v>
      </c>
      <c r="D65" t="s">
        <v>174</v>
      </c>
      <c r="E65" t="s">
        <v>180</v>
      </c>
    </row>
    <row r="66" spans="1:8">
      <c r="A66" t="s">
        <v>108</v>
      </c>
      <c r="B66" t="s">
        <v>250</v>
      </c>
      <c r="C66" t="s">
        <v>180</v>
      </c>
      <c r="D66" t="s">
        <v>181</v>
      </c>
    </row>
    <row r="67" spans="1:8">
      <c r="A67" t="s">
        <v>108</v>
      </c>
      <c r="B67" t="s">
        <v>250</v>
      </c>
      <c r="C67" t="s">
        <v>182</v>
      </c>
      <c r="D67" t="s">
        <v>195</v>
      </c>
    </row>
    <row r="68" spans="1:8">
      <c r="A68" t="s">
        <v>109</v>
      </c>
      <c r="B68" t="s">
        <v>251</v>
      </c>
      <c r="C68" t="s">
        <v>180</v>
      </c>
    </row>
    <row r="69" spans="1:8">
      <c r="A69" t="s">
        <v>109</v>
      </c>
      <c r="B69" t="s">
        <v>251</v>
      </c>
      <c r="C69" t="s">
        <v>177</v>
      </c>
    </row>
    <row r="70" spans="1:8">
      <c r="A70" t="s">
        <v>138</v>
      </c>
      <c r="B70" t="s">
        <v>252</v>
      </c>
      <c r="C70" t="s">
        <v>176</v>
      </c>
    </row>
    <row r="71" spans="1:8">
      <c r="A71" t="s">
        <v>112</v>
      </c>
      <c r="B71" t="s">
        <v>253</v>
      </c>
      <c r="C71" t="s">
        <v>178</v>
      </c>
      <c r="D71" t="s">
        <v>177</v>
      </c>
    </row>
    <row r="72" spans="1:8">
      <c r="A72" t="s">
        <v>69</v>
      </c>
      <c r="B72" t="s">
        <v>254</v>
      </c>
      <c r="C72" t="s">
        <v>173</v>
      </c>
      <c r="D72" t="s">
        <v>174</v>
      </c>
      <c r="E72" t="s">
        <v>175</v>
      </c>
      <c r="F72" t="s">
        <v>176</v>
      </c>
      <c r="G72" t="s">
        <v>177</v>
      </c>
    </row>
    <row r="73" spans="1:8">
      <c r="A73" t="s">
        <v>73</v>
      </c>
      <c r="B73" t="s">
        <v>255</v>
      </c>
      <c r="C73" t="s">
        <v>177</v>
      </c>
      <c r="D73" t="s">
        <v>178</v>
      </c>
      <c r="E73" t="s">
        <v>179</v>
      </c>
      <c r="F73" t="s">
        <v>180</v>
      </c>
      <c r="G73" t="s">
        <v>181</v>
      </c>
    </row>
    <row r="74" spans="1:8">
      <c r="A74" t="s">
        <v>55</v>
      </c>
      <c r="B74" s="133" t="s">
        <v>256</v>
      </c>
      <c r="C74" t="s">
        <v>173</v>
      </c>
      <c r="D74" t="s">
        <v>174</v>
      </c>
      <c r="E74" t="s">
        <v>175</v>
      </c>
      <c r="F74" t="s">
        <v>176</v>
      </c>
      <c r="G74" t="s">
        <v>177</v>
      </c>
    </row>
    <row r="75" spans="1:8">
      <c r="A75" t="s">
        <v>77</v>
      </c>
      <c r="B75" s="133" t="s">
        <v>257</v>
      </c>
      <c r="C75" t="s">
        <v>181</v>
      </c>
      <c r="D75" t="s">
        <v>182</v>
      </c>
      <c r="E75" t="s">
        <v>195</v>
      </c>
      <c r="F75" t="s">
        <v>174</v>
      </c>
    </row>
    <row r="76" spans="1:8">
      <c r="A76" t="s">
        <v>80</v>
      </c>
      <c r="B76" s="133" t="s">
        <v>258</v>
      </c>
      <c r="C76" t="s">
        <v>170</v>
      </c>
      <c r="D76" t="s">
        <v>171</v>
      </c>
      <c r="E76" t="s">
        <v>172</v>
      </c>
      <c r="F76" t="s">
        <v>173</v>
      </c>
      <c r="G76" t="s">
        <v>174</v>
      </c>
    </row>
    <row r="77" spans="1:8">
      <c r="A77" t="s">
        <v>53</v>
      </c>
      <c r="B77" s="133" t="s">
        <v>259</v>
      </c>
      <c r="C77" t="s">
        <v>171</v>
      </c>
      <c r="D77" t="s">
        <v>172</v>
      </c>
      <c r="E77" t="s">
        <v>173</v>
      </c>
      <c r="F77" t="s">
        <v>174</v>
      </c>
      <c r="G77" t="s">
        <v>175</v>
      </c>
    </row>
    <row r="78" spans="1:8">
      <c r="A78" t="s">
        <v>87</v>
      </c>
      <c r="B78" s="133" t="s">
        <v>260</v>
      </c>
      <c r="C78" t="s">
        <v>177</v>
      </c>
      <c r="D78" t="s">
        <v>178</v>
      </c>
      <c r="E78" t="s">
        <v>179</v>
      </c>
      <c r="F78" t="s">
        <v>180</v>
      </c>
      <c r="G78" t="s">
        <v>181</v>
      </c>
    </row>
    <row r="79" spans="1:8">
      <c r="A79" t="s">
        <v>82</v>
      </c>
      <c r="B79" s="133" t="s">
        <v>261</v>
      </c>
      <c r="C79" t="s">
        <v>172</v>
      </c>
      <c r="D79" t="s">
        <v>173</v>
      </c>
      <c r="E79" t="s">
        <v>174</v>
      </c>
      <c r="F79" t="s">
        <v>175</v>
      </c>
      <c r="G79" t="s">
        <v>176</v>
      </c>
      <c r="H79" t="s">
        <v>180</v>
      </c>
    </row>
    <row r="80" spans="1:8">
      <c r="B80" s="133"/>
    </row>
    <row r="81" spans="2:2">
      <c r="B81" s="133"/>
    </row>
  </sheetData>
  <autoFilter ref="A1:H80" xr:uid="{97351505-8D02-4618-9264-3B5F572F3097}">
    <sortState xmlns:xlrd2="http://schemas.microsoft.com/office/spreadsheetml/2017/richdata2" ref="A2:H80">
      <sortCondition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DC3A-2EEF-416C-8297-8E38C5E2B2B2}">
  <dimension ref="A1:G101"/>
  <sheetViews>
    <sheetView workbookViewId="0">
      <selection activeCell="G10" sqref="G10"/>
    </sheetView>
  </sheetViews>
  <sheetFormatPr defaultRowHeight="14.65"/>
  <sheetData>
    <row r="1" spans="1:7">
      <c r="A1" t="s">
        <v>262</v>
      </c>
      <c r="B1" t="s">
        <v>263</v>
      </c>
      <c r="C1" t="s">
        <v>264</v>
      </c>
      <c r="D1" t="s">
        <v>188</v>
      </c>
      <c r="E1" t="s">
        <v>189</v>
      </c>
      <c r="F1" t="s">
        <v>265</v>
      </c>
      <c r="G1" t="s">
        <v>191</v>
      </c>
    </row>
    <row r="2" spans="1:7">
      <c r="A2" t="s">
        <v>90</v>
      </c>
      <c r="B2" s="48" t="s">
        <v>216</v>
      </c>
      <c r="C2" t="s">
        <v>174</v>
      </c>
    </row>
    <row r="3" spans="1:7">
      <c r="A3" t="s">
        <v>91</v>
      </c>
      <c r="B3" s="48" t="s">
        <v>207</v>
      </c>
      <c r="C3" t="s">
        <v>181</v>
      </c>
    </row>
    <row r="4" spans="1:7">
      <c r="A4" t="s">
        <v>92</v>
      </c>
      <c r="B4" t="s">
        <v>217</v>
      </c>
      <c r="C4" t="s">
        <v>181</v>
      </c>
    </row>
    <row r="5" spans="1:7">
      <c r="A5" t="s">
        <v>93</v>
      </c>
      <c r="B5" s="48" t="s">
        <v>193</v>
      </c>
      <c r="C5" t="s">
        <v>178</v>
      </c>
      <c r="D5" t="s">
        <v>182</v>
      </c>
      <c r="E5" t="s">
        <v>175</v>
      </c>
    </row>
    <row r="6" spans="1:7">
      <c r="A6" t="s">
        <v>94</v>
      </c>
      <c r="B6" s="48" t="s">
        <v>208</v>
      </c>
      <c r="C6" t="s">
        <v>180</v>
      </c>
      <c r="D6" t="s">
        <v>181</v>
      </c>
    </row>
    <row r="7" spans="1:7">
      <c r="A7" t="s">
        <v>84</v>
      </c>
      <c r="B7" t="s">
        <v>243</v>
      </c>
      <c r="C7" t="s">
        <v>174</v>
      </c>
      <c r="D7" t="s">
        <v>175</v>
      </c>
    </row>
    <row r="8" spans="1:7">
      <c r="A8" t="s">
        <v>62</v>
      </c>
      <c r="B8" t="s">
        <v>224</v>
      </c>
      <c r="C8" t="s">
        <v>195</v>
      </c>
      <c r="D8" t="s">
        <v>178</v>
      </c>
      <c r="E8" t="s">
        <v>182</v>
      </c>
    </row>
    <row r="9" spans="1:7">
      <c r="A9" t="s">
        <v>95</v>
      </c>
      <c r="B9" s="48" t="s">
        <v>266</v>
      </c>
      <c r="C9" t="s">
        <v>180</v>
      </c>
    </row>
    <row r="10" spans="1:7">
      <c r="A10" t="s">
        <v>96</v>
      </c>
      <c r="B10" t="s">
        <v>244</v>
      </c>
      <c r="C10" t="s">
        <v>195</v>
      </c>
      <c r="D10" t="s">
        <v>182</v>
      </c>
    </row>
    <row r="11" spans="1:7">
      <c r="A11" t="s">
        <v>97</v>
      </c>
      <c r="B11" s="48" t="s">
        <v>267</v>
      </c>
      <c r="C11" t="s">
        <v>179</v>
      </c>
      <c r="D11" t="s">
        <v>195</v>
      </c>
    </row>
    <row r="12" spans="1:7">
      <c r="A12" t="s">
        <v>98</v>
      </c>
      <c r="B12" t="s">
        <v>219</v>
      </c>
      <c r="C12" t="s">
        <v>175</v>
      </c>
      <c r="D12" t="s">
        <v>195</v>
      </c>
    </row>
    <row r="13" spans="1:7">
      <c r="A13" t="s">
        <v>89</v>
      </c>
      <c r="B13" t="s">
        <v>194</v>
      </c>
      <c r="C13" t="s">
        <v>182</v>
      </c>
      <c r="D13" t="s">
        <v>175</v>
      </c>
      <c r="E13" t="s">
        <v>195</v>
      </c>
    </row>
    <row r="14" spans="1:7">
      <c r="A14" t="s">
        <v>99</v>
      </c>
      <c r="B14" t="s">
        <v>220</v>
      </c>
      <c r="C14" t="s">
        <v>176</v>
      </c>
      <c r="D14" t="s">
        <v>182</v>
      </c>
    </row>
    <row r="15" spans="1:7">
      <c r="A15" t="s">
        <v>83</v>
      </c>
      <c r="B15" t="s">
        <v>218</v>
      </c>
      <c r="C15" t="s">
        <v>178</v>
      </c>
      <c r="D15" t="s">
        <v>180</v>
      </c>
    </row>
    <row r="16" spans="1:7">
      <c r="A16" t="s">
        <v>100</v>
      </c>
      <c r="B16" t="s">
        <v>225</v>
      </c>
      <c r="C16" t="s">
        <v>177</v>
      </c>
    </row>
    <row r="17" spans="1:5">
      <c r="A17" t="s">
        <v>101</v>
      </c>
      <c r="B17" t="s">
        <v>226</v>
      </c>
      <c r="C17" t="s">
        <v>179</v>
      </c>
    </row>
    <row r="18" spans="1:5">
      <c r="A18" t="s">
        <v>72</v>
      </c>
      <c r="B18" t="s">
        <v>245</v>
      </c>
      <c r="C18" t="s">
        <v>176</v>
      </c>
      <c r="D18" t="s">
        <v>181</v>
      </c>
      <c r="E18" t="s">
        <v>175</v>
      </c>
    </row>
    <row r="19" spans="1:5">
      <c r="A19" t="s">
        <v>76</v>
      </c>
      <c r="B19" t="s">
        <v>246</v>
      </c>
      <c r="C19" t="s">
        <v>179</v>
      </c>
      <c r="D19" t="s">
        <v>178</v>
      </c>
    </row>
    <row r="20" spans="1:5">
      <c r="A20" t="s">
        <v>139</v>
      </c>
      <c r="B20" s="48" t="s">
        <v>246</v>
      </c>
      <c r="C20" t="s">
        <v>180</v>
      </c>
    </row>
    <row r="21" spans="1:5">
      <c r="A21" t="s">
        <v>102</v>
      </c>
      <c r="B21" t="s">
        <v>247</v>
      </c>
      <c r="C21" t="s">
        <v>180</v>
      </c>
      <c r="D21" t="s">
        <v>177</v>
      </c>
    </row>
    <row r="22" spans="1:5">
      <c r="A22" t="s">
        <v>103</v>
      </c>
      <c r="B22" t="s">
        <v>268</v>
      </c>
      <c r="C22" t="s">
        <v>175</v>
      </c>
      <c r="D22" t="s">
        <v>182</v>
      </c>
    </row>
    <row r="23" spans="1:5">
      <c r="A23" t="s">
        <v>104</v>
      </c>
      <c r="B23" t="s">
        <v>269</v>
      </c>
      <c r="C23" t="s">
        <v>177</v>
      </c>
    </row>
    <row r="24" spans="1:5">
      <c r="A24" t="s">
        <v>67</v>
      </c>
      <c r="B24" t="s">
        <v>196</v>
      </c>
      <c r="C24" t="s">
        <v>182</v>
      </c>
      <c r="D24" t="s">
        <v>175</v>
      </c>
      <c r="E24" t="s">
        <v>178</v>
      </c>
    </row>
    <row r="25" spans="1:5">
      <c r="A25" t="s">
        <v>105</v>
      </c>
      <c r="B25" t="s">
        <v>197</v>
      </c>
      <c r="C25" t="s">
        <v>178</v>
      </c>
      <c r="D25" t="s">
        <v>195</v>
      </c>
    </row>
    <row r="26" spans="1:5">
      <c r="A26" t="s">
        <v>106</v>
      </c>
      <c r="B26" t="s">
        <v>248</v>
      </c>
      <c r="C26" t="s">
        <v>175</v>
      </c>
    </row>
    <row r="27" spans="1:5">
      <c r="A27" t="s">
        <v>107</v>
      </c>
      <c r="B27" s="48" t="s">
        <v>209</v>
      </c>
      <c r="C27" t="s">
        <v>180</v>
      </c>
    </row>
    <row r="28" spans="1:5">
      <c r="A28" t="s">
        <v>60</v>
      </c>
      <c r="B28" t="s">
        <v>227</v>
      </c>
      <c r="C28" t="s">
        <v>181</v>
      </c>
      <c r="D28" t="s">
        <v>173</v>
      </c>
    </row>
    <row r="29" spans="1:5">
      <c r="A29" t="s">
        <v>64</v>
      </c>
      <c r="B29" t="s">
        <v>249</v>
      </c>
      <c r="C29" t="s">
        <v>179</v>
      </c>
      <c r="D29" t="s">
        <v>181</v>
      </c>
    </row>
    <row r="30" spans="1:5">
      <c r="A30" t="s">
        <v>108</v>
      </c>
      <c r="B30" t="s">
        <v>250</v>
      </c>
      <c r="C30" t="s">
        <v>195</v>
      </c>
      <c r="D30" t="s">
        <v>181</v>
      </c>
    </row>
    <row r="31" spans="1:5">
      <c r="A31" t="s">
        <v>163</v>
      </c>
      <c r="B31" t="s">
        <v>270</v>
      </c>
      <c r="C31" t="s">
        <v>181</v>
      </c>
    </row>
    <row r="32" spans="1:5">
      <c r="A32" t="s">
        <v>109</v>
      </c>
      <c r="B32" t="s">
        <v>251</v>
      </c>
      <c r="C32" t="s">
        <v>176</v>
      </c>
      <c r="D32" t="s">
        <v>179</v>
      </c>
    </row>
    <row r="33" spans="1:4">
      <c r="A33" t="s">
        <v>138</v>
      </c>
      <c r="B33" t="s">
        <v>252</v>
      </c>
      <c r="C33" t="s">
        <v>173</v>
      </c>
      <c r="D33" t="s">
        <v>177</v>
      </c>
    </row>
    <row r="34" spans="1:4">
      <c r="A34" t="s">
        <v>112</v>
      </c>
      <c r="B34" t="s">
        <v>253</v>
      </c>
      <c r="C34" t="s">
        <v>181</v>
      </c>
    </row>
    <row r="35" spans="1:4">
      <c r="A35" s="92" t="s">
        <v>68</v>
      </c>
      <c r="B35" s="48" t="s">
        <v>221</v>
      </c>
      <c r="C35" t="s">
        <v>180</v>
      </c>
      <c r="D35" t="s">
        <v>171</v>
      </c>
    </row>
    <row r="36" spans="1:4">
      <c r="A36" s="154" t="s">
        <v>114</v>
      </c>
      <c r="B36" t="s">
        <v>271</v>
      </c>
      <c r="C36" t="s">
        <v>172</v>
      </c>
    </row>
    <row r="37" spans="1:4">
      <c r="A37" t="s">
        <v>115</v>
      </c>
      <c r="B37" t="s">
        <v>198</v>
      </c>
      <c r="C37" t="s">
        <v>195</v>
      </c>
      <c r="D37" t="s">
        <v>181</v>
      </c>
    </row>
    <row r="38" spans="1:4">
      <c r="A38" s="154" t="s">
        <v>116</v>
      </c>
      <c r="B38" t="s">
        <v>272</v>
      </c>
      <c r="C38" t="s">
        <v>171</v>
      </c>
    </row>
    <row r="39" spans="1:4">
      <c r="A39" t="s">
        <v>88</v>
      </c>
      <c r="B39" t="s">
        <v>222</v>
      </c>
      <c r="C39" t="s">
        <v>175</v>
      </c>
    </row>
    <row r="40" spans="1:4">
      <c r="A40" t="s">
        <v>79</v>
      </c>
      <c r="B40" t="s">
        <v>228</v>
      </c>
      <c r="C40" t="s">
        <v>179</v>
      </c>
    </row>
    <row r="41" spans="1:4">
      <c r="A41" s="154" t="s">
        <v>273</v>
      </c>
      <c r="B41" t="s">
        <v>274</v>
      </c>
      <c r="C41" t="s">
        <v>171</v>
      </c>
    </row>
    <row r="42" spans="1:4">
      <c r="A42" t="s">
        <v>65</v>
      </c>
      <c r="B42" t="s">
        <v>229</v>
      </c>
      <c r="C42" t="s">
        <v>179</v>
      </c>
    </row>
    <row r="43" spans="1:4">
      <c r="A43" s="154" t="s">
        <v>275</v>
      </c>
      <c r="B43" t="s">
        <v>276</v>
      </c>
      <c r="C43" t="s">
        <v>171</v>
      </c>
    </row>
    <row r="44" spans="1:4">
      <c r="A44" t="s">
        <v>149</v>
      </c>
      <c r="B44" t="s">
        <v>277</v>
      </c>
      <c r="C44" t="s">
        <v>179</v>
      </c>
    </row>
    <row r="45" spans="1:4">
      <c r="A45" s="154" t="s">
        <v>278</v>
      </c>
      <c r="B45" t="s">
        <v>279</v>
      </c>
      <c r="C45" s="155" t="s">
        <v>171</v>
      </c>
    </row>
    <row r="46" spans="1:4">
      <c r="A46" t="s">
        <v>69</v>
      </c>
      <c r="B46" t="s">
        <v>254</v>
      </c>
      <c r="C46" t="s">
        <v>181</v>
      </c>
    </row>
    <row r="47" spans="1:4">
      <c r="A47" s="154" t="s">
        <v>124</v>
      </c>
      <c r="B47" t="s">
        <v>199</v>
      </c>
      <c r="C47" s="155" t="s">
        <v>182</v>
      </c>
      <c r="D47" t="s">
        <v>180</v>
      </c>
    </row>
    <row r="48" spans="1:4">
      <c r="A48" t="s">
        <v>125</v>
      </c>
      <c r="B48" t="s">
        <v>200</v>
      </c>
      <c r="C48" t="s">
        <v>180</v>
      </c>
    </row>
    <row r="49" spans="1:5">
      <c r="A49" t="s">
        <v>131</v>
      </c>
      <c r="B49" t="s">
        <v>280</v>
      </c>
      <c r="C49" t="s">
        <v>195</v>
      </c>
    </row>
    <row r="50" spans="1:5">
      <c r="A50" t="s">
        <v>117</v>
      </c>
      <c r="B50" s="48" t="s">
        <v>210</v>
      </c>
      <c r="C50" t="s">
        <v>180</v>
      </c>
      <c r="D50" t="s">
        <v>178</v>
      </c>
    </row>
    <row r="51" spans="1:5">
      <c r="A51" t="s">
        <v>126</v>
      </c>
      <c r="B51" s="48" t="s">
        <v>201</v>
      </c>
      <c r="C51" t="s">
        <v>177</v>
      </c>
    </row>
    <row r="52" spans="1:5">
      <c r="A52" t="s">
        <v>118</v>
      </c>
      <c r="B52" s="48" t="s">
        <v>211</v>
      </c>
      <c r="C52" t="s">
        <v>182</v>
      </c>
    </row>
    <row r="53" spans="1:5">
      <c r="A53" t="s">
        <v>75</v>
      </c>
      <c r="B53" t="s">
        <v>230</v>
      </c>
      <c r="C53" t="s">
        <v>195</v>
      </c>
      <c r="D53" t="s">
        <v>180</v>
      </c>
      <c r="E53" t="s">
        <v>179</v>
      </c>
    </row>
    <row r="54" spans="1:5">
      <c r="A54" t="s">
        <v>164</v>
      </c>
      <c r="B54" t="s">
        <v>281</v>
      </c>
      <c r="C54" t="s">
        <v>175</v>
      </c>
    </row>
    <row r="55" spans="1:5">
      <c r="A55" t="s">
        <v>54</v>
      </c>
      <c r="B55" t="s">
        <v>202</v>
      </c>
      <c r="C55" t="s">
        <v>180</v>
      </c>
      <c r="D55" t="s">
        <v>178</v>
      </c>
    </row>
    <row r="56" spans="1:5">
      <c r="A56" t="s">
        <v>86</v>
      </c>
      <c r="B56" t="s">
        <v>231</v>
      </c>
      <c r="C56" t="s">
        <v>178</v>
      </c>
      <c r="D56" t="s">
        <v>181</v>
      </c>
    </row>
    <row r="57" spans="1:5">
      <c r="A57" s="154" t="s">
        <v>165</v>
      </c>
      <c r="B57" t="s">
        <v>282</v>
      </c>
      <c r="C57" s="155" t="s">
        <v>182</v>
      </c>
    </row>
    <row r="58" spans="1:5">
      <c r="A58" s="154" t="s">
        <v>127</v>
      </c>
      <c r="B58" t="s">
        <v>283</v>
      </c>
      <c r="C58" s="155" t="s">
        <v>172</v>
      </c>
    </row>
    <row r="59" spans="1:5">
      <c r="A59" t="s">
        <v>66</v>
      </c>
      <c r="B59" t="s">
        <v>232</v>
      </c>
      <c r="C59" t="s">
        <v>175</v>
      </c>
      <c r="D59" t="s">
        <v>180</v>
      </c>
    </row>
    <row r="60" spans="1:5">
      <c r="A60" s="154" t="s">
        <v>284</v>
      </c>
      <c r="B60" t="s">
        <v>285</v>
      </c>
      <c r="C60" t="s">
        <v>171</v>
      </c>
    </row>
    <row r="61" spans="1:5">
      <c r="A61" t="s">
        <v>73</v>
      </c>
      <c r="B61" t="s">
        <v>255</v>
      </c>
      <c r="C61" t="s">
        <v>178</v>
      </c>
      <c r="D61" t="s">
        <v>181</v>
      </c>
    </row>
    <row r="62" spans="1:5">
      <c r="A62" t="s">
        <v>286</v>
      </c>
      <c r="B62" s="48" t="s">
        <v>255</v>
      </c>
      <c r="C62" t="s">
        <v>195</v>
      </c>
    </row>
    <row r="63" spans="1:5">
      <c r="A63" t="s">
        <v>135</v>
      </c>
      <c r="B63" t="s">
        <v>203</v>
      </c>
      <c r="C63" t="s">
        <v>178</v>
      </c>
      <c r="D63" t="s">
        <v>177</v>
      </c>
    </row>
    <row r="64" spans="1:5">
      <c r="A64" t="s">
        <v>78</v>
      </c>
      <c r="B64" t="s">
        <v>204</v>
      </c>
      <c r="C64" t="s">
        <v>182</v>
      </c>
      <c r="D64" t="s">
        <v>180</v>
      </c>
    </row>
    <row r="65" spans="1:7">
      <c r="A65" s="154" t="s">
        <v>166</v>
      </c>
      <c r="B65" t="s">
        <v>212</v>
      </c>
      <c r="C65" s="155" t="s">
        <v>182</v>
      </c>
    </row>
    <row r="66" spans="1:7">
      <c r="A66" t="s">
        <v>123</v>
      </c>
      <c r="B66" s="48" t="s">
        <v>213</v>
      </c>
      <c r="C66" t="s">
        <v>175</v>
      </c>
      <c r="D66" t="s">
        <v>181</v>
      </c>
      <c r="E66" t="s">
        <v>177</v>
      </c>
    </row>
    <row r="67" spans="1:7">
      <c r="A67" s="154" t="s">
        <v>287</v>
      </c>
      <c r="B67" t="s">
        <v>288</v>
      </c>
      <c r="C67" t="s">
        <v>180</v>
      </c>
    </row>
    <row r="68" spans="1:7">
      <c r="A68" t="s">
        <v>167</v>
      </c>
      <c r="B68" s="48" t="s">
        <v>289</v>
      </c>
      <c r="C68" t="s">
        <v>178</v>
      </c>
    </row>
    <row r="69" spans="1:7">
      <c r="A69" t="s">
        <v>52</v>
      </c>
      <c r="B69" t="s">
        <v>205</v>
      </c>
      <c r="C69" t="s">
        <v>171</v>
      </c>
      <c r="D69" t="s">
        <v>177</v>
      </c>
      <c r="E69" t="s">
        <v>180</v>
      </c>
      <c r="F69" t="s">
        <v>195</v>
      </c>
      <c r="G69" t="s">
        <v>179</v>
      </c>
    </row>
    <row r="70" spans="1:7">
      <c r="A70" t="s">
        <v>168</v>
      </c>
      <c r="B70" s="48" t="s">
        <v>290</v>
      </c>
      <c r="C70" t="s">
        <v>180</v>
      </c>
    </row>
    <row r="71" spans="1:7">
      <c r="A71" t="s">
        <v>120</v>
      </c>
      <c r="B71" s="48" t="s">
        <v>291</v>
      </c>
      <c r="C71" t="s">
        <v>182</v>
      </c>
      <c r="D71" t="s">
        <v>181</v>
      </c>
    </row>
    <row r="72" spans="1:7">
      <c r="A72" t="s">
        <v>59</v>
      </c>
      <c r="B72" t="s">
        <v>233</v>
      </c>
      <c r="C72" t="s">
        <v>179</v>
      </c>
      <c r="D72" t="s">
        <v>177</v>
      </c>
      <c r="E72" t="s">
        <v>178</v>
      </c>
      <c r="F72" t="s">
        <v>180</v>
      </c>
    </row>
    <row r="73" spans="1:7">
      <c r="A73" t="s">
        <v>74</v>
      </c>
      <c r="B73" t="s">
        <v>234</v>
      </c>
      <c r="C73" t="s">
        <v>182</v>
      </c>
    </row>
    <row r="74" spans="1:7">
      <c r="A74" t="s">
        <v>57</v>
      </c>
      <c r="B74" t="s">
        <v>235</v>
      </c>
      <c r="C74" t="s">
        <v>177</v>
      </c>
      <c r="D74" t="s">
        <v>195</v>
      </c>
    </row>
    <row r="75" spans="1:7">
      <c r="A75" s="154" t="s">
        <v>292</v>
      </c>
      <c r="B75" t="s">
        <v>293</v>
      </c>
      <c r="C75" t="s">
        <v>171</v>
      </c>
    </row>
    <row r="76" spans="1:7">
      <c r="A76" s="154" t="s">
        <v>294</v>
      </c>
      <c r="B76" t="s">
        <v>295</v>
      </c>
      <c r="C76" t="s">
        <v>171</v>
      </c>
    </row>
    <row r="77" spans="1:7">
      <c r="A77" s="154" t="s">
        <v>55</v>
      </c>
      <c r="B77" t="s">
        <v>256</v>
      </c>
      <c r="C77" t="s">
        <v>180</v>
      </c>
    </row>
    <row r="78" spans="1:7">
      <c r="A78" s="154" t="s">
        <v>296</v>
      </c>
      <c r="B78" t="s">
        <v>297</v>
      </c>
      <c r="C78" t="s">
        <v>171</v>
      </c>
    </row>
    <row r="79" spans="1:7">
      <c r="A79" t="s">
        <v>137</v>
      </c>
      <c r="B79" t="s">
        <v>236</v>
      </c>
      <c r="C79" t="s">
        <v>181</v>
      </c>
    </row>
    <row r="80" spans="1:7">
      <c r="A80" t="s">
        <v>298</v>
      </c>
      <c r="B80" t="s">
        <v>237</v>
      </c>
      <c r="C80" t="s">
        <v>178</v>
      </c>
    </row>
    <row r="81" spans="1:4">
      <c r="A81" t="s">
        <v>71</v>
      </c>
      <c r="B81" t="s">
        <v>206</v>
      </c>
      <c r="C81" t="s">
        <v>181</v>
      </c>
      <c r="D81" t="s">
        <v>182</v>
      </c>
    </row>
    <row r="82" spans="1:4">
      <c r="A82" t="s">
        <v>77</v>
      </c>
      <c r="B82" t="s">
        <v>257</v>
      </c>
      <c r="C82" t="s">
        <v>177</v>
      </c>
    </row>
    <row r="83" spans="1:4">
      <c r="A83" t="s">
        <v>80</v>
      </c>
      <c r="B83" t="s">
        <v>258</v>
      </c>
      <c r="C83" t="s">
        <v>182</v>
      </c>
    </row>
    <row r="84" spans="1:4">
      <c r="A84" t="s">
        <v>136</v>
      </c>
      <c r="B84" s="48" t="s">
        <v>223</v>
      </c>
      <c r="C84" t="s">
        <v>177</v>
      </c>
    </row>
    <row r="85" spans="1:4">
      <c r="A85" t="s">
        <v>169</v>
      </c>
      <c r="B85" t="s">
        <v>299</v>
      </c>
      <c r="C85" t="s">
        <v>195</v>
      </c>
    </row>
    <row r="86" spans="1:4">
      <c r="A86" t="s">
        <v>85</v>
      </c>
      <c r="B86" t="s">
        <v>238</v>
      </c>
      <c r="C86" t="s">
        <v>175</v>
      </c>
      <c r="D86" t="s">
        <v>180</v>
      </c>
    </row>
    <row r="87" spans="1:4">
      <c r="A87" t="s">
        <v>121</v>
      </c>
      <c r="B87" s="48" t="s">
        <v>214</v>
      </c>
      <c r="C87" t="s">
        <v>177</v>
      </c>
      <c r="D87" t="s">
        <v>175</v>
      </c>
    </row>
    <row r="88" spans="1:4">
      <c r="A88" t="s">
        <v>53</v>
      </c>
      <c r="B88" s="48" t="s">
        <v>259</v>
      </c>
      <c r="C88" t="s">
        <v>179</v>
      </c>
    </row>
    <row r="89" spans="1:4">
      <c r="A89" t="s">
        <v>133</v>
      </c>
      <c r="B89" t="s">
        <v>300</v>
      </c>
      <c r="C89" t="s">
        <v>182</v>
      </c>
      <c r="D89" t="s">
        <v>177</v>
      </c>
    </row>
    <row r="90" spans="1:4">
      <c r="A90" t="s">
        <v>134</v>
      </c>
      <c r="B90" t="s">
        <v>301</v>
      </c>
      <c r="C90" t="s">
        <v>195</v>
      </c>
      <c r="D90" t="s">
        <v>178</v>
      </c>
    </row>
    <row r="91" spans="1:4">
      <c r="A91" t="s">
        <v>302</v>
      </c>
      <c r="B91" t="s">
        <v>303</v>
      </c>
      <c r="C91" t="s">
        <v>175</v>
      </c>
    </row>
    <row r="92" spans="1:4">
      <c r="A92" t="s">
        <v>304</v>
      </c>
      <c r="B92" t="s">
        <v>239</v>
      </c>
      <c r="C92" t="s">
        <v>180</v>
      </c>
      <c r="D92" t="s">
        <v>177</v>
      </c>
    </row>
    <row r="93" spans="1:4">
      <c r="A93" t="s">
        <v>128</v>
      </c>
      <c r="B93" t="s">
        <v>305</v>
      </c>
      <c r="C93" t="s">
        <v>180</v>
      </c>
      <c r="D93" t="s">
        <v>179</v>
      </c>
    </row>
    <row r="94" spans="1:4">
      <c r="A94" t="s">
        <v>63</v>
      </c>
      <c r="B94" t="s">
        <v>240</v>
      </c>
      <c r="C94" t="s">
        <v>182</v>
      </c>
      <c r="D94" t="s">
        <v>179</v>
      </c>
    </row>
    <row r="95" spans="1:4">
      <c r="A95" t="s">
        <v>122</v>
      </c>
      <c r="B95" s="48" t="s">
        <v>215</v>
      </c>
      <c r="C95" t="s">
        <v>179</v>
      </c>
    </row>
    <row r="96" spans="1:4">
      <c r="A96" s="154" t="s">
        <v>87</v>
      </c>
      <c r="B96" t="s">
        <v>260</v>
      </c>
      <c r="C96" t="s">
        <v>180</v>
      </c>
    </row>
    <row r="97" spans="1:4">
      <c r="A97" s="154" t="s">
        <v>306</v>
      </c>
      <c r="B97" t="s">
        <v>307</v>
      </c>
      <c r="C97" t="s">
        <v>171</v>
      </c>
    </row>
    <row r="98" spans="1:4">
      <c r="A98" t="s">
        <v>129</v>
      </c>
      <c r="B98" t="s">
        <v>308</v>
      </c>
      <c r="C98" t="s">
        <v>195</v>
      </c>
      <c r="D98" t="s">
        <v>180</v>
      </c>
    </row>
    <row r="99" spans="1:4">
      <c r="A99" t="s">
        <v>82</v>
      </c>
      <c r="B99" t="s">
        <v>261</v>
      </c>
      <c r="C99" t="s">
        <v>181</v>
      </c>
      <c r="D99" t="s">
        <v>178</v>
      </c>
    </row>
    <row r="100" spans="1:4">
      <c r="A100" t="s">
        <v>309</v>
      </c>
      <c r="B100" t="s">
        <v>241</v>
      </c>
      <c r="C100" t="s">
        <v>177</v>
      </c>
      <c r="D100" t="s">
        <v>178</v>
      </c>
    </row>
    <row r="101" spans="1:4">
      <c r="A101" t="s">
        <v>61</v>
      </c>
      <c r="B101" t="s">
        <v>242</v>
      </c>
      <c r="C101" t="s">
        <v>182</v>
      </c>
      <c r="D101" t="s">
        <v>177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AE4-8CB1-4197-B879-F4F7A5CDA7E3}">
  <dimension ref="B2:O18"/>
  <sheetViews>
    <sheetView showGridLines="0" workbookViewId="0">
      <selection activeCell="G2" sqref="G2"/>
    </sheetView>
  </sheetViews>
  <sheetFormatPr defaultRowHeight="14.65"/>
  <cols>
    <col min="2" max="2" width="38.5703125" bestFit="1" customWidth="1"/>
    <col min="3" max="3" width="21.5703125" bestFit="1" customWidth="1"/>
    <col min="4" max="4" width="20.42578125" bestFit="1" customWidth="1"/>
    <col min="5" max="5" width="11.7109375" bestFit="1" customWidth="1"/>
    <col min="6" max="6" width="16.28515625" customWidth="1"/>
    <col min="7" max="7" width="20.42578125" bestFit="1" customWidth="1"/>
    <col min="8" max="8" width="13" bestFit="1" customWidth="1"/>
    <col min="9" max="9" width="10.28515625" bestFit="1" customWidth="1"/>
    <col min="10" max="10" width="8" bestFit="1" customWidth="1"/>
    <col min="11" max="11" width="4.5703125" bestFit="1" customWidth="1"/>
    <col min="12" max="12" width="22" bestFit="1" customWidth="1"/>
    <col min="13" max="13" width="11.42578125" bestFit="1" customWidth="1"/>
    <col min="14" max="14" width="4.28515625" bestFit="1" customWidth="1"/>
    <col min="15" max="15" width="11.7109375" bestFit="1" customWidth="1"/>
  </cols>
  <sheetData>
    <row r="2" spans="2:15" ht="18.399999999999999">
      <c r="B2" s="233" t="s">
        <v>310</v>
      </c>
      <c r="G2" s="233" t="s">
        <v>311</v>
      </c>
    </row>
    <row r="3" spans="2:15">
      <c r="B3" s="88" t="s">
        <v>312</v>
      </c>
      <c r="C3" s="88" t="s">
        <v>313</v>
      </c>
      <c r="D3" t="s">
        <v>314</v>
      </c>
      <c r="G3" s="88" t="s">
        <v>314</v>
      </c>
      <c r="H3" s="88" t="s">
        <v>313</v>
      </c>
    </row>
    <row r="4" spans="2:15">
      <c r="B4" t="s">
        <v>315</v>
      </c>
      <c r="C4" t="s">
        <v>3</v>
      </c>
      <c r="D4">
        <v>1</v>
      </c>
      <c r="G4" s="88" t="s">
        <v>2</v>
      </c>
      <c r="H4" t="s">
        <v>3</v>
      </c>
      <c r="I4" t="s">
        <v>4</v>
      </c>
      <c r="J4" t="s">
        <v>316</v>
      </c>
      <c r="K4" t="s">
        <v>317</v>
      </c>
      <c r="L4" t="s">
        <v>318</v>
      </c>
      <c r="M4" t="s">
        <v>319</v>
      </c>
      <c r="N4" t="s">
        <v>320</v>
      </c>
      <c r="O4" t="s">
        <v>18</v>
      </c>
    </row>
    <row r="5" spans="2:15">
      <c r="C5" t="s">
        <v>4</v>
      </c>
      <c r="D5">
        <v>21</v>
      </c>
      <c r="G5" t="s">
        <v>6</v>
      </c>
      <c r="I5">
        <v>5</v>
      </c>
      <c r="O5">
        <v>5</v>
      </c>
    </row>
    <row r="6" spans="2:15">
      <c r="C6" t="s">
        <v>316</v>
      </c>
      <c r="D6">
        <v>63</v>
      </c>
      <c r="G6" t="s">
        <v>7</v>
      </c>
      <c r="I6">
        <v>1</v>
      </c>
      <c r="O6">
        <v>1</v>
      </c>
    </row>
    <row r="7" spans="2:15">
      <c r="C7" t="s">
        <v>319</v>
      </c>
      <c r="D7">
        <v>1</v>
      </c>
      <c r="G7" t="s">
        <v>321</v>
      </c>
      <c r="I7">
        <v>8</v>
      </c>
      <c r="O7">
        <v>8</v>
      </c>
    </row>
    <row r="8" spans="2:15">
      <c r="C8" t="s">
        <v>320</v>
      </c>
      <c r="D8">
        <v>14</v>
      </c>
      <c r="G8" t="s">
        <v>9</v>
      </c>
      <c r="I8">
        <v>6</v>
      </c>
      <c r="O8">
        <v>6</v>
      </c>
    </row>
    <row r="9" spans="2:15">
      <c r="B9" t="s">
        <v>322</v>
      </c>
      <c r="D9">
        <v>100</v>
      </c>
      <c r="G9" t="s">
        <v>10</v>
      </c>
      <c r="H9">
        <v>1</v>
      </c>
      <c r="O9">
        <v>1</v>
      </c>
    </row>
    <row r="10" spans="2:15">
      <c r="B10" t="s">
        <v>323</v>
      </c>
      <c r="C10" t="s">
        <v>317</v>
      </c>
      <c r="D10">
        <v>3</v>
      </c>
      <c r="G10" t="s">
        <v>11</v>
      </c>
      <c r="I10">
        <v>1</v>
      </c>
      <c r="O10">
        <v>1</v>
      </c>
    </row>
    <row r="11" spans="2:15">
      <c r="C11" t="s">
        <v>318</v>
      </c>
      <c r="D11">
        <v>6</v>
      </c>
      <c r="G11" t="s">
        <v>324</v>
      </c>
      <c r="J11">
        <v>63</v>
      </c>
      <c r="K11">
        <v>3</v>
      </c>
      <c r="L11">
        <v>6</v>
      </c>
      <c r="M11">
        <v>1</v>
      </c>
      <c r="N11">
        <v>14</v>
      </c>
      <c r="O11">
        <v>87</v>
      </c>
    </row>
    <row r="12" spans="2:15">
      <c r="B12" t="s">
        <v>325</v>
      </c>
      <c r="D12">
        <v>9</v>
      </c>
      <c r="G12" t="s">
        <v>18</v>
      </c>
      <c r="H12">
        <v>1</v>
      </c>
      <c r="I12">
        <v>21</v>
      </c>
      <c r="J12">
        <v>63</v>
      </c>
      <c r="K12">
        <v>3</v>
      </c>
      <c r="L12">
        <v>6</v>
      </c>
      <c r="M12">
        <v>1</v>
      </c>
      <c r="N12">
        <v>14</v>
      </c>
      <c r="O12">
        <v>109</v>
      </c>
    </row>
    <row r="13" spans="2:15">
      <c r="B13" t="s">
        <v>18</v>
      </c>
      <c r="D13">
        <v>109</v>
      </c>
    </row>
    <row r="14" spans="2:15" ht="15">
      <c r="B14" s="251" t="s">
        <v>326</v>
      </c>
      <c r="G14" s="251" t="s">
        <v>326</v>
      </c>
    </row>
    <row r="16" spans="2:15" ht="18.399999999999999">
      <c r="B16" s="330" t="s">
        <v>327</v>
      </c>
    </row>
    <row r="17" spans="2:2">
      <c r="B17" s="92"/>
    </row>
    <row r="18" spans="2:2">
      <c r="B18" s="92" t="s">
        <v>328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28184-BF5C-490F-BA53-D884693B2C05}">
  <dimension ref="A1:AY1048479"/>
  <sheetViews>
    <sheetView showGridLines="0" topLeftCell="H1" zoomScale="98" workbookViewId="0">
      <pane ySplit="2" topLeftCell="A3" activePane="bottomLeft" state="frozen"/>
      <selection pane="bottomLeft" activeCell="AX20" sqref="AX20"/>
    </sheetView>
  </sheetViews>
  <sheetFormatPr defaultColWidth="9.28515625" defaultRowHeight="15" customHeight="1"/>
  <cols>
    <col min="1" max="1" width="15.42578125" bestFit="1" customWidth="1"/>
    <col min="2" max="2" width="37.140625" customWidth="1"/>
    <col min="3" max="4" width="20.28515625" customWidth="1"/>
    <col min="5" max="6" width="32.7109375" customWidth="1"/>
    <col min="7" max="7" width="20.28515625" customWidth="1"/>
    <col min="8" max="8" width="20.140625" customWidth="1"/>
    <col min="9" max="9" width="20.28515625" customWidth="1"/>
    <col min="10" max="11" width="21.5703125" bestFit="1" customWidth="1"/>
    <col min="12" max="12" width="18.28515625" bestFit="1" customWidth="1"/>
    <col min="13" max="13" width="20" bestFit="1" customWidth="1"/>
    <col min="14" max="14" width="19.85546875" customWidth="1"/>
    <col min="15" max="15" width="33.7109375" hidden="1" customWidth="1"/>
    <col min="16" max="16" width="23.7109375" customWidth="1"/>
    <col min="17" max="17" width="26.42578125" customWidth="1"/>
    <col min="18" max="18" width="24.5703125" bestFit="1" customWidth="1"/>
    <col min="19" max="19" width="25.7109375" bestFit="1" customWidth="1"/>
    <col min="20" max="20" width="24.140625" style="173" bestFit="1" customWidth="1"/>
    <col min="21" max="21" width="33" bestFit="1" customWidth="1"/>
    <col min="22" max="22" width="34.140625" bestFit="1" customWidth="1"/>
    <col min="23" max="23" width="25.28515625" style="174" bestFit="1" customWidth="1"/>
    <col min="24" max="24" width="24.42578125" bestFit="1" customWidth="1"/>
    <col min="25" max="25" width="33.28515625" bestFit="1" customWidth="1"/>
    <col min="26" max="26" width="34.42578125" bestFit="1" customWidth="1"/>
    <col min="27" max="27" width="26.140625" bestFit="1" customWidth="1"/>
    <col min="28" max="28" width="27" bestFit="1" customWidth="1"/>
    <col min="29" max="29" width="35.85546875" bestFit="1" customWidth="1"/>
    <col min="30" max="30" width="37.140625" bestFit="1" customWidth="1"/>
    <col min="31" max="31" width="28.28515625" bestFit="1" customWidth="1"/>
    <col min="32" max="34" width="19.42578125" customWidth="1"/>
    <col min="35" max="35" width="20.85546875" customWidth="1"/>
    <col min="36" max="36" width="19.42578125" customWidth="1"/>
    <col min="37" max="37" width="20.85546875" customWidth="1"/>
    <col min="38" max="38" width="18.5703125" customWidth="1"/>
    <col min="39" max="39" width="20.85546875" customWidth="1"/>
    <col min="40" max="40" width="19.42578125" customWidth="1"/>
    <col min="41" max="41" width="20.85546875" customWidth="1"/>
    <col min="42" max="42" width="19.42578125" customWidth="1"/>
    <col min="43" max="43" width="20.85546875" customWidth="1"/>
    <col min="44" max="44" width="19.42578125" customWidth="1"/>
    <col min="45" max="45" width="20.85546875" customWidth="1"/>
    <col min="46" max="46" width="19.42578125" customWidth="1"/>
    <col min="47" max="47" width="20.85546875" customWidth="1"/>
    <col min="48" max="48" width="19.42578125" customWidth="1"/>
    <col min="49" max="49" width="20.85546875" customWidth="1"/>
    <col min="50" max="50" width="19.42578125" customWidth="1"/>
    <col min="51" max="51" width="20.85546875" customWidth="1"/>
  </cols>
  <sheetData>
    <row r="1" spans="1:51">
      <c r="A1" s="431" t="s">
        <v>329</v>
      </c>
      <c r="B1" s="432"/>
      <c r="C1" s="433"/>
      <c r="D1" s="200"/>
      <c r="E1" s="431" t="s">
        <v>330</v>
      </c>
      <c r="F1" s="432"/>
      <c r="G1" s="432"/>
      <c r="H1" s="432"/>
      <c r="I1" s="433"/>
      <c r="J1" s="232"/>
      <c r="K1" s="431" t="s">
        <v>331</v>
      </c>
      <c r="L1" s="432"/>
      <c r="M1" s="432"/>
      <c r="N1" s="432"/>
      <c r="O1" s="432"/>
      <c r="P1" s="433"/>
      <c r="Q1" s="211"/>
      <c r="R1" s="429">
        <v>45261</v>
      </c>
      <c r="S1" s="429"/>
      <c r="T1" s="428">
        <v>45292</v>
      </c>
      <c r="U1" s="429"/>
      <c r="V1" s="429"/>
      <c r="W1" s="430"/>
      <c r="X1" s="428">
        <v>45323</v>
      </c>
      <c r="Y1" s="429"/>
      <c r="Z1" s="429"/>
      <c r="AA1" s="430"/>
      <c r="AB1" s="428">
        <v>45352</v>
      </c>
      <c r="AC1" s="429"/>
      <c r="AD1" s="429"/>
      <c r="AE1" s="434"/>
      <c r="AF1" s="435">
        <v>45383</v>
      </c>
      <c r="AG1" s="429"/>
      <c r="AH1" s="429"/>
      <c r="AI1" s="429"/>
      <c r="AJ1" s="429">
        <v>45413</v>
      </c>
      <c r="AK1" s="429"/>
      <c r="AL1" s="429">
        <v>45444</v>
      </c>
      <c r="AM1" s="429"/>
      <c r="AN1" s="429">
        <v>45474</v>
      </c>
      <c r="AO1" s="429"/>
      <c r="AP1" s="429">
        <v>45505</v>
      </c>
      <c r="AQ1" s="429"/>
      <c r="AR1" s="429">
        <v>45536</v>
      </c>
      <c r="AS1" s="429"/>
      <c r="AT1" s="429">
        <v>45566</v>
      </c>
      <c r="AU1" s="429"/>
      <c r="AV1" s="429">
        <v>45597</v>
      </c>
      <c r="AW1" s="429"/>
      <c r="AX1" s="429">
        <v>45627</v>
      </c>
      <c r="AY1" s="429"/>
    </row>
    <row r="2" spans="1:51">
      <c r="A2" s="269" t="s">
        <v>186</v>
      </c>
      <c r="B2" s="270" t="s">
        <v>185</v>
      </c>
      <c r="C2" s="271" t="s">
        <v>332</v>
      </c>
      <c r="D2" s="172" t="s">
        <v>333</v>
      </c>
      <c r="E2" s="269" t="s">
        <v>334</v>
      </c>
      <c r="F2" s="270" t="s">
        <v>335</v>
      </c>
      <c r="G2" s="270" t="s">
        <v>336</v>
      </c>
      <c r="H2" s="270" t="s">
        <v>337</v>
      </c>
      <c r="I2" s="272" t="s">
        <v>338</v>
      </c>
      <c r="J2" s="269" t="s">
        <v>312</v>
      </c>
      <c r="K2" s="269" t="s">
        <v>313</v>
      </c>
      <c r="L2" s="270" t="s">
        <v>339</v>
      </c>
      <c r="M2" s="270" t="s">
        <v>340</v>
      </c>
      <c r="N2" s="270" t="s">
        <v>2</v>
      </c>
      <c r="O2" s="273" t="s">
        <v>312</v>
      </c>
      <c r="P2" s="274" t="s">
        <v>341</v>
      </c>
      <c r="Q2" s="275" t="s">
        <v>342</v>
      </c>
      <c r="R2" s="273" t="s">
        <v>343</v>
      </c>
      <c r="S2" s="276" t="s">
        <v>344</v>
      </c>
      <c r="T2" s="277" t="s">
        <v>345</v>
      </c>
      <c r="U2" s="273" t="s">
        <v>346</v>
      </c>
      <c r="V2" s="273" t="s">
        <v>347</v>
      </c>
      <c r="W2" s="276" t="s">
        <v>348</v>
      </c>
      <c r="X2" s="277" t="s">
        <v>349</v>
      </c>
      <c r="Y2" s="273" t="s">
        <v>350</v>
      </c>
      <c r="Z2" s="273" t="s">
        <v>351</v>
      </c>
      <c r="AA2" s="276" t="s">
        <v>352</v>
      </c>
      <c r="AB2" s="277" t="s">
        <v>353</v>
      </c>
      <c r="AC2" s="273" t="s">
        <v>354</v>
      </c>
      <c r="AD2" s="273" t="s">
        <v>355</v>
      </c>
      <c r="AE2" s="274" t="s">
        <v>356</v>
      </c>
      <c r="AF2" s="275" t="s">
        <v>357</v>
      </c>
      <c r="AG2" s="273"/>
      <c r="AH2" s="273"/>
      <c r="AI2" s="273" t="s">
        <v>358</v>
      </c>
      <c r="AJ2" s="273" t="s">
        <v>359</v>
      </c>
      <c r="AK2" s="273" t="s">
        <v>360</v>
      </c>
      <c r="AL2" s="273" t="s">
        <v>361</v>
      </c>
      <c r="AM2" s="273" t="s">
        <v>362</v>
      </c>
      <c r="AN2" s="273" t="s">
        <v>361</v>
      </c>
      <c r="AO2" s="273" t="s">
        <v>363</v>
      </c>
      <c r="AP2" s="273" t="s">
        <v>364</v>
      </c>
      <c r="AQ2" s="273" t="s">
        <v>363</v>
      </c>
      <c r="AR2" s="273" t="s">
        <v>364</v>
      </c>
      <c r="AS2" s="273" t="s">
        <v>363</v>
      </c>
      <c r="AT2" s="273" t="s">
        <v>361</v>
      </c>
      <c r="AU2" s="273" t="s">
        <v>363</v>
      </c>
      <c r="AV2" s="273" t="s">
        <v>364</v>
      </c>
      <c r="AW2" s="273" t="s">
        <v>363</v>
      </c>
      <c r="AX2" s="273" t="s">
        <v>364</v>
      </c>
      <c r="AY2" s="276" t="s">
        <v>363</v>
      </c>
    </row>
    <row r="3" spans="1:51" ht="16.5">
      <c r="A3" s="287" t="s">
        <v>365</v>
      </c>
      <c r="B3" s="288" t="s">
        <v>366</v>
      </c>
      <c r="C3" s="288" t="s">
        <v>367</v>
      </c>
      <c r="D3" s="183" t="s">
        <v>368</v>
      </c>
      <c r="E3" s="196"/>
      <c r="F3" s="196"/>
      <c r="G3" s="196"/>
      <c r="H3" s="196"/>
      <c r="I3" s="196"/>
      <c r="J3" s="183" t="s">
        <v>315</v>
      </c>
      <c r="K3" s="183" t="s">
        <v>316</v>
      </c>
      <c r="L3" s="183"/>
      <c r="M3" s="183" t="s">
        <v>369</v>
      </c>
      <c r="N3" s="183"/>
      <c r="O3" s="183"/>
      <c r="P3" s="289">
        <v>45028</v>
      </c>
      <c r="Q3" s="339"/>
      <c r="R3" s="340">
        <v>243875</v>
      </c>
      <c r="S3" s="339"/>
      <c r="T3" s="340">
        <v>243875</v>
      </c>
      <c r="U3" s="341"/>
      <c r="V3" s="341"/>
      <c r="W3" s="339"/>
      <c r="X3" s="340">
        <v>243875</v>
      </c>
      <c r="Y3" s="341"/>
      <c r="Z3" s="341"/>
      <c r="AA3" s="342"/>
      <c r="AB3" s="339">
        <v>243875</v>
      </c>
      <c r="AC3" s="341"/>
      <c r="AD3" s="341"/>
      <c r="AE3" s="342"/>
      <c r="AF3" s="339">
        <v>243875</v>
      </c>
      <c r="AG3" s="339"/>
      <c r="AH3" s="339"/>
      <c r="AI3" s="342"/>
      <c r="AJ3" s="339">
        <v>243875</v>
      </c>
      <c r="AK3" s="342"/>
      <c r="AL3" s="339">
        <v>243875</v>
      </c>
      <c r="AM3" s="339"/>
      <c r="AN3" s="420">
        <v>341425</v>
      </c>
      <c r="AO3" s="342"/>
      <c r="AP3" s="339">
        <v>341425</v>
      </c>
      <c r="AQ3" s="342"/>
      <c r="AR3" s="339">
        <v>341425</v>
      </c>
      <c r="AS3" s="342"/>
      <c r="AT3" s="339">
        <v>341425</v>
      </c>
      <c r="AU3" s="342"/>
      <c r="AV3" s="339">
        <v>341425</v>
      </c>
      <c r="AW3" s="342"/>
      <c r="AX3" s="339"/>
      <c r="AY3" s="409"/>
    </row>
    <row r="4" spans="1:51" ht="16.5">
      <c r="A4" s="287" t="s">
        <v>370</v>
      </c>
      <c r="B4" s="288" t="s">
        <v>371</v>
      </c>
      <c r="C4" s="288" t="s">
        <v>367</v>
      </c>
      <c r="D4" s="183" t="s">
        <v>368</v>
      </c>
      <c r="E4" s="196"/>
      <c r="F4" s="196"/>
      <c r="G4" s="196"/>
      <c r="H4" s="196"/>
      <c r="I4" s="196"/>
      <c r="J4" s="183" t="s">
        <v>315</v>
      </c>
      <c r="K4" s="183" t="s">
        <v>316</v>
      </c>
      <c r="L4" s="183"/>
      <c r="M4" s="183" t="s">
        <v>369</v>
      </c>
      <c r="N4" s="183"/>
      <c r="O4" s="183"/>
      <c r="P4" s="289">
        <v>45028</v>
      </c>
      <c r="Q4" s="339"/>
      <c r="R4" s="340">
        <v>243875</v>
      </c>
      <c r="S4" s="339"/>
      <c r="T4" s="340">
        <v>243875</v>
      </c>
      <c r="U4" s="341"/>
      <c r="V4" s="341"/>
      <c r="W4" s="339"/>
      <c r="X4" s="340">
        <v>243875</v>
      </c>
      <c r="Y4" s="341"/>
      <c r="Z4" s="341"/>
      <c r="AA4" s="342"/>
      <c r="AB4" s="339">
        <v>243875</v>
      </c>
      <c r="AC4" s="341"/>
      <c r="AD4" s="341"/>
      <c r="AE4" s="342"/>
      <c r="AF4" s="339">
        <v>243875</v>
      </c>
      <c r="AG4" s="339"/>
      <c r="AH4" s="339"/>
      <c r="AI4" s="342"/>
      <c r="AJ4" s="339">
        <v>243875</v>
      </c>
      <c r="AK4" s="342"/>
      <c r="AL4" s="339">
        <v>243875</v>
      </c>
      <c r="AM4" s="339"/>
      <c r="AN4" s="420">
        <v>341425</v>
      </c>
      <c r="AO4" s="342"/>
      <c r="AP4" s="339">
        <v>341425</v>
      </c>
      <c r="AQ4" s="342"/>
      <c r="AR4" s="339">
        <v>341425</v>
      </c>
      <c r="AS4" s="342"/>
      <c r="AT4" s="339">
        <v>341425</v>
      </c>
      <c r="AU4" s="342"/>
      <c r="AV4" s="339">
        <v>341425</v>
      </c>
      <c r="AW4" s="342"/>
      <c r="AX4" s="339"/>
      <c r="AY4" s="409"/>
    </row>
    <row r="5" spans="1:51" ht="16.5">
      <c r="A5" s="287" t="s">
        <v>372</v>
      </c>
      <c r="B5" s="288" t="s">
        <v>373</v>
      </c>
      <c r="C5" s="288" t="s">
        <v>367</v>
      </c>
      <c r="D5" s="183" t="s">
        <v>368</v>
      </c>
      <c r="E5" s="196"/>
      <c r="F5" s="196"/>
      <c r="G5" s="196"/>
      <c r="H5" s="196"/>
      <c r="I5" s="196"/>
      <c r="J5" s="183" t="s">
        <v>315</v>
      </c>
      <c r="K5" s="183" t="s">
        <v>316</v>
      </c>
      <c r="L5" s="183"/>
      <c r="M5" s="183" t="s">
        <v>369</v>
      </c>
      <c r="N5" s="183"/>
      <c r="O5" s="183"/>
      <c r="P5" s="289">
        <v>45028</v>
      </c>
      <c r="Q5" s="339"/>
      <c r="R5" s="340">
        <v>243875</v>
      </c>
      <c r="S5" s="339"/>
      <c r="T5" s="340">
        <v>243875</v>
      </c>
      <c r="U5" s="341"/>
      <c r="V5" s="341"/>
      <c r="W5" s="339"/>
      <c r="X5" s="340">
        <v>243875</v>
      </c>
      <c r="Y5" s="341"/>
      <c r="Z5" s="341"/>
      <c r="AA5" s="342"/>
      <c r="AB5" s="339">
        <v>243875</v>
      </c>
      <c r="AC5" s="341"/>
      <c r="AD5" s="341"/>
      <c r="AE5" s="342"/>
      <c r="AF5" s="339">
        <v>243875</v>
      </c>
      <c r="AG5" s="339"/>
      <c r="AH5" s="339"/>
      <c r="AI5" s="342"/>
      <c r="AJ5" s="339">
        <v>243875</v>
      </c>
      <c r="AK5" s="342"/>
      <c r="AL5" s="339">
        <v>243875</v>
      </c>
      <c r="AM5" s="339"/>
      <c r="AN5" s="420">
        <v>341425</v>
      </c>
      <c r="AO5" s="342"/>
      <c r="AP5" s="339">
        <v>341425</v>
      </c>
      <c r="AQ5" s="342"/>
      <c r="AR5" s="339">
        <v>341425</v>
      </c>
      <c r="AS5" s="342"/>
      <c r="AT5" s="339">
        <v>341425</v>
      </c>
      <c r="AU5" s="342"/>
      <c r="AV5" s="339">
        <v>341425</v>
      </c>
      <c r="AW5" s="342"/>
      <c r="AX5" s="339"/>
      <c r="AY5" s="409"/>
    </row>
    <row r="6" spans="1:51" ht="16.5">
      <c r="A6" s="287" t="s">
        <v>374</v>
      </c>
      <c r="B6" s="288" t="s">
        <v>375</v>
      </c>
      <c r="C6" s="288" t="s">
        <v>367</v>
      </c>
      <c r="D6" s="183" t="s">
        <v>368</v>
      </c>
      <c r="E6" s="196"/>
      <c r="F6" s="196"/>
      <c r="G6" s="196"/>
      <c r="H6" s="196"/>
      <c r="I6" s="196"/>
      <c r="J6" s="183" t="s">
        <v>315</v>
      </c>
      <c r="K6" s="183" t="s">
        <v>316</v>
      </c>
      <c r="L6" s="183"/>
      <c r="M6" s="183" t="s">
        <v>369</v>
      </c>
      <c r="N6" s="183"/>
      <c r="O6" s="183"/>
      <c r="P6" s="289">
        <v>45028</v>
      </c>
      <c r="Q6" s="339"/>
      <c r="R6" s="340">
        <v>243875</v>
      </c>
      <c r="S6" s="339"/>
      <c r="T6" s="340">
        <v>243875</v>
      </c>
      <c r="U6" s="341"/>
      <c r="V6" s="341"/>
      <c r="W6" s="339"/>
      <c r="X6" s="340">
        <v>243875</v>
      </c>
      <c r="Y6" s="341"/>
      <c r="Z6" s="341"/>
      <c r="AA6" s="342"/>
      <c r="AB6" s="339">
        <v>243875</v>
      </c>
      <c r="AC6" s="341"/>
      <c r="AD6" s="341"/>
      <c r="AE6" s="342"/>
      <c r="AF6" s="339">
        <v>243875</v>
      </c>
      <c r="AG6" s="339"/>
      <c r="AH6" s="339"/>
      <c r="AI6" s="342"/>
      <c r="AJ6" s="339">
        <v>243875</v>
      </c>
      <c r="AK6" s="342"/>
      <c r="AL6" s="339">
        <v>243875</v>
      </c>
      <c r="AM6" s="339"/>
      <c r="AN6" s="420">
        <v>341425</v>
      </c>
      <c r="AO6" s="342"/>
      <c r="AP6" s="339">
        <v>341425</v>
      </c>
      <c r="AQ6" s="342"/>
      <c r="AR6" s="339">
        <v>341425</v>
      </c>
      <c r="AS6" s="342"/>
      <c r="AT6" s="339">
        <v>341425</v>
      </c>
      <c r="AU6" s="342"/>
      <c r="AV6" s="339">
        <v>341425</v>
      </c>
      <c r="AW6" s="342"/>
      <c r="AX6" s="339"/>
      <c r="AY6" s="409"/>
    </row>
    <row r="7" spans="1:51" ht="16.5">
      <c r="A7" s="287" t="s">
        <v>376</v>
      </c>
      <c r="B7" s="288" t="s">
        <v>377</v>
      </c>
      <c r="C7" s="288" t="s">
        <v>367</v>
      </c>
      <c r="D7" s="183" t="s">
        <v>368</v>
      </c>
      <c r="E7" s="196"/>
      <c r="F7" s="196"/>
      <c r="G7" s="196"/>
      <c r="H7" s="196"/>
      <c r="I7" s="196"/>
      <c r="J7" s="183" t="s">
        <v>315</v>
      </c>
      <c r="K7" s="183" t="s">
        <v>316</v>
      </c>
      <c r="L7" s="183"/>
      <c r="M7" s="183" t="s">
        <v>369</v>
      </c>
      <c r="N7" s="183"/>
      <c r="O7" s="183"/>
      <c r="P7" s="289">
        <v>45028</v>
      </c>
      <c r="Q7" s="339"/>
      <c r="R7" s="340">
        <v>243875</v>
      </c>
      <c r="S7" s="339"/>
      <c r="T7" s="340">
        <v>243875</v>
      </c>
      <c r="U7" s="341"/>
      <c r="V7" s="341"/>
      <c r="W7" s="339"/>
      <c r="X7" s="340">
        <v>243875</v>
      </c>
      <c r="Y7" s="341"/>
      <c r="Z7" s="341"/>
      <c r="AA7" s="342"/>
      <c r="AB7" s="339">
        <v>243875</v>
      </c>
      <c r="AC7" s="341"/>
      <c r="AD7" s="341"/>
      <c r="AE7" s="342"/>
      <c r="AF7" s="339">
        <v>243875</v>
      </c>
      <c r="AG7" s="339"/>
      <c r="AH7" s="339"/>
      <c r="AI7" s="342"/>
      <c r="AJ7" s="339">
        <v>243875</v>
      </c>
      <c r="AK7" s="342"/>
      <c r="AL7" s="339">
        <v>243875</v>
      </c>
      <c r="AM7" s="339"/>
      <c r="AN7" s="420">
        <v>341425</v>
      </c>
      <c r="AO7" s="342"/>
      <c r="AP7" s="339">
        <v>341425</v>
      </c>
      <c r="AQ7" s="342"/>
      <c r="AR7" s="339">
        <v>341425</v>
      </c>
      <c r="AS7" s="342"/>
      <c r="AT7" s="339">
        <v>341425</v>
      </c>
      <c r="AU7" s="342"/>
      <c r="AV7" s="339">
        <v>341425</v>
      </c>
      <c r="AW7" s="342"/>
      <c r="AX7" s="339"/>
      <c r="AY7" s="409"/>
    </row>
    <row r="8" spans="1:51" ht="16.5">
      <c r="A8" s="287" t="s">
        <v>378</v>
      </c>
      <c r="B8" s="288" t="s">
        <v>379</v>
      </c>
      <c r="C8" s="288" t="s">
        <v>367</v>
      </c>
      <c r="D8" s="183" t="s">
        <v>368</v>
      </c>
      <c r="E8" s="196"/>
      <c r="F8" s="196"/>
      <c r="G8" s="196"/>
      <c r="H8" s="196"/>
      <c r="I8" s="196"/>
      <c r="J8" s="183" t="s">
        <v>315</v>
      </c>
      <c r="K8" s="183" t="s">
        <v>316</v>
      </c>
      <c r="L8" s="183"/>
      <c r="M8" s="183" t="s">
        <v>369</v>
      </c>
      <c r="N8" s="183"/>
      <c r="O8" s="183"/>
      <c r="P8" s="289">
        <v>45028</v>
      </c>
      <c r="Q8" s="339"/>
      <c r="R8" s="340">
        <v>243875</v>
      </c>
      <c r="S8" s="339"/>
      <c r="T8" s="340">
        <v>243875</v>
      </c>
      <c r="U8" s="341"/>
      <c r="V8" s="341"/>
      <c r="W8" s="339"/>
      <c r="X8" s="340">
        <v>243875</v>
      </c>
      <c r="Y8" s="341"/>
      <c r="Z8" s="341"/>
      <c r="AA8" s="342"/>
      <c r="AB8" s="339">
        <v>243875</v>
      </c>
      <c r="AC8" s="341"/>
      <c r="AD8" s="341"/>
      <c r="AE8" s="342"/>
      <c r="AF8" s="339">
        <v>243875</v>
      </c>
      <c r="AG8" s="339"/>
      <c r="AH8" s="339"/>
      <c r="AI8" s="342"/>
      <c r="AJ8" s="339">
        <v>243875</v>
      </c>
      <c r="AK8" s="342"/>
      <c r="AL8" s="339">
        <v>243875</v>
      </c>
      <c r="AM8" s="339"/>
      <c r="AN8" s="420">
        <v>341425</v>
      </c>
      <c r="AO8" s="342"/>
      <c r="AP8" s="339">
        <v>341425</v>
      </c>
      <c r="AQ8" s="342"/>
      <c r="AR8" s="339">
        <v>341425</v>
      </c>
      <c r="AS8" s="342"/>
      <c r="AT8" s="339">
        <v>341425</v>
      </c>
      <c r="AU8" s="342"/>
      <c r="AV8" s="339">
        <v>341425</v>
      </c>
      <c r="AW8" s="342"/>
      <c r="AX8" s="339"/>
      <c r="AY8" s="409"/>
    </row>
    <row r="9" spans="1:51" ht="16.5">
      <c r="A9" s="287" t="s">
        <v>380</v>
      </c>
      <c r="B9" s="288" t="s">
        <v>381</v>
      </c>
      <c r="C9" s="288" t="s">
        <v>367</v>
      </c>
      <c r="D9" s="183" t="s">
        <v>368</v>
      </c>
      <c r="E9" s="196"/>
      <c r="F9" s="196"/>
      <c r="G9" s="196"/>
      <c r="H9" s="196"/>
      <c r="I9" s="196"/>
      <c r="J9" s="183" t="s">
        <v>315</v>
      </c>
      <c r="K9" s="183" t="s">
        <v>316</v>
      </c>
      <c r="L9" s="183"/>
      <c r="M9" s="183" t="s">
        <v>369</v>
      </c>
      <c r="N9" s="183"/>
      <c r="O9" s="183"/>
      <c r="P9" s="289">
        <v>45028</v>
      </c>
      <c r="Q9" s="339"/>
      <c r="R9" s="340">
        <v>243875</v>
      </c>
      <c r="S9" s="339"/>
      <c r="T9" s="340">
        <v>243875</v>
      </c>
      <c r="U9" s="341"/>
      <c r="V9" s="341"/>
      <c r="W9" s="339"/>
      <c r="X9" s="340">
        <v>243875</v>
      </c>
      <c r="Y9" s="341"/>
      <c r="Z9" s="341"/>
      <c r="AA9" s="342"/>
      <c r="AB9" s="339">
        <v>243875</v>
      </c>
      <c r="AC9" s="341"/>
      <c r="AD9" s="341"/>
      <c r="AE9" s="342"/>
      <c r="AF9" s="339">
        <v>243875</v>
      </c>
      <c r="AG9" s="339"/>
      <c r="AH9" s="339"/>
      <c r="AI9" s="342"/>
      <c r="AJ9" s="339">
        <v>243875</v>
      </c>
      <c r="AK9" s="342"/>
      <c r="AL9" s="339">
        <v>243875</v>
      </c>
      <c r="AM9" s="339"/>
      <c r="AN9" s="420">
        <v>341425</v>
      </c>
      <c r="AO9" s="342"/>
      <c r="AP9" s="339">
        <v>341425</v>
      </c>
      <c r="AQ9" s="410"/>
      <c r="AR9" s="339">
        <v>341425</v>
      </c>
      <c r="AS9" s="410"/>
      <c r="AT9" s="339">
        <v>341425</v>
      </c>
      <c r="AU9" s="410"/>
      <c r="AV9" s="339">
        <v>341425</v>
      </c>
      <c r="AW9" s="410"/>
      <c r="AX9" s="411"/>
      <c r="AY9" s="412"/>
    </row>
    <row r="10" spans="1:51" ht="16.5">
      <c r="A10" s="287" t="s">
        <v>382</v>
      </c>
      <c r="B10" s="288" t="s">
        <v>383</v>
      </c>
      <c r="C10" s="288" t="s">
        <v>367</v>
      </c>
      <c r="D10" s="183" t="s">
        <v>368</v>
      </c>
      <c r="E10" s="196"/>
      <c r="F10" s="196"/>
      <c r="G10" s="196"/>
      <c r="H10" s="196"/>
      <c r="I10" s="196"/>
      <c r="J10" s="183" t="s">
        <v>315</v>
      </c>
      <c r="K10" s="183" t="s">
        <v>316</v>
      </c>
      <c r="L10" s="183"/>
      <c r="M10" s="183" t="s">
        <v>369</v>
      </c>
      <c r="N10" s="183"/>
      <c r="O10" s="183"/>
      <c r="P10" s="289">
        <v>45028</v>
      </c>
      <c r="Q10" s="339"/>
      <c r="R10" s="340">
        <v>243875</v>
      </c>
      <c r="S10" s="339"/>
      <c r="T10" s="340">
        <v>243875</v>
      </c>
      <c r="U10" s="341"/>
      <c r="V10" s="341"/>
      <c r="W10" s="339"/>
      <c r="X10" s="340">
        <v>243875</v>
      </c>
      <c r="Y10" s="341"/>
      <c r="Z10" s="341"/>
      <c r="AA10" s="342"/>
      <c r="AB10" s="339">
        <v>243875</v>
      </c>
      <c r="AC10" s="341"/>
      <c r="AD10" s="341"/>
      <c r="AE10" s="342"/>
      <c r="AF10" s="339">
        <v>243875</v>
      </c>
      <c r="AG10" s="339"/>
      <c r="AH10" s="339"/>
      <c r="AI10" s="342"/>
      <c r="AJ10" s="339">
        <v>243875</v>
      </c>
      <c r="AK10" s="342"/>
      <c r="AL10" s="339">
        <v>243875</v>
      </c>
      <c r="AM10" s="339"/>
      <c r="AN10" s="420">
        <v>341425</v>
      </c>
      <c r="AO10" s="342"/>
      <c r="AP10" s="339">
        <v>341425</v>
      </c>
      <c r="AQ10" s="410"/>
      <c r="AR10" s="339">
        <v>341425</v>
      </c>
      <c r="AS10" s="410"/>
      <c r="AT10" s="339">
        <v>341425</v>
      </c>
      <c r="AU10" s="410"/>
      <c r="AV10" s="339">
        <v>341425</v>
      </c>
      <c r="AW10" s="410"/>
      <c r="AX10" s="411"/>
      <c r="AY10" s="412"/>
    </row>
    <row r="11" spans="1:51" ht="16.5">
      <c r="A11" s="287" t="s">
        <v>384</v>
      </c>
      <c r="B11" s="288" t="s">
        <v>385</v>
      </c>
      <c r="C11" s="288" t="s">
        <v>367</v>
      </c>
      <c r="D11" s="183" t="s">
        <v>368</v>
      </c>
      <c r="E11" s="196"/>
      <c r="F11" s="196"/>
      <c r="G11" s="196"/>
      <c r="H11" s="196"/>
      <c r="I11" s="196"/>
      <c r="J11" s="183" t="s">
        <v>315</v>
      </c>
      <c r="K11" s="183" t="s">
        <v>316</v>
      </c>
      <c r="L11" s="183"/>
      <c r="M11" s="183" t="s">
        <v>369</v>
      </c>
      <c r="N11" s="183"/>
      <c r="O11" s="183"/>
      <c r="P11" s="289">
        <v>45028</v>
      </c>
      <c r="Q11" s="339"/>
      <c r="R11" s="340">
        <v>243875</v>
      </c>
      <c r="S11" s="339"/>
      <c r="T11" s="340">
        <v>243875</v>
      </c>
      <c r="U11" s="341"/>
      <c r="V11" s="341"/>
      <c r="W11" s="339"/>
      <c r="X11" s="340">
        <v>243875</v>
      </c>
      <c r="Y11" s="341"/>
      <c r="Z11" s="341"/>
      <c r="AA11" s="342"/>
      <c r="AB11" s="339">
        <v>243875</v>
      </c>
      <c r="AC11" s="341"/>
      <c r="AD11" s="341"/>
      <c r="AE11" s="342"/>
      <c r="AF11" s="339">
        <v>243875</v>
      </c>
      <c r="AG11" s="339"/>
      <c r="AH11" s="339"/>
      <c r="AI11" s="342"/>
      <c r="AJ11" s="339">
        <v>243875</v>
      </c>
      <c r="AK11" s="342"/>
      <c r="AL11" s="339">
        <v>243875</v>
      </c>
      <c r="AM11" s="339"/>
      <c r="AN11" s="420">
        <v>341425</v>
      </c>
      <c r="AO11" s="342"/>
      <c r="AP11" s="339">
        <v>341425</v>
      </c>
      <c r="AQ11" s="410"/>
      <c r="AR11" s="339">
        <v>341425</v>
      </c>
      <c r="AS11" s="410"/>
      <c r="AT11" s="339">
        <v>341425</v>
      </c>
      <c r="AU11" s="410"/>
      <c r="AV11" s="339">
        <v>341425</v>
      </c>
      <c r="AW11" s="410"/>
      <c r="AX11" s="411"/>
      <c r="AY11" s="412"/>
    </row>
    <row r="12" spans="1:51" ht="16.5">
      <c r="A12" s="287" t="s">
        <v>386</v>
      </c>
      <c r="B12" s="288" t="s">
        <v>387</v>
      </c>
      <c r="C12" s="288" t="s">
        <v>367</v>
      </c>
      <c r="D12" s="183" t="s">
        <v>368</v>
      </c>
      <c r="E12" s="196"/>
      <c r="F12" s="196"/>
      <c r="G12" s="196"/>
      <c r="H12" s="196"/>
      <c r="I12" s="196"/>
      <c r="J12" s="183" t="s">
        <v>315</v>
      </c>
      <c r="K12" s="183" t="s">
        <v>316</v>
      </c>
      <c r="L12" s="183"/>
      <c r="M12" s="183" t="s">
        <v>369</v>
      </c>
      <c r="N12" s="183"/>
      <c r="O12" s="183"/>
      <c r="P12" s="289">
        <v>45028</v>
      </c>
      <c r="Q12" s="339"/>
      <c r="R12" s="340">
        <v>243875</v>
      </c>
      <c r="S12" s="339"/>
      <c r="T12" s="340">
        <v>243875</v>
      </c>
      <c r="U12" s="341"/>
      <c r="V12" s="341"/>
      <c r="W12" s="339"/>
      <c r="X12" s="340">
        <v>243875</v>
      </c>
      <c r="Y12" s="341"/>
      <c r="Z12" s="341"/>
      <c r="AA12" s="342"/>
      <c r="AB12" s="339">
        <v>243875</v>
      </c>
      <c r="AC12" s="341"/>
      <c r="AD12" s="341"/>
      <c r="AE12" s="342"/>
      <c r="AF12" s="339">
        <v>243875</v>
      </c>
      <c r="AG12" s="339"/>
      <c r="AH12" s="339"/>
      <c r="AI12" s="342"/>
      <c r="AJ12" s="339">
        <v>243875</v>
      </c>
      <c r="AK12" s="342"/>
      <c r="AL12" s="339">
        <v>243875</v>
      </c>
      <c r="AM12" s="339"/>
      <c r="AN12" s="420">
        <v>341425</v>
      </c>
      <c r="AO12" s="342"/>
      <c r="AP12" s="339">
        <v>341425</v>
      </c>
      <c r="AQ12" s="342"/>
      <c r="AR12" s="339">
        <v>341425</v>
      </c>
      <c r="AS12" s="342"/>
      <c r="AT12" s="339">
        <v>341425</v>
      </c>
      <c r="AU12" s="342"/>
      <c r="AV12" s="339">
        <v>341425</v>
      </c>
      <c r="AW12" s="342"/>
      <c r="AX12" s="339"/>
      <c r="AY12" s="409"/>
    </row>
    <row r="13" spans="1:51" ht="16.5">
      <c r="A13" s="287" t="s">
        <v>388</v>
      </c>
      <c r="B13" s="288" t="s">
        <v>389</v>
      </c>
      <c r="C13" s="288" t="s">
        <v>367</v>
      </c>
      <c r="D13" s="183" t="s">
        <v>368</v>
      </c>
      <c r="E13" s="196"/>
      <c r="F13" s="196"/>
      <c r="G13" s="196"/>
      <c r="H13" s="196"/>
      <c r="I13" s="196"/>
      <c r="J13" s="183" t="s">
        <v>315</v>
      </c>
      <c r="K13" s="183" t="s">
        <v>316</v>
      </c>
      <c r="L13" s="183"/>
      <c r="M13" s="183" t="s">
        <v>369</v>
      </c>
      <c r="N13" s="183"/>
      <c r="O13" s="183"/>
      <c r="P13" s="289">
        <v>45028</v>
      </c>
      <c r="Q13" s="339"/>
      <c r="R13" s="340">
        <v>243875</v>
      </c>
      <c r="S13" s="339"/>
      <c r="T13" s="340">
        <v>243875</v>
      </c>
      <c r="U13" s="341"/>
      <c r="V13" s="341"/>
      <c r="W13" s="339"/>
      <c r="X13" s="340">
        <v>243875</v>
      </c>
      <c r="Y13" s="341"/>
      <c r="Z13" s="341"/>
      <c r="AA13" s="342"/>
      <c r="AB13" s="339">
        <v>243875</v>
      </c>
      <c r="AC13" s="341"/>
      <c r="AD13" s="341"/>
      <c r="AE13" s="342"/>
      <c r="AF13" s="339">
        <v>243875</v>
      </c>
      <c r="AG13" s="339"/>
      <c r="AH13" s="339"/>
      <c r="AI13" s="342"/>
      <c r="AJ13" s="339">
        <v>243875</v>
      </c>
      <c r="AK13" s="342"/>
      <c r="AL13" s="339">
        <v>243875</v>
      </c>
      <c r="AM13" s="339"/>
      <c r="AN13" s="420">
        <v>341425</v>
      </c>
      <c r="AO13" s="342"/>
      <c r="AP13" s="339">
        <v>341425</v>
      </c>
      <c r="AQ13" s="342"/>
      <c r="AR13" s="339">
        <v>341425</v>
      </c>
      <c r="AS13" s="342"/>
      <c r="AT13" s="339">
        <v>341425</v>
      </c>
      <c r="AU13" s="342"/>
      <c r="AV13" s="339">
        <v>341425</v>
      </c>
      <c r="AW13" s="342"/>
      <c r="AX13" s="339"/>
      <c r="AY13" s="409"/>
    </row>
    <row r="14" spans="1:51" ht="16.5">
      <c r="A14" s="287" t="s">
        <v>390</v>
      </c>
      <c r="B14" s="288" t="s">
        <v>391</v>
      </c>
      <c r="C14" s="288" t="s">
        <v>367</v>
      </c>
      <c r="D14" s="183" t="s">
        <v>368</v>
      </c>
      <c r="E14" s="196"/>
      <c r="F14" s="196"/>
      <c r="G14" s="196"/>
      <c r="H14" s="196"/>
      <c r="I14" s="196"/>
      <c r="J14" s="183" t="s">
        <v>315</v>
      </c>
      <c r="K14" s="183" t="s">
        <v>316</v>
      </c>
      <c r="L14" s="183"/>
      <c r="M14" s="183" t="s">
        <v>369</v>
      </c>
      <c r="N14" s="183"/>
      <c r="O14" s="183"/>
      <c r="P14" s="289">
        <v>45028</v>
      </c>
      <c r="Q14" s="339"/>
      <c r="R14" s="340">
        <v>243875</v>
      </c>
      <c r="S14" s="339"/>
      <c r="T14" s="340">
        <v>243875</v>
      </c>
      <c r="U14" s="341"/>
      <c r="V14" s="341"/>
      <c r="W14" s="339"/>
      <c r="X14" s="340">
        <v>243875</v>
      </c>
      <c r="Y14" s="341"/>
      <c r="Z14" s="341"/>
      <c r="AA14" s="342"/>
      <c r="AB14" s="339">
        <v>243875</v>
      </c>
      <c r="AC14" s="341"/>
      <c r="AD14" s="341"/>
      <c r="AE14" s="342"/>
      <c r="AF14" s="339">
        <v>243875</v>
      </c>
      <c r="AG14" s="339"/>
      <c r="AH14" s="339"/>
      <c r="AI14" s="342"/>
      <c r="AJ14" s="339">
        <v>243875</v>
      </c>
      <c r="AK14" s="342"/>
      <c r="AL14" s="339">
        <v>243875</v>
      </c>
      <c r="AM14" s="339"/>
      <c r="AN14" s="420">
        <v>341425</v>
      </c>
      <c r="AO14" s="342"/>
      <c r="AP14" s="339">
        <v>341425</v>
      </c>
      <c r="AQ14" s="342"/>
      <c r="AR14" s="339">
        <v>341425</v>
      </c>
      <c r="AS14" s="342"/>
      <c r="AT14" s="339">
        <v>341425</v>
      </c>
      <c r="AU14" s="342"/>
      <c r="AV14" s="339">
        <v>341425</v>
      </c>
      <c r="AW14" s="342"/>
      <c r="AX14" s="339"/>
      <c r="AY14" s="409"/>
    </row>
    <row r="15" spans="1:51" ht="16.5">
      <c r="A15" s="287" t="s">
        <v>392</v>
      </c>
      <c r="B15" s="288" t="s">
        <v>393</v>
      </c>
      <c r="C15" s="288" t="s">
        <v>367</v>
      </c>
      <c r="D15" s="183" t="s">
        <v>368</v>
      </c>
      <c r="E15" s="196"/>
      <c r="F15" s="196"/>
      <c r="G15" s="196"/>
      <c r="H15" s="196"/>
      <c r="I15" s="196"/>
      <c r="J15" s="183" t="s">
        <v>315</v>
      </c>
      <c r="K15" s="183" t="s">
        <v>316</v>
      </c>
      <c r="L15" s="183"/>
      <c r="M15" s="183" t="s">
        <v>369</v>
      </c>
      <c r="N15" s="183"/>
      <c r="O15" s="183"/>
      <c r="P15" s="289">
        <v>45028</v>
      </c>
      <c r="Q15" s="339"/>
      <c r="R15" s="340">
        <v>243875</v>
      </c>
      <c r="S15" s="339"/>
      <c r="T15" s="340">
        <v>243875</v>
      </c>
      <c r="U15" s="341"/>
      <c r="V15" s="341"/>
      <c r="W15" s="339"/>
      <c r="X15" s="340">
        <v>243875</v>
      </c>
      <c r="Y15" s="341"/>
      <c r="Z15" s="341"/>
      <c r="AA15" s="342"/>
      <c r="AB15" s="339">
        <v>243875</v>
      </c>
      <c r="AC15" s="341"/>
      <c r="AD15" s="341"/>
      <c r="AE15" s="342"/>
      <c r="AF15" s="339">
        <v>243875</v>
      </c>
      <c r="AG15" s="339"/>
      <c r="AH15" s="339"/>
      <c r="AI15" s="342"/>
      <c r="AJ15" s="339">
        <v>243875</v>
      </c>
      <c r="AK15" s="342"/>
      <c r="AL15" s="339">
        <v>243875</v>
      </c>
      <c r="AM15" s="342"/>
      <c r="AN15" s="420">
        <v>341425</v>
      </c>
      <c r="AO15" s="342"/>
      <c r="AP15" s="339">
        <v>341425</v>
      </c>
      <c r="AQ15" s="342"/>
      <c r="AR15" s="339">
        <v>341425</v>
      </c>
      <c r="AS15" s="342"/>
      <c r="AT15" s="339">
        <v>341425</v>
      </c>
      <c r="AU15" s="342"/>
      <c r="AV15" s="339">
        <v>341425</v>
      </c>
      <c r="AW15" s="342"/>
      <c r="AX15" s="339"/>
      <c r="AY15" s="409"/>
    </row>
    <row r="16" spans="1:51" ht="15" customHeight="1">
      <c r="A16" s="300"/>
      <c r="B16" s="301"/>
      <c r="C16" s="302"/>
      <c r="D16" s="301"/>
      <c r="E16" s="300"/>
      <c r="F16" s="301"/>
      <c r="G16" s="301"/>
      <c r="H16" s="301"/>
      <c r="I16" s="302"/>
      <c r="J16" s="301"/>
      <c r="K16" s="301"/>
      <c r="L16" s="301"/>
      <c r="M16" s="301"/>
      <c r="N16" s="301"/>
      <c r="O16" s="301"/>
      <c r="P16" s="303" t="s">
        <v>36</v>
      </c>
      <c r="Q16" s="343">
        <f>SUM(Q3:Q15)</f>
        <v>0</v>
      </c>
      <c r="R16" s="343">
        <f>SUM(R3:R15)</f>
        <v>3170375</v>
      </c>
      <c r="S16" s="343">
        <f>SUM(S3:S15)</f>
        <v>0</v>
      </c>
      <c r="T16" s="343">
        <f>SUM(T3:T15)</f>
        <v>3170375</v>
      </c>
      <c r="U16" s="343">
        <f t="shared" ref="U16:AY16" si="0">SUM(U3:U15)</f>
        <v>0</v>
      </c>
      <c r="V16" s="343">
        <f t="shared" si="0"/>
        <v>0</v>
      </c>
      <c r="W16" s="343">
        <f t="shared" si="0"/>
        <v>0</v>
      </c>
      <c r="X16" s="343">
        <f t="shared" si="0"/>
        <v>3170375</v>
      </c>
      <c r="Y16" s="343">
        <f t="shared" si="0"/>
        <v>0</v>
      </c>
      <c r="Z16" s="343">
        <f t="shared" si="0"/>
        <v>0</v>
      </c>
      <c r="AA16" s="343">
        <f t="shared" si="0"/>
        <v>0</v>
      </c>
      <c r="AB16" s="343">
        <f t="shared" si="0"/>
        <v>3170375</v>
      </c>
      <c r="AC16" s="343">
        <f t="shared" si="0"/>
        <v>0</v>
      </c>
      <c r="AD16" s="343">
        <f t="shared" si="0"/>
        <v>0</v>
      </c>
      <c r="AE16" s="343">
        <f t="shared" si="0"/>
        <v>0</v>
      </c>
      <c r="AF16" s="343">
        <f t="shared" si="0"/>
        <v>3170375</v>
      </c>
      <c r="AG16" s="343">
        <f t="shared" si="0"/>
        <v>0</v>
      </c>
      <c r="AH16" s="343">
        <f t="shared" si="0"/>
        <v>0</v>
      </c>
      <c r="AI16" s="343">
        <f t="shared" si="0"/>
        <v>0</v>
      </c>
      <c r="AJ16" s="343">
        <f t="shared" si="0"/>
        <v>3170375</v>
      </c>
      <c r="AK16" s="343">
        <f t="shared" si="0"/>
        <v>0</v>
      </c>
      <c r="AL16" s="343">
        <f t="shared" si="0"/>
        <v>3170375</v>
      </c>
      <c r="AM16" s="343">
        <f t="shared" si="0"/>
        <v>0</v>
      </c>
      <c r="AN16" s="343">
        <f t="shared" si="0"/>
        <v>4438525</v>
      </c>
      <c r="AO16" s="343">
        <f t="shared" si="0"/>
        <v>0</v>
      </c>
      <c r="AP16" s="343">
        <f t="shared" si="0"/>
        <v>4438525</v>
      </c>
      <c r="AQ16" s="343">
        <f t="shared" si="0"/>
        <v>0</v>
      </c>
      <c r="AR16" s="343">
        <f t="shared" si="0"/>
        <v>4438525</v>
      </c>
      <c r="AS16" s="343">
        <f t="shared" si="0"/>
        <v>0</v>
      </c>
      <c r="AT16" s="343">
        <f t="shared" si="0"/>
        <v>4438525</v>
      </c>
      <c r="AU16" s="343">
        <f t="shared" si="0"/>
        <v>0</v>
      </c>
      <c r="AV16" s="343">
        <f t="shared" si="0"/>
        <v>4438525</v>
      </c>
      <c r="AW16" s="343">
        <f t="shared" si="0"/>
        <v>0</v>
      </c>
      <c r="AX16" s="343">
        <f t="shared" si="0"/>
        <v>0</v>
      </c>
      <c r="AY16" s="343">
        <f t="shared" si="0"/>
        <v>0</v>
      </c>
    </row>
    <row r="19" spans="39:40" ht="15" customHeight="1">
      <c r="AM19" s="331"/>
    </row>
    <row r="20" spans="39:40" ht="15" customHeight="1">
      <c r="AN20" s="331"/>
    </row>
    <row r="1048479" spans="12:12" ht="15" customHeight="1">
      <c r="L1048479" s="183" t="s">
        <v>394</v>
      </c>
    </row>
  </sheetData>
  <autoFilter ref="A2:AO15" xr:uid="{9AAAD42B-944F-43F0-8C75-DB7764FF9658}">
    <sortState xmlns:xlrd2="http://schemas.microsoft.com/office/spreadsheetml/2017/richdata2" ref="A3:AO15">
      <sortCondition ref="K2:K15"/>
    </sortState>
  </autoFilter>
  <mergeCells count="16">
    <mergeCell ref="AR1:AS1"/>
    <mergeCell ref="AT1:AU1"/>
    <mergeCell ref="AV1:AW1"/>
    <mergeCell ref="AX1:AY1"/>
    <mergeCell ref="AB1:AE1"/>
    <mergeCell ref="AF1:AI1"/>
    <mergeCell ref="AJ1:AK1"/>
    <mergeCell ref="AL1:AM1"/>
    <mergeCell ref="AN1:AO1"/>
    <mergeCell ref="AP1:AQ1"/>
    <mergeCell ref="X1:AA1"/>
    <mergeCell ref="A1:C1"/>
    <mergeCell ref="E1:I1"/>
    <mergeCell ref="K1:P1"/>
    <mergeCell ref="R1:S1"/>
    <mergeCell ref="T1:W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22c188d-88f0-471b-91c8-970a0849a495" xsi:nil="true"/>
    <lcf76f155ced4ddcb4097134ff3c332f xmlns="0030be6c-1d29-4ee4-b401-c95a2fbe711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61C0A9CAC1D34C8E665D55BD8ABD76" ma:contentTypeVersion="9" ma:contentTypeDescription="Create a new document." ma:contentTypeScope="" ma:versionID="6d588695a53fb516d7b5706cea8d0ea2">
  <xsd:schema xmlns:xsd="http://www.w3.org/2001/XMLSchema" xmlns:xs="http://www.w3.org/2001/XMLSchema" xmlns:p="http://schemas.microsoft.com/office/2006/metadata/properties" xmlns:ns2="0030be6c-1d29-4ee4-b401-c95a2fbe7112" xmlns:ns3="622c188d-88f0-471b-91c8-970a0849a495" targetNamespace="http://schemas.microsoft.com/office/2006/metadata/properties" ma:root="true" ma:fieldsID="7e4fe8dfeb30484f0f6ad6ed19795a9d" ns2:_="" ns3:_="">
    <xsd:import namespace="0030be6c-1d29-4ee4-b401-c95a2fbe7112"/>
    <xsd:import namespace="622c188d-88f0-471b-91c8-970a0849a4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30be6c-1d29-4ee4-b401-c95a2fbe71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8209a643-a2ad-4f25-bcd3-74e3816b56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2c188d-88f0-471b-91c8-970a0849a49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0f50786-0f5c-4798-9d5c-000456e3b6f5}" ma:internalName="TaxCatchAll" ma:showField="CatchAllData" ma:web="622c188d-88f0-471b-91c8-970a0849a4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B159C5-0B37-4388-B507-1535D4A652A8}"/>
</file>

<file path=customXml/itemProps2.xml><?xml version="1.0" encoding="utf-8"?>
<ds:datastoreItem xmlns:ds="http://schemas.openxmlformats.org/officeDocument/2006/customXml" ds:itemID="{5ABE06DE-AFED-418E-BF71-9CF069FB562E}"/>
</file>

<file path=customXml/itemProps3.xml><?xml version="1.0" encoding="utf-8"?>
<ds:datastoreItem xmlns:ds="http://schemas.openxmlformats.org/officeDocument/2006/customXml" ds:itemID="{B8888EC7-3220-4132-BFAD-99A964C538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Addis Ayalew</dc:creator>
  <cp:keywords/>
  <dc:description/>
  <cp:lastModifiedBy>Kirubel Fikru</cp:lastModifiedBy>
  <cp:revision/>
  <dcterms:created xsi:type="dcterms:W3CDTF">2023-12-27T10:04:53Z</dcterms:created>
  <dcterms:modified xsi:type="dcterms:W3CDTF">2024-01-25T11:30:00Z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0x0101007361C0A9CAC1D34C8E665D55BD8ABD76</vt:lpwstr>
  </property>
  <property fmtid="{D5CDD505-2E9C-101B-9397-08002B2CF9AE}" pid="3" name="MediaServiceImageTags">
    <vt:lpwstr/>
  </property>
</Properties>
</file>