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OpalKim\Desktop\2023秋硬件综合训练课设资料发布包\cpu21-riscv\"/>
    </mc:Choice>
  </mc:AlternateContent>
  <xr:revisionPtr revIDLastSave="0" documentId="13_ncr:1_{A887EEE8-3FB1-478F-97AA-1256EDF9228A}" xr6:coauthVersionLast="47" xr6:coauthVersionMax="47" xr10:uidLastSave="{00000000-0000-0000-0000-000000000000}"/>
  <bookViews>
    <workbookView xWindow="3876" yWindow="1308" windowWidth="17280" windowHeight="8964" xr2:uid="{00000000-000D-0000-FFFF-FFFF00000000}"/>
  </bookViews>
  <sheets>
    <sheet name="控制信号表达式生成" sheetId="2" r:id="rId1"/>
    <sheet name="真值表" sheetId="1" r:id="rId2"/>
    <sheet name="运算器规格" sheetId="3" r:id="rId3"/>
    <sheet name="控制信号产生条件" sheetId="5" r:id="rId4"/>
  </sheets>
  <definedNames>
    <definedName name="_xlnm._FilterDatabase" localSheetId="0" hidden="1">控制信号表达式生成!$A$1:$AI$36</definedName>
    <definedName name="_xlnm._FilterDatabase" localSheetId="1" hidden="1">真值表!$A$1:$AK$25</definedName>
  </definedNames>
  <calcPr calcId="191029"/>
</workbook>
</file>

<file path=xl/calcChain.xml><?xml version="1.0" encoding="utf-8"?>
<calcChain xmlns="http://schemas.openxmlformats.org/spreadsheetml/2006/main">
  <c r="T29" i="1" l="1"/>
  <c r="S29" i="1"/>
  <c r="R29" i="1"/>
  <c r="Q29" i="1"/>
  <c r="O29" i="1"/>
  <c r="N29" i="1"/>
  <c r="M29" i="1"/>
  <c r="L29" i="1"/>
  <c r="K29" i="1"/>
  <c r="J29" i="1"/>
  <c r="I29" i="1"/>
  <c r="H29" i="1"/>
  <c r="G29" i="1"/>
  <c r="F29" i="1"/>
  <c r="O61" i="1" l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O30" i="1"/>
  <c r="N30" i="1"/>
  <c r="M30" i="1"/>
  <c r="L30" i="1"/>
  <c r="K30" i="1"/>
  <c r="J30" i="1"/>
  <c r="I30" i="1"/>
  <c r="H30" i="1"/>
  <c r="G30" i="1"/>
  <c r="F30" i="1"/>
  <c r="T28" i="1"/>
  <c r="S28" i="1"/>
  <c r="R28" i="1"/>
  <c r="Q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Q26" i="2"/>
  <c r="R26" i="2"/>
  <c r="T26" i="2"/>
  <c r="U26" i="2"/>
  <c r="V26" i="2"/>
  <c r="X26" i="2"/>
  <c r="Y26" i="2"/>
  <c r="Z26" i="2"/>
  <c r="AA26" i="2"/>
  <c r="AB26" i="2"/>
  <c r="AC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I57" i="2"/>
  <c r="H57" i="2"/>
  <c r="G57" i="2"/>
  <c r="F57" i="2"/>
  <c r="E57" i="2"/>
  <c r="N57" i="2"/>
  <c r="M57" i="2"/>
  <c r="L57" i="2"/>
  <c r="K57" i="2"/>
  <c r="J57" i="2"/>
  <c r="I56" i="2"/>
  <c r="H56" i="2"/>
  <c r="G56" i="2"/>
  <c r="F56" i="2"/>
  <c r="E56" i="2"/>
  <c r="N56" i="2"/>
  <c r="M56" i="2"/>
  <c r="L56" i="2"/>
  <c r="K56" i="2"/>
  <c r="J56" i="2"/>
  <c r="I55" i="2"/>
  <c r="H55" i="2"/>
  <c r="G55" i="2"/>
  <c r="F55" i="2"/>
  <c r="E55" i="2"/>
  <c r="N55" i="2"/>
  <c r="M55" i="2"/>
  <c r="L55" i="2"/>
  <c r="K55" i="2"/>
  <c r="J55" i="2"/>
  <c r="I54" i="2"/>
  <c r="H54" i="2"/>
  <c r="G54" i="2"/>
  <c r="F54" i="2"/>
  <c r="E54" i="2"/>
  <c r="N54" i="2"/>
  <c r="M54" i="2"/>
  <c r="L54" i="2"/>
  <c r="K54" i="2"/>
  <c r="J54" i="2"/>
  <c r="I53" i="2"/>
  <c r="H53" i="2"/>
  <c r="G53" i="2"/>
  <c r="F53" i="2"/>
  <c r="E53" i="2"/>
  <c r="N53" i="2"/>
  <c r="M53" i="2"/>
  <c r="L53" i="2"/>
  <c r="K53" i="2"/>
  <c r="J53" i="2"/>
  <c r="I52" i="2"/>
  <c r="H52" i="2"/>
  <c r="G52" i="2"/>
  <c r="F52" i="2"/>
  <c r="E52" i="2"/>
  <c r="N52" i="2"/>
  <c r="M52" i="2"/>
  <c r="L52" i="2"/>
  <c r="K52" i="2"/>
  <c r="J52" i="2"/>
  <c r="I51" i="2"/>
  <c r="H51" i="2"/>
  <c r="G51" i="2"/>
  <c r="F51" i="2"/>
  <c r="E51" i="2"/>
  <c r="N51" i="2"/>
  <c r="M51" i="2"/>
  <c r="L51" i="2"/>
  <c r="K51" i="2"/>
  <c r="J51" i="2"/>
  <c r="I50" i="2"/>
  <c r="H50" i="2"/>
  <c r="G50" i="2"/>
  <c r="F50" i="2"/>
  <c r="E50" i="2"/>
  <c r="N50" i="2"/>
  <c r="M50" i="2"/>
  <c r="L50" i="2"/>
  <c r="K50" i="2"/>
  <c r="J50" i="2"/>
  <c r="I49" i="2"/>
  <c r="H49" i="2"/>
  <c r="G49" i="2"/>
  <c r="F49" i="2"/>
  <c r="E49" i="2"/>
  <c r="N49" i="2"/>
  <c r="M49" i="2"/>
  <c r="L49" i="2"/>
  <c r="K49" i="2"/>
  <c r="J49" i="2"/>
  <c r="I48" i="2"/>
  <c r="H48" i="2"/>
  <c r="G48" i="2"/>
  <c r="F48" i="2"/>
  <c r="E48" i="2"/>
  <c r="N48" i="2"/>
  <c r="M48" i="2"/>
  <c r="L48" i="2"/>
  <c r="K48" i="2"/>
  <c r="J48" i="2"/>
  <c r="I47" i="2"/>
  <c r="H47" i="2"/>
  <c r="G47" i="2"/>
  <c r="F47" i="2"/>
  <c r="E47" i="2"/>
  <c r="N47" i="2"/>
  <c r="M47" i="2"/>
  <c r="L47" i="2"/>
  <c r="K47" i="2"/>
  <c r="J47" i="2"/>
  <c r="I46" i="2"/>
  <c r="H46" i="2"/>
  <c r="G46" i="2"/>
  <c r="F46" i="2"/>
  <c r="E46" i="2"/>
  <c r="N46" i="2"/>
  <c r="M46" i="2"/>
  <c r="L46" i="2"/>
  <c r="K46" i="2"/>
  <c r="J46" i="2"/>
  <c r="I45" i="2"/>
  <c r="H45" i="2"/>
  <c r="G45" i="2"/>
  <c r="F45" i="2"/>
  <c r="E45" i="2"/>
  <c r="N45" i="2"/>
  <c r="M45" i="2"/>
  <c r="L45" i="2"/>
  <c r="K45" i="2"/>
  <c r="J45" i="2"/>
  <c r="I44" i="2"/>
  <c r="H44" i="2"/>
  <c r="G44" i="2"/>
  <c r="F44" i="2"/>
  <c r="E44" i="2"/>
  <c r="N44" i="2"/>
  <c r="M44" i="2"/>
  <c r="L44" i="2"/>
  <c r="K44" i="2"/>
  <c r="J44" i="2"/>
  <c r="I43" i="2"/>
  <c r="H43" i="2"/>
  <c r="G43" i="2"/>
  <c r="F43" i="2"/>
  <c r="E43" i="2"/>
  <c r="N43" i="2"/>
  <c r="M43" i="2"/>
  <c r="L43" i="2"/>
  <c r="K43" i="2"/>
  <c r="J43" i="2"/>
  <c r="I42" i="2"/>
  <c r="H42" i="2"/>
  <c r="G42" i="2"/>
  <c r="F42" i="2"/>
  <c r="E42" i="2"/>
  <c r="N42" i="2"/>
  <c r="M42" i="2"/>
  <c r="L42" i="2"/>
  <c r="K42" i="2"/>
  <c r="J42" i="2"/>
  <c r="I41" i="2"/>
  <c r="H41" i="2"/>
  <c r="G41" i="2"/>
  <c r="F41" i="2"/>
  <c r="E41" i="2"/>
  <c r="N41" i="2"/>
  <c r="M41" i="2"/>
  <c r="L41" i="2"/>
  <c r="K41" i="2"/>
  <c r="J41" i="2"/>
  <c r="I40" i="2"/>
  <c r="H40" i="2"/>
  <c r="G40" i="2"/>
  <c r="F40" i="2"/>
  <c r="E40" i="2"/>
  <c r="N40" i="2"/>
  <c r="M40" i="2"/>
  <c r="L40" i="2"/>
  <c r="K40" i="2"/>
  <c r="J40" i="2"/>
  <c r="I39" i="2"/>
  <c r="H39" i="2"/>
  <c r="G39" i="2"/>
  <c r="F39" i="2"/>
  <c r="E39" i="2"/>
  <c r="N39" i="2"/>
  <c r="M39" i="2"/>
  <c r="L39" i="2"/>
  <c r="K39" i="2"/>
  <c r="J39" i="2"/>
  <c r="I38" i="2"/>
  <c r="H38" i="2"/>
  <c r="G38" i="2"/>
  <c r="F38" i="2"/>
  <c r="E38" i="2"/>
  <c r="N38" i="2"/>
  <c r="M38" i="2"/>
  <c r="L38" i="2"/>
  <c r="K38" i="2"/>
  <c r="J38" i="2"/>
  <c r="I37" i="2"/>
  <c r="H37" i="2"/>
  <c r="G37" i="2"/>
  <c r="F37" i="2"/>
  <c r="E37" i="2"/>
  <c r="N37" i="2"/>
  <c r="M37" i="2"/>
  <c r="L37" i="2"/>
  <c r="K37" i="2"/>
  <c r="J37" i="2"/>
  <c r="I36" i="2"/>
  <c r="H36" i="2"/>
  <c r="G36" i="2"/>
  <c r="F36" i="2"/>
  <c r="E36" i="2"/>
  <c r="N36" i="2"/>
  <c r="M36" i="2"/>
  <c r="L36" i="2"/>
  <c r="K36" i="2"/>
  <c r="J36" i="2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J59" i="2"/>
  <c r="AJ58" i="2" s="1"/>
  <c r="W14" i="2" l="1"/>
  <c r="AH14" i="2"/>
  <c r="V14" i="2"/>
  <c r="AH6" i="2"/>
  <c r="AI6" i="2"/>
  <c r="V28" i="2"/>
  <c r="W28" i="2"/>
  <c r="AF28" i="2"/>
  <c r="AF59" i="2" s="1"/>
  <c r="AF58" i="2" s="1"/>
  <c r="AH28" i="2"/>
  <c r="T28" i="2"/>
  <c r="Z19" i="2"/>
  <c r="AH19" i="2"/>
  <c r="AI19" i="2"/>
  <c r="R19" i="2"/>
  <c r="Q19" i="2"/>
  <c r="W26" i="2"/>
  <c r="AD26" i="2"/>
  <c r="AD59" i="2" s="1"/>
  <c r="AD58" i="2" s="1"/>
  <c r="AH26" i="2"/>
  <c r="AI26" i="2"/>
  <c r="P26" i="2"/>
  <c r="S26" i="2"/>
  <c r="AH17" i="2"/>
  <c r="AI17" i="2"/>
  <c r="W15" i="2"/>
  <c r="AH15" i="2"/>
  <c r="V15" i="2"/>
  <c r="P5" i="2"/>
  <c r="AH5" i="2"/>
  <c r="AI5" i="2"/>
  <c r="AH22" i="2"/>
  <c r="R22" i="2"/>
  <c r="W13" i="2"/>
  <c r="AH13" i="2"/>
  <c r="V13" i="2"/>
  <c r="AE27" i="2"/>
  <c r="AE59" i="2" s="1"/>
  <c r="AE58" i="2" s="1"/>
  <c r="W27" i="2"/>
  <c r="AA20" i="2"/>
  <c r="AH20" i="2"/>
  <c r="AI20" i="2"/>
  <c r="R20" i="2"/>
  <c r="Q20" i="2"/>
  <c r="AG29" i="2"/>
  <c r="AG59" i="2" s="1"/>
  <c r="AG58" i="2" s="1"/>
  <c r="AH29" i="2"/>
  <c r="AI29" i="2"/>
  <c r="P29" i="2"/>
  <c r="Q29" i="2"/>
  <c r="P11" i="2"/>
  <c r="AH11" i="2"/>
  <c r="R4" i="2"/>
  <c r="AH4" i="2"/>
  <c r="AI4" i="2"/>
  <c r="W9" i="2"/>
  <c r="AH9" i="2"/>
  <c r="S16" i="2"/>
  <c r="AH16" i="2"/>
  <c r="W7" i="2"/>
  <c r="AH7" i="2"/>
  <c r="AI7" i="2"/>
  <c r="P10" i="2"/>
  <c r="AH10" i="2"/>
  <c r="AH2" i="2"/>
  <c r="AI2" i="2"/>
  <c r="Q8" i="2"/>
  <c r="AH8" i="2"/>
  <c r="R3" i="2"/>
  <c r="AH3" i="2"/>
  <c r="AI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OpalKim</author>
  </authors>
  <commentList>
    <comment ref="P16" authorId="0" shapeId="0" xr:uid="{90115148-BA4E-4E63-8BFF-76F2CA2AB747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为啥不填5（加法）？</t>
        </r>
      </text>
    </comment>
    <comment ref="B26" authorId="0" shapeId="0" xr:uid="{57B4F7E0-B173-4584-B4CD-161EFA3910A1}">
      <text>
        <r>
          <rPr>
            <b/>
            <sz val="9"/>
            <color indexed="81"/>
            <rFont val="宋体"/>
            <charset val="134"/>
          </rPr>
          <t>OpalKim: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R
</t>
        </r>
        <r>
          <rPr>
            <sz val="9"/>
            <color indexed="81"/>
            <rFont val="宋体"/>
            <charset val="134"/>
          </rPr>
          <t>逻辑右移
//srl
rd = rs1 &gt;&gt; rs2</t>
        </r>
      </text>
    </comment>
    <comment ref="B27" authorId="0" shapeId="0" xr:uid="{C7229498-5ADF-45EF-B4D1-AAB19EEB103F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U
把一个20位的立即数加载到寄存器的高20位，低12位为0</t>
        </r>
      </text>
    </comment>
    <comment ref="B28" authorId="0" shapeId="0" xr:uid="{7462AE72-154C-403F-9FDC-9023F245E7BE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S
将rs2寄存器中的低16位写入存储单元
//Store
M[R[rs1]+SEXT[imm[12]]←R[rs2]</t>
        </r>
      </text>
    </comment>
    <comment ref="B29" authorId="0" shapeId="0" xr:uid="{5EAE54B1-6FA4-41A4-A340-A7608BD52256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B
无符号数比较小于转移
转移目标地址=PC+SEXT[imm[12:1]&lt;&lt;1]
</t>
        </r>
      </text>
    </comment>
    <comment ref="P29" authorId="0" shapeId="0" xr:uid="{B42BA82F-15A9-4013-B89D-F5DE764D0F80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Result =
 (X &lt; Y) ? 1 : 0 
无符号比较</t>
        </r>
      </text>
    </comment>
  </commentList>
</comments>
</file>

<file path=xl/sharedStrings.xml><?xml version="1.0" encoding="utf-8"?>
<sst xmlns="http://schemas.openxmlformats.org/spreadsheetml/2006/main" count="147" uniqueCount="129">
  <si>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</si>
  <si>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</si>
  <si>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</si>
  <si>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</si>
  <si>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</si>
  <si>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</si>
  <si>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</si>
  <si>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</si>
  <si>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</si>
  <si>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</si>
  <si>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</si>
  <si>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</si>
  <si>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</si>
  <si>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</si>
  <si>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</si>
  <si>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</si>
  <si>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</si>
  <si>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</si>
  <si>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</si>
  <si>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</si>
  <si>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</si>
  <si>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</si>
  <si>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</si>
  <si>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</si>
  <si>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</si>
  <si>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</si>
  <si>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</si>
  <si>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</si>
  <si>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</si>
  <si>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</si>
  <si>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</si>
  <si>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</si>
  <si>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</si>
  <si>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</si>
  <si>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</si>
  <si>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</si>
  <si>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</si>
  <si>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</si>
  <si>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</si>
  <si>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</si>
  <si>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</si>
  <si>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</si>
  <si>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</si>
  <si>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</si>
  <si>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</si>
  <si>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</si>
  <si>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</si>
  <si>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</si>
  <si>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</si>
  <si>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</si>
  <si>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</si>
  <si>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</si>
  <si>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</si>
  <si>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</si>
  <si>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</si>
  <si>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</si>
  <si>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</si>
  <si>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</si>
  <si>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</si>
  <si>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</si>
  <si>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</si>
  <si>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</si>
  <si>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</si>
  <si>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</si>
  <si>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</si>
  <si>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</si>
  <si>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</si>
  <si>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</si>
  <si>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</si>
  <si>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</si>
  <si>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</si>
  <si>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</si>
  <si>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</si>
  <si>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</si>
  <si>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</si>
  <si>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</si>
  <si>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</si>
  <si>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</si>
  <si>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</si>
  <si>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</si>
  <si>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</si>
  <si>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</si>
  <si>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</si>
  <si>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</si>
  <si>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</si>
  <si>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</si>
  <si>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</si>
  <si>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</si>
  <si>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</si>
  <si>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</si>
  <si>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</si>
  <si>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</si>
  <si>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</si>
  <si>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</si>
  <si>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</si>
  <si>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</si>
  <si>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</si>
  <si>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</si>
  <si>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</si>
  <si>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</si>
  <si>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</si>
  <si>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</si>
  <si>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</si>
  <si>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</si>
  <si>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</si>
  <si>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</si>
  <si>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</si>
  <si>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</si>
  <si>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</si>
  <si>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</si>
  <si>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</si>
  <si>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</si>
  <si>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</si>
  <si>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</si>
  <si>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BLTU</t>
    <phoneticPr fontId="26" type="noConversion"/>
  </si>
  <si>
    <t>rs1_used</t>
    <phoneticPr fontId="26" type="noConversion"/>
  </si>
  <si>
    <t>rs2_used</t>
    <phoneticPr fontId="26" type="noConversion"/>
  </si>
  <si>
    <t>c</t>
    <phoneticPr fontId="26" type="noConversion"/>
  </si>
  <si>
    <t>1c</t>
    <phoneticPr fontId="26" type="noConversion"/>
  </si>
  <si>
    <t xml:space="preserve"> </t>
    <phoneticPr fontId="26" type="noConversion"/>
  </si>
  <si>
    <t>1b</t>
    <phoneticPr fontId="26" type="noConversion"/>
  </si>
  <si>
    <t>SRL</t>
    <phoneticPr fontId="26" type="noConversion"/>
  </si>
  <si>
    <t>LUI</t>
    <phoneticPr fontId="26" type="noConversion"/>
  </si>
  <si>
    <t>SH</t>
    <phoneticPr fontId="26" type="noConversion"/>
  </si>
  <si>
    <t>c</t>
    <phoneticPr fontId="26" type="noConversion"/>
  </si>
  <si>
    <t>d</t>
    <phoneticPr fontId="26" type="noConversion"/>
  </si>
  <si>
    <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  <phoneticPr fontId="26" type="noConversion"/>
  </si>
  <si>
    <t>U_Type</t>
    <phoneticPr fontId="26" type="noConversion"/>
  </si>
  <si>
    <t>SH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</si>
</sst>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 readingOrder="1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T1" workbookViewId="0">
      <pane ySplit="1" topLeftCell="A17" activePane="bottomLeft" state="frozen"/>
      <selection pane="bottomLeft" activeCell="Y58" sqref="Y58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44140625" style="18" customWidth="1"/>
    <col min="5" max="7" width="4.44140625" style="18" hidden="1" customWidth="1"/>
    <col min="8" max="8" width="4.21875" style="18" hidden="1" customWidth="1"/>
    <col min="9" max="14" width="4.44140625" style="18" hidden="1" customWidth="1"/>
    <col min="15" max="15" width="23.44140625" style="18" customWidth="1"/>
    <col min="16" max="19" width="4.44140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>
        <f>真值表!AE1</f>
        <v>0</v>
      </c>
      <c r="AE1" s="23" t="str">
        <f>真值表!AF1</f>
        <v>U_Type</v>
      </c>
      <c r="AF1" s="25" t="str">
        <f>真值表!AG1</f>
        <v>SH</v>
      </c>
      <c r="AG1" s="25" t="str">
        <f>真值表!AH1</f>
        <v>BLTU</v>
      </c>
      <c r="AH1" s="25" t="str">
        <f>真值表!AI1</f>
        <v>rs1_used</v>
      </c>
      <c r="AI1" s="25" t="str">
        <f>真值表!AJ1</f>
        <v>rs2_used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~OP6&amp; OP5&amp; OP4&amp;~OP3&amp; OP2+</v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 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 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 OP5&amp;~OP4&amp;~OP3&amp;~OP2+</v>
      </c>
      <c r="AG28" s="24" t="str">
        <f>IF(真值表!AH28=1,$O28&amp;"+","")</f>
        <v/>
      </c>
      <c r="AH28" s="24" t="str">
        <f>IF(真值表!AI28=1,$O28&amp;"+","")</f>
        <v>~F14&amp;~F13&amp; F12&amp;~OP6&amp; OP5&amp;~OP4&amp;~OP3&amp;~OP2+</v>
      </c>
      <c r="AI28" s="24" t="str">
        <f>IF(真值表!AJ28=1,$O28&amp;"+","")</f>
        <v>~F14&amp;~F13&amp; F12&amp;~OP6&amp; 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1" t="s">
        <v>81</v>
      </c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 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 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>~OP6&amp; OP5&amp; OP4&amp;~OP3&amp; OP2</v>
      </c>
      <c r="AF58" s="30" t="str">
        <f t="shared" si="2"/>
        <v>~F14&amp;~F13&amp; F12&amp;~OP6&amp; 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 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>~OP6&amp; OP5&amp; OP4&amp;~OP3&amp; OP2+</v>
      </c>
      <c r="AF59" t="str">
        <f t="shared" si="3"/>
        <v>~F14&amp;~F13&amp; F12&amp;~OP6&amp; 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4" t="s">
        <v>61</v>
      </c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18"/>
      <c r="AC61" s="18"/>
      <c r="AD61" s="18"/>
      <c r="AE61" s="18"/>
    </row>
    <row r="63" spans="1:50" ht="16.2" x14ac:dyDescent="0.25">
      <c r="Q63" s="34" t="s">
        <v>109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4" priority="6" operator="equal">
      <formula>1</formula>
    </cfRule>
  </conditionalFormatting>
  <conditionalFormatting sqref="P60:AE60 P62:AE62 P63 R63:AE63 P64:AE1048576">
    <cfRule type="cellIs" dxfId="3" priority="10" operator="equal">
      <formula>1</formula>
    </cfRule>
  </conditionalFormatting>
  <conditionalFormatting sqref="P2:AL59">
    <cfRule type="cellIs" dxfId="2" priority="1" operator="equal">
      <formula>1</formula>
    </cfRule>
  </conditionalFormatting>
  <conditionalFormatting sqref="AF60:AI1048576">
    <cfRule type="cellIs" dxfId="1" priority="8" operator="equal">
      <formula>1</formula>
    </cfRule>
  </conditionalFormatting>
  <dataValidations xWindow="873" yWindow="326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13" zoomScale="85" zoomScaleNormal="85" workbookViewId="0">
      <selection activeCell="Z28" sqref="Z28"/>
    </sheetView>
  </sheetViews>
  <sheetFormatPr defaultColWidth="9" defaultRowHeight="16.8" x14ac:dyDescent="0.4"/>
  <cols>
    <col min="1" max="1" width="3.77734375" customWidth="1"/>
    <col min="2" max="2" width="8.44140625" style="18" customWidth="1"/>
    <col min="3" max="4" width="10.44140625" style="26" customWidth="1"/>
    <col min="5" max="5" width="11.109375" style="26" customWidth="1"/>
    <col min="6" max="15" width="4.44140625" style="26" hidden="1" customWidth="1"/>
    <col min="16" max="16" width="8.77734375" style="26" customWidth="1"/>
    <col min="17" max="20" width="3.44140625" style="26" hidden="1" customWidth="1"/>
    <col min="21" max="21" width="10.109375" style="26" customWidth="1"/>
    <col min="22" max="22" width="9.109375" style="26" customWidth="1"/>
    <col min="23" max="23" width="10.44140625" style="26" customWidth="1"/>
    <col min="24" max="24" width="9.44140625" style="26" customWidth="1"/>
    <col min="25" max="26" width="9.1093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/>
      <c r="AF1" s="25" t="s">
        <v>127</v>
      </c>
      <c r="AG1" s="25" t="s">
        <v>128</v>
      </c>
      <c r="AH1" s="25" t="s">
        <v>114</v>
      </c>
      <c r="AI1" s="25" t="s">
        <v>115</v>
      </c>
      <c r="AJ1" s="25" t="s">
        <v>116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62</v>
      </c>
      <c r="C2" s="37">
        <v>0</v>
      </c>
      <c r="D2" s="37">
        <v>0</v>
      </c>
      <c r="E2" s="29" t="s">
        <v>117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61" si="0">IF(ISNUMBER($D2),IF(MOD($D2,8)/4&gt;=1,1,0),"")</f>
        <v>0</v>
      </c>
      <c r="I2" s="20">
        <f t="shared" ref="I2:I61" si="1">IF(ISNUMBER($D2),IF(MOD($D2,4)/2&gt;=1,1,0),"")</f>
        <v>0</v>
      </c>
      <c r="J2" s="29">
        <f t="shared" ref="J2:J61" si="2">IF(ISNUMBER($D2),IF(MOD($D2,2)&gt;=1,1,0),"")</f>
        <v>0</v>
      </c>
      <c r="K2" s="36">
        <f t="shared" ref="K2:K61" si="3">IF(ISBLANK($E2),"",IF(MOD(HEX2DEC($E2),32)/16&gt;=1,1,0))</f>
        <v>0</v>
      </c>
      <c r="L2" s="36">
        <f t="shared" ref="L2:L61" si="4">IF(ISBLANK($E2),"",IF(MOD(HEX2DEC($E2),16)/8&gt;=1,1,0))</f>
        <v>1</v>
      </c>
      <c r="M2" s="36">
        <f t="shared" ref="M2:M61" si="5">IF(ISBLANK($E2),"",IF(MOD(HEX2DEC($E2),8)/4&gt;=1,1,0))</f>
        <v>1</v>
      </c>
      <c r="N2" s="36">
        <f t="shared" ref="N2:N61" si="6">IF(ISBLANK($E2),"",IF(MOD(HEX2DEC($E2),4)/2&gt;=1,1,0))</f>
        <v>0</v>
      </c>
      <c r="O2" s="64">
        <f t="shared" ref="O2:O61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117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4">
      <c r="A4" s="35">
        <v>3</v>
      </c>
      <c r="B4" s="31" t="s">
        <v>77</v>
      </c>
      <c r="C4" s="37">
        <v>0</v>
      </c>
      <c r="D4" s="37">
        <v>7</v>
      </c>
      <c r="E4" s="29" t="s">
        <v>117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117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117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117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4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4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118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>
        <v>1</v>
      </c>
      <c r="AJ18" s="36">
        <v>1</v>
      </c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 t="s">
        <v>119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120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73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4">
      <c r="A23" s="57">
        <v>22</v>
      </c>
      <c r="B23" s="57" t="s">
        <v>110</v>
      </c>
      <c r="C23" s="44"/>
      <c r="D23" s="59">
        <v>6</v>
      </c>
      <c r="E23" s="61" t="s">
        <v>118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111</v>
      </c>
      <c r="C24" s="37"/>
      <c r="D24" s="37">
        <v>7</v>
      </c>
      <c r="E24" s="29" t="s">
        <v>118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112</v>
      </c>
      <c r="C25" s="44">
        <v>2</v>
      </c>
      <c r="D25" s="59">
        <v>0</v>
      </c>
      <c r="E25" s="61" t="s">
        <v>118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121</v>
      </c>
      <c r="C26" s="37">
        <v>0</v>
      </c>
      <c r="D26" s="37">
        <v>5</v>
      </c>
      <c r="E26" s="29" t="s">
        <v>124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4">
      <c r="A27" s="57">
        <v>26</v>
      </c>
      <c r="B27" s="57" t="s">
        <v>122</v>
      </c>
      <c r="C27" s="44"/>
      <c r="D27" s="59"/>
      <c r="E27" s="61" t="s">
        <v>125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>
        <v>1</v>
      </c>
      <c r="AJ27" s="58"/>
      <c r="AK27" s="58"/>
      <c r="AL27" s="58"/>
      <c r="AM27" s="58"/>
    </row>
    <row r="28" spans="1:39" x14ac:dyDescent="0.4">
      <c r="A28" s="35">
        <v>27</v>
      </c>
      <c r="B28" s="31" t="s">
        <v>123</v>
      </c>
      <c r="C28" s="37"/>
      <c r="D28" s="37">
        <v>1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/>
      <c r="AF28" s="31"/>
      <c r="AG28" s="36">
        <v>1</v>
      </c>
      <c r="AH28" s="36"/>
      <c r="AI28" s="36">
        <v>1</v>
      </c>
      <c r="AJ28" s="36">
        <v>1</v>
      </c>
      <c r="AK28" s="36"/>
      <c r="AL28" s="36"/>
      <c r="AM28" s="36"/>
    </row>
    <row r="29" spans="1:39" x14ac:dyDescent="0.4">
      <c r="A29" s="57">
        <v>28</v>
      </c>
      <c r="B29" s="57" t="s">
        <v>114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>
        <v>1</v>
      </c>
      <c r="AJ29" s="58">
        <v>1</v>
      </c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si="0"/>
        <v/>
      </c>
      <c r="I36" s="20" t="str">
        <f t="shared" si="1"/>
        <v/>
      </c>
      <c r="J36" s="29" t="str">
        <f t="shared" si="2"/>
        <v/>
      </c>
      <c r="K36" s="36" t="str">
        <f t="shared" si="3"/>
        <v/>
      </c>
      <c r="L36" s="36" t="str">
        <f t="shared" si="4"/>
        <v/>
      </c>
      <c r="M36" s="36" t="str">
        <f t="shared" si="5"/>
        <v/>
      </c>
      <c r="N36" s="36" t="str">
        <f t="shared" si="6"/>
        <v/>
      </c>
      <c r="O36" s="64" t="str">
        <f t="shared" si="7"/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0"/>
        <v/>
      </c>
      <c r="I37" s="59" t="str">
        <f t="shared" si="1"/>
        <v/>
      </c>
      <c r="J37" s="61" t="str">
        <f t="shared" si="2"/>
        <v/>
      </c>
      <c r="K37" s="60" t="str">
        <f t="shared" si="3"/>
        <v/>
      </c>
      <c r="L37" s="60" t="str">
        <f t="shared" si="4"/>
        <v/>
      </c>
      <c r="M37" s="60" t="str">
        <f t="shared" si="5"/>
        <v/>
      </c>
      <c r="N37" s="60" t="str">
        <f t="shared" si="6"/>
        <v/>
      </c>
      <c r="O37" s="65" t="str">
        <f t="shared" si="7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0"/>
        <v/>
      </c>
      <c r="I38" s="20" t="str">
        <f t="shared" si="1"/>
        <v/>
      </c>
      <c r="J38" s="29" t="str">
        <f t="shared" si="2"/>
        <v/>
      </c>
      <c r="K38" s="36" t="str">
        <f t="shared" si="3"/>
        <v/>
      </c>
      <c r="L38" s="36" t="str">
        <f t="shared" si="4"/>
        <v/>
      </c>
      <c r="M38" s="36" t="str">
        <f t="shared" si="5"/>
        <v/>
      </c>
      <c r="N38" s="36" t="str">
        <f t="shared" si="6"/>
        <v/>
      </c>
      <c r="O38" s="64" t="str">
        <f t="shared" si="7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0"/>
        <v/>
      </c>
      <c r="I39" s="59" t="str">
        <f t="shared" si="1"/>
        <v/>
      </c>
      <c r="J39" s="61" t="str">
        <f t="shared" si="2"/>
        <v/>
      </c>
      <c r="K39" s="60" t="str">
        <f t="shared" si="3"/>
        <v/>
      </c>
      <c r="L39" s="60" t="str">
        <f t="shared" si="4"/>
        <v/>
      </c>
      <c r="M39" s="60" t="str">
        <f t="shared" si="5"/>
        <v/>
      </c>
      <c r="N39" s="60" t="str">
        <f t="shared" si="6"/>
        <v/>
      </c>
      <c r="O39" s="65" t="str">
        <f t="shared" si="7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0"/>
        <v/>
      </c>
      <c r="I40" s="20" t="str">
        <f t="shared" si="1"/>
        <v/>
      </c>
      <c r="J40" s="29" t="str">
        <f t="shared" si="2"/>
        <v/>
      </c>
      <c r="K40" s="36" t="str">
        <f t="shared" si="3"/>
        <v/>
      </c>
      <c r="L40" s="36" t="str">
        <f t="shared" si="4"/>
        <v/>
      </c>
      <c r="M40" s="36" t="str">
        <f t="shared" si="5"/>
        <v/>
      </c>
      <c r="N40" s="36" t="str">
        <f t="shared" si="6"/>
        <v/>
      </c>
      <c r="O40" s="64" t="str">
        <f t="shared" si="7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0"/>
        <v/>
      </c>
      <c r="I41" s="59" t="str">
        <f t="shared" si="1"/>
        <v/>
      </c>
      <c r="J41" s="61" t="str">
        <f t="shared" si="2"/>
        <v/>
      </c>
      <c r="K41" s="60" t="str">
        <f t="shared" si="3"/>
        <v/>
      </c>
      <c r="L41" s="60" t="str">
        <f t="shared" si="4"/>
        <v/>
      </c>
      <c r="M41" s="60" t="str">
        <f t="shared" si="5"/>
        <v/>
      </c>
      <c r="N41" s="60" t="str">
        <f t="shared" si="6"/>
        <v/>
      </c>
      <c r="O41" s="65" t="str">
        <f t="shared" si="7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0"/>
        <v/>
      </c>
      <c r="I42" s="20" t="str">
        <f t="shared" si="1"/>
        <v/>
      </c>
      <c r="J42" s="29" t="str">
        <f t="shared" si="2"/>
        <v/>
      </c>
      <c r="K42" s="36" t="str">
        <f t="shared" si="3"/>
        <v/>
      </c>
      <c r="L42" s="36" t="str">
        <f t="shared" si="4"/>
        <v/>
      </c>
      <c r="M42" s="36" t="str">
        <f t="shared" si="5"/>
        <v/>
      </c>
      <c r="N42" s="36" t="str">
        <f t="shared" si="6"/>
        <v/>
      </c>
      <c r="O42" s="64" t="str">
        <f t="shared" si="7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0"/>
        <v/>
      </c>
      <c r="I43" s="59" t="str">
        <f t="shared" si="1"/>
        <v/>
      </c>
      <c r="J43" s="61" t="str">
        <f t="shared" si="2"/>
        <v/>
      </c>
      <c r="K43" s="60" t="str">
        <f t="shared" si="3"/>
        <v/>
      </c>
      <c r="L43" s="60" t="str">
        <f t="shared" si="4"/>
        <v/>
      </c>
      <c r="M43" s="60" t="str">
        <f t="shared" si="5"/>
        <v/>
      </c>
      <c r="N43" s="60" t="str">
        <f t="shared" si="6"/>
        <v/>
      </c>
      <c r="O43" s="65" t="str">
        <f t="shared" si="7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0"/>
        <v/>
      </c>
      <c r="I44" s="20" t="str">
        <f t="shared" si="1"/>
        <v/>
      </c>
      <c r="J44" s="29" t="str">
        <f t="shared" si="2"/>
        <v/>
      </c>
      <c r="K44" s="36" t="str">
        <f t="shared" si="3"/>
        <v/>
      </c>
      <c r="L44" s="36" t="str">
        <f t="shared" si="4"/>
        <v/>
      </c>
      <c r="M44" s="36" t="str">
        <f t="shared" si="5"/>
        <v/>
      </c>
      <c r="N44" s="36" t="str">
        <f t="shared" si="6"/>
        <v/>
      </c>
      <c r="O44" s="64" t="str">
        <f t="shared" si="7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0"/>
        <v/>
      </c>
      <c r="I45" s="59" t="str">
        <f t="shared" si="1"/>
        <v/>
      </c>
      <c r="J45" s="61" t="str">
        <f t="shared" si="2"/>
        <v/>
      </c>
      <c r="K45" s="60" t="str">
        <f t="shared" si="3"/>
        <v/>
      </c>
      <c r="L45" s="60" t="str">
        <f t="shared" si="4"/>
        <v/>
      </c>
      <c r="M45" s="60" t="str">
        <f t="shared" si="5"/>
        <v/>
      </c>
      <c r="N45" s="60" t="str">
        <f t="shared" si="6"/>
        <v/>
      </c>
      <c r="O45" s="65" t="str">
        <f t="shared" si="7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0"/>
        <v/>
      </c>
      <c r="I46" s="20" t="str">
        <f t="shared" si="1"/>
        <v/>
      </c>
      <c r="J46" s="29" t="str">
        <f t="shared" si="2"/>
        <v/>
      </c>
      <c r="K46" s="36" t="str">
        <f t="shared" si="3"/>
        <v/>
      </c>
      <c r="L46" s="36" t="str">
        <f t="shared" si="4"/>
        <v/>
      </c>
      <c r="M46" s="36" t="str">
        <f t="shared" si="5"/>
        <v/>
      </c>
      <c r="N46" s="36" t="str">
        <f t="shared" si="6"/>
        <v/>
      </c>
      <c r="O46" s="64" t="str">
        <f t="shared" si="7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0"/>
        <v/>
      </c>
      <c r="I47" s="59" t="str">
        <f t="shared" si="1"/>
        <v/>
      </c>
      <c r="J47" s="61" t="str">
        <f t="shared" si="2"/>
        <v/>
      </c>
      <c r="K47" s="60" t="str">
        <f t="shared" si="3"/>
        <v/>
      </c>
      <c r="L47" s="60" t="str">
        <f t="shared" si="4"/>
        <v/>
      </c>
      <c r="M47" s="60" t="str">
        <f t="shared" si="5"/>
        <v/>
      </c>
      <c r="N47" s="60" t="str">
        <f t="shared" si="6"/>
        <v/>
      </c>
      <c r="O47" s="65" t="str">
        <f t="shared" si="7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0"/>
        <v/>
      </c>
      <c r="I48" s="20" t="str">
        <f t="shared" si="1"/>
        <v/>
      </c>
      <c r="J48" s="29" t="str">
        <f t="shared" si="2"/>
        <v/>
      </c>
      <c r="K48" s="36" t="str">
        <f t="shared" si="3"/>
        <v/>
      </c>
      <c r="L48" s="36" t="str">
        <f t="shared" si="4"/>
        <v/>
      </c>
      <c r="M48" s="36" t="str">
        <f t="shared" si="5"/>
        <v/>
      </c>
      <c r="N48" s="36" t="str">
        <f t="shared" si="6"/>
        <v/>
      </c>
      <c r="O48" s="64" t="str">
        <f t="shared" si="7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0"/>
        <v/>
      </c>
      <c r="I49" s="59" t="str">
        <f t="shared" si="1"/>
        <v/>
      </c>
      <c r="J49" s="61" t="str">
        <f t="shared" si="2"/>
        <v/>
      </c>
      <c r="K49" s="60" t="str">
        <f t="shared" si="3"/>
        <v/>
      </c>
      <c r="L49" s="60" t="str">
        <f t="shared" si="4"/>
        <v/>
      </c>
      <c r="M49" s="60" t="str">
        <f t="shared" si="5"/>
        <v/>
      </c>
      <c r="N49" s="60" t="str">
        <f t="shared" si="6"/>
        <v/>
      </c>
      <c r="O49" s="65" t="str">
        <f t="shared" si="7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0"/>
        <v/>
      </c>
      <c r="I50" s="20" t="str">
        <f t="shared" si="1"/>
        <v/>
      </c>
      <c r="J50" s="29" t="str">
        <f t="shared" si="2"/>
        <v/>
      </c>
      <c r="K50" s="36" t="str">
        <f t="shared" si="3"/>
        <v/>
      </c>
      <c r="L50" s="36" t="str">
        <f t="shared" si="4"/>
        <v/>
      </c>
      <c r="M50" s="36" t="str">
        <f t="shared" si="5"/>
        <v/>
      </c>
      <c r="N50" s="36" t="str">
        <f t="shared" si="6"/>
        <v/>
      </c>
      <c r="O50" s="64" t="str">
        <f t="shared" si="7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0"/>
        <v/>
      </c>
      <c r="I51" s="59" t="str">
        <f t="shared" si="1"/>
        <v/>
      </c>
      <c r="J51" s="61" t="str">
        <f t="shared" si="2"/>
        <v/>
      </c>
      <c r="K51" s="60" t="str">
        <f t="shared" si="3"/>
        <v/>
      </c>
      <c r="L51" s="60" t="str">
        <f t="shared" si="4"/>
        <v/>
      </c>
      <c r="M51" s="60" t="str">
        <f t="shared" si="5"/>
        <v/>
      </c>
      <c r="N51" s="60" t="str">
        <f t="shared" si="6"/>
        <v/>
      </c>
      <c r="O51" s="65" t="str">
        <f t="shared" si="7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0"/>
        <v/>
      </c>
      <c r="I52" s="20" t="str">
        <f t="shared" si="1"/>
        <v/>
      </c>
      <c r="J52" s="29" t="str">
        <f t="shared" si="2"/>
        <v/>
      </c>
      <c r="K52" s="36" t="str">
        <f t="shared" si="3"/>
        <v/>
      </c>
      <c r="L52" s="36" t="str">
        <f t="shared" si="4"/>
        <v/>
      </c>
      <c r="M52" s="36" t="str">
        <f t="shared" si="5"/>
        <v/>
      </c>
      <c r="N52" s="36" t="str">
        <f t="shared" si="6"/>
        <v/>
      </c>
      <c r="O52" s="64" t="str">
        <f t="shared" si="7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0"/>
        <v/>
      </c>
      <c r="I53" s="59" t="str">
        <f t="shared" si="1"/>
        <v/>
      </c>
      <c r="J53" s="61" t="str">
        <f t="shared" si="2"/>
        <v/>
      </c>
      <c r="K53" s="60" t="str">
        <f t="shared" si="3"/>
        <v/>
      </c>
      <c r="L53" s="60" t="str">
        <f t="shared" si="4"/>
        <v/>
      </c>
      <c r="M53" s="60" t="str">
        <f t="shared" si="5"/>
        <v/>
      </c>
      <c r="N53" s="60" t="str">
        <f t="shared" si="6"/>
        <v/>
      </c>
      <c r="O53" s="65" t="str">
        <f t="shared" si="7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0"/>
        <v/>
      </c>
      <c r="I54" s="20" t="str">
        <f t="shared" si="1"/>
        <v/>
      </c>
      <c r="J54" s="29" t="str">
        <f t="shared" si="2"/>
        <v/>
      </c>
      <c r="K54" s="36" t="str">
        <f t="shared" si="3"/>
        <v/>
      </c>
      <c r="L54" s="36" t="str">
        <f t="shared" si="4"/>
        <v/>
      </c>
      <c r="M54" s="36" t="str">
        <f t="shared" si="5"/>
        <v/>
      </c>
      <c r="N54" s="36" t="str">
        <f t="shared" si="6"/>
        <v/>
      </c>
      <c r="O54" s="64" t="str">
        <f t="shared" si="7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0"/>
        <v/>
      </c>
      <c r="I55" s="59" t="str">
        <f t="shared" si="1"/>
        <v/>
      </c>
      <c r="J55" s="61" t="str">
        <f t="shared" si="2"/>
        <v/>
      </c>
      <c r="K55" s="60" t="str">
        <f t="shared" si="3"/>
        <v/>
      </c>
      <c r="L55" s="60" t="str">
        <f t="shared" si="4"/>
        <v/>
      </c>
      <c r="M55" s="60" t="str">
        <f t="shared" si="5"/>
        <v/>
      </c>
      <c r="N55" s="60" t="str">
        <f t="shared" si="6"/>
        <v/>
      </c>
      <c r="O55" s="65" t="str">
        <f t="shared" si="7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0"/>
        <v/>
      </c>
      <c r="I56" s="20" t="str">
        <f t="shared" si="1"/>
        <v/>
      </c>
      <c r="J56" s="29" t="str">
        <f t="shared" si="2"/>
        <v/>
      </c>
      <c r="K56" s="36" t="str">
        <f t="shared" si="3"/>
        <v/>
      </c>
      <c r="L56" s="36" t="str">
        <f t="shared" si="4"/>
        <v/>
      </c>
      <c r="M56" s="36" t="str">
        <f t="shared" si="5"/>
        <v/>
      </c>
      <c r="N56" s="36" t="str">
        <f t="shared" si="6"/>
        <v/>
      </c>
      <c r="O56" s="64" t="str">
        <f t="shared" si="7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0"/>
        <v/>
      </c>
      <c r="I57" s="59" t="str">
        <f t="shared" si="1"/>
        <v/>
      </c>
      <c r="J57" s="61" t="str">
        <f t="shared" si="2"/>
        <v/>
      </c>
      <c r="K57" s="60" t="str">
        <f t="shared" si="3"/>
        <v/>
      </c>
      <c r="L57" s="60" t="str">
        <f t="shared" si="4"/>
        <v/>
      </c>
      <c r="M57" s="60" t="str">
        <f t="shared" si="5"/>
        <v/>
      </c>
      <c r="N57" s="60" t="str">
        <f t="shared" si="6"/>
        <v/>
      </c>
      <c r="O57" s="65" t="str">
        <f t="shared" si="7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0"/>
        <v/>
      </c>
      <c r="I58" s="20" t="str">
        <f t="shared" si="1"/>
        <v/>
      </c>
      <c r="J58" s="29" t="str">
        <f t="shared" si="2"/>
        <v/>
      </c>
      <c r="K58" s="36" t="str">
        <f t="shared" si="3"/>
        <v/>
      </c>
      <c r="L58" s="36" t="str">
        <f t="shared" si="4"/>
        <v/>
      </c>
      <c r="M58" s="36" t="str">
        <f t="shared" si="5"/>
        <v/>
      </c>
      <c r="N58" s="36" t="str">
        <f t="shared" si="6"/>
        <v/>
      </c>
      <c r="O58" s="64" t="str">
        <f t="shared" si="7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0"/>
        <v/>
      </c>
      <c r="I59" s="59" t="str">
        <f t="shared" si="1"/>
        <v/>
      </c>
      <c r="J59" s="61" t="str">
        <f t="shared" si="2"/>
        <v/>
      </c>
      <c r="K59" s="60" t="str">
        <f t="shared" si="3"/>
        <v/>
      </c>
      <c r="L59" s="60" t="str">
        <f t="shared" si="4"/>
        <v/>
      </c>
      <c r="M59" s="60" t="str">
        <f t="shared" si="5"/>
        <v/>
      </c>
      <c r="N59" s="60" t="str">
        <f t="shared" si="6"/>
        <v/>
      </c>
      <c r="O59" s="65" t="str">
        <f t="shared" si="7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0"/>
        <v/>
      </c>
      <c r="I60" s="20" t="str">
        <f t="shared" si="1"/>
        <v/>
      </c>
      <c r="J60" s="29" t="str">
        <f t="shared" si="2"/>
        <v/>
      </c>
      <c r="K60" s="36" t="str">
        <f t="shared" si="3"/>
        <v/>
      </c>
      <c r="L60" s="36" t="str">
        <f t="shared" si="4"/>
        <v/>
      </c>
      <c r="M60" s="36" t="str">
        <f t="shared" si="5"/>
        <v/>
      </c>
      <c r="N60" s="36" t="str">
        <f t="shared" si="6"/>
        <v/>
      </c>
      <c r="O60" s="64" t="str">
        <f t="shared" si="7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0"/>
        <v/>
      </c>
      <c r="I61" s="59" t="str">
        <f t="shared" si="1"/>
        <v/>
      </c>
      <c r="J61" s="61" t="str">
        <f t="shared" si="2"/>
        <v/>
      </c>
      <c r="K61" s="60" t="str">
        <f t="shared" si="3"/>
        <v/>
      </c>
      <c r="L61" s="60" t="str">
        <f t="shared" si="4"/>
        <v/>
      </c>
      <c r="M61" s="60" t="str">
        <f t="shared" si="5"/>
        <v/>
      </c>
      <c r="N61" s="60" t="str">
        <f t="shared" si="6"/>
        <v/>
      </c>
      <c r="O61" s="65" t="str">
        <f t="shared" si="7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C2:E25" name="区域1_2" securityDescriptor=""/>
  </protectedRanges>
  <phoneticPr fontId="26" type="noConversion"/>
  <conditionalFormatting sqref="U1:AB1">
    <cfRule type="cellIs" priority="5" operator="notEqual">
      <formula>0</formula>
    </cfRule>
  </conditionalFormatting>
  <conditionalFormatting sqref="U62:AF1048576 AJ62:AK1048576">
    <cfRule type="cellIs" priority="4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AK1:AM1">
    <cfRule type="cellIs" priority="3" operator="notEqual">
      <formula>0</formula>
    </cfRule>
  </conditionalFormatting>
  <dataValidations xWindow="1213" yWindow="851" count="12">
    <dataValidation allowBlank="1" showInputMessage="1" showErrorMessage="1" promptTitle="输出信号" prompt="输出信号" sqref="Q1:T1" xr:uid="{6E349EDB-0E54-4ACD-AF1A-0D4F359EF292}"/>
    <dataValidation allowBlank="1" showInputMessage="1" showErrorMessage="1" promptTitle="指令描述符" prompt="指令助记符" sqref="B1:B1048576" xr:uid="{26C7457F-5133-4C45-A4F4-E20CCEC225E2}"/>
    <dataValidation allowBlank="1" showInputMessage="1" showErrorMessage="1" promptTitle="AluOP " prompt="AluOP 4位选择符二进制位_x000a_" sqref="Q2:T61" xr:uid="{782C05FD-55D9-4548-9B2E-796716642BE0}"/>
    <dataValidation allowBlank="1" showInputMessage="1" showErrorMessage="1" promptTitle="输出信号" prompt="为1时填1，其他值不填_x000a__x000a_输入信号的标签用户可自行修改，也可在右侧自行增加列，新增控制信号" sqref="U1:AF1 AG1:AM1048576 U26:AF1048576" xr:uid="{8EC2014B-0A0B-4FE2-A205-60F1C5EFEB71}"/>
    <dataValidation allowBlank="1" showInputMessage="1" showErrorMessage="1" promptTitle="输出信号情况" prompt="为1时填1，其他不填！" sqref="U2:AF25" xr:uid="{3A18C770-591A-4656-BF72-87E16A1EA4DB}"/>
    <dataValidation allowBlank="1" showInputMessage="1" showErrorMessage="1" promptTitle="OpCode" prompt="OpCode  6个二进制位" sqref="F62:F1048576 K1:O1048576" xr:uid="{B3E94A86-B5D1-4507-BA7A-3531AF514E24}"/>
    <dataValidation allowBlank="1" showInputMessage="1" showErrorMessage="1" promptTitle="Func字段二进制位" prompt="Func字段6个二进制位" sqref="G2:J1048576 F2:F61" xr:uid="{E8257B1A-05E4-4C32-805E-ACBCF2086F41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D04ACF4B-A6D8-4D6D-A5CB-FF280D10DB6F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D533225C-8CF4-43E2-84DA-68839C87A72E}"/>
    <dataValidation allowBlank="1" showInputMessage="1" showErrorMessage="1" promptTitle="OpCode(10进制)" prompt="输入RISC-V指令字的Opcode高5位十进制数，后续隐藏列会自动生成该字段5位的二进制位" sqref="E1 E65:E1048576" xr:uid="{B4A7533C-5532-45CA-B8B5-6E0FBA37C98F}"/>
    <dataValidation allowBlank="1" showInputMessage="1" showErrorMessage="1" promptTitle="ALU_OP" prompt="请输入当前指令的AluOp十进制编码，后续列会自动生成对应的二进制位，如不需要使用ALU可以不填" sqref="P1:P1048576" xr:uid="{3A367EB9-4882-4C1D-A392-AE710A573019}"/>
    <dataValidation allowBlank="1" showInputMessage="1" showErrorMessage="1" promptTitle="OpCode(16进制)" prompt="输入RISC-V指令字的Opcode高5位16制数，后续隐藏列会自动生成该字段5位的二进制位" sqref="E2:E64" xr:uid="{7A372022-925C-4A4F-96E8-590203759385}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4414062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126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3"/>
  <sheetViews>
    <sheetView workbookViewId="0">
      <selection activeCell="D6" sqref="D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4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00000000000001" customHeight="1" thickBot="1" x14ac:dyDescent="0.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95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45" customHeight="1" thickTop="1" thickBot="1" x14ac:dyDescent="0.4">
      <c r="A12" s="4">
        <v>11</v>
      </c>
      <c r="B12" s="5" t="s">
        <v>97</v>
      </c>
      <c r="C12" s="5" t="s">
        <v>98</v>
      </c>
      <c r="D12" s="5" t="s">
        <v>113</v>
      </c>
    </row>
    <row r="13" spans="1:4" ht="18" customHeight="1" x14ac:dyDescent="0.25">
      <c r="A13" s="70">
        <v>12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控制信号表达式生成</vt:lpstr>
      <vt:lpstr>真值表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Opal Kim</cp:lastModifiedBy>
  <dcterms:created xsi:type="dcterms:W3CDTF">2015-06-05T18:19:00Z</dcterms:created>
  <dcterms:modified xsi:type="dcterms:W3CDTF">2023-10-07T12:03:23Z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