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Mignone\Desktop\Data_Science_Fall_2021\Case Studies\"/>
    </mc:Choice>
  </mc:AlternateContent>
  <xr:revisionPtr revIDLastSave="0" documentId="13_ncr:1_{9F94948B-0103-4A79-BD94-6C5FDF02A6DD}" xr6:coauthVersionLast="47" xr6:coauthVersionMax="47" xr10:uidLastSave="{00000000-0000-0000-0000-000000000000}"/>
  <bookViews>
    <workbookView xWindow="-110" yWindow="-110" windowWidth="19420" windowHeight="11620" xr2:uid="{BE7972FA-4715-404A-8C9E-D90CE63D0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E42" i="1"/>
  <c r="E38" i="1"/>
  <c r="G38" i="1"/>
  <c r="F54" i="1"/>
  <c r="D54" i="1"/>
  <c r="B11" i="1"/>
  <c r="D51" i="1"/>
  <c r="B41" i="1"/>
  <c r="E40" i="1" s="1"/>
  <c r="B38" i="1"/>
  <c r="G2" i="1"/>
  <c r="E43" i="1" l="1"/>
  <c r="G43" i="1" s="1"/>
</calcChain>
</file>

<file path=xl/sharedStrings.xml><?xml version="1.0" encoding="utf-8"?>
<sst xmlns="http://schemas.openxmlformats.org/spreadsheetml/2006/main" count="44" uniqueCount="39">
  <si>
    <t>Cost</t>
  </si>
  <si>
    <t>ICU</t>
  </si>
  <si>
    <t>Non-ICU</t>
  </si>
  <si>
    <t>Current Weekly Hospitalizations</t>
  </si>
  <si>
    <t>Current Weekly Cases</t>
  </si>
  <si>
    <t>https://www.cdc.gov/coronavirus/2019-ncov/covid-data/covidview/index.html</t>
  </si>
  <si>
    <t>Current Weekly Deaths</t>
  </si>
  <si>
    <t>Admission death rate</t>
  </si>
  <si>
    <t>Readmission rate</t>
  </si>
  <si>
    <t>More than 1 readmssion rate</t>
  </si>
  <si>
    <t>Our model isn't distigusing ward so averging</t>
  </si>
  <si>
    <t>cost of death</t>
  </si>
  <si>
    <t>Model costs</t>
  </si>
  <si>
    <t>Final Weekly COVID savings</t>
  </si>
  <si>
    <t>Current weekly readmission cost - (model error cost)</t>
  </si>
  <si>
    <t>Per google:</t>
  </si>
  <si>
    <t>Peak Hospitalization rate (CDC)</t>
  </si>
  <si>
    <t>should've discharged them</t>
  </si>
  <si>
    <t>Model False Accept Rate</t>
  </si>
  <si>
    <t>Model False Turn away rate</t>
  </si>
  <si>
    <t>Should've admitted them</t>
  </si>
  <si>
    <t>Model Readmision Rate Knob</t>
  </si>
  <si>
    <t>Reminder Important Limitations To Note</t>
  </si>
  <si>
    <t xml:space="preserve">We're assuming the doctors at </t>
  </si>
  <si>
    <t xml:space="preserve">Albert Einstein Iseralita Hospital </t>
  </si>
  <si>
    <t xml:space="preserve">are making the correct deicisons </t>
  </si>
  <si>
    <t>whether to admit patient</t>
  </si>
  <si>
    <t>+</t>
  </si>
  <si>
    <t>=</t>
  </si>
  <si>
    <t>Current Weekly COVID Costs</t>
  </si>
  <si>
    <t>MODEL SIMPLE VALUATION</t>
  </si>
  <si>
    <t>Model Admittance Rate</t>
  </si>
  <si>
    <t>Peak Hospitalization Rate</t>
  </si>
  <si>
    <t>Model Admission Costs</t>
  </si>
  <si>
    <t>Current Admission Cost</t>
  </si>
  <si>
    <t>-</t>
  </si>
  <si>
    <t>Predictive Power Knob</t>
  </si>
  <si>
    <t>Current Savings</t>
  </si>
  <si>
    <t>about $26000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</si>
</sst>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2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0" borderId="0" xfId="0" applyBorder="1"/>
    <xf numFmtId="0" fontId="0" fillId="0" borderId="7" xfId="0" applyBorder="1"/>
    <xf numFmtId="0" fontId="0" fillId="3" borderId="2" xfId="0" applyFill="1" applyBorder="1"/>
    <xf numFmtId="0" fontId="0" fillId="3" borderId="6" xfId="0" applyFill="1" applyBorder="1"/>
    <xf numFmtId="0" fontId="3" fillId="3" borderId="3" xfId="0" applyFont="1" applyFill="1" applyBorder="1"/>
    <xf numFmtId="0" fontId="5" fillId="3" borderId="3" xfId="0" applyFont="1" applyFill="1" applyBorder="1"/>
    <xf numFmtId="0" fontId="6" fillId="2" borderId="0" xfId="0" applyFont="1" applyFill="1"/>
    <xf numFmtId="43" fontId="3" fillId="2" borderId="2" xfId="1" applyFont="1" applyFill="1" applyBorder="1" applyAlignment="1">
      <alignment horizontal="center"/>
    </xf>
    <xf numFmtId="43" fontId="5" fillId="2" borderId="6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3" borderId="0" xfId="0" applyFill="1"/>
    <xf numFmtId="43" fontId="0" fillId="3" borderId="0" xfId="1" applyFont="1" applyFill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43" fontId="0" fillId="0" borderId="8" xfId="0" applyNumberFormat="1" applyBorder="1"/>
    <xf numFmtId="43" fontId="0" fillId="2" borderId="8" xfId="0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dc.gov/coronavirus/2019-ncov/covid-data/covidview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293F-4B34-4B69-AF9B-04EC9546F165}">
  <dimension ref="A1:M58"/>
  <sheetViews>
    <sheetView tabSelected="1" topLeftCell="A20" zoomScale="67" workbookViewId="0">
      <selection activeCell="E38" sqref="E38"/>
    </sheetView>
  </sheetViews>
  <sheetFormatPr defaultRowHeight="14.5" x14ac:dyDescent="0.35"/>
  <cols>
    <col min="1" max="1" width="11.36328125" customWidth="1"/>
    <col min="2" max="2" width="29.6328125" customWidth="1"/>
    <col min="3" max="3" width="27.36328125" customWidth="1"/>
    <col min="4" max="4" width="24.26953125" customWidth="1"/>
    <col min="5" max="5" width="13.6328125" bestFit="1" customWidth="1"/>
    <col min="6" max="6" width="21.6328125" customWidth="1"/>
    <col min="7" max="7" width="26.7265625" customWidth="1"/>
    <col min="8" max="8" width="21.1796875" customWidth="1"/>
    <col min="9" max="9" width="21.36328125" customWidth="1"/>
    <col min="15" max="15" width="13.6328125" bestFit="1" customWidth="1"/>
  </cols>
  <sheetData>
    <row r="1" spans="1:7" x14ac:dyDescent="0.35">
      <c r="A1" s="6"/>
      <c r="B1" s="6"/>
      <c r="C1" s="6" t="s">
        <v>1</v>
      </c>
      <c r="D1" s="6" t="s">
        <v>2</v>
      </c>
      <c r="G1" s="6" t="s">
        <v>10</v>
      </c>
    </row>
    <row r="2" spans="1:7" x14ac:dyDescent="0.35">
      <c r="A2" s="6"/>
      <c r="B2" s="6" t="s">
        <v>0</v>
      </c>
      <c r="C2" s="6">
        <v>39825</v>
      </c>
      <c r="D2" s="6">
        <v>10520</v>
      </c>
      <c r="G2" s="6">
        <f>0.5*C2+0.5*D2</f>
        <v>25172.5</v>
      </c>
    </row>
    <row r="3" spans="1:7" x14ac:dyDescent="0.35">
      <c r="A3" s="6"/>
      <c r="B3" s="6"/>
      <c r="C3" s="6"/>
      <c r="D3" s="6"/>
      <c r="G3" s="7" t="s">
        <v>38</v>
      </c>
    </row>
    <row r="4" spans="1:7" x14ac:dyDescent="0.35">
      <c r="A4" s="6"/>
      <c r="B4" s="6"/>
      <c r="C4" s="6"/>
      <c r="D4" s="6"/>
    </row>
    <row r="5" spans="1:7" x14ac:dyDescent="0.35">
      <c r="A5" s="6"/>
      <c r="B5" s="6" t="s">
        <v>11</v>
      </c>
      <c r="C5" s="6"/>
      <c r="D5" s="6"/>
    </row>
    <row r="6" spans="1:7" x14ac:dyDescent="0.35">
      <c r="A6" s="6" t="s">
        <v>15</v>
      </c>
      <c r="B6" s="6">
        <v>26000</v>
      </c>
      <c r="C6" s="6"/>
      <c r="D6" s="6"/>
    </row>
    <row r="7" spans="1:7" x14ac:dyDescent="0.35">
      <c r="A7" s="6"/>
      <c r="B7" s="6"/>
      <c r="C7" s="6"/>
      <c r="D7" s="6"/>
    </row>
    <row r="8" spans="1:7" x14ac:dyDescent="0.35">
      <c r="A8" s="6" t="s">
        <v>5</v>
      </c>
      <c r="B8" s="8" t="s">
        <v>3</v>
      </c>
      <c r="C8" s="6" t="s">
        <v>4</v>
      </c>
      <c r="D8" s="6"/>
    </row>
    <row r="9" spans="1:7" x14ac:dyDescent="0.35">
      <c r="A9" s="6"/>
      <c r="B9" s="9">
        <v>8321</v>
      </c>
      <c r="C9" s="6">
        <v>106395</v>
      </c>
      <c r="D9" s="6"/>
    </row>
    <row r="10" spans="1:7" x14ac:dyDescent="0.35">
      <c r="A10" s="10" t="s">
        <v>5</v>
      </c>
      <c r="B10" s="11" t="s">
        <v>4</v>
      </c>
      <c r="C10" s="6"/>
      <c r="D10" s="6"/>
    </row>
    <row r="11" spans="1:7" x14ac:dyDescent="0.35">
      <c r="A11" s="6"/>
      <c r="B11" s="12">
        <f>B9/C9</f>
        <v>7.8208562432445131E-2</v>
      </c>
      <c r="C11" s="6"/>
      <c r="D11" s="6"/>
    </row>
    <row r="12" spans="1:7" x14ac:dyDescent="0.35">
      <c r="A12" s="6" t="s">
        <v>5</v>
      </c>
      <c r="B12" s="11" t="s">
        <v>6</v>
      </c>
      <c r="C12" s="6"/>
      <c r="D12" s="6"/>
    </row>
    <row r="13" spans="1:7" x14ac:dyDescent="0.35">
      <c r="A13" s="6"/>
      <c r="B13" s="12">
        <v>1476</v>
      </c>
      <c r="C13" s="6"/>
      <c r="D13" s="6"/>
    </row>
    <row r="17" spans="2:3" x14ac:dyDescent="0.35">
      <c r="B17" s="1"/>
      <c r="C17" s="2"/>
    </row>
    <row r="18" spans="2:3" x14ac:dyDescent="0.35">
      <c r="B18" s="18"/>
    </row>
    <row r="19" spans="2:3" x14ac:dyDescent="0.35">
      <c r="B19" s="19"/>
      <c r="C19" s="16" t="s">
        <v>16</v>
      </c>
    </row>
    <row r="20" spans="2:3" x14ac:dyDescent="0.35">
      <c r="B20" s="19"/>
      <c r="C20" s="17">
        <v>0.152</v>
      </c>
    </row>
    <row r="23" spans="2:3" x14ac:dyDescent="0.35">
      <c r="B23" s="14" t="s">
        <v>7</v>
      </c>
    </row>
    <row r="24" spans="2:3" x14ac:dyDescent="0.35">
      <c r="B24" s="15">
        <v>0.15</v>
      </c>
    </row>
    <row r="25" spans="2:3" x14ac:dyDescent="0.35">
      <c r="B25" s="13"/>
    </row>
    <row r="26" spans="2:3" x14ac:dyDescent="0.35">
      <c r="B26" s="14" t="s">
        <v>8</v>
      </c>
    </row>
    <row r="27" spans="2:3" x14ac:dyDescent="0.35">
      <c r="B27" s="15">
        <v>0.09</v>
      </c>
    </row>
    <row r="28" spans="2:3" x14ac:dyDescent="0.35">
      <c r="B28" s="13"/>
    </row>
    <row r="29" spans="2:3" x14ac:dyDescent="0.35">
      <c r="B29" s="13" t="s">
        <v>9</v>
      </c>
    </row>
    <row r="30" spans="2:3" x14ac:dyDescent="0.35">
      <c r="B30" s="12">
        <v>1.6E-2</v>
      </c>
    </row>
    <row r="32" spans="2:3" x14ac:dyDescent="0.35">
      <c r="B32" s="3" t="s">
        <v>21</v>
      </c>
    </row>
    <row r="33" spans="1:13" x14ac:dyDescent="0.35">
      <c r="B33" s="4">
        <v>0.01</v>
      </c>
    </row>
    <row r="34" spans="1:13" x14ac:dyDescent="0.35">
      <c r="C34" s="18"/>
    </row>
    <row r="36" spans="1:13" x14ac:dyDescent="0.35">
      <c r="B36" s="20" t="s">
        <v>19</v>
      </c>
    </row>
    <row r="37" spans="1:13" x14ac:dyDescent="0.35">
      <c r="B37" s="21" t="s">
        <v>20</v>
      </c>
      <c r="E37" s="24" t="s">
        <v>12</v>
      </c>
      <c r="G37" s="28" t="s">
        <v>29</v>
      </c>
    </row>
    <row r="38" spans="1:13" x14ac:dyDescent="0.35">
      <c r="B38" s="22">
        <f>2/(145+2+8+13)</f>
        <v>1.1904761904761904E-2</v>
      </c>
      <c r="E38" s="25">
        <f>((B38*B9*((26000)+(26000)*0.15))+(B9*26000*B33))*1.5</f>
        <v>7688009.6428571437</v>
      </c>
      <c r="G38" s="29">
        <f>(B9*0.152*(G2))+(B27*B9*26000)</f>
        <v>51309116.619999997</v>
      </c>
    </row>
    <row r="39" spans="1:13" x14ac:dyDescent="0.35">
      <c r="B39" s="20" t="s">
        <v>18</v>
      </c>
      <c r="E39" s="13" t="s">
        <v>27</v>
      </c>
    </row>
    <row r="40" spans="1:13" x14ac:dyDescent="0.35">
      <c r="B40" s="21" t="s">
        <v>17</v>
      </c>
      <c r="E40" s="26">
        <f>B41*B9*26000</f>
        <v>10302190.476190476</v>
      </c>
    </row>
    <row r="41" spans="1:13" x14ac:dyDescent="0.35">
      <c r="B41" s="23">
        <f>8/(145+8+2+13)</f>
        <v>4.7619047619047616E-2</v>
      </c>
      <c r="E41" s="13" t="s">
        <v>27</v>
      </c>
    </row>
    <row r="42" spans="1:13" ht="15" thickBot="1" x14ac:dyDescent="0.4">
      <c r="E42" s="27">
        <f>(0.077*B9*(26000+(26000)*0.15))+(26000*B33*B9)</f>
        <v>21320898.300000001</v>
      </c>
      <c r="G42" s="30" t="s">
        <v>13</v>
      </c>
      <c r="H42" t="s">
        <v>14</v>
      </c>
    </row>
    <row r="43" spans="1:13" ht="15" thickBot="1" x14ac:dyDescent="0.4">
      <c r="A43" s="30"/>
      <c r="B43" s="30"/>
      <c r="C43" s="30"/>
      <c r="D43" s="32" t="s">
        <v>28</v>
      </c>
      <c r="E43" s="33">
        <f>(E38+E40+E42)</f>
        <v>39311098.419047624</v>
      </c>
      <c r="F43" s="30"/>
      <c r="G43" s="34">
        <f>G38-E43</f>
        <v>11998018.200952373</v>
      </c>
      <c r="H43" s="30"/>
      <c r="I43" s="30"/>
      <c r="J43" s="30"/>
      <c r="K43" s="30"/>
      <c r="L43" s="30"/>
      <c r="M43" s="30"/>
    </row>
    <row r="45" spans="1:13" x14ac:dyDescent="0.35">
      <c r="B45" s="5" t="s">
        <v>22</v>
      </c>
    </row>
    <row r="46" spans="1:13" x14ac:dyDescent="0.35">
      <c r="B46" t="s">
        <v>23</v>
      </c>
    </row>
    <row r="47" spans="1:13" x14ac:dyDescent="0.35">
      <c r="B47" t="s">
        <v>24</v>
      </c>
    </row>
    <row r="48" spans="1:13" x14ac:dyDescent="0.35">
      <c r="B48" t="s">
        <v>25</v>
      </c>
    </row>
    <row r="49" spans="2:8" ht="15" thickBot="1" x14ac:dyDescent="0.4">
      <c r="B49" t="s">
        <v>26</v>
      </c>
      <c r="D49" s="30" t="s">
        <v>30</v>
      </c>
      <c r="E49" s="30"/>
      <c r="F49" s="30"/>
      <c r="G49" s="30"/>
      <c r="H49" s="30"/>
    </row>
    <row r="50" spans="2:8" x14ac:dyDescent="0.35">
      <c r="D50" t="s">
        <v>31</v>
      </c>
      <c r="E50" t="s">
        <v>32</v>
      </c>
    </row>
    <row r="51" spans="2:8" x14ac:dyDescent="0.35">
      <c r="D51">
        <f>(13+2+8)/168</f>
        <v>0.13690476190476192</v>
      </c>
      <c r="E51">
        <v>0.152</v>
      </c>
    </row>
    <row r="52" spans="2:8" x14ac:dyDescent="0.35">
      <c r="D52" s="6"/>
      <c r="E52" s="6"/>
      <c r="F52" s="6"/>
      <c r="G52" s="6"/>
      <c r="H52" s="6"/>
    </row>
    <row r="53" spans="2:8" ht="15" thickBot="1" x14ac:dyDescent="0.4">
      <c r="D53" s="31" t="s">
        <v>34</v>
      </c>
      <c r="E53" s="6"/>
      <c r="F53" s="31" t="s">
        <v>33</v>
      </c>
      <c r="G53" s="6"/>
      <c r="H53" s="31" t="s">
        <v>37</v>
      </c>
    </row>
    <row r="54" spans="2:8" x14ac:dyDescent="0.35">
      <c r="D54" s="1">
        <f>E51*B9*26000</f>
        <v>32884591.999999996</v>
      </c>
      <c r="E54" s="7" t="s">
        <v>35</v>
      </c>
      <c r="F54" s="1">
        <f>B9*D51*26000</f>
        <v>29618797.619047619</v>
      </c>
      <c r="G54" s="7" t="s">
        <v>28</v>
      </c>
      <c r="H54" s="2">
        <f>(D54-F54)*H58</f>
        <v>3265794.3809523769</v>
      </c>
    </row>
    <row r="57" spans="2:8" x14ac:dyDescent="0.35">
      <c r="H57" s="3" t="s">
        <v>36</v>
      </c>
    </row>
    <row r="58" spans="2:8" x14ac:dyDescent="0.35">
      <c r="H58" s="4">
        <v>1</v>
      </c>
    </row>
  </sheetData>
  <hyperlinks>
    <hyperlink ref="A10" r:id="rId1" xr:uid="{686FD13F-B0B9-4920-A248-E8A1366D28C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Mignone</dc:creator>
  <cp:lastModifiedBy>Connor Mignone</cp:lastModifiedBy>
  <dcterms:created xsi:type="dcterms:W3CDTF">2021-10-07T01:09:10Z</dcterms:created>
  <dcterms:modified xsi:type="dcterms:W3CDTF">2021-10-10T15:28:36Z</dcterms:modified>
</cp:coreProperties>
</file>