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codeName="ThisWorkbook"/>
  <mc:AlternateContent xmlns:mc="http://schemas.openxmlformats.org/markup-compatibility/2006">
    <mc:Choice Requires="x15">
      <x15ac:absPath xmlns:x15ac="http://schemas.microsoft.com/office/spreadsheetml/2010/11/ac" url="E:\PhD\Thesis\Evapotransporation\Writeup\Final Manuscript\Data\"/>
    </mc:Choice>
  </mc:AlternateContent>
  <xr:revisionPtr revIDLastSave="0" documentId="13_ncr:1_{749E8E71-BF77-4032-BEFC-C9C1B6CA2171}" xr6:coauthVersionLast="47" xr6:coauthVersionMax="47" xr10:uidLastSave="{00000000-0000-0000-0000-000000000000}"/>
  <bookViews>
    <workbookView xWindow="-120" yWindow="-120" windowWidth="20730" windowHeight="11160" tabRatio="674" xr2:uid="{00000000-000D-0000-FFFF-FFFF00000000}"/>
  </bookViews>
  <sheets>
    <sheet name="US-Bi1" sheetId="7" r:id="rId1"/>
    <sheet name="US-Bi2" sheetId="21" r:id="rId2"/>
    <sheet name="US-Ro5" sheetId="20" r:id="rId3"/>
    <sheet name="US-Ro6" sheetId="17" r:id="rId4"/>
    <sheet name="Metadata" sheetId="2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7" l="1"/>
  <c r="M4" i="7"/>
  <c r="N4" i="7" s="1"/>
  <c r="M6" i="7"/>
  <c r="N6" i="7" s="1"/>
  <c r="M7" i="7"/>
  <c r="N7" i="7" s="1"/>
  <c r="M8" i="7"/>
  <c r="N8" i="7" s="1"/>
  <c r="M9" i="7"/>
  <c r="N9" i="7" s="1"/>
  <c r="M10" i="7"/>
  <c r="N10" i="7" s="1"/>
  <c r="M11" i="7"/>
  <c r="N11" i="7" s="1"/>
  <c r="M12" i="7"/>
  <c r="M13" i="7"/>
  <c r="N13" i="7" s="1"/>
  <c r="M14" i="7"/>
  <c r="N14" i="7" s="1"/>
  <c r="M16" i="7"/>
  <c r="N16" i="7" s="1"/>
  <c r="M18" i="7"/>
  <c r="N18" i="7" s="1"/>
  <c r="M19" i="7"/>
  <c r="N19" i="7" s="1"/>
  <c r="M20" i="7"/>
  <c r="N20" i="7" s="1"/>
  <c r="M21" i="7"/>
  <c r="N21" i="7" s="1"/>
  <c r="M22" i="7"/>
  <c r="N22" i="7" s="1"/>
  <c r="M23" i="7"/>
  <c r="N23" i="7" s="1"/>
  <c r="M24" i="7"/>
  <c r="N24" i="7" s="1"/>
  <c r="M25" i="7"/>
  <c r="N25" i="7" s="1"/>
  <c r="M26" i="7"/>
  <c r="G18" i="7"/>
  <c r="F4" i="7"/>
  <c r="G4" i="7" s="1"/>
  <c r="F6" i="7"/>
  <c r="G6" i="7" s="1"/>
  <c r="F7" i="7"/>
  <c r="G7" i="7" s="1"/>
  <c r="F8" i="7"/>
  <c r="G8" i="7" s="1"/>
  <c r="F9" i="7"/>
  <c r="G9" i="7" s="1"/>
  <c r="F10" i="7"/>
  <c r="G10" i="7" s="1"/>
  <c r="F11" i="7"/>
  <c r="G11" i="7" s="1"/>
  <c r="F12" i="7"/>
  <c r="G12" i="7" s="1"/>
  <c r="F13" i="7"/>
  <c r="G13" i="7" s="1"/>
  <c r="F14" i="7"/>
  <c r="G14" i="7" s="1"/>
  <c r="F16" i="7"/>
  <c r="G16" i="7" s="1"/>
  <c r="F17" i="7"/>
  <c r="G17" i="7" s="1"/>
  <c r="F18" i="7"/>
  <c r="F19" i="7"/>
  <c r="G19" i="7" s="1"/>
  <c r="F20" i="7"/>
  <c r="G20" i="7" s="1"/>
  <c r="F21" i="7"/>
  <c r="G21" i="7" s="1"/>
  <c r="F22" i="7"/>
  <c r="G22" i="7" s="1"/>
  <c r="F23" i="7"/>
  <c r="G23" i="7" s="1"/>
  <c r="F24" i="7"/>
  <c r="G24" i="7" s="1"/>
  <c r="F25" i="7"/>
  <c r="G25" i="7" s="1"/>
  <c r="F26" i="7"/>
  <c r="G26" i="7" s="1"/>
  <c r="M19" i="17"/>
  <c r="N19" i="17" s="1"/>
  <c r="M21" i="17"/>
  <c r="N21" i="17" s="1"/>
  <c r="M16" i="17"/>
  <c r="N16" i="17" s="1"/>
  <c r="M15" i="17"/>
  <c r="N15" i="17" s="1"/>
  <c r="M14" i="17"/>
  <c r="N14" i="17" s="1"/>
  <c r="M10" i="17"/>
  <c r="N10" i="17" s="1"/>
  <c r="M19" i="20"/>
  <c r="N19" i="20" s="1"/>
  <c r="M20" i="20"/>
  <c r="N20" i="20" s="1"/>
  <c r="M15" i="20"/>
  <c r="N15" i="20" s="1"/>
  <c r="M14" i="20"/>
  <c r="N14" i="20" s="1"/>
  <c r="M11" i="20"/>
  <c r="N11" i="20" s="1"/>
  <c r="M10" i="20"/>
  <c r="N10" i="20" s="1"/>
  <c r="R3" i="20"/>
  <c r="R3" i="17" l="1"/>
  <c r="F3" i="21"/>
  <c r="G3" i="21" s="1"/>
  <c r="F4" i="21"/>
  <c r="G4" i="21" s="1"/>
  <c r="F20" i="17"/>
  <c r="G20" i="17" s="1"/>
  <c r="F21" i="17"/>
  <c r="G21" i="17" s="1"/>
  <c r="F22" i="17"/>
  <c r="G22" i="17" s="1"/>
  <c r="F14" i="17"/>
  <c r="G14" i="17" s="1"/>
  <c r="F15" i="17"/>
  <c r="G15" i="17" s="1"/>
  <c r="F16" i="17"/>
  <c r="G16" i="17" s="1"/>
  <c r="F17" i="17"/>
  <c r="G17" i="17" s="1"/>
  <c r="F19" i="17"/>
  <c r="G19" i="17" s="1"/>
  <c r="F13" i="17"/>
  <c r="G13" i="17" s="1"/>
  <c r="F5" i="17"/>
  <c r="G5" i="17" s="1"/>
  <c r="F6" i="17"/>
  <c r="G6" i="17" s="1"/>
  <c r="F7" i="17"/>
  <c r="G7" i="17" s="1"/>
  <c r="F8" i="17"/>
  <c r="G8" i="17" s="1"/>
  <c r="F9" i="17"/>
  <c r="G9" i="17" s="1"/>
  <c r="F10" i="17"/>
  <c r="G10" i="17" s="1"/>
  <c r="F11" i="17"/>
  <c r="G11" i="17" s="1"/>
  <c r="F12" i="17"/>
  <c r="G12" i="17" s="1"/>
  <c r="F5" i="20"/>
  <c r="G5" i="20" s="1"/>
  <c r="F6" i="20"/>
  <c r="G6" i="20" s="1"/>
  <c r="F7" i="20"/>
  <c r="G7" i="20" s="1"/>
  <c r="F8" i="20"/>
  <c r="G8" i="20" s="1"/>
  <c r="F9" i="20"/>
  <c r="G9" i="20" s="1"/>
  <c r="F10" i="20"/>
  <c r="G10" i="20" s="1"/>
  <c r="F11" i="20"/>
  <c r="G11" i="20" s="1"/>
  <c r="F12" i="20"/>
  <c r="G12" i="20" s="1"/>
  <c r="F13" i="20"/>
  <c r="G13" i="20" s="1"/>
  <c r="F14" i="20"/>
  <c r="G14" i="20" s="1"/>
  <c r="F15" i="20"/>
  <c r="G15" i="20" s="1"/>
  <c r="F16" i="20"/>
  <c r="G16" i="20" s="1"/>
  <c r="F17" i="20"/>
  <c r="G17" i="20" s="1"/>
  <c r="F19" i="20"/>
  <c r="G19" i="20" s="1"/>
  <c r="F20" i="20"/>
  <c r="G20" i="20" s="1"/>
  <c r="F21" i="20"/>
  <c r="G21" i="20" s="1"/>
  <c r="F22" i="20"/>
  <c r="G22" i="20" s="1"/>
  <c r="M22" i="17"/>
  <c r="N22" i="17" s="1"/>
  <c r="M20" i="17"/>
  <c r="N20" i="17" s="1"/>
  <c r="M17" i="17"/>
  <c r="N17" i="17" s="1"/>
  <c r="M13" i="17"/>
  <c r="N13" i="17" s="1"/>
  <c r="M12" i="17"/>
  <c r="N12" i="17" s="1"/>
  <c r="M11" i="17"/>
  <c r="N11" i="17" s="1"/>
  <c r="M9" i="17"/>
  <c r="M8" i="17"/>
  <c r="N8" i="17" s="1"/>
  <c r="M7" i="17"/>
  <c r="N7" i="17" s="1"/>
  <c r="M6" i="17"/>
  <c r="N6" i="17" s="1"/>
  <c r="M5" i="17"/>
  <c r="N5" i="17" s="1"/>
  <c r="K3" i="17"/>
  <c r="M22" i="20"/>
  <c r="N22" i="20" s="1"/>
  <c r="M21" i="20"/>
  <c r="N21" i="20" s="1"/>
  <c r="M17" i="20"/>
  <c r="N17" i="20" s="1"/>
  <c r="M16" i="20"/>
  <c r="N16" i="20" s="1"/>
  <c r="M13" i="20"/>
  <c r="N13" i="20" s="1"/>
  <c r="M12" i="20"/>
  <c r="N12" i="20" s="1"/>
  <c r="M9" i="20"/>
  <c r="N9" i="20" s="1"/>
  <c r="M8" i="20"/>
  <c r="N8" i="20" s="1"/>
  <c r="M7" i="20"/>
  <c r="N7" i="20" s="1"/>
  <c r="M6" i="20"/>
  <c r="N6" i="20" s="1"/>
  <c r="M5" i="20"/>
  <c r="N5" i="20" s="1"/>
  <c r="K3" i="20"/>
  <c r="F5" i="21"/>
  <c r="G5" i="21" s="1"/>
  <c r="F6" i="21"/>
  <c r="G6" i="21" s="1"/>
  <c r="F7" i="21"/>
  <c r="G7" i="21" s="1"/>
  <c r="F8" i="21"/>
  <c r="G8" i="21" s="1"/>
  <c r="F9" i="21"/>
  <c r="G9" i="21" s="1"/>
  <c r="F10" i="21"/>
  <c r="G10" i="21" s="1"/>
  <c r="M4" i="21"/>
  <c r="N4" i="21" s="1"/>
  <c r="M5" i="21"/>
  <c r="N5" i="21" s="1"/>
  <c r="M6" i="21"/>
  <c r="N6" i="21" s="1"/>
  <c r="M7" i="21"/>
  <c r="N7" i="21" s="1"/>
  <c r="M8" i="21"/>
  <c r="N8" i="21" s="1"/>
  <c r="M9" i="21"/>
  <c r="N9" i="21" s="1"/>
  <c r="M10" i="21"/>
  <c r="N10" i="21" s="1"/>
  <c r="M12" i="21"/>
  <c r="N12" i="21" s="1"/>
  <c r="M14" i="21"/>
  <c r="N14" i="21" s="1"/>
  <c r="M16" i="21"/>
  <c r="N16" i="21" s="1"/>
  <c r="M17" i="21"/>
  <c r="N17" i="21" s="1"/>
  <c r="M18" i="21"/>
  <c r="N18" i="21" s="1"/>
  <c r="M19" i="21"/>
  <c r="N19" i="21" s="1"/>
  <c r="M20" i="21"/>
  <c r="N20" i="21" s="1"/>
  <c r="M21" i="21"/>
  <c r="N21" i="21" s="1"/>
  <c r="M22" i="21"/>
  <c r="N22" i="21" s="1"/>
  <c r="M3" i="21"/>
  <c r="F12" i="21"/>
  <c r="G12" i="21" s="1"/>
  <c r="F14" i="21"/>
  <c r="G14" i="21" s="1"/>
  <c r="F16" i="21"/>
  <c r="G16" i="21" s="1"/>
  <c r="F17" i="21"/>
  <c r="G17" i="21" s="1"/>
  <c r="F18" i="21"/>
  <c r="G18" i="21" s="1"/>
  <c r="F19" i="21"/>
  <c r="G19" i="21" s="1"/>
  <c r="F20" i="21"/>
  <c r="G20" i="21" s="1"/>
  <c r="F21" i="21"/>
  <c r="G21" i="21" s="1"/>
  <c r="F22" i="21"/>
  <c r="G22" i="21" s="1"/>
  <c r="R3" i="21"/>
  <c r="K3" i="21"/>
  <c r="K3" i="7"/>
  <c r="R3" i="7"/>
  <c r="N26" i="7"/>
  <c r="M3" i="7"/>
  <c r="F3" i="7"/>
  <c r="G3" i="7" s="1"/>
  <c r="N3" i="21" l="1"/>
  <c r="Q3" i="21" a="1"/>
  <c r="Q3" i="21" s="1"/>
  <c r="Q3" i="7" a="1"/>
  <c r="Q3" i="7" s="1"/>
  <c r="Q3" i="20" a="1"/>
  <c r="Q3" i="20" s="1"/>
  <c r="N9" i="17"/>
  <c r="Q3" i="17" a="1"/>
  <c r="Q3" i="17" s="1"/>
  <c r="O3" i="17"/>
  <c r="P3" i="17" s="1"/>
  <c r="J3" i="17" a="1"/>
  <c r="J3" i="17" s="1"/>
  <c r="H3" i="17"/>
  <c r="I3" i="17" s="1"/>
  <c r="O3" i="20"/>
  <c r="P3" i="20" s="1"/>
  <c r="H3" i="20"/>
  <c r="I3" i="20" s="1"/>
  <c r="J3" i="20" a="1"/>
  <c r="J3" i="20" s="1"/>
  <c r="J3" i="7" a="1"/>
  <c r="J3" i="7" s="1"/>
  <c r="O3" i="21"/>
  <c r="P3" i="21" s="1"/>
  <c r="H3" i="21"/>
  <c r="I3" i="21" s="1"/>
  <c r="J3" i="21" a="1"/>
  <c r="J3" i="21" s="1"/>
  <c r="H3" i="7"/>
  <c r="I3" i="7" l="1"/>
  <c r="N3" i="7" l="1"/>
  <c r="O3" i="7" s="1"/>
  <c r="P3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<sst xmlns="http://schemas.openxmlformats.org/spreadsheetml/2006/main" count="101" uniqueCount="35">
  <si>
    <t>Date</t>
  </si>
  <si>
    <t>SEBALIGEE</t>
  </si>
  <si>
    <t>SEBALIGEEpy</t>
  </si>
  <si>
    <t>Flux_ET</t>
  </si>
  <si>
    <t>R2</t>
  </si>
  <si>
    <t>square</t>
  </si>
  <si>
    <t>RMSE</t>
  </si>
  <si>
    <t>MAE</t>
  </si>
  <si>
    <t>Data</t>
  </si>
  <si>
    <t>Metrices (SEBALIGEE)</t>
  </si>
  <si>
    <t>Metrices (SEBALIGEEpy)</t>
  </si>
  <si>
    <t xml:space="preserve"> </t>
  </si>
  <si>
    <t>Diff</t>
  </si>
  <si>
    <t>US-Bi1</t>
  </si>
  <si>
    <t>US-Bi2</t>
  </si>
  <si>
    <t>US-Ro5</t>
  </si>
  <si>
    <t>US-Ro6</t>
  </si>
  <si>
    <t>Mean_Sq</t>
  </si>
  <si>
    <t>Site ID</t>
  </si>
  <si>
    <t>Latitude</t>
  </si>
  <si>
    <t>Longitude</t>
  </si>
  <si>
    <t>Records used</t>
  </si>
  <si>
    <t>Footprint (m)</t>
  </si>
  <si>
    <t>DOI</t>
  </si>
  <si>
    <t>01/2017-12/2018</t>
  </si>
  <si>
    <t>183.84/183.76</t>
  </si>
  <si>
    <t>10.17190/AMF/1480317</t>
  </si>
  <si>
    <t>05/2017-12/2028</t>
  </si>
  <si>
    <t>195.59/208.93</t>
  </si>
  <si>
    <t>10.17190/AMF/1419513</t>
  </si>
  <si>
    <t>03/2017-12/2018</t>
  </si>
  <si>
    <t>87.74/84.80</t>
  </si>
  <si>
    <t>10.17190/AMF/1419508</t>
  </si>
  <si>
    <t>85.98/96.65</t>
  </si>
  <si>
    <t>10.17190/AMF/1419509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</si>
</sst>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Nyala"/>
      <family val="2"/>
      <scheme val="minor"/>
    </font>
    <font>
      <sz val="8"/>
      <name val="Nyala"/>
      <family val="2"/>
      <scheme val="minor"/>
    </font>
    <font>
      <sz val="10"/>
      <color theme="1"/>
      <name val="Nyala"/>
      <scheme val="minor"/>
    </font>
    <font>
      <sz val="11"/>
      <color theme="1"/>
      <name val="Nyala"/>
      <scheme val="minor"/>
    </font>
    <font>
      <b/>
      <sz val="10"/>
      <color theme="1"/>
      <name val="Nyala"/>
      <scheme val="minor"/>
    </font>
    <font>
      <sz val="10"/>
      <color theme="1"/>
      <name val="Nyala"/>
      <scheme val="maj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3" fillId="0" borderId="0" xfId="0" applyNumberFormat="1" applyFont="1"/>
    <xf numFmtId="14" fontId="2" fillId="0" borderId="0" xfId="0" applyNumberFormat="1" applyFont="1"/>
    <xf numFmtId="2" fontId="0" fillId="0" borderId="0" xfId="0" applyNumberFormat="1"/>
    <xf numFmtId="0" fontId="5" fillId="0" borderId="0" xfId="0" applyFont="1"/>
    <xf numFmtId="2" fontId="5" fillId="0" borderId="0" xfId="0" applyNumberFormat="1" applyFont="1"/>
    <xf numFmtId="14" fontId="5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2" fontId="2" fillId="3" borderId="0" xfId="0" applyNumberFormat="1" applyFont="1" applyFill="1"/>
    <xf numFmtId="0" fontId="5" fillId="3" borderId="0" xfId="0" applyFont="1" applyFill="1"/>
    <xf numFmtId="0" fontId="4" fillId="3" borderId="0" xfId="0" applyFont="1" applyFill="1"/>
    <xf numFmtId="0" fontId="2" fillId="3" borderId="0" xfId="0" applyFont="1" applyFill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EDB1-DFA3-46AD-ADD9-F96B21847950}">
  <sheetPr codeName="Sheet8"/>
  <dimension ref="A1:R42"/>
  <sheetViews>
    <sheetView tabSelected="1" zoomScale="80" zoomScaleNormal="80" workbookViewId="0">
      <selection activeCell="R22" sqref="R22"/>
    </sheetView>
  </sheetViews>
  <sheetFormatPr defaultRowHeight="13.5" x14ac:dyDescent="0.25"/>
  <cols>
    <col min="1" max="1" width="7.375" style="8" bestFit="1" customWidth="1"/>
    <col min="2" max="2" width="5.75" style="7" bestFit="1" customWidth="1"/>
    <col min="3" max="3" width="9.625" style="7" bestFit="1" customWidth="1"/>
    <col min="4" max="4" width="8.25" style="7" bestFit="1" customWidth="1"/>
    <col min="5" max="5" width="4.625" style="12" customWidth="1"/>
    <col min="6" max="6" width="4.625" style="6" bestFit="1" customWidth="1"/>
    <col min="7" max="7" width="6.25" style="6" bestFit="1" customWidth="1"/>
    <col min="8" max="8" width="6.375" style="6" bestFit="1" customWidth="1"/>
    <col min="9" max="9" width="5.25" style="6" bestFit="1" customWidth="1"/>
    <col min="10" max="10" width="4.625" style="6" bestFit="1" customWidth="1"/>
    <col min="11" max="11" width="4.375" style="6" bestFit="1" customWidth="1"/>
    <col min="12" max="12" width="5.125" style="12" customWidth="1"/>
    <col min="13" max="13" width="4.625" style="6" bestFit="1" customWidth="1"/>
    <col min="14" max="15" width="6.375" style="6" bestFit="1" customWidth="1"/>
    <col min="16" max="16" width="4.875" style="6" bestFit="1" customWidth="1"/>
    <col min="17" max="17" width="4.5" style="6" bestFit="1" customWidth="1"/>
    <col min="18" max="18" width="3.875" style="6" bestFit="1" customWidth="1"/>
    <col min="19" max="16384" width="9" style="6"/>
  </cols>
  <sheetData>
    <row r="1" spans="1:18" x14ac:dyDescent="0.25">
      <c r="A1" s="24" t="s">
        <v>8</v>
      </c>
      <c r="B1" s="24"/>
      <c r="C1" s="24"/>
      <c r="D1" s="24"/>
      <c r="E1" s="11"/>
      <c r="F1" s="25" t="s">
        <v>10</v>
      </c>
      <c r="G1" s="25"/>
      <c r="H1" s="25"/>
      <c r="I1" s="25"/>
      <c r="J1" s="25"/>
      <c r="K1" s="25"/>
      <c r="L1" s="11"/>
      <c r="M1" s="26" t="s">
        <v>9</v>
      </c>
      <c r="N1" s="26"/>
      <c r="O1" s="26"/>
      <c r="P1" s="26"/>
      <c r="Q1" s="26"/>
      <c r="R1" s="26"/>
    </row>
    <row r="2" spans="1:18" x14ac:dyDescent="0.25">
      <c r="A2" s="4" t="s">
        <v>0</v>
      </c>
      <c r="B2" s="2" t="s">
        <v>3</v>
      </c>
      <c r="C2" s="2" t="s">
        <v>2</v>
      </c>
      <c r="D2" s="2" t="s">
        <v>1</v>
      </c>
      <c r="E2" s="11"/>
      <c r="F2" s="2" t="s">
        <v>12</v>
      </c>
      <c r="G2" s="2" t="s">
        <v>5</v>
      </c>
      <c r="H2" s="2" t="s">
        <v>17</v>
      </c>
      <c r="I2" s="2" t="s">
        <v>6</v>
      </c>
      <c r="J2" s="2" t="s">
        <v>7</v>
      </c>
      <c r="K2" s="2" t="s">
        <v>4</v>
      </c>
      <c r="L2" s="13"/>
      <c r="M2" s="2" t="s">
        <v>12</v>
      </c>
      <c r="N2" s="2" t="s">
        <v>5</v>
      </c>
      <c r="O2" s="2" t="s">
        <v>17</v>
      </c>
      <c r="P2" s="2" t="s">
        <v>6</v>
      </c>
      <c r="Q2" s="2" t="s">
        <v>7</v>
      </c>
      <c r="R2" s="2" t="s">
        <v>4</v>
      </c>
    </row>
    <row r="3" spans="1:18" x14ac:dyDescent="0.25">
      <c r="A3" s="4">
        <v>42766</v>
      </c>
      <c r="B3" s="2">
        <v>38.220865875353702</v>
      </c>
      <c r="C3" s="2">
        <v>33.322935245982798</v>
      </c>
      <c r="D3" s="2">
        <v>25.175543356365498</v>
      </c>
      <c r="E3" s="11"/>
      <c r="F3" s="2">
        <f>B3-C3</f>
        <v>4.8979306293709044</v>
      </c>
      <c r="G3" s="2">
        <f t="shared" ref="G3:G26" si="0">F3^2</f>
        <v>23.989724450129664</v>
      </c>
      <c r="H3" s="2">
        <f>AVERAGE(G3:G26)</f>
        <v>868.61063450646373</v>
      </c>
      <c r="I3" s="2">
        <f>SQRT(H3)</f>
        <v>29.472201046180174</v>
      </c>
      <c r="J3" s="2" cm="1">
        <f t="array" ref="J3">AVERAGE(ABS(F3:F26))</f>
        <v>18.40760248390821</v>
      </c>
      <c r="K3" s="2">
        <f>RSQ(B3:B26,C3:C26)</f>
        <v>0.85085768754807745</v>
      </c>
      <c r="L3" s="11"/>
      <c r="M3" s="2">
        <f>B3-D3</f>
        <v>13.045322518988204</v>
      </c>
      <c r="N3" s="2">
        <f>M3^2</f>
        <v>170.18043962442073</v>
      </c>
      <c r="O3" s="2">
        <f>AVERAGE(N3:N26)</f>
        <v>3435.1425992140375</v>
      </c>
      <c r="P3" s="2">
        <f>SQRT(O3)</f>
        <v>58.61008956838436</v>
      </c>
      <c r="Q3" s="2" cm="1">
        <f t="array" ref="Q3">AVERAGE(ABS(M3:M26))</f>
        <v>42.57842361602988</v>
      </c>
      <c r="R3" s="2">
        <f>RSQ(B3:B26,D3:D26)</f>
        <v>0.85565343011119976</v>
      </c>
    </row>
    <row r="4" spans="1:18" x14ac:dyDescent="0.25">
      <c r="A4" s="4">
        <v>42794</v>
      </c>
      <c r="B4" s="2">
        <v>49.622275090514101</v>
      </c>
      <c r="C4" s="2">
        <v>40.035198092005402</v>
      </c>
      <c r="D4" s="2">
        <v>22.365242714484101</v>
      </c>
      <c r="E4" s="11"/>
      <c r="F4" s="2">
        <f>B4-C4</f>
        <v>9.5870769985086994</v>
      </c>
      <c r="G4" s="2">
        <f t="shared" si="0"/>
        <v>91.912045375334571</v>
      </c>
      <c r="H4" s="2"/>
      <c r="I4" s="2"/>
      <c r="J4" s="2"/>
      <c r="K4" s="2"/>
      <c r="L4" s="11"/>
      <c r="M4" s="2">
        <f>B4-D4</f>
        <v>27.257032376030001</v>
      </c>
      <c r="N4" s="2">
        <f t="shared" ref="N4:N25" si="1">M4^2</f>
        <v>742.94581394794761</v>
      </c>
      <c r="O4" s="2"/>
      <c r="P4" s="2"/>
      <c r="Q4" s="2"/>
      <c r="R4" s="2"/>
    </row>
    <row r="5" spans="1:18" x14ac:dyDescent="0.25">
      <c r="A5" s="4">
        <v>42825</v>
      </c>
      <c r="B5" s="2">
        <v>100.764716119578</v>
      </c>
      <c r="C5" s="2"/>
      <c r="D5" s="2"/>
      <c r="E5" s="11"/>
      <c r="F5" s="2"/>
      <c r="G5" s="2"/>
      <c r="H5" s="2"/>
      <c r="I5" s="2"/>
      <c r="J5" s="2"/>
      <c r="K5" s="2"/>
      <c r="L5" s="11"/>
      <c r="M5" s="2"/>
      <c r="N5" s="2"/>
      <c r="O5" s="2"/>
      <c r="P5" s="2"/>
      <c r="Q5" s="2"/>
      <c r="R5" s="2"/>
    </row>
    <row r="6" spans="1:18" x14ac:dyDescent="0.25">
      <c r="A6" s="4">
        <v>42855</v>
      </c>
      <c r="B6" s="2">
        <v>117.229428778901</v>
      </c>
      <c r="C6" s="2">
        <v>90.453301738032906</v>
      </c>
      <c r="D6" s="2">
        <v>53.457429778540799</v>
      </c>
      <c r="E6" s="11"/>
      <c r="F6" s="2">
        <f>B6-C6</f>
        <v>26.77612704086809</v>
      </c>
      <c r="G6" s="2">
        <f t="shared" si="0"/>
        <v>716.96097930870735</v>
      </c>
      <c r="H6" s="2"/>
      <c r="I6" s="2"/>
      <c r="J6" s="2"/>
      <c r="K6" s="2"/>
      <c r="L6" s="11"/>
      <c r="M6" s="2">
        <f>B6-D6</f>
        <v>63.771999000360196</v>
      </c>
      <c r="N6" s="2">
        <f t="shared" si="1"/>
        <v>4066.8678565019418</v>
      </c>
      <c r="O6" s="2"/>
      <c r="P6" s="2"/>
      <c r="Q6" s="2"/>
      <c r="R6" s="2"/>
    </row>
    <row r="7" spans="1:18" x14ac:dyDescent="0.25">
      <c r="A7" s="4">
        <v>42886</v>
      </c>
      <c r="B7" s="2">
        <v>179.284370561543</v>
      </c>
      <c r="C7" s="2">
        <v>112.13116277661</v>
      </c>
      <c r="D7" s="2">
        <v>68.261191258863306</v>
      </c>
      <c r="E7" s="11"/>
      <c r="F7" s="2">
        <f>B7-C7</f>
        <v>67.153207784933002</v>
      </c>
      <c r="G7" s="2">
        <f t="shared" si="0"/>
        <v>4509.5533158063863</v>
      </c>
      <c r="H7" s="2"/>
      <c r="I7" s="2"/>
      <c r="J7" s="2"/>
      <c r="K7" s="2"/>
      <c r="L7" s="11"/>
      <c r="M7" s="2">
        <f>B7-D7</f>
        <v>111.02317930267969</v>
      </c>
      <c r="N7" s="2">
        <f t="shared" si="1"/>
        <v>12326.146342474965</v>
      </c>
      <c r="O7" s="2"/>
      <c r="P7" s="2"/>
      <c r="Q7" s="2"/>
      <c r="R7" s="2"/>
    </row>
    <row r="8" spans="1:18" x14ac:dyDescent="0.25">
      <c r="A8" s="4">
        <v>42916</v>
      </c>
      <c r="B8" s="2">
        <v>164.61255392057299</v>
      </c>
      <c r="C8" s="2">
        <v>121.55622763896</v>
      </c>
      <c r="D8" s="2">
        <v>79.266349928265598</v>
      </c>
      <c r="E8" s="11"/>
      <c r="F8" s="2">
        <f>B8-C8</f>
        <v>43.056326281612996</v>
      </c>
      <c r="G8" s="2">
        <f t="shared" si="0"/>
        <v>1853.847232868718</v>
      </c>
      <c r="H8" s="2"/>
      <c r="I8" s="2"/>
      <c r="J8" s="2"/>
      <c r="K8" s="2"/>
      <c r="L8" s="11"/>
      <c r="M8" s="2">
        <f>B8-D8</f>
        <v>85.346203992307395</v>
      </c>
      <c r="N8" s="2">
        <f t="shared" si="1"/>
        <v>7283.9745358965465</v>
      </c>
      <c r="O8" s="2"/>
      <c r="P8" s="2"/>
      <c r="Q8" s="2"/>
      <c r="R8" s="2"/>
    </row>
    <row r="9" spans="1:18" x14ac:dyDescent="0.25">
      <c r="A9" s="4">
        <v>42947</v>
      </c>
      <c r="B9" s="2">
        <v>158.35008787291301</v>
      </c>
      <c r="C9" s="2">
        <v>122.48354824095701</v>
      </c>
      <c r="D9" s="2">
        <v>83.512264535713001</v>
      </c>
      <c r="E9" s="11"/>
      <c r="F9" s="2">
        <f>B9-C9</f>
        <v>35.866539631956002</v>
      </c>
      <c r="G9" s="2">
        <f t="shared" si="0"/>
        <v>1286.4086651706705</v>
      </c>
      <c r="H9" s="2"/>
      <c r="I9" s="2"/>
      <c r="J9" s="2"/>
      <c r="K9" s="2"/>
      <c r="L9" s="11"/>
      <c r="M9" s="2">
        <f>B9-D9</f>
        <v>74.837823337200007</v>
      </c>
      <c r="N9" s="2">
        <f t="shared" si="1"/>
        <v>5600.699801849958</v>
      </c>
      <c r="O9" s="2" t="s">
        <v>11</v>
      </c>
      <c r="P9" s="2"/>
      <c r="Q9" s="2"/>
      <c r="R9" s="2"/>
    </row>
    <row r="10" spans="1:18" x14ac:dyDescent="0.25">
      <c r="A10" s="4">
        <v>42978</v>
      </c>
      <c r="B10" s="2">
        <v>99.980382697929699</v>
      </c>
      <c r="C10" s="2">
        <v>95.395671437335196</v>
      </c>
      <c r="D10" s="2">
        <v>57.983943334342598</v>
      </c>
      <c r="E10" s="11"/>
      <c r="F10" s="2">
        <f>B10-C10</f>
        <v>4.5847112605945028</v>
      </c>
      <c r="G10" s="2">
        <f t="shared" si="0"/>
        <v>21.019577343022036</v>
      </c>
      <c r="H10" s="2"/>
      <c r="I10" s="2"/>
      <c r="J10" s="2"/>
      <c r="K10" s="2"/>
      <c r="L10" s="11"/>
      <c r="M10" s="2">
        <f>B10-D10</f>
        <v>41.996439363587101</v>
      </c>
      <c r="N10" s="2">
        <f t="shared" si="1"/>
        <v>1763.700919219448</v>
      </c>
      <c r="O10" s="2"/>
      <c r="P10" s="2"/>
      <c r="Q10" s="2"/>
      <c r="R10" s="2"/>
    </row>
    <row r="11" spans="1:18" x14ac:dyDescent="0.25">
      <c r="A11" s="4">
        <v>43008</v>
      </c>
      <c r="B11" s="2">
        <v>76.227845243527597</v>
      </c>
      <c r="C11" s="2">
        <v>76.354309436419598</v>
      </c>
      <c r="D11" s="2">
        <v>48.814114373798702</v>
      </c>
      <c r="E11" s="11"/>
      <c r="F11" s="2">
        <f>B11-C11</f>
        <v>-0.12646419289200139</v>
      </c>
      <c r="G11" s="2">
        <f t="shared" si="0"/>
        <v>1.5993192083825335E-2</v>
      </c>
      <c r="H11" s="2"/>
      <c r="I11" s="2"/>
      <c r="J11" s="2"/>
      <c r="K11" s="2"/>
      <c r="L11" s="11"/>
      <c r="M11" s="2">
        <f>B11-D11</f>
        <v>27.413730869728894</v>
      </c>
      <c r="N11" s="2">
        <f t="shared" si="1"/>
        <v>751.51264019792688</v>
      </c>
      <c r="O11" s="2"/>
      <c r="P11" s="2"/>
      <c r="Q11" s="2"/>
      <c r="R11" s="2"/>
    </row>
    <row r="12" spans="1:18" x14ac:dyDescent="0.25">
      <c r="A12" s="4">
        <v>43039</v>
      </c>
      <c r="B12" s="2">
        <v>49.801972976130799</v>
      </c>
      <c r="C12" s="2">
        <v>51.089734121042902</v>
      </c>
      <c r="D12" s="2">
        <v>34.3905374651697</v>
      </c>
      <c r="E12" s="11"/>
      <c r="F12" s="2">
        <f>B12-C12</f>
        <v>-1.2877611449121034</v>
      </c>
      <c r="G12" s="2">
        <f t="shared" si="0"/>
        <v>1.6583287663453312</v>
      </c>
      <c r="H12" s="2"/>
      <c r="I12" s="2"/>
      <c r="J12" s="2"/>
      <c r="K12" s="2"/>
      <c r="L12" s="11"/>
      <c r="M12" s="2">
        <f>B12-D12</f>
        <v>15.411435510961098</v>
      </c>
      <c r="N12" s="2">
        <f t="shared" si="1"/>
        <v>237.51234450851277</v>
      </c>
      <c r="O12" s="2"/>
      <c r="P12" s="2"/>
      <c r="Q12" s="2"/>
      <c r="R12" s="2"/>
    </row>
    <row r="13" spans="1:18" x14ac:dyDescent="0.25">
      <c r="A13" s="4">
        <v>43069</v>
      </c>
      <c r="B13" s="2">
        <v>36.503046786688799</v>
      </c>
      <c r="C13" s="2">
        <v>36.820687654246399</v>
      </c>
      <c r="D13" s="2">
        <v>26.529009733313501</v>
      </c>
      <c r="E13" s="11"/>
      <c r="F13" s="2">
        <f>B13-C13</f>
        <v>-0.3176408675575999</v>
      </c>
      <c r="G13" s="2">
        <f t="shared" si="0"/>
        <v>0.10089572074274472</v>
      </c>
      <c r="H13" s="2"/>
      <c r="I13" s="2"/>
      <c r="J13" s="2"/>
      <c r="K13" s="2"/>
      <c r="L13" s="11"/>
      <c r="M13" s="2">
        <f>B13-D13</f>
        <v>9.974037053375298</v>
      </c>
      <c r="N13" s="2">
        <f t="shared" si="1"/>
        <v>99.481415142103401</v>
      </c>
      <c r="O13" s="2"/>
      <c r="P13" s="2"/>
      <c r="Q13" s="2"/>
      <c r="R13" s="2"/>
    </row>
    <row r="14" spans="1:18" x14ac:dyDescent="0.25">
      <c r="A14" s="4">
        <v>43100</v>
      </c>
      <c r="B14" s="2">
        <v>31.335787815958799</v>
      </c>
      <c r="C14" s="2">
        <v>23.233406586625801</v>
      </c>
      <c r="D14" s="2">
        <v>16.6642377358183</v>
      </c>
      <c r="E14" s="11"/>
      <c r="F14" s="2">
        <f>B14-C14</f>
        <v>8.1023812293329982</v>
      </c>
      <c r="G14" s="2">
        <f t="shared" si="0"/>
        <v>65.648581585447701</v>
      </c>
      <c r="H14" s="2"/>
      <c r="I14" s="2"/>
      <c r="J14" s="2"/>
      <c r="K14" s="2"/>
      <c r="L14" s="11"/>
      <c r="M14" s="2">
        <f>B14-D14</f>
        <v>14.671550080140499</v>
      </c>
      <c r="N14" s="2">
        <f t="shared" si="1"/>
        <v>215.25438175407066</v>
      </c>
      <c r="O14" s="2"/>
      <c r="P14" s="2"/>
      <c r="Q14" s="2"/>
      <c r="R14" s="2"/>
    </row>
    <row r="15" spans="1:18" x14ac:dyDescent="0.25">
      <c r="A15" s="4">
        <v>43131</v>
      </c>
      <c r="B15" s="2">
        <v>24.297995027120599</v>
      </c>
      <c r="C15" s="2"/>
      <c r="D15" s="2"/>
      <c r="E15" s="11"/>
      <c r="F15" s="2"/>
      <c r="G15" s="2"/>
      <c r="H15" s="2"/>
      <c r="I15" s="2"/>
      <c r="J15" s="2"/>
      <c r="K15" s="2"/>
      <c r="L15" s="11"/>
      <c r="M15" s="2"/>
      <c r="N15" s="2"/>
      <c r="O15" s="2"/>
      <c r="P15" s="2"/>
      <c r="Q15" s="2"/>
      <c r="R15" s="2"/>
    </row>
    <row r="16" spans="1:18" x14ac:dyDescent="0.25">
      <c r="A16" s="4">
        <v>43159</v>
      </c>
      <c r="B16" s="2">
        <v>46.162656888287501</v>
      </c>
      <c r="C16" s="2">
        <v>42.153912128906903</v>
      </c>
      <c r="D16" s="2">
        <v>27.988361486112701</v>
      </c>
      <c r="E16" s="11"/>
      <c r="F16" s="2">
        <f>B16-C16</f>
        <v>4.0087447593805976</v>
      </c>
      <c r="G16" s="2">
        <f t="shared" si="0"/>
        <v>16.070034545861404</v>
      </c>
      <c r="H16" s="2"/>
      <c r="I16" s="2"/>
      <c r="J16" s="2"/>
      <c r="K16" s="2"/>
      <c r="L16" s="11"/>
      <c r="M16" s="2">
        <f>B16-D16</f>
        <v>18.174295402174799</v>
      </c>
      <c r="N16" s="2">
        <f t="shared" si="1"/>
        <v>330.30501336551202</v>
      </c>
      <c r="O16" s="2"/>
      <c r="P16" s="2"/>
      <c r="Q16" s="2"/>
      <c r="R16" s="2"/>
    </row>
    <row r="17" spans="1:18" x14ac:dyDescent="0.25">
      <c r="A17" s="4">
        <v>43190</v>
      </c>
      <c r="B17" s="2">
        <v>72.882989574563297</v>
      </c>
      <c r="C17" s="2">
        <v>72.177152639409201</v>
      </c>
      <c r="D17" s="2"/>
      <c r="E17" s="11"/>
      <c r="F17" s="2">
        <f>B17-C17</f>
        <v>0.70583693515409607</v>
      </c>
      <c r="G17" s="2">
        <f t="shared" si="0"/>
        <v>0.49820577902772761</v>
      </c>
      <c r="H17" s="2"/>
      <c r="I17" s="2"/>
      <c r="J17" s="2"/>
      <c r="K17" s="2"/>
      <c r="L17" s="11"/>
      <c r="M17" s="2"/>
      <c r="N17" s="2"/>
      <c r="O17" s="2"/>
      <c r="P17" s="2"/>
      <c r="Q17" s="2"/>
      <c r="R17" s="2"/>
    </row>
    <row r="18" spans="1:18" x14ac:dyDescent="0.25">
      <c r="A18" s="4">
        <v>43220</v>
      </c>
      <c r="B18" s="2">
        <v>87.910455044404301</v>
      </c>
      <c r="C18" s="2">
        <v>96.2037964679146</v>
      </c>
      <c r="D18" s="2">
        <v>54.074610287783798</v>
      </c>
      <c r="E18" s="11"/>
      <c r="F18" s="2">
        <f>B18-C18</f>
        <v>-8.2933414235102987</v>
      </c>
      <c r="G18" s="2">
        <f t="shared" si="0"/>
        <v>68.779511966911826</v>
      </c>
      <c r="H18" s="2"/>
      <c r="I18" s="2"/>
      <c r="J18" s="2"/>
      <c r="K18" s="2"/>
      <c r="L18" s="11"/>
      <c r="M18" s="2">
        <f>B18-D18</f>
        <v>33.835844756620503</v>
      </c>
      <c r="N18" s="2">
        <f t="shared" si="1"/>
        <v>1144.8643903941231</v>
      </c>
      <c r="O18" s="2"/>
      <c r="P18" s="2"/>
      <c r="Q18" s="2"/>
      <c r="R18" s="2"/>
    </row>
    <row r="19" spans="1:18" x14ac:dyDescent="0.25">
      <c r="A19" s="4">
        <v>43251</v>
      </c>
      <c r="B19" s="2">
        <v>122.804622888209</v>
      </c>
      <c r="C19" s="2">
        <v>120.88703059193</v>
      </c>
      <c r="D19" s="2">
        <v>58.819794249850801</v>
      </c>
      <c r="E19" s="11"/>
      <c r="F19" s="2">
        <f>B19-C19</f>
        <v>1.9175922962789969</v>
      </c>
      <c r="G19" s="2">
        <f t="shared" si="0"/>
        <v>3.677160214748556</v>
      </c>
      <c r="H19" s="2"/>
      <c r="I19" s="2"/>
      <c r="J19" s="2"/>
      <c r="K19" s="2"/>
      <c r="L19" s="11"/>
      <c r="M19" s="2">
        <f>B19-D19</f>
        <v>63.984828638358195</v>
      </c>
      <c r="N19" s="2">
        <f t="shared" si="1"/>
        <v>4094.0582958800628</v>
      </c>
      <c r="O19" s="2"/>
      <c r="P19" s="2"/>
      <c r="Q19" s="2"/>
      <c r="R19" s="2"/>
    </row>
    <row r="20" spans="1:18" x14ac:dyDescent="0.25">
      <c r="A20" s="4">
        <v>43281</v>
      </c>
      <c r="B20" s="2">
        <v>128.687227340574</v>
      </c>
      <c r="C20" s="2">
        <v>113.847203284809</v>
      </c>
      <c r="D20" s="2">
        <v>71.754028039768698</v>
      </c>
      <c r="E20" s="11"/>
      <c r="F20" s="2">
        <f>B20-C20</f>
        <v>14.840024055764999</v>
      </c>
      <c r="G20" s="2">
        <f t="shared" si="0"/>
        <v>220.22631397568387</v>
      </c>
      <c r="H20" s="2"/>
      <c r="I20" s="2"/>
      <c r="J20" s="2"/>
      <c r="K20" s="2"/>
      <c r="L20" s="11"/>
      <c r="M20" s="2">
        <f>B20-D20</f>
        <v>56.933199300805299</v>
      </c>
      <c r="N20" s="2">
        <f t="shared" si="1"/>
        <v>3241.389182625217</v>
      </c>
      <c r="O20" s="2"/>
      <c r="P20" s="2"/>
      <c r="Q20" s="2"/>
      <c r="R20" s="2"/>
    </row>
    <row r="21" spans="1:18" x14ac:dyDescent="0.25">
      <c r="A21" s="4">
        <v>43312</v>
      </c>
      <c r="B21" s="2">
        <v>181.72555474273901</v>
      </c>
      <c r="C21" s="2">
        <v>113.50282027187301</v>
      </c>
      <c r="D21" s="2">
        <v>67.620674193455002</v>
      </c>
      <c r="E21" s="11"/>
      <c r="F21" s="2">
        <f>B21-C21</f>
        <v>68.222734470866001</v>
      </c>
      <c r="G21" s="2">
        <f t="shared" si="0"/>
        <v>4654.3414986822881</v>
      </c>
      <c r="H21" s="2"/>
      <c r="I21" s="2"/>
      <c r="J21" s="2"/>
      <c r="K21" s="2"/>
      <c r="L21" s="11"/>
      <c r="M21" s="2">
        <f>B21-D21</f>
        <v>114.104880549284</v>
      </c>
      <c r="N21" s="2">
        <f t="shared" si="1"/>
        <v>13019.923765166372</v>
      </c>
      <c r="O21" s="2"/>
      <c r="P21" s="2"/>
      <c r="Q21" s="2"/>
      <c r="R21" s="2"/>
    </row>
    <row r="22" spans="1:18" x14ac:dyDescent="0.25">
      <c r="A22" s="4">
        <v>43343</v>
      </c>
      <c r="B22" s="2">
        <v>143.60790507258301</v>
      </c>
      <c r="C22" s="2">
        <v>98.708811143614497</v>
      </c>
      <c r="D22" s="2">
        <v>58.500243099524397</v>
      </c>
      <c r="E22" s="11"/>
      <c r="F22" s="2">
        <f>B22-C22</f>
        <v>44.899093928968512</v>
      </c>
      <c r="G22" s="2">
        <f t="shared" si="0"/>
        <v>2015.928635642337</v>
      </c>
      <c r="H22" s="2"/>
      <c r="I22" s="2"/>
      <c r="J22" s="2"/>
      <c r="K22" s="2"/>
      <c r="L22" s="11"/>
      <c r="M22" s="2">
        <f>B22-D22</f>
        <v>85.107661973058612</v>
      </c>
      <c r="N22" s="2">
        <f t="shared" si="1"/>
        <v>7243.3141265204067</v>
      </c>
      <c r="O22" s="2"/>
      <c r="P22" s="2"/>
      <c r="Q22" s="2"/>
      <c r="R22" s="2"/>
    </row>
    <row r="23" spans="1:18" x14ac:dyDescent="0.25">
      <c r="A23" s="4">
        <v>43373</v>
      </c>
      <c r="B23" s="2">
        <v>124.49037610966499</v>
      </c>
      <c r="C23" s="2">
        <v>77.324737851176806</v>
      </c>
      <c r="D23" s="2">
        <v>45.885372940961801</v>
      </c>
      <c r="E23" s="11"/>
      <c r="F23" s="2">
        <f>B23-C23</f>
        <v>47.165638258488187</v>
      </c>
      <c r="G23" s="2">
        <f t="shared" si="0"/>
        <v>2224.5974323305645</v>
      </c>
      <c r="H23" s="2"/>
      <c r="I23" s="2"/>
      <c r="J23" s="2"/>
      <c r="K23" s="2"/>
      <c r="L23" s="11"/>
      <c r="M23" s="2">
        <f>B23-D23</f>
        <v>78.605003168703192</v>
      </c>
      <c r="N23" s="2">
        <f t="shared" si="1"/>
        <v>6178.746523151839</v>
      </c>
      <c r="O23" s="2"/>
      <c r="P23" s="2"/>
      <c r="Q23" s="2"/>
      <c r="R23" s="2"/>
    </row>
    <row r="24" spans="1:18" x14ac:dyDescent="0.25">
      <c r="A24" s="4">
        <v>43404</v>
      </c>
      <c r="B24" s="2">
        <v>95.5657031815024</v>
      </c>
      <c r="C24" s="2">
        <v>60.850744713658898</v>
      </c>
      <c r="D24" s="2">
        <v>39.3000375873224</v>
      </c>
      <c r="E24" s="11"/>
      <c r="F24" s="2">
        <f>B24-C24</f>
        <v>34.714958467843502</v>
      </c>
      <c r="G24" s="2">
        <f t="shared" si="0"/>
        <v>1205.1283414240993</v>
      </c>
      <c r="H24" s="2"/>
      <c r="I24" s="2"/>
      <c r="J24" s="2"/>
      <c r="K24" s="2"/>
      <c r="L24" s="11"/>
      <c r="M24" s="2">
        <f>B24-D24</f>
        <v>56.26566559418</v>
      </c>
      <c r="N24" s="2">
        <f t="shared" si="1"/>
        <v>3165.8251247560911</v>
      </c>
      <c r="O24" s="2"/>
      <c r="P24" s="2"/>
      <c r="Q24" s="2"/>
      <c r="R24" s="2"/>
    </row>
    <row r="25" spans="1:18" x14ac:dyDescent="0.25">
      <c r="A25" s="4">
        <v>43434</v>
      </c>
      <c r="B25" s="2">
        <v>33.51018474216</v>
      </c>
      <c r="C25" s="2">
        <v>28.397287741936701</v>
      </c>
      <c r="D25" s="2">
        <v>20.4015002572452</v>
      </c>
      <c r="E25" s="11"/>
      <c r="F25" s="2">
        <f>B25-C25</f>
        <v>5.112897000223299</v>
      </c>
      <c r="G25" s="2">
        <f t="shared" si="0"/>
        <v>26.141715734892408</v>
      </c>
      <c r="H25" s="2"/>
      <c r="I25" s="2"/>
      <c r="J25" s="2"/>
      <c r="K25" s="2"/>
      <c r="L25" s="11"/>
      <c r="M25" s="2">
        <f>B25-D25</f>
        <v>13.1086844849148</v>
      </c>
      <c r="N25" s="2">
        <f t="shared" si="1"/>
        <v>171.837608925046</v>
      </c>
      <c r="O25" s="2"/>
      <c r="P25" s="2"/>
      <c r="Q25" s="2"/>
      <c r="R25" s="2"/>
    </row>
    <row r="26" spans="1:18" x14ac:dyDescent="0.25">
      <c r="A26" s="4">
        <v>43465</v>
      </c>
      <c r="B26" s="2">
        <v>34.066314112742198</v>
      </c>
      <c r="C26" s="2">
        <v>23.9208831579625</v>
      </c>
      <c r="D26" s="2">
        <v>17.052964601482799</v>
      </c>
      <c r="E26" s="11"/>
      <c r="F26" s="2">
        <f>B26-C26</f>
        <v>10.145430954779698</v>
      </c>
      <c r="G26" s="2">
        <f t="shared" si="0"/>
        <v>102.9297692582021</v>
      </c>
      <c r="H26" s="2"/>
      <c r="I26" s="2"/>
      <c r="J26" s="2"/>
      <c r="K26" s="2"/>
      <c r="L26" s="11"/>
      <c r="M26" s="2">
        <f>B26-D26</f>
        <v>17.013349511259399</v>
      </c>
      <c r="N26" s="2">
        <f t="shared" ref="N26" si="2">M26^2</f>
        <v>289.45406159227042</v>
      </c>
      <c r="O26" s="2"/>
      <c r="P26" s="2"/>
      <c r="Q26" s="2"/>
      <c r="R26" s="2"/>
    </row>
    <row r="27" spans="1:18" x14ac:dyDescent="0.25">
      <c r="A27" s="4"/>
      <c r="B27" s="2"/>
      <c r="C27" s="2"/>
      <c r="D27" s="2"/>
      <c r="E27" s="11"/>
      <c r="F27" s="2"/>
      <c r="G27" s="2"/>
      <c r="H27" s="2"/>
      <c r="I27" s="2"/>
      <c r="J27" s="2"/>
      <c r="K27" s="2"/>
      <c r="L27" s="11"/>
      <c r="M27" s="2"/>
      <c r="N27" s="2"/>
      <c r="O27" s="2"/>
      <c r="P27" s="2"/>
      <c r="Q27" s="2"/>
      <c r="R27" s="2"/>
    </row>
    <row r="28" spans="1:18" x14ac:dyDescent="0.25">
      <c r="F28" s="7"/>
      <c r="G28" s="7"/>
    </row>
    <row r="29" spans="1:18" x14ac:dyDescent="0.25">
      <c r="F29" s="7"/>
      <c r="G29" s="7"/>
    </row>
    <row r="30" spans="1:18" x14ac:dyDescent="0.25">
      <c r="F30" s="7"/>
      <c r="G30" s="7"/>
    </row>
    <row r="31" spans="1:18" x14ac:dyDescent="0.25">
      <c r="F31" s="7"/>
      <c r="G31" s="7"/>
    </row>
    <row r="32" spans="1:18" x14ac:dyDescent="0.25">
      <c r="F32" s="7"/>
      <c r="G32" s="7"/>
    </row>
    <row r="33" spans="6:7" x14ac:dyDescent="0.25">
      <c r="F33" s="7"/>
      <c r="G33" s="7"/>
    </row>
    <row r="34" spans="6:7" x14ac:dyDescent="0.25">
      <c r="F34" s="7"/>
      <c r="G34" s="7"/>
    </row>
    <row r="35" spans="6:7" x14ac:dyDescent="0.25">
      <c r="F35" s="7"/>
      <c r="G35" s="7"/>
    </row>
    <row r="36" spans="6:7" x14ac:dyDescent="0.25">
      <c r="F36" s="7"/>
      <c r="G36" s="7"/>
    </row>
    <row r="37" spans="6:7" x14ac:dyDescent="0.25">
      <c r="F37" s="7"/>
      <c r="G37" s="7"/>
    </row>
    <row r="38" spans="6:7" x14ac:dyDescent="0.25">
      <c r="F38" s="7"/>
      <c r="G38" s="7"/>
    </row>
    <row r="39" spans="6:7" x14ac:dyDescent="0.25">
      <c r="F39" s="7"/>
      <c r="G39" s="7"/>
    </row>
    <row r="40" spans="6:7" x14ac:dyDescent="0.25">
      <c r="F40" s="7"/>
      <c r="G40" s="7"/>
    </row>
    <row r="41" spans="6:7" x14ac:dyDescent="0.25">
      <c r="F41" s="7"/>
      <c r="G41" s="7"/>
    </row>
    <row r="42" spans="6:7" x14ac:dyDescent="0.25">
      <c r="F42" s="7"/>
      <c r="G42" s="7"/>
    </row>
  </sheetData>
  <mergeCells count="3">
    <mergeCell ref="A1:D1"/>
    <mergeCell ref="F1:K1"/>
    <mergeCell ref="M1:R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0D2C-74AD-4618-8AE1-8E13B9606BEB}">
  <dimension ref="A1:R22"/>
  <sheetViews>
    <sheetView zoomScale="80" zoomScaleNormal="80" workbookViewId="0">
      <selection activeCell="S10" sqref="S10"/>
    </sheetView>
  </sheetViews>
  <sheetFormatPr defaultRowHeight="13.5" x14ac:dyDescent="0.25"/>
  <cols>
    <col min="1" max="1" width="7.375" style="6" bestFit="1" customWidth="1"/>
    <col min="2" max="2" width="5.75" style="7" bestFit="1" customWidth="1"/>
    <col min="3" max="3" width="9.625" style="7" bestFit="1" customWidth="1"/>
    <col min="4" max="4" width="8.25" style="7" bestFit="1" customWidth="1"/>
    <col min="5" max="5" width="4.375" style="12" customWidth="1"/>
    <col min="6" max="6" width="5.25" style="6" bestFit="1" customWidth="1"/>
    <col min="7" max="7" width="6.25" style="6" bestFit="1" customWidth="1"/>
    <col min="8" max="8" width="6.375" style="6" bestFit="1" customWidth="1"/>
    <col min="9" max="9" width="4.875" style="6" bestFit="1" customWidth="1"/>
    <col min="10" max="10" width="4.5" style="6" bestFit="1" customWidth="1"/>
    <col min="11" max="11" width="3.625" style="6" bestFit="1" customWidth="1"/>
    <col min="12" max="12" width="3.5" style="12" customWidth="1"/>
    <col min="13" max="13" width="5.125" style="6" bestFit="1" customWidth="1"/>
    <col min="14" max="14" width="6.25" style="6" bestFit="1" customWidth="1"/>
    <col min="15" max="15" width="6.375" style="6" bestFit="1" customWidth="1"/>
    <col min="16" max="16" width="4.875" style="6" bestFit="1" customWidth="1"/>
    <col min="17" max="17" width="4.25" style="6" bestFit="1" customWidth="1"/>
    <col min="18" max="18" width="3.875" style="6" bestFit="1" customWidth="1"/>
    <col min="19" max="16384" width="9" style="6"/>
  </cols>
  <sheetData>
    <row r="1" spans="1:18" x14ac:dyDescent="0.25">
      <c r="A1" s="26" t="s">
        <v>8</v>
      </c>
      <c r="B1" s="26"/>
      <c r="C1" s="26"/>
      <c r="D1" s="26"/>
      <c r="E1" s="11"/>
      <c r="F1" s="26" t="s">
        <v>10</v>
      </c>
      <c r="G1" s="26"/>
      <c r="H1" s="26"/>
      <c r="I1" s="26"/>
      <c r="J1" s="26"/>
      <c r="K1" s="26"/>
      <c r="L1" s="11"/>
      <c r="M1" s="26" t="s">
        <v>9</v>
      </c>
      <c r="N1" s="26"/>
      <c r="O1" s="26"/>
      <c r="P1" s="26"/>
      <c r="Q1" s="26"/>
      <c r="R1" s="26"/>
    </row>
    <row r="2" spans="1:18" x14ac:dyDescent="0.25">
      <c r="A2" s="2" t="s">
        <v>0</v>
      </c>
      <c r="B2" s="2" t="s">
        <v>3</v>
      </c>
      <c r="C2" s="2" t="s">
        <v>2</v>
      </c>
      <c r="D2" s="2" t="s">
        <v>1</v>
      </c>
      <c r="E2" s="11"/>
      <c r="F2" s="2" t="s">
        <v>12</v>
      </c>
      <c r="G2" s="2" t="s">
        <v>5</v>
      </c>
      <c r="H2" s="2" t="s">
        <v>17</v>
      </c>
      <c r="I2" s="2" t="s">
        <v>6</v>
      </c>
      <c r="J2" s="2" t="s">
        <v>7</v>
      </c>
      <c r="K2" s="2" t="s">
        <v>4</v>
      </c>
      <c r="L2" s="11"/>
      <c r="M2" s="2" t="s">
        <v>12</v>
      </c>
      <c r="N2" s="2" t="s">
        <v>5</v>
      </c>
      <c r="O2" s="2" t="s">
        <v>17</v>
      </c>
      <c r="P2" s="2" t="s">
        <v>6</v>
      </c>
      <c r="Q2" s="2" t="s">
        <v>7</v>
      </c>
      <c r="R2" s="2" t="s">
        <v>4</v>
      </c>
    </row>
    <row r="3" spans="1:18" ht="15" x14ac:dyDescent="0.25">
      <c r="A3" s="4">
        <v>42886</v>
      </c>
      <c r="B3" s="5">
        <v>54.849430155849298</v>
      </c>
      <c r="C3" s="2">
        <v>120.54080495303999</v>
      </c>
      <c r="D3" s="2">
        <v>86.638664558934295</v>
      </c>
      <c r="E3" s="11"/>
      <c r="F3" s="2">
        <f>B3-C3</f>
        <v>-65.69137479719069</v>
      </c>
      <c r="G3" s="2">
        <f t="shared" ref="G3:G22" si="0">F3^2</f>
        <v>4315.3567227449803</v>
      </c>
      <c r="H3" s="2">
        <f>AVERAGE(G3:G22)</f>
        <v>1588.7528671162506</v>
      </c>
      <c r="I3" s="2">
        <f>SQRT(H3)</f>
        <v>39.85916290034514</v>
      </c>
      <c r="J3" s="2" cm="1">
        <f t="array" ref="J3">AVERAGE(ABS(F3:F22))</f>
        <v>27.927717967737372</v>
      </c>
      <c r="K3" s="2">
        <f>RSQ(B3:B22,C3:C22)</f>
        <v>0.60635217003521391</v>
      </c>
      <c r="L3" s="11"/>
      <c r="M3" s="2">
        <f>B3-D3</f>
        <v>-31.789234403084997</v>
      </c>
      <c r="N3" s="2">
        <f>M3^2</f>
        <v>1010.5554239342828</v>
      </c>
      <c r="O3" s="2">
        <f>AVERAGE(N3:N22)</f>
        <v>2313.8551198402192</v>
      </c>
      <c r="P3" s="2">
        <f>SQRT(O3)</f>
        <v>48.102547955801874</v>
      </c>
      <c r="Q3" s="2" cm="1">
        <f t="array" ref="Q3">AVERAGE(ABS(M3:M22))</f>
        <v>28.005149737112795</v>
      </c>
      <c r="R3" s="2">
        <f>RSQ(B3:B22,D3:D22)</f>
        <v>0.62860586449445333</v>
      </c>
    </row>
    <row r="4" spans="1:18" ht="15" x14ac:dyDescent="0.25">
      <c r="A4" s="4">
        <v>42916</v>
      </c>
      <c r="B4" s="5">
        <v>66.011171851376105</v>
      </c>
      <c r="C4" s="2">
        <v>120.85900752612901</v>
      </c>
      <c r="D4" s="2">
        <v>83.8302515778025</v>
      </c>
      <c r="E4" s="11"/>
      <c r="F4" s="2">
        <f>B4-C4</f>
        <v>-54.847835674752901</v>
      </c>
      <c r="G4" s="2">
        <f t="shared" si="0"/>
        <v>3008.2850782046971</v>
      </c>
      <c r="H4" s="2"/>
      <c r="I4" s="2"/>
      <c r="J4" s="2"/>
      <c r="K4" s="2"/>
      <c r="L4" s="11"/>
      <c r="M4" s="2">
        <f>B4-D4</f>
        <v>-17.819079726426395</v>
      </c>
      <c r="N4" s="2">
        <f t="shared" ref="N4:N22" si="1">M4^2</f>
        <v>317.51960229674017</v>
      </c>
      <c r="O4" s="2"/>
      <c r="P4" s="2"/>
      <c r="Q4" s="2"/>
      <c r="R4" s="2"/>
    </row>
    <row r="5" spans="1:18" ht="15" x14ac:dyDescent="0.25">
      <c r="A5" s="4">
        <v>42947</v>
      </c>
      <c r="B5" s="5">
        <v>196.56491703036701</v>
      </c>
      <c r="C5" s="2">
        <v>137.66151378255501</v>
      </c>
      <c r="D5" s="2">
        <v>101.254680209125</v>
      </c>
      <c r="E5" s="11"/>
      <c r="F5" s="2">
        <f>B5-C5</f>
        <v>58.903403247812008</v>
      </c>
      <c r="G5" s="2">
        <f t="shared" si="0"/>
        <v>3469.6109141743505</v>
      </c>
      <c r="H5" s="2"/>
      <c r="I5" s="2"/>
      <c r="J5" s="2"/>
      <c r="K5" s="2"/>
      <c r="L5" s="11"/>
      <c r="M5" s="2">
        <f>B5-D5</f>
        <v>95.310236821242015</v>
      </c>
      <c r="N5" s="2">
        <f t="shared" si="1"/>
        <v>9084.0412429212374</v>
      </c>
      <c r="O5" s="2"/>
      <c r="P5" s="2"/>
      <c r="Q5" s="2"/>
      <c r="R5" s="2"/>
    </row>
    <row r="6" spans="1:18" ht="15" x14ac:dyDescent="0.25">
      <c r="A6" s="4">
        <v>42978</v>
      </c>
      <c r="B6" s="5">
        <v>181.63009840456601</v>
      </c>
      <c r="C6" s="2">
        <v>122.740513429842</v>
      </c>
      <c r="D6" s="2">
        <v>86.637245741730595</v>
      </c>
      <c r="E6" s="11"/>
      <c r="F6" s="2">
        <f>B6-C6</f>
        <v>58.889584974724016</v>
      </c>
      <c r="G6" s="2">
        <f t="shared" si="0"/>
        <v>3467.9832184952406</v>
      </c>
      <c r="H6" s="2"/>
      <c r="I6" s="2"/>
      <c r="J6" s="2"/>
      <c r="K6" s="2"/>
      <c r="L6" s="11"/>
      <c r="M6" s="2">
        <f>B6-D6</f>
        <v>94.992852662835418</v>
      </c>
      <c r="N6" s="2">
        <f t="shared" si="1"/>
        <v>9023.6420570231585</v>
      </c>
      <c r="O6" s="2"/>
      <c r="P6" s="2"/>
      <c r="Q6" s="2"/>
      <c r="R6" s="2"/>
    </row>
    <row r="7" spans="1:18" ht="15" x14ac:dyDescent="0.25">
      <c r="A7" s="4">
        <v>43008</v>
      </c>
      <c r="B7" s="5">
        <v>76.749629426152794</v>
      </c>
      <c r="C7" s="2">
        <v>91.186122564558005</v>
      </c>
      <c r="D7" s="2">
        <v>64.786253398858506</v>
      </c>
      <c r="E7" s="11"/>
      <c r="F7" s="2">
        <f>B7-C7</f>
        <v>-14.436493138405211</v>
      </c>
      <c r="G7" s="2">
        <f t="shared" si="0"/>
        <v>208.41233413522076</v>
      </c>
      <c r="H7" s="2"/>
      <c r="I7" s="2"/>
      <c r="J7" s="2"/>
      <c r="K7" s="2"/>
      <c r="L7" s="11"/>
      <c r="M7" s="2">
        <f>B7-D7</f>
        <v>11.963376027294288</v>
      </c>
      <c r="N7" s="2">
        <f t="shared" si="1"/>
        <v>143.12236597043966</v>
      </c>
      <c r="O7" s="2"/>
      <c r="P7" s="2"/>
      <c r="Q7" s="2"/>
      <c r="R7" s="2"/>
    </row>
    <row r="8" spans="1:18" ht="15" x14ac:dyDescent="0.25">
      <c r="A8" s="4">
        <v>43039</v>
      </c>
      <c r="B8" s="5">
        <v>16.948706761280999</v>
      </c>
      <c r="C8" s="2">
        <v>51.134569684753401</v>
      </c>
      <c r="D8" s="2">
        <v>35.633053942887202</v>
      </c>
      <c r="E8" s="11"/>
      <c r="F8" s="2">
        <f>B8-C8</f>
        <v>-34.185862923472399</v>
      </c>
      <c r="G8" s="2">
        <f t="shared" si="0"/>
        <v>1168.6732238224449</v>
      </c>
      <c r="H8" s="2"/>
      <c r="I8" s="2"/>
      <c r="J8" s="2"/>
      <c r="K8" s="2"/>
      <c r="L8" s="11"/>
      <c r="M8" s="2">
        <f>B8-D8</f>
        <v>-18.684347181606203</v>
      </c>
      <c r="N8" s="2">
        <f t="shared" si="1"/>
        <v>349.10482960279563</v>
      </c>
      <c r="O8" s="2"/>
      <c r="P8" s="2"/>
      <c r="Q8" s="2"/>
      <c r="R8" s="2"/>
    </row>
    <row r="9" spans="1:18" ht="15" x14ac:dyDescent="0.25">
      <c r="A9" s="4">
        <v>43069</v>
      </c>
      <c r="B9" s="5">
        <v>25.2705344273432</v>
      </c>
      <c r="C9" s="2">
        <v>31.239703315524</v>
      </c>
      <c r="D9" s="2">
        <v>21.7420275983308</v>
      </c>
      <c r="E9" s="11"/>
      <c r="F9" s="2">
        <f>B9-C9</f>
        <v>-5.9691688881807998</v>
      </c>
      <c r="G9" s="2">
        <f t="shared" si="0"/>
        <v>35.630977215625606</v>
      </c>
      <c r="H9" s="2"/>
      <c r="I9" s="2"/>
      <c r="J9" s="2"/>
      <c r="K9" s="2"/>
      <c r="L9" s="11"/>
      <c r="M9" s="2">
        <f>B9-D9</f>
        <v>3.5285068290124002</v>
      </c>
      <c r="N9" s="2">
        <f t="shared" si="1"/>
        <v>12.450360442387144</v>
      </c>
      <c r="O9" s="2"/>
      <c r="P9" s="2"/>
      <c r="Q9" s="2"/>
      <c r="R9" s="2"/>
    </row>
    <row r="10" spans="1:18" ht="15" x14ac:dyDescent="0.25">
      <c r="A10" s="4">
        <v>43100</v>
      </c>
      <c r="B10" s="5">
        <v>24.027483818767902</v>
      </c>
      <c r="C10" s="2">
        <v>27.8312395114989</v>
      </c>
      <c r="D10" s="2">
        <v>22.759431247995501</v>
      </c>
      <c r="E10" s="11"/>
      <c r="F10" s="2">
        <f>B10-C10</f>
        <v>-3.8037556927309986</v>
      </c>
      <c r="G10" s="2">
        <f t="shared" si="0"/>
        <v>14.468557369983479</v>
      </c>
      <c r="H10" s="2"/>
      <c r="I10" s="2"/>
      <c r="J10" s="2"/>
      <c r="K10" s="2"/>
      <c r="L10" s="11"/>
      <c r="M10" s="2">
        <f>B10-D10</f>
        <v>1.2680525707724009</v>
      </c>
      <c r="N10" s="2">
        <f t="shared" si="1"/>
        <v>1.6079573222424948</v>
      </c>
      <c r="O10" s="2"/>
      <c r="P10" s="2"/>
      <c r="Q10" s="2"/>
      <c r="R10" s="2"/>
    </row>
    <row r="11" spans="1:18" ht="15" x14ac:dyDescent="0.25">
      <c r="A11" s="4">
        <v>43131</v>
      </c>
      <c r="B11" s="5">
        <v>17.820910518300401</v>
      </c>
      <c r="C11" s="2"/>
      <c r="D11" s="2"/>
      <c r="E11" s="11"/>
      <c r="F11" s="2"/>
      <c r="G11" s="2"/>
      <c r="H11" s="2"/>
      <c r="I11" s="2"/>
      <c r="J11" s="2"/>
      <c r="K11" s="2"/>
      <c r="L11" s="11"/>
      <c r="M11" s="2"/>
      <c r="N11" s="2"/>
      <c r="O11" s="2"/>
      <c r="P11" s="2"/>
      <c r="Q11" s="2"/>
      <c r="R11" s="2"/>
    </row>
    <row r="12" spans="1:18" ht="15" x14ac:dyDescent="0.25">
      <c r="A12" s="4">
        <v>43159</v>
      </c>
      <c r="B12" s="5">
        <v>67.095072778141102</v>
      </c>
      <c r="C12" s="2">
        <v>49.339248173504103</v>
      </c>
      <c r="D12" s="2">
        <v>35.817194745044503</v>
      </c>
      <c r="E12" s="11"/>
      <c r="F12" s="2">
        <f>B12-C12</f>
        <v>17.755824604636999</v>
      </c>
      <c r="G12" s="2">
        <f t="shared" si="0"/>
        <v>315.2693073906326</v>
      </c>
      <c r="H12" s="2"/>
      <c r="I12" s="2"/>
      <c r="J12" s="2"/>
      <c r="K12" s="2"/>
      <c r="L12" s="11"/>
      <c r="M12" s="2">
        <f>B12-D12</f>
        <v>31.277878033096599</v>
      </c>
      <c r="N12" s="2">
        <f t="shared" si="1"/>
        <v>978.30565425326677</v>
      </c>
      <c r="O12" s="2"/>
      <c r="P12" s="2"/>
      <c r="Q12" s="2"/>
      <c r="R12" s="2"/>
    </row>
    <row r="13" spans="1:18" ht="15" x14ac:dyDescent="0.25">
      <c r="A13" s="4">
        <v>43190</v>
      </c>
      <c r="B13" s="5">
        <v>79.339062771744807</v>
      </c>
      <c r="C13" s="2">
        <v>84.973707337808705</v>
      </c>
      <c r="D13" s="2"/>
      <c r="E13" s="11"/>
      <c r="F13" s="2"/>
      <c r="G13" s="2"/>
      <c r="H13" s="2"/>
      <c r="I13" s="2"/>
      <c r="J13" s="2"/>
      <c r="K13" s="2"/>
      <c r="L13" s="11"/>
      <c r="M13" s="2"/>
      <c r="N13" s="2"/>
      <c r="O13" s="2"/>
      <c r="P13" s="2"/>
      <c r="Q13" s="2"/>
      <c r="R13" s="2"/>
    </row>
    <row r="14" spans="1:18" ht="15" x14ac:dyDescent="0.25">
      <c r="A14" s="4">
        <v>43220</v>
      </c>
      <c r="B14" s="5">
        <v>86.034053984900297</v>
      </c>
      <c r="C14" s="2">
        <v>103.931737409628</v>
      </c>
      <c r="D14" s="2">
        <v>63.991978758693897</v>
      </c>
      <c r="E14" s="11"/>
      <c r="F14" s="2">
        <f>B14-C14</f>
        <v>-17.897683424727703</v>
      </c>
      <c r="G14" s="2">
        <f t="shared" si="0"/>
        <v>320.32707197177274</v>
      </c>
      <c r="H14" s="2"/>
      <c r="I14" s="2"/>
      <c r="J14" s="2"/>
      <c r="K14" s="2"/>
      <c r="L14" s="11"/>
      <c r="M14" s="2">
        <f>B14-D14</f>
        <v>22.0420752262064</v>
      </c>
      <c r="N14" s="2">
        <f t="shared" si="1"/>
        <v>485.85308027774192</v>
      </c>
      <c r="O14" s="2"/>
      <c r="P14" s="2"/>
      <c r="Q14" s="2"/>
      <c r="R14" s="2"/>
    </row>
    <row r="15" spans="1:18" ht="15" x14ac:dyDescent="0.25">
      <c r="A15" s="4">
        <v>43251</v>
      </c>
      <c r="B15" s="5">
        <v>81.003390674800102</v>
      </c>
      <c r="C15" s="2"/>
      <c r="D15" s="2"/>
      <c r="E15" s="11"/>
      <c r="F15" s="2"/>
      <c r="G15" s="2"/>
      <c r="H15" s="2"/>
      <c r="I15" s="2"/>
      <c r="J15" s="2"/>
      <c r="K15" s="2"/>
      <c r="L15" s="11"/>
      <c r="M15" s="2"/>
      <c r="N15" s="2"/>
      <c r="O15" s="2"/>
      <c r="P15" s="2"/>
      <c r="Q15" s="2"/>
      <c r="R15" s="2"/>
    </row>
    <row r="16" spans="1:18" ht="15" x14ac:dyDescent="0.25">
      <c r="A16" s="4">
        <v>43281</v>
      </c>
      <c r="B16" s="5">
        <v>76.069501291404293</v>
      </c>
      <c r="C16" s="2">
        <v>127.659338138821</v>
      </c>
      <c r="D16" s="2">
        <v>83.814652666112394</v>
      </c>
      <c r="E16" s="11"/>
      <c r="F16" s="2">
        <f>B16-C16</f>
        <v>-51.589836847416706</v>
      </c>
      <c r="G16" s="2">
        <f t="shared" si="0"/>
        <v>2661.5112659430742</v>
      </c>
      <c r="H16" s="2"/>
      <c r="I16" s="2"/>
      <c r="J16" s="2"/>
      <c r="K16" s="2"/>
      <c r="L16" s="11"/>
      <c r="M16" s="2">
        <f>B16-D16</f>
        <v>-7.7451513747081009</v>
      </c>
      <c r="N16" s="2">
        <f t="shared" si="1"/>
        <v>59.987369817142785</v>
      </c>
      <c r="O16" s="2"/>
      <c r="P16" s="2"/>
      <c r="Q16" s="2"/>
      <c r="R16" s="2"/>
    </row>
    <row r="17" spans="1:18" ht="15" x14ac:dyDescent="0.25">
      <c r="A17" s="4">
        <v>43312</v>
      </c>
      <c r="B17" s="5">
        <v>202.07642468632099</v>
      </c>
      <c r="C17" s="2">
        <v>140.395779072457</v>
      </c>
      <c r="D17" s="2">
        <v>93.4466488133165</v>
      </c>
      <c r="E17" s="11"/>
      <c r="F17" s="2">
        <f>B17-C17</f>
        <v>61.680645613863987</v>
      </c>
      <c r="G17" s="2">
        <f t="shared" si="0"/>
        <v>3804.5020433430786</v>
      </c>
      <c r="H17" s="2"/>
      <c r="I17" s="2"/>
      <c r="J17" s="2"/>
      <c r="K17" s="2"/>
      <c r="L17" s="11"/>
      <c r="M17" s="2">
        <f>B17-D17</f>
        <v>108.62977587300449</v>
      </c>
      <c r="N17" s="2">
        <f t="shared" si="1"/>
        <v>11800.428206219189</v>
      </c>
      <c r="O17" s="2"/>
      <c r="P17" s="2"/>
      <c r="Q17" s="2"/>
      <c r="R17" s="2"/>
    </row>
    <row r="18" spans="1:18" ht="15" x14ac:dyDescent="0.25">
      <c r="A18" s="4">
        <v>43343</v>
      </c>
      <c r="B18" s="5">
        <v>157.12540486155501</v>
      </c>
      <c r="C18" s="2">
        <v>128.108864715724</v>
      </c>
      <c r="D18" s="2">
        <v>84.780261835674395</v>
      </c>
      <c r="E18" s="11"/>
      <c r="F18" s="2">
        <f>B18-C18</f>
        <v>29.016540145831016</v>
      </c>
      <c r="G18" s="2">
        <f t="shared" si="0"/>
        <v>841.959602034623</v>
      </c>
      <c r="H18" s="2"/>
      <c r="I18" s="2"/>
      <c r="J18" s="2"/>
      <c r="K18" s="2"/>
      <c r="L18" s="11"/>
      <c r="M18" s="2">
        <f>B18-D18</f>
        <v>72.345143025880617</v>
      </c>
      <c r="N18" s="2">
        <f t="shared" si="1"/>
        <v>5233.8197194351233</v>
      </c>
      <c r="O18" s="2"/>
      <c r="P18" s="2"/>
      <c r="Q18" s="2"/>
      <c r="R18" s="2"/>
    </row>
    <row r="19" spans="1:18" ht="15" x14ac:dyDescent="0.25">
      <c r="A19" s="4">
        <v>43373</v>
      </c>
      <c r="B19" s="5">
        <v>72.164887255537906</v>
      </c>
      <c r="C19" s="2">
        <v>100.038820629312</v>
      </c>
      <c r="D19" s="2">
        <v>66.6403964229021</v>
      </c>
      <c r="E19" s="11"/>
      <c r="F19" s="2">
        <f>B19-C19</f>
        <v>-27.873933373774094</v>
      </c>
      <c r="G19" s="2">
        <f t="shared" si="0"/>
        <v>776.95616172559721</v>
      </c>
      <c r="H19" s="2"/>
      <c r="I19" s="2"/>
      <c r="J19" s="2"/>
      <c r="K19" s="2"/>
      <c r="L19" s="11"/>
      <c r="M19" s="2">
        <f>B19-D19</f>
        <v>5.5244908326358058</v>
      </c>
      <c r="N19" s="2">
        <f t="shared" si="1"/>
        <v>30.519998959877057</v>
      </c>
      <c r="O19" s="2"/>
      <c r="P19" s="2"/>
      <c r="Q19" s="2"/>
      <c r="R19" s="2"/>
    </row>
    <row r="20" spans="1:18" ht="15" x14ac:dyDescent="0.25">
      <c r="A20" s="4">
        <v>43404</v>
      </c>
      <c r="B20" s="5">
        <v>16.9516941070898</v>
      </c>
      <c r="C20" s="2">
        <v>67.703287284431298</v>
      </c>
      <c r="D20" s="2">
        <v>44.461173578018197</v>
      </c>
      <c r="E20" s="11"/>
      <c r="F20" s="2">
        <f>B20-C20</f>
        <v>-50.751593177341498</v>
      </c>
      <c r="G20" s="2">
        <f t="shared" si="0"/>
        <v>2575.724210038376</v>
      </c>
      <c r="H20" s="2"/>
      <c r="I20" s="2"/>
      <c r="J20" s="2"/>
      <c r="K20" s="2"/>
      <c r="L20" s="11"/>
      <c r="M20" s="2">
        <f>B20-D20</f>
        <v>-27.509479470928397</v>
      </c>
      <c r="N20" s="2">
        <f t="shared" si="1"/>
        <v>756.77146076143094</v>
      </c>
      <c r="O20" s="2"/>
      <c r="P20" s="2"/>
      <c r="Q20" s="2"/>
      <c r="R20" s="2"/>
    </row>
    <row r="21" spans="1:18" ht="15" x14ac:dyDescent="0.25">
      <c r="A21" s="4">
        <v>43434</v>
      </c>
      <c r="B21" s="5">
        <v>32.970319689402402</v>
      </c>
      <c r="C21" s="2">
        <v>37.868981966004696</v>
      </c>
      <c r="D21" s="2">
        <v>28.8482249983076</v>
      </c>
      <c r="E21" s="11"/>
      <c r="F21" s="2">
        <f>B21-C21</f>
        <v>-4.8986622766022947</v>
      </c>
      <c r="G21" s="2">
        <f t="shared" si="0"/>
        <v>23.996892100206377</v>
      </c>
      <c r="H21" s="2"/>
      <c r="I21" s="2"/>
      <c r="J21" s="2"/>
      <c r="K21" s="2"/>
      <c r="L21" s="11"/>
      <c r="M21" s="2">
        <f>B21-D21</f>
        <v>4.1220946910948015</v>
      </c>
      <c r="N21" s="2">
        <f t="shared" si="1"/>
        <v>16.991664642351946</v>
      </c>
      <c r="O21" s="2"/>
      <c r="P21" s="2"/>
      <c r="Q21" s="2"/>
      <c r="R21" s="2"/>
    </row>
    <row r="22" spans="1:18" ht="15" x14ac:dyDescent="0.25">
      <c r="A22" s="4">
        <v>43465</v>
      </c>
      <c r="B22" s="5">
        <v>30.8615961606796</v>
      </c>
      <c r="C22" s="2">
        <v>31.223756713963802</v>
      </c>
      <c r="D22" s="2">
        <v>25.310376168253001</v>
      </c>
      <c r="E22" s="11"/>
      <c r="F22" s="2">
        <f>B22-C22</f>
        <v>-0.36216055328420182</v>
      </c>
      <c r="G22" s="2">
        <f t="shared" si="0"/>
        <v>0.13116026635511918</v>
      </c>
      <c r="H22" s="2"/>
      <c r="I22" s="2"/>
      <c r="J22" s="2"/>
      <c r="K22" s="2"/>
      <c r="L22" s="11"/>
      <c r="M22" s="2">
        <f>B22-D22</f>
        <v>5.5512199924265992</v>
      </c>
      <c r="N22" s="2">
        <f t="shared" si="1"/>
        <v>30.816043404316773</v>
      </c>
      <c r="O22" s="2"/>
      <c r="P22" s="2"/>
      <c r="Q22" s="2"/>
      <c r="R22" s="2"/>
    </row>
  </sheetData>
  <mergeCells count="3">
    <mergeCell ref="A1:D1"/>
    <mergeCell ref="F1:K1"/>
    <mergeCell ref="M1:R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7762-76C3-4641-BCE5-F754AD9217E8}">
  <dimension ref="A1:R30"/>
  <sheetViews>
    <sheetView zoomScale="80" zoomScaleNormal="80" workbookViewId="0">
      <selection activeCell="T19" sqref="T19"/>
    </sheetView>
  </sheetViews>
  <sheetFormatPr defaultRowHeight="13.5" x14ac:dyDescent="0.25"/>
  <cols>
    <col min="1" max="1" width="7.375" style="1" bestFit="1" customWidth="1"/>
    <col min="2" max="2" width="5.75" style="2" bestFit="1" customWidth="1"/>
    <col min="3" max="3" width="9.625" style="2" bestFit="1" customWidth="1"/>
    <col min="4" max="4" width="8.25" style="2" bestFit="1" customWidth="1"/>
    <col min="5" max="5" width="5.25" style="14" customWidth="1"/>
    <col min="6" max="6" width="5.25" style="1" bestFit="1" customWidth="1"/>
    <col min="7" max="7" width="6.125" style="1" bestFit="1" customWidth="1"/>
    <col min="8" max="8" width="6.375" style="1" bestFit="1" customWidth="1"/>
    <col min="9" max="9" width="4.875" style="1" bestFit="1" customWidth="1"/>
    <col min="10" max="10" width="4.625" style="1" bestFit="1" customWidth="1"/>
    <col min="11" max="11" width="3.75" style="1" bestFit="1" customWidth="1"/>
    <col min="12" max="12" width="4.125" style="14" customWidth="1"/>
    <col min="13" max="13" width="5" style="1" bestFit="1" customWidth="1"/>
    <col min="14" max="14" width="6.125" style="1" bestFit="1" customWidth="1"/>
    <col min="15" max="15" width="6.375" style="1" bestFit="1" customWidth="1"/>
    <col min="16" max="16" width="4.875" style="1" bestFit="1" customWidth="1"/>
    <col min="17" max="17" width="4.25" style="1" bestFit="1" customWidth="1"/>
    <col min="18" max="18" width="3.75" style="1" bestFit="1" customWidth="1"/>
    <col min="19" max="16384" width="9" style="1"/>
  </cols>
  <sheetData>
    <row r="1" spans="1:18" x14ac:dyDescent="0.25">
      <c r="A1" s="27" t="s">
        <v>8</v>
      </c>
      <c r="B1" s="27"/>
      <c r="C1" s="27"/>
      <c r="D1" s="27"/>
      <c r="F1" s="28" t="s">
        <v>10</v>
      </c>
      <c r="G1" s="28"/>
      <c r="H1" s="28"/>
      <c r="I1" s="28"/>
      <c r="J1" s="28"/>
      <c r="K1" s="28"/>
      <c r="M1" s="28" t="s">
        <v>9</v>
      </c>
      <c r="N1" s="28"/>
      <c r="O1" s="28"/>
      <c r="P1" s="28"/>
      <c r="Q1" s="28"/>
      <c r="R1" s="28"/>
    </row>
    <row r="2" spans="1:18" x14ac:dyDescent="0.25">
      <c r="A2" s="1" t="s">
        <v>0</v>
      </c>
      <c r="B2" s="2" t="s">
        <v>3</v>
      </c>
      <c r="C2" s="2" t="s">
        <v>2</v>
      </c>
      <c r="D2" s="2" t="s">
        <v>1</v>
      </c>
      <c r="F2" s="2" t="s">
        <v>12</v>
      </c>
      <c r="G2" s="2" t="s">
        <v>5</v>
      </c>
      <c r="H2" s="2" t="s">
        <v>17</v>
      </c>
      <c r="I2" s="2" t="s">
        <v>6</v>
      </c>
      <c r="J2" s="2" t="s">
        <v>7</v>
      </c>
      <c r="K2" s="2" t="s">
        <v>4</v>
      </c>
      <c r="M2" s="2" t="s">
        <v>12</v>
      </c>
      <c r="N2" s="2" t="s">
        <v>5</v>
      </c>
      <c r="O2" s="2" t="s">
        <v>17</v>
      </c>
      <c r="P2" s="2" t="s">
        <v>6</v>
      </c>
      <c r="Q2" s="2" t="s">
        <v>7</v>
      </c>
      <c r="R2" s="2" t="s">
        <v>4</v>
      </c>
    </row>
    <row r="3" spans="1:18" ht="15" x14ac:dyDescent="0.25">
      <c r="A3" s="4">
        <v>42825</v>
      </c>
      <c r="B3" s="5">
        <v>37.034211724724898</v>
      </c>
      <c r="C3" s="2">
        <v>63.878096260760998</v>
      </c>
      <c r="F3" s="2"/>
      <c r="G3" s="2"/>
      <c r="H3" s="2">
        <f>AVERAGE(G3:G24)</f>
        <v>1315.7403907802666</v>
      </c>
      <c r="I3" s="2">
        <f>SQRT(H3)</f>
        <v>36.273135938050167</v>
      </c>
      <c r="J3" s="2" cm="1">
        <f t="array" ref="J3">AVERAGE(ABS(F3:F24))</f>
        <v>20.984243860280465</v>
      </c>
      <c r="K3" s="2">
        <f>RSQ(B3:B24,C3:C24)</f>
        <v>0.78642505007102703</v>
      </c>
      <c r="M3" s="2"/>
      <c r="N3" s="2"/>
      <c r="O3" s="2">
        <f>AVERAGE(N3:N24)</f>
        <v>479.13501137976255</v>
      </c>
      <c r="P3" s="2">
        <f>SQRT(O3)</f>
        <v>21.889152824624404</v>
      </c>
      <c r="Q3" s="2" cm="1">
        <f t="array" ref="Q3">AVERAGE(ABS(M3:M24))</f>
        <v>12.19904522865221</v>
      </c>
      <c r="R3" s="2">
        <f>RSQ(B3:B24,D3:D24)</f>
        <v>0.75482441689930013</v>
      </c>
    </row>
    <row r="4" spans="1:18" ht="15" x14ac:dyDescent="0.25">
      <c r="A4" s="4">
        <v>42855</v>
      </c>
      <c r="B4" s="5">
        <v>57.020728872719403</v>
      </c>
      <c r="C4" s="2">
        <v>126.386530293516</v>
      </c>
      <c r="F4" s="2"/>
      <c r="G4" s="2"/>
      <c r="M4" s="2"/>
      <c r="N4" s="2"/>
      <c r="O4" s="2"/>
      <c r="P4" s="2"/>
      <c r="Q4" s="2"/>
      <c r="R4" s="2"/>
    </row>
    <row r="5" spans="1:18" ht="15" x14ac:dyDescent="0.25">
      <c r="A5" s="4">
        <v>42886</v>
      </c>
      <c r="B5" s="5">
        <v>62.468445073476197</v>
      </c>
      <c r="C5" s="2">
        <v>136.61658647696399</v>
      </c>
      <c r="D5" s="2">
        <v>105.856494300989</v>
      </c>
      <c r="F5" s="2">
        <f>B5-C5</f>
        <v>-74.148141403487784</v>
      </c>
      <c r="G5" s="2">
        <f t="shared" ref="G5:G22" si="0">F5^2</f>
        <v>5497.9468735916198</v>
      </c>
      <c r="M5" s="2">
        <f>B5-D5</f>
        <v>-43.388049227512802</v>
      </c>
      <c r="N5" s="2">
        <f t="shared" ref="N5:N22" si="1">M5^2</f>
        <v>1882.5228157690742</v>
      </c>
      <c r="O5" s="2"/>
      <c r="P5" s="2"/>
      <c r="Q5" s="2"/>
      <c r="R5" s="2"/>
    </row>
    <row r="6" spans="1:18" ht="15" x14ac:dyDescent="0.25">
      <c r="A6" s="4">
        <v>42916</v>
      </c>
      <c r="B6" s="5">
        <v>77.9433566341621</v>
      </c>
      <c r="C6" s="2">
        <v>145.11647685464101</v>
      </c>
      <c r="D6" s="2">
        <v>112.057865528976</v>
      </c>
      <c r="F6" s="2">
        <f>B6-C6</f>
        <v>-67.173120220478907</v>
      </c>
      <c r="G6" s="2">
        <f t="shared" si="0"/>
        <v>4512.2280801549123</v>
      </c>
      <c r="M6" s="2">
        <f>B6-D6</f>
        <v>-34.114508894813895</v>
      </c>
      <c r="N6" s="2">
        <f t="shared" si="1"/>
        <v>1163.7997171343363</v>
      </c>
      <c r="O6" s="2"/>
      <c r="P6" s="2"/>
      <c r="Q6" s="2"/>
      <c r="R6" s="2"/>
    </row>
    <row r="7" spans="1:18" ht="15" x14ac:dyDescent="0.25">
      <c r="A7" s="4">
        <v>42947</v>
      </c>
      <c r="B7" s="5">
        <v>135.764272296927</v>
      </c>
      <c r="C7" s="2">
        <v>141.92025541353101</v>
      </c>
      <c r="D7" s="2">
        <v>118.636472496507</v>
      </c>
      <c r="F7" s="2">
        <f>B7-C7</f>
        <v>-6.1559831166040055</v>
      </c>
      <c r="G7" s="2">
        <f t="shared" si="0"/>
        <v>37.896128131913564</v>
      </c>
      <c r="M7" s="2">
        <f>B7-D7</f>
        <v>17.127799800420007</v>
      </c>
      <c r="N7" s="2">
        <f t="shared" si="1"/>
        <v>293.36152600326761</v>
      </c>
      <c r="O7" s="2"/>
      <c r="P7" s="2"/>
      <c r="Q7" s="2"/>
      <c r="R7" s="2"/>
    </row>
    <row r="8" spans="1:18" ht="15" x14ac:dyDescent="0.25">
      <c r="A8" s="4">
        <v>42978</v>
      </c>
      <c r="B8" s="5">
        <v>122.511108959895</v>
      </c>
      <c r="C8" s="2">
        <v>107.943476980829</v>
      </c>
      <c r="D8" s="2">
        <v>69.356381183359105</v>
      </c>
      <c r="F8" s="2">
        <f>B8-C8</f>
        <v>14.567631979065993</v>
      </c>
      <c r="G8" s="2">
        <f t="shared" si="0"/>
        <v>212.21590147750618</v>
      </c>
      <c r="M8" s="2">
        <f>B8-D8</f>
        <v>53.154727776535893</v>
      </c>
      <c r="N8" s="2">
        <f t="shared" si="1"/>
        <v>2825.4250849976365</v>
      </c>
      <c r="O8" s="2"/>
      <c r="P8" s="2"/>
      <c r="Q8" s="2"/>
      <c r="R8" s="2"/>
    </row>
    <row r="9" spans="1:18" ht="15" x14ac:dyDescent="0.25">
      <c r="A9" s="4">
        <v>43008</v>
      </c>
      <c r="B9" s="5">
        <v>73.741364689376596</v>
      </c>
      <c r="C9" s="2">
        <v>88.326635107251505</v>
      </c>
      <c r="D9" s="2">
        <v>67.682878805265204</v>
      </c>
      <c r="F9" s="2">
        <f>B9-C9</f>
        <v>-14.585270417874909</v>
      </c>
      <c r="G9" s="2">
        <f t="shared" si="0"/>
        <v>212.73011316253692</v>
      </c>
      <c r="M9" s="2">
        <f>B9-D9</f>
        <v>6.0584858841113913</v>
      </c>
      <c r="N9" s="2">
        <f t="shared" si="1"/>
        <v>36.705251207976985</v>
      </c>
      <c r="O9" s="2"/>
      <c r="P9" s="2"/>
      <c r="Q9" s="2"/>
      <c r="R9" s="2"/>
    </row>
    <row r="10" spans="1:18" ht="15" x14ac:dyDescent="0.25">
      <c r="A10" s="4">
        <v>43039</v>
      </c>
      <c r="B10" s="5">
        <v>30.363155317244999</v>
      </c>
      <c r="C10" s="2">
        <v>35.652794295728299</v>
      </c>
      <c r="D10" s="2">
        <v>25.079369428119399</v>
      </c>
      <c r="F10" s="2">
        <f>B10-C10</f>
        <v>-5.2896389784832998</v>
      </c>
      <c r="G10" s="2">
        <f t="shared" si="0"/>
        <v>27.980280522689846</v>
      </c>
      <c r="M10" s="2">
        <f>B10-D10</f>
        <v>5.2837858891255998</v>
      </c>
      <c r="N10" s="2">
        <f t="shared" si="1"/>
        <v>27.918393322122803</v>
      </c>
      <c r="O10" s="2"/>
      <c r="P10" s="2"/>
      <c r="Q10" s="2"/>
      <c r="R10" s="2"/>
    </row>
    <row r="11" spans="1:18" ht="15" x14ac:dyDescent="0.25">
      <c r="A11" s="4">
        <v>43069</v>
      </c>
      <c r="B11" s="5">
        <v>15.6208047919579</v>
      </c>
      <c r="C11" s="2">
        <v>15.1846876039628</v>
      </c>
      <c r="D11" s="2">
        <v>12.249510332232999</v>
      </c>
      <c r="F11" s="2">
        <f>B11-C11</f>
        <v>0.4361171879950998</v>
      </c>
      <c r="G11" s="2">
        <f t="shared" si="0"/>
        <v>0.19019820166475321</v>
      </c>
      <c r="M11" s="2">
        <f>B11-D11</f>
        <v>3.3712944597249006</v>
      </c>
      <c r="N11" s="2">
        <f t="shared" si="1"/>
        <v>11.365626334171809</v>
      </c>
      <c r="O11" s="2"/>
      <c r="P11" s="2"/>
      <c r="Q11" s="2"/>
      <c r="R11" s="2"/>
    </row>
    <row r="12" spans="1:18" ht="15" x14ac:dyDescent="0.25">
      <c r="A12" s="4">
        <v>43100</v>
      </c>
      <c r="B12" s="5">
        <v>8.5023311440280107</v>
      </c>
      <c r="C12" s="2">
        <v>9.3333320506089308</v>
      </c>
      <c r="D12" s="2">
        <v>9.3319391067182096</v>
      </c>
      <c r="F12" s="2">
        <f>B12-C12</f>
        <v>-0.83100090658092007</v>
      </c>
      <c r="G12" s="2">
        <f t="shared" si="0"/>
        <v>0.6905625067383111</v>
      </c>
      <c r="M12" s="2">
        <f>B12-D12</f>
        <v>-0.82960796269019887</v>
      </c>
      <c r="N12" s="2">
        <f t="shared" si="1"/>
        <v>0.68824937175898238</v>
      </c>
      <c r="O12" s="2"/>
      <c r="P12" s="2"/>
      <c r="Q12" s="2"/>
      <c r="R12" s="2"/>
    </row>
    <row r="13" spans="1:18" ht="15" x14ac:dyDescent="0.25">
      <c r="A13" s="4">
        <v>43131</v>
      </c>
      <c r="B13" s="5">
        <v>11.800916225549299</v>
      </c>
      <c r="C13" s="2">
        <v>9.3339172289850705</v>
      </c>
      <c r="D13" s="2">
        <v>9.3339351704519604</v>
      </c>
      <c r="F13" s="2">
        <f>B13-C13</f>
        <v>2.4669989965642287</v>
      </c>
      <c r="G13" s="2">
        <f t="shared" si="0"/>
        <v>6.0860840490489112</v>
      </c>
      <c r="M13" s="2">
        <f>B13-D13</f>
        <v>2.4669810550973388</v>
      </c>
      <c r="N13" s="2">
        <f t="shared" si="1"/>
        <v>6.0859955262091789</v>
      </c>
      <c r="O13" s="2"/>
      <c r="P13" s="2"/>
      <c r="Q13" s="2"/>
      <c r="R13" s="2"/>
    </row>
    <row r="14" spans="1:18" ht="15" x14ac:dyDescent="0.25">
      <c r="A14" s="4">
        <v>43159</v>
      </c>
      <c r="B14" s="5">
        <v>13.4421033709898</v>
      </c>
      <c r="C14" s="2">
        <v>9.3316879791624299</v>
      </c>
      <c r="D14" s="2">
        <v>9.3315271452996704</v>
      </c>
      <c r="F14" s="2">
        <f>B14-C14</f>
        <v>4.1104153918273703</v>
      </c>
      <c r="G14" s="2">
        <f t="shared" si="0"/>
        <v>16.895514693371354</v>
      </c>
      <c r="M14" s="2">
        <f>B14-D14</f>
        <v>4.1105762256901297</v>
      </c>
      <c r="N14" s="2">
        <f t="shared" si="1"/>
        <v>16.896836907208911</v>
      </c>
      <c r="O14" s="2"/>
      <c r="P14" s="2"/>
      <c r="Q14" s="2"/>
      <c r="R14" s="2"/>
    </row>
    <row r="15" spans="1:18" ht="15" x14ac:dyDescent="0.25">
      <c r="A15" s="4">
        <v>43190</v>
      </c>
      <c r="B15" s="5">
        <v>36.262418271479397</v>
      </c>
      <c r="C15" s="2">
        <v>9.3142708371098593</v>
      </c>
      <c r="D15" s="2">
        <v>7.7119845089526802</v>
      </c>
      <c r="F15" s="2">
        <f>B15-C15</f>
        <v>26.948147434369538</v>
      </c>
      <c r="G15" s="2">
        <f t="shared" si="0"/>
        <v>726.20265014451752</v>
      </c>
      <c r="M15" s="2">
        <f>B15-D15</f>
        <v>28.550433762526715</v>
      </c>
      <c r="N15" s="2">
        <f t="shared" si="1"/>
        <v>815.12726802842542</v>
      </c>
      <c r="O15" s="2"/>
      <c r="P15" s="2"/>
      <c r="Q15" s="2"/>
      <c r="R15" s="2"/>
    </row>
    <row r="16" spans="1:18" ht="15" x14ac:dyDescent="0.25">
      <c r="A16" s="4">
        <v>43220</v>
      </c>
      <c r="B16" s="5">
        <v>57.6760019716315</v>
      </c>
      <c r="C16" s="2">
        <v>86.438405861584002</v>
      </c>
      <c r="D16" s="2">
        <v>67.526345023284605</v>
      </c>
      <c r="F16" s="2">
        <f>B16-C16</f>
        <v>-28.762403889952502</v>
      </c>
      <c r="G16" s="2">
        <f t="shared" si="0"/>
        <v>827.27587752875479</v>
      </c>
      <c r="M16" s="2">
        <f>B16-D16</f>
        <v>-9.8503430516531054</v>
      </c>
      <c r="N16" s="2">
        <f t="shared" si="1"/>
        <v>97.029258235250609</v>
      </c>
      <c r="O16" s="2"/>
      <c r="P16" s="2"/>
      <c r="Q16" s="2"/>
      <c r="R16" s="2"/>
    </row>
    <row r="17" spans="1:18" ht="15" x14ac:dyDescent="0.25">
      <c r="A17" s="4">
        <v>43251</v>
      </c>
      <c r="B17" s="5">
        <v>117.30579779634</v>
      </c>
      <c r="C17" s="2">
        <v>170.11090149374601</v>
      </c>
      <c r="D17" s="2">
        <v>126.492632736018</v>
      </c>
      <c r="F17" s="2">
        <f>B17-C17</f>
        <v>-52.805103697406011</v>
      </c>
      <c r="G17" s="2">
        <f t="shared" si="0"/>
        <v>2788.3789764938019</v>
      </c>
      <c r="M17" s="2">
        <f>B17-D17</f>
        <v>-9.1868349396779934</v>
      </c>
      <c r="N17" s="2">
        <f t="shared" si="1"/>
        <v>84.397936208888353</v>
      </c>
      <c r="O17" s="2"/>
      <c r="P17" s="2"/>
      <c r="Q17" s="2"/>
      <c r="R17" s="2"/>
    </row>
    <row r="18" spans="1:18" ht="15" x14ac:dyDescent="0.25">
      <c r="A18" s="4">
        <v>43281</v>
      </c>
      <c r="B18" s="5">
        <v>112.61669124225701</v>
      </c>
      <c r="F18" s="2"/>
      <c r="G18" s="2"/>
      <c r="M18" s="2"/>
      <c r="N18" s="2"/>
      <c r="O18" s="2"/>
      <c r="P18" s="2"/>
      <c r="Q18" s="2"/>
      <c r="R18" s="2"/>
    </row>
    <row r="19" spans="1:18" ht="15" x14ac:dyDescent="0.25">
      <c r="A19" s="4">
        <v>43312</v>
      </c>
      <c r="B19" s="5">
        <v>120.041108637333</v>
      </c>
      <c r="C19" s="2">
        <v>168.53875873612</v>
      </c>
      <c r="D19" s="2">
        <v>98.414801165217298</v>
      </c>
      <c r="F19" s="2">
        <f>B19-C19</f>
        <v>-48.497650098787005</v>
      </c>
      <c r="G19" s="2">
        <f t="shared" si="0"/>
        <v>2352.0220651043751</v>
      </c>
      <c r="M19" s="2">
        <f>B19-D19</f>
        <v>21.626307472115698</v>
      </c>
      <c r="N19" s="2">
        <f t="shared" si="1"/>
        <v>467.69717487848726</v>
      </c>
      <c r="O19" s="2"/>
      <c r="P19" s="2"/>
      <c r="Q19" s="2"/>
      <c r="R19" s="2"/>
    </row>
    <row r="20" spans="1:18" ht="15" x14ac:dyDescent="0.25">
      <c r="A20" s="4">
        <v>43343</v>
      </c>
      <c r="B20" s="5">
        <v>101.440989698039</v>
      </c>
      <c r="C20" s="2">
        <v>161.39526671258201</v>
      </c>
      <c r="D20" s="2">
        <v>119.36696875772201</v>
      </c>
      <c r="F20" s="2">
        <f>B20-C20</f>
        <v>-59.95427701454301</v>
      </c>
      <c r="G20" s="2">
        <f t="shared" si="0"/>
        <v>3594.5153323365603</v>
      </c>
      <c r="M20" s="2">
        <f>B20-D20</f>
        <v>-17.925979059683002</v>
      </c>
      <c r="N20" s="2">
        <f t="shared" si="1"/>
        <v>321.34072524819345</v>
      </c>
      <c r="O20" s="2"/>
      <c r="P20" s="2"/>
      <c r="Q20" s="2"/>
      <c r="R20" s="2"/>
    </row>
    <row r="21" spans="1:18" ht="15" x14ac:dyDescent="0.25">
      <c r="A21" s="4">
        <v>43373</v>
      </c>
      <c r="B21" s="5">
        <v>71.430711659499195</v>
      </c>
      <c r="C21" s="2">
        <v>103.695004448421</v>
      </c>
      <c r="D21" s="2">
        <v>73.178695973753406</v>
      </c>
      <c r="F21" s="2">
        <f>B21-C21</f>
        <v>-32.264292788921807</v>
      </c>
      <c r="G21" s="2">
        <f t="shared" si="0"/>
        <v>1040.9845891692717</v>
      </c>
      <c r="M21" s="2">
        <f>B21-D21</f>
        <v>-1.7479843142542109</v>
      </c>
      <c r="N21" s="2">
        <f t="shared" si="1"/>
        <v>3.0554491628787637</v>
      </c>
      <c r="O21" s="2"/>
      <c r="P21" s="2"/>
      <c r="Q21" s="2"/>
      <c r="R21" s="2"/>
    </row>
    <row r="22" spans="1:18" ht="15" x14ac:dyDescent="0.25">
      <c r="A22" s="4">
        <v>43404</v>
      </c>
      <c r="B22" s="5">
        <v>36.2624183183705</v>
      </c>
      <c r="C22" s="2">
        <v>58.919589721598399</v>
      </c>
      <c r="D22" s="2">
        <v>45.847713573086203</v>
      </c>
      <c r="F22" s="2">
        <f>B22-C22</f>
        <v>-22.657171403227899</v>
      </c>
      <c r="G22" s="2">
        <f t="shared" si="0"/>
        <v>513.34741599524807</v>
      </c>
      <c r="M22" s="2">
        <f>B22-D22</f>
        <v>-9.5852952547157031</v>
      </c>
      <c r="N22" s="2">
        <f t="shared" si="1"/>
        <v>91.877885120075376</v>
      </c>
      <c r="O22" s="2"/>
      <c r="P22" s="2"/>
      <c r="Q22" s="2"/>
      <c r="R22" s="2"/>
    </row>
    <row r="23" spans="1:18" ht="15" x14ac:dyDescent="0.25">
      <c r="A23" s="4">
        <v>43434</v>
      </c>
      <c r="B23" s="5">
        <v>13.9891657267528</v>
      </c>
      <c r="C23" s="2">
        <v>9.3319819086948002</v>
      </c>
      <c r="F23" s="2"/>
      <c r="G23" s="2"/>
      <c r="M23" s="2"/>
      <c r="N23" s="2"/>
    </row>
    <row r="24" spans="1:18" ht="15" x14ac:dyDescent="0.25">
      <c r="A24" s="4">
        <v>43465</v>
      </c>
      <c r="B24" s="5">
        <v>9.2219080193778602</v>
      </c>
      <c r="F24" s="2"/>
      <c r="G24" s="2"/>
      <c r="M24" s="2"/>
      <c r="N24" s="2"/>
    </row>
    <row r="25" spans="1:18" ht="15" x14ac:dyDescent="0.25">
      <c r="B25" s="5"/>
      <c r="C25" s="3"/>
      <c r="D25" s="3"/>
    </row>
    <row r="26" spans="1:18" ht="15" x14ac:dyDescent="0.25">
      <c r="B26" s="3"/>
      <c r="C26" s="3"/>
      <c r="D26" s="3"/>
    </row>
    <row r="27" spans="1:18" ht="15" x14ac:dyDescent="0.25">
      <c r="B27" s="3"/>
      <c r="C27" s="3"/>
      <c r="D27" s="3"/>
    </row>
    <row r="28" spans="1:18" ht="15" x14ac:dyDescent="0.25">
      <c r="B28" s="3"/>
      <c r="C28" s="3"/>
      <c r="D28" s="3"/>
    </row>
    <row r="29" spans="1:18" ht="15" x14ac:dyDescent="0.25">
      <c r="B29" s="3"/>
      <c r="C29" s="3"/>
      <c r="D29" s="3"/>
    </row>
    <row r="30" spans="1:18" ht="15" x14ac:dyDescent="0.25">
      <c r="B30" s="3"/>
      <c r="C30" s="3"/>
      <c r="D30" s="3"/>
    </row>
  </sheetData>
  <mergeCells count="3">
    <mergeCell ref="A1:D1"/>
    <mergeCell ref="F1:K1"/>
    <mergeCell ref="M1:R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10795-232A-469C-9864-504A338092FC}">
  <dimension ref="A1:R50"/>
  <sheetViews>
    <sheetView zoomScale="80" zoomScaleNormal="80" workbookViewId="0">
      <selection activeCell="S18" sqref="S18"/>
    </sheetView>
  </sheetViews>
  <sheetFormatPr defaultRowHeight="13.5" x14ac:dyDescent="0.25"/>
  <cols>
    <col min="1" max="1" width="7.375" style="1" bestFit="1" customWidth="1"/>
    <col min="2" max="2" width="5.75" style="2" bestFit="1" customWidth="1"/>
    <col min="3" max="3" width="9.625" style="9" bestFit="1" customWidth="1"/>
    <col min="4" max="4" width="8.25" style="2" bestFit="1" customWidth="1"/>
    <col min="5" max="5" width="5.375" style="14" customWidth="1"/>
    <col min="6" max="6" width="5.25" style="1" bestFit="1" customWidth="1"/>
    <col min="7" max="7" width="6.25" style="1" bestFit="1" customWidth="1"/>
    <col min="8" max="8" width="6.375" style="1" bestFit="1" customWidth="1"/>
    <col min="9" max="9" width="4.875" style="1" bestFit="1" customWidth="1"/>
    <col min="10" max="10" width="4.5" style="1" bestFit="1" customWidth="1"/>
    <col min="11" max="11" width="3.75" style="1" bestFit="1" customWidth="1"/>
    <col min="12" max="12" width="4.625" style="14" customWidth="1"/>
    <col min="13" max="13" width="5.125" style="1" bestFit="1" customWidth="1"/>
    <col min="14" max="14" width="6.125" style="1" bestFit="1" customWidth="1"/>
    <col min="15" max="15" width="6.375" style="1" bestFit="1" customWidth="1"/>
    <col min="16" max="16" width="4.875" style="1" bestFit="1" customWidth="1"/>
    <col min="17" max="17" width="4.25" style="1" bestFit="1" customWidth="1"/>
    <col min="18" max="18" width="3.75" style="1" bestFit="1" customWidth="1"/>
    <col min="19" max="16384" width="9" style="1"/>
  </cols>
  <sheetData>
    <row r="1" spans="1:18" x14ac:dyDescent="0.25">
      <c r="A1" s="27" t="s">
        <v>8</v>
      </c>
      <c r="B1" s="27"/>
      <c r="C1" s="27"/>
      <c r="D1" s="27"/>
      <c r="F1" s="28" t="s">
        <v>9</v>
      </c>
      <c r="G1" s="28"/>
      <c r="H1" s="28"/>
      <c r="I1" s="28"/>
      <c r="J1" s="28"/>
      <c r="K1" s="28"/>
      <c r="M1" s="28" t="s">
        <v>9</v>
      </c>
      <c r="N1" s="28"/>
      <c r="O1" s="28"/>
      <c r="P1" s="28"/>
      <c r="Q1" s="28"/>
      <c r="R1" s="28"/>
    </row>
    <row r="2" spans="1:18" x14ac:dyDescent="0.25">
      <c r="A2" s="1" t="s">
        <v>0</v>
      </c>
      <c r="B2" s="2" t="s">
        <v>3</v>
      </c>
      <c r="C2" s="9" t="s">
        <v>2</v>
      </c>
      <c r="D2" s="2" t="s">
        <v>1</v>
      </c>
      <c r="F2" s="2" t="s">
        <v>12</v>
      </c>
      <c r="G2" s="2" t="s">
        <v>5</v>
      </c>
      <c r="H2" s="2" t="s">
        <v>17</v>
      </c>
      <c r="I2" s="2" t="s">
        <v>6</v>
      </c>
      <c r="J2" s="2" t="s">
        <v>7</v>
      </c>
      <c r="K2" s="2" t="s">
        <v>4</v>
      </c>
      <c r="M2" s="2" t="s">
        <v>12</v>
      </c>
      <c r="N2" s="2" t="s">
        <v>5</v>
      </c>
      <c r="O2" s="2" t="s">
        <v>17</v>
      </c>
      <c r="P2" s="2" t="s">
        <v>6</v>
      </c>
      <c r="Q2" s="2" t="s">
        <v>7</v>
      </c>
      <c r="R2" s="2" t="s">
        <v>4</v>
      </c>
    </row>
    <row r="3" spans="1:18" ht="15" x14ac:dyDescent="0.25">
      <c r="A3" s="4">
        <v>42825</v>
      </c>
      <c r="B3" s="5">
        <v>45.591061469386297</v>
      </c>
      <c r="C3" s="9">
        <v>70.992752959203898</v>
      </c>
      <c r="F3" s="2"/>
      <c r="G3" s="2"/>
      <c r="H3" s="2">
        <f>AVERAGE(G3:G24)</f>
        <v>2052.8737038195504</v>
      </c>
      <c r="I3" s="2">
        <f>SQRT(H3)</f>
        <v>45.308649326806801</v>
      </c>
      <c r="J3" s="2" cm="1">
        <f t="array" ref="J3">AVERAGE(ABS(F3:F24))</f>
        <v>25.919064172959029</v>
      </c>
      <c r="K3" s="2">
        <f>RSQ(B3:B24,C3:C24)</f>
        <v>0.80313319463780497</v>
      </c>
      <c r="M3" s="2"/>
      <c r="N3" s="2"/>
      <c r="O3" s="2">
        <f>AVERAGE(N3:N24)</f>
        <v>803.93666515359371</v>
      </c>
      <c r="P3" s="2">
        <f>SQRT(O3)</f>
        <v>28.353776911614329</v>
      </c>
      <c r="Q3" s="2" cm="1">
        <f t="array" ref="Q3">AVERAGE(ABS(M3:M24))</f>
        <v>17.302423134416784</v>
      </c>
      <c r="R3" s="2">
        <f>RSQ(B3:B24,D3:D24)</f>
        <v>0.77942763396721992</v>
      </c>
    </row>
    <row r="4" spans="1:18" ht="15" x14ac:dyDescent="0.25">
      <c r="A4" s="4">
        <v>42855</v>
      </c>
      <c r="B4" s="5">
        <v>68.431419825874201</v>
      </c>
      <c r="C4" s="9">
        <v>136.142293299426</v>
      </c>
      <c r="F4" s="2"/>
      <c r="G4" s="2"/>
      <c r="M4" s="2"/>
      <c r="N4" s="2"/>
      <c r="O4" s="2"/>
      <c r="P4" s="2"/>
      <c r="Q4" s="2"/>
      <c r="R4" s="2"/>
    </row>
    <row r="5" spans="1:18" ht="15" x14ac:dyDescent="0.25">
      <c r="A5" s="4">
        <v>42886</v>
      </c>
      <c r="B5" s="5">
        <v>79.256681556765798</v>
      </c>
      <c r="C5" s="9">
        <v>148.49902489052701</v>
      </c>
      <c r="D5" s="2">
        <v>118.986870449978</v>
      </c>
      <c r="F5" s="2">
        <f>B5-C5</f>
        <v>-69.242343333761212</v>
      </c>
      <c r="G5" s="2">
        <f t="shared" ref="G5:G22" si="0">F5^2</f>
        <v>4794.502110350466</v>
      </c>
      <c r="M5" s="2">
        <f>B5-D5</f>
        <v>-39.730188893212201</v>
      </c>
      <c r="N5" s="2">
        <f t="shared" ref="N5:N22" si="1">M5^2</f>
        <v>1578.4879094903222</v>
      </c>
      <c r="O5" s="2"/>
      <c r="P5" s="2"/>
      <c r="Q5" s="2"/>
      <c r="R5" s="2"/>
    </row>
    <row r="6" spans="1:18" ht="15" x14ac:dyDescent="0.25">
      <c r="A6" s="4">
        <v>42916</v>
      </c>
      <c r="B6" s="5">
        <v>146.060466777301</v>
      </c>
      <c r="C6" s="9">
        <v>161.325622476587</v>
      </c>
      <c r="D6" s="2">
        <v>125.205873535262</v>
      </c>
      <c r="F6" s="2">
        <f>B6-C6</f>
        <v>-15.265155699285998</v>
      </c>
      <c r="G6" s="2">
        <f t="shared" si="0"/>
        <v>233.02497852344379</v>
      </c>
      <c r="M6" s="2">
        <f>B6-D6</f>
        <v>20.854593242039002</v>
      </c>
      <c r="N6" s="2">
        <f t="shared" si="1"/>
        <v>434.91405929089882</v>
      </c>
      <c r="O6" s="2"/>
      <c r="P6" s="2"/>
      <c r="Q6" s="2"/>
      <c r="R6" s="2"/>
    </row>
    <row r="7" spans="1:18" ht="15" x14ac:dyDescent="0.25">
      <c r="A7" s="4">
        <v>42947</v>
      </c>
      <c r="B7" s="5">
        <v>105.382041802521</v>
      </c>
      <c r="C7" s="9">
        <v>175.95049817723699</v>
      </c>
      <c r="D7" s="2">
        <v>151.42916554954701</v>
      </c>
      <c r="F7" s="2">
        <f>B7-C7</f>
        <v>-70.568456374715993</v>
      </c>
      <c r="G7" s="2">
        <f t="shared" si="0"/>
        <v>4979.9070351101946</v>
      </c>
      <c r="M7" s="2">
        <f>B7-D7</f>
        <v>-46.047123747026006</v>
      </c>
      <c r="N7" s="2">
        <f t="shared" si="1"/>
        <v>2120.3376053739262</v>
      </c>
      <c r="O7" s="2"/>
      <c r="P7" s="2"/>
      <c r="Q7" s="2"/>
      <c r="R7" s="2"/>
    </row>
    <row r="8" spans="1:18" ht="15" x14ac:dyDescent="0.25">
      <c r="A8" s="4">
        <v>42978</v>
      </c>
      <c r="B8" s="5">
        <v>57.642614674688303</v>
      </c>
      <c r="C8" s="9">
        <v>117.813955686277</v>
      </c>
      <c r="D8" s="2">
        <v>86.877238345564194</v>
      </c>
      <c r="F8" s="2">
        <f>B8-C8</f>
        <v>-60.171341011588694</v>
      </c>
      <c r="G8" s="2">
        <f t="shared" si="0"/>
        <v>3620.5902791328954</v>
      </c>
      <c r="M8" s="2">
        <f>B8-D8</f>
        <v>-29.234623670875891</v>
      </c>
      <c r="N8" s="2">
        <f t="shared" si="1"/>
        <v>854.663221177737</v>
      </c>
      <c r="O8" s="2"/>
      <c r="P8" s="2"/>
      <c r="Q8" s="2"/>
      <c r="R8" s="2"/>
    </row>
    <row r="9" spans="1:18" ht="15" x14ac:dyDescent="0.25">
      <c r="A9" s="4">
        <v>43008</v>
      </c>
      <c r="B9" s="5">
        <v>49.2105982970334</v>
      </c>
      <c r="C9" s="9">
        <v>95.265405293756302</v>
      </c>
      <c r="D9" s="2">
        <v>78.3850890103962</v>
      </c>
      <c r="F9" s="2">
        <f>B9-C9</f>
        <v>-46.054806996722903</v>
      </c>
      <c r="G9" s="2">
        <f t="shared" si="0"/>
        <v>2121.0452475053967</v>
      </c>
      <c r="M9" s="2">
        <f>B9-D9</f>
        <v>-29.1744907133628</v>
      </c>
      <c r="N9" s="2">
        <f t="shared" si="1"/>
        <v>851.1509083840923</v>
      </c>
      <c r="O9" s="2"/>
      <c r="P9" s="2"/>
      <c r="Q9" s="2"/>
      <c r="R9" s="2"/>
    </row>
    <row r="10" spans="1:18" ht="15" x14ac:dyDescent="0.25">
      <c r="A10" s="4">
        <v>43039</v>
      </c>
      <c r="B10" s="5">
        <v>43.202514649955901</v>
      </c>
      <c r="C10" s="9">
        <v>46.8253614234374</v>
      </c>
      <c r="D10" s="2">
        <v>36.256994312572402</v>
      </c>
      <c r="F10" s="2">
        <f>B10-C10</f>
        <v>-3.6228467734814984</v>
      </c>
      <c r="G10" s="2">
        <f t="shared" si="0"/>
        <v>13.125018744125304</v>
      </c>
      <c r="M10" s="2">
        <f>B10-D10</f>
        <v>6.9455203373834991</v>
      </c>
      <c r="N10" s="2">
        <f t="shared" si="1"/>
        <v>48.240252757007795</v>
      </c>
      <c r="O10" s="2"/>
      <c r="P10" s="2"/>
      <c r="Q10" s="2"/>
      <c r="R10" s="2"/>
    </row>
    <row r="11" spans="1:18" ht="15" x14ac:dyDescent="0.25">
      <c r="A11" s="4">
        <v>43069</v>
      </c>
      <c r="B11" s="5">
        <v>17.8303628452787</v>
      </c>
      <c r="C11" s="9">
        <v>20.691848419740602</v>
      </c>
      <c r="D11" s="2">
        <v>17.619978713359199</v>
      </c>
      <c r="F11" s="2">
        <f>B11-C11</f>
        <v>-2.8614855744619021</v>
      </c>
      <c r="G11" s="2">
        <f t="shared" si="0"/>
        <v>8.1880996928535623</v>
      </c>
      <c r="M11" s="2">
        <f>B11-D11</f>
        <v>0.21038413191950056</v>
      </c>
      <c r="N11" s="2">
        <f t="shared" si="1"/>
        <v>4.4261482963521816E-2</v>
      </c>
      <c r="O11" s="2"/>
      <c r="P11" s="2"/>
      <c r="Q11" s="2"/>
      <c r="R11" s="2"/>
    </row>
    <row r="12" spans="1:18" ht="15" x14ac:dyDescent="0.25">
      <c r="A12" s="4">
        <v>43100</v>
      </c>
      <c r="B12" s="5">
        <v>7.6511624454298497</v>
      </c>
      <c r="C12" s="9">
        <v>12.2456121957539</v>
      </c>
      <c r="D12" s="2">
        <v>12.3550611469168</v>
      </c>
      <c r="F12" s="2">
        <f>B12-C12</f>
        <v>-4.59444975032405</v>
      </c>
      <c r="G12" s="2">
        <f t="shared" si="0"/>
        <v>21.108968508252726</v>
      </c>
      <c r="M12" s="2">
        <f>B12-D12</f>
        <v>-4.70389870148695</v>
      </c>
      <c r="N12" s="2">
        <f t="shared" si="1"/>
        <v>22.126662993850616</v>
      </c>
      <c r="O12" s="2"/>
      <c r="P12" s="2"/>
      <c r="Q12" s="2"/>
      <c r="R12" s="2"/>
    </row>
    <row r="13" spans="1:18" ht="15" x14ac:dyDescent="0.25">
      <c r="A13" s="4">
        <v>43131</v>
      </c>
      <c r="B13" s="5">
        <v>8.3465883128760705</v>
      </c>
      <c r="C13" s="9">
        <v>9.3333803096357908</v>
      </c>
      <c r="D13" s="2">
        <v>9.3334035957363195</v>
      </c>
      <c r="F13" s="2">
        <f>B13-C13</f>
        <v>-0.98679199675972029</v>
      </c>
      <c r="G13" s="2">
        <f t="shared" si="0"/>
        <v>0.97375844486903584</v>
      </c>
      <c r="M13" s="2">
        <f>B13-D13</f>
        <v>-0.986815282860249</v>
      </c>
      <c r="N13" s="2">
        <f t="shared" si="1"/>
        <v>0.9738044024865532</v>
      </c>
      <c r="O13" s="2"/>
      <c r="P13" s="2"/>
      <c r="Q13" s="2"/>
      <c r="R13" s="2"/>
    </row>
    <row r="14" spans="1:18" ht="15" x14ac:dyDescent="0.25">
      <c r="A14" s="4">
        <v>43159</v>
      </c>
      <c r="B14" s="5">
        <v>9.50737220334379</v>
      </c>
      <c r="C14" s="9">
        <v>9.3317211535434499</v>
      </c>
      <c r="D14" s="2">
        <v>9.3315198381766908</v>
      </c>
      <c r="F14" s="2">
        <f>B14-C14</f>
        <v>0.17565104980034008</v>
      </c>
      <c r="G14" s="2">
        <f t="shared" si="0"/>
        <v>3.0853291295961548E-2</v>
      </c>
      <c r="M14" s="2">
        <f>B14-D14</f>
        <v>0.17585236516709912</v>
      </c>
      <c r="N14" s="2">
        <f t="shared" si="1"/>
        <v>3.0924054334862776E-2</v>
      </c>
      <c r="O14" s="2"/>
      <c r="P14" s="2"/>
      <c r="Q14" s="2"/>
      <c r="R14" s="2" t="s">
        <v>11</v>
      </c>
    </row>
    <row r="15" spans="1:18" ht="15" x14ac:dyDescent="0.25">
      <c r="A15" s="4">
        <v>43190</v>
      </c>
      <c r="B15" s="5">
        <v>25.647794692929899</v>
      </c>
      <c r="C15" s="9">
        <v>9.29861541089425</v>
      </c>
      <c r="D15" s="2">
        <v>9.3831754727874301</v>
      </c>
      <c r="F15" s="2">
        <f>B15-C15</f>
        <v>16.349179282035649</v>
      </c>
      <c r="G15" s="2">
        <f t="shared" si="0"/>
        <v>267.29566319614372</v>
      </c>
      <c r="M15" s="2">
        <f>B15-D15</f>
        <v>16.264619220142471</v>
      </c>
      <c r="N15" s="2">
        <f t="shared" si="1"/>
        <v>264.53783837622791</v>
      </c>
      <c r="O15" s="2"/>
      <c r="P15" s="2"/>
      <c r="Q15" s="2"/>
      <c r="R15" s="2"/>
    </row>
    <row r="16" spans="1:18" ht="15" x14ac:dyDescent="0.25">
      <c r="A16" s="4">
        <v>43220</v>
      </c>
      <c r="B16" s="5">
        <v>40.793260013794203</v>
      </c>
      <c r="C16" s="9">
        <v>115.686453755112</v>
      </c>
      <c r="D16" s="2">
        <v>99.391632057254895</v>
      </c>
      <c r="F16" s="2">
        <f>B16-C16</f>
        <v>-74.893193741317788</v>
      </c>
      <c r="G16" s="2">
        <f t="shared" si="0"/>
        <v>5608.990468774562</v>
      </c>
      <c r="M16" s="2">
        <f>B16-D16</f>
        <v>-58.598372043460692</v>
      </c>
      <c r="N16" s="2">
        <f t="shared" si="1"/>
        <v>3433.7692061438356</v>
      </c>
      <c r="O16" s="2"/>
      <c r="P16" s="2"/>
      <c r="Q16" s="2"/>
      <c r="R16" s="2"/>
    </row>
    <row r="17" spans="1:18" ht="15" x14ac:dyDescent="0.25">
      <c r="A17" s="4">
        <v>43251</v>
      </c>
      <c r="B17" s="5">
        <v>82.968405351420998</v>
      </c>
      <c r="C17" s="9">
        <v>168.74524489297099</v>
      </c>
      <c r="D17" s="2">
        <v>125.053922442252</v>
      </c>
      <c r="F17" s="2">
        <f>B17-C17</f>
        <v>-85.77683954154999</v>
      </c>
      <c r="G17" s="2">
        <f t="shared" si="0"/>
        <v>7357.6662017368135</v>
      </c>
      <c r="M17" s="2">
        <f>B17-D17</f>
        <v>-42.085517090831004</v>
      </c>
      <c r="N17" s="2">
        <f t="shared" si="1"/>
        <v>1771.1907488026286</v>
      </c>
      <c r="O17" s="2"/>
      <c r="P17" s="2"/>
      <c r="Q17" s="2"/>
      <c r="R17" s="2"/>
    </row>
    <row r="18" spans="1:18" ht="15" x14ac:dyDescent="0.25">
      <c r="A18" s="4">
        <v>43281</v>
      </c>
      <c r="B18" s="5">
        <v>79.651879650018003</v>
      </c>
      <c r="F18" s="2"/>
      <c r="G18" s="2"/>
      <c r="M18" s="2"/>
      <c r="N18" s="2"/>
      <c r="O18" s="2"/>
      <c r="P18" s="2"/>
      <c r="Q18" s="2"/>
      <c r="R18" s="2"/>
    </row>
    <row r="19" spans="1:18" ht="15" x14ac:dyDescent="0.25">
      <c r="A19" s="4">
        <v>43312</v>
      </c>
      <c r="B19" s="5">
        <v>84.903044413436405</v>
      </c>
      <c r="C19" s="9">
        <v>165.31910976005699</v>
      </c>
      <c r="D19" s="9">
        <v>95.515464641824494</v>
      </c>
      <c r="F19" s="2">
        <f>B19-C20</f>
        <v>-68.638385041806586</v>
      </c>
      <c r="G19" s="2">
        <f t="shared" si="0"/>
        <v>4711.2279011472983</v>
      </c>
      <c r="M19" s="2">
        <f>B19-D19</f>
        <v>-10.612420228388089</v>
      </c>
      <c r="N19" s="2">
        <f t="shared" si="1"/>
        <v>112.6234631039007</v>
      </c>
      <c r="O19" s="2"/>
      <c r="P19" s="2"/>
      <c r="Q19" s="2"/>
      <c r="R19" s="2"/>
    </row>
    <row r="20" spans="1:18" ht="15" x14ac:dyDescent="0.25">
      <c r="A20" s="4">
        <v>43343</v>
      </c>
      <c r="B20" s="5">
        <v>71.747495099333193</v>
      </c>
      <c r="C20" s="9">
        <v>153.54142945524299</v>
      </c>
      <c r="D20" s="2">
        <v>110.568340297551</v>
      </c>
      <c r="F20" s="2">
        <f>B20-C21</f>
        <v>-29.451366202061806</v>
      </c>
      <c r="G20" s="2">
        <f t="shared" si="0"/>
        <v>867.38297116794843</v>
      </c>
      <c r="M20" s="2">
        <f>B20-D20</f>
        <v>-38.82084519821781</v>
      </c>
      <c r="N20" s="2">
        <f t="shared" si="1"/>
        <v>1507.0580219039907</v>
      </c>
      <c r="O20" s="2"/>
      <c r="P20" s="2"/>
      <c r="Q20" s="2"/>
      <c r="R20" s="2"/>
    </row>
    <row r="21" spans="1:18" ht="15" x14ac:dyDescent="0.25">
      <c r="A21" s="4">
        <v>43373</v>
      </c>
      <c r="B21" s="5">
        <v>50.521733374125702</v>
      </c>
      <c r="C21" s="9">
        <v>101.198861301395</v>
      </c>
      <c r="D21" s="2">
        <v>70.998853756337496</v>
      </c>
      <c r="F21" s="2">
        <f>B21-C22</f>
        <v>-5.2507896504290983</v>
      </c>
      <c r="G21" s="2">
        <f t="shared" si="0"/>
        <v>27.570791953053334</v>
      </c>
      <c r="M21" s="2">
        <f>B21-D21</f>
        <v>-20.477120382211794</v>
      </c>
      <c r="N21" s="2">
        <f t="shared" si="1"/>
        <v>419.3124591475937</v>
      </c>
      <c r="O21" s="2"/>
      <c r="P21" s="2"/>
      <c r="Q21" s="2"/>
      <c r="R21" s="2"/>
    </row>
    <row r="22" spans="1:18" ht="15" x14ac:dyDescent="0.25">
      <c r="A22" s="4">
        <v>43404</v>
      </c>
      <c r="B22" s="5">
        <v>25.6477947260951</v>
      </c>
      <c r="C22" s="9">
        <v>55.7725230245548</v>
      </c>
      <c r="D22" s="2">
        <v>41.3787184346793</v>
      </c>
      <c r="F22" s="2">
        <f>B22-C23</f>
        <v>16.316329784995499</v>
      </c>
      <c r="G22" s="2">
        <f t="shared" si="0"/>
        <v>266.22261765273129</v>
      </c>
      <c r="M22" s="2">
        <f>B22-D22</f>
        <v>-15.7309237085842</v>
      </c>
      <c r="N22" s="2">
        <f t="shared" si="1"/>
        <v>247.46196072529648</v>
      </c>
      <c r="O22" s="2"/>
      <c r="P22" s="2"/>
      <c r="Q22" s="2"/>
      <c r="R22" s="2"/>
    </row>
    <row r="23" spans="1:18" ht="15" x14ac:dyDescent="0.25">
      <c r="A23" s="4">
        <v>43434</v>
      </c>
      <c r="B23" s="5">
        <v>9.8943001484078898</v>
      </c>
      <c r="C23" s="9">
        <v>9.3314649410996005</v>
      </c>
      <c r="F23" s="2"/>
      <c r="G23" s="2"/>
      <c r="M23" s="2"/>
      <c r="N23" s="2"/>
      <c r="O23" s="1" t="s">
        <v>11</v>
      </c>
    </row>
    <row r="24" spans="1:18" ht="15" x14ac:dyDescent="0.25">
      <c r="A24" s="4">
        <v>43465</v>
      </c>
      <c r="B24" s="5">
        <v>6.5224994590091203</v>
      </c>
      <c r="F24" s="2"/>
      <c r="G24" s="2"/>
      <c r="M24" s="2"/>
      <c r="N24" s="2"/>
    </row>
    <row r="25" spans="1:18" x14ac:dyDescent="0.25">
      <c r="F25" s="2"/>
      <c r="G25" s="2"/>
    </row>
    <row r="26" spans="1:18" x14ac:dyDescent="0.25">
      <c r="F26" s="2"/>
      <c r="G26" s="2"/>
    </row>
    <row r="27" spans="1:18" x14ac:dyDescent="0.25">
      <c r="F27" s="2"/>
      <c r="G27" s="2"/>
    </row>
    <row r="28" spans="1:18" x14ac:dyDescent="0.25">
      <c r="F28" s="2"/>
      <c r="G28" s="2"/>
    </row>
    <row r="29" spans="1:18" x14ac:dyDescent="0.25">
      <c r="F29" s="2"/>
      <c r="G29" s="2"/>
    </row>
    <row r="30" spans="1:18" x14ac:dyDescent="0.25">
      <c r="F30" s="2"/>
      <c r="G30" s="2"/>
    </row>
    <row r="31" spans="1:18" x14ac:dyDescent="0.25">
      <c r="A31" s="4"/>
      <c r="F31" s="2"/>
      <c r="G31" s="2"/>
    </row>
    <row r="32" spans="1:18" x14ac:dyDescent="0.25">
      <c r="A32" s="4"/>
      <c r="F32" s="2"/>
      <c r="G32" s="2"/>
    </row>
    <row r="33" spans="1:7" x14ac:dyDescent="0.25">
      <c r="A33" s="4"/>
      <c r="F33" s="2"/>
      <c r="G33" s="2"/>
    </row>
    <row r="34" spans="1:7" x14ac:dyDescent="0.25">
      <c r="A34" s="4"/>
      <c r="F34" s="2"/>
      <c r="G34" s="2"/>
    </row>
    <row r="35" spans="1:7" x14ac:dyDescent="0.25">
      <c r="A35" s="4"/>
      <c r="F35" s="2"/>
      <c r="G35" s="2"/>
    </row>
    <row r="36" spans="1:7" x14ac:dyDescent="0.25">
      <c r="A36" s="4"/>
      <c r="F36" s="2"/>
      <c r="G36" s="2"/>
    </row>
    <row r="37" spans="1:7" x14ac:dyDescent="0.25">
      <c r="A37" s="4"/>
      <c r="F37" s="2"/>
      <c r="G37" s="2"/>
    </row>
    <row r="38" spans="1:7" x14ac:dyDescent="0.25">
      <c r="A38" s="4"/>
      <c r="F38" s="2"/>
      <c r="G38" s="2"/>
    </row>
    <row r="39" spans="1:7" x14ac:dyDescent="0.25">
      <c r="A39" s="4"/>
      <c r="F39" s="2"/>
      <c r="G39" s="2"/>
    </row>
    <row r="40" spans="1:7" x14ac:dyDescent="0.25">
      <c r="A40" s="4"/>
      <c r="F40" s="2"/>
      <c r="G40" s="2"/>
    </row>
    <row r="41" spans="1:7" x14ac:dyDescent="0.25">
      <c r="A41" s="4"/>
      <c r="F41" s="2"/>
      <c r="G41" s="2"/>
    </row>
    <row r="42" spans="1:7" x14ac:dyDescent="0.25">
      <c r="A42" s="4"/>
      <c r="F42" s="2"/>
      <c r="G42" s="2"/>
    </row>
    <row r="43" spans="1:7" ht="15" x14ac:dyDescent="0.25">
      <c r="C43" s="10"/>
      <c r="D43" s="3"/>
    </row>
    <row r="44" spans="1:7" ht="15" x14ac:dyDescent="0.25">
      <c r="B44" s="3"/>
      <c r="C44" s="10"/>
      <c r="D44" s="3"/>
    </row>
    <row r="45" spans="1:7" ht="15" x14ac:dyDescent="0.25">
      <c r="B45" s="3"/>
      <c r="C45" s="10"/>
      <c r="D45" s="3"/>
    </row>
    <row r="46" spans="1:7" ht="15" x14ac:dyDescent="0.25">
      <c r="B46" s="3"/>
      <c r="C46" s="10"/>
      <c r="D46" s="3"/>
    </row>
    <row r="47" spans="1:7" ht="15" x14ac:dyDescent="0.25">
      <c r="B47" s="3"/>
      <c r="C47" s="10"/>
      <c r="D47" s="3"/>
    </row>
    <row r="48" spans="1:7" ht="15" x14ac:dyDescent="0.25">
      <c r="B48" s="3"/>
      <c r="C48" s="10"/>
      <c r="D48" s="3"/>
    </row>
    <row r="49" spans="2:4" ht="15" x14ac:dyDescent="0.25">
      <c r="B49" s="3"/>
      <c r="C49" s="10"/>
      <c r="D49" s="3"/>
    </row>
    <row r="50" spans="2:4" ht="15" x14ac:dyDescent="0.25">
      <c r="B50" s="3"/>
      <c r="C50" s="10"/>
      <c r="D50" s="3"/>
    </row>
  </sheetData>
  <mergeCells count="3">
    <mergeCell ref="F1:K1"/>
    <mergeCell ref="A1:D1"/>
    <mergeCell ref="M1:R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BA33-3771-4FBA-9318-66B6D58DC1FC}">
  <dimension ref="A1:F5"/>
  <sheetViews>
    <sheetView workbookViewId="0">
      <selection activeCell="F14" sqref="F14"/>
    </sheetView>
  </sheetViews>
  <sheetFormatPr defaultRowHeight="15" x14ac:dyDescent="0.25"/>
  <cols>
    <col min="1" max="1" width="6" bestFit="1" customWidth="1"/>
    <col min="2" max="2" width="8.375" bestFit="1" customWidth="1"/>
    <col min="3" max="3" width="8.125" bestFit="1" customWidth="1"/>
    <col min="4" max="4" width="14.625" customWidth="1"/>
    <col min="5" max="5" width="16.375" customWidth="1"/>
    <col min="6" max="6" width="18.25" customWidth="1"/>
  </cols>
  <sheetData>
    <row r="1" spans="1:6" ht="15.75" thickBot="1" x14ac:dyDescent="0.3">
      <c r="A1" s="15" t="s">
        <v>18</v>
      </c>
      <c r="B1" s="15" t="s">
        <v>19</v>
      </c>
      <c r="C1" s="15" t="s">
        <v>20</v>
      </c>
      <c r="D1" s="16" t="s">
        <v>21</v>
      </c>
      <c r="E1" s="17" t="s">
        <v>22</v>
      </c>
      <c r="F1" s="16" t="s">
        <v>23</v>
      </c>
    </row>
    <row r="2" spans="1:6" ht="25.5" x14ac:dyDescent="0.25">
      <c r="A2" s="18" t="s">
        <v>13</v>
      </c>
      <c r="B2" s="18">
        <v>38.099153800000003</v>
      </c>
      <c r="C2" s="18">
        <v>-121.49933</v>
      </c>
      <c r="D2" s="19" t="s">
        <v>24</v>
      </c>
      <c r="E2" s="20" t="s">
        <v>25</v>
      </c>
      <c r="F2" s="19" t="s">
        <v>26</v>
      </c>
    </row>
    <row r="3" spans="1:6" ht="25.5" x14ac:dyDescent="0.25">
      <c r="A3" s="18" t="s">
        <v>14</v>
      </c>
      <c r="B3" s="18">
        <v>38.109000000000002</v>
      </c>
      <c r="C3" s="18">
        <v>-121.535</v>
      </c>
      <c r="D3" s="19" t="s">
        <v>27</v>
      </c>
      <c r="E3" s="20" t="s">
        <v>28</v>
      </c>
      <c r="F3" s="19" t="s">
        <v>29</v>
      </c>
    </row>
    <row r="4" spans="1:6" ht="25.5" x14ac:dyDescent="0.25">
      <c r="A4" s="18" t="s">
        <v>15</v>
      </c>
      <c r="B4" s="18">
        <v>44.691000000000003</v>
      </c>
      <c r="C4" s="18">
        <v>-93.057599999999994</v>
      </c>
      <c r="D4" s="19" t="s">
        <v>30</v>
      </c>
      <c r="E4" s="20" t="s">
        <v>31</v>
      </c>
      <c r="F4" s="19" t="s">
        <v>32</v>
      </c>
    </row>
    <row r="5" spans="1:6" ht="26.25" thickBot="1" x14ac:dyDescent="0.3">
      <c r="A5" s="21" t="s">
        <v>16</v>
      </c>
      <c r="B5" s="21">
        <v>44.694600000000001</v>
      </c>
      <c r="C5" s="21">
        <v>-93.057760000000002</v>
      </c>
      <c r="D5" s="22" t="s">
        <v>30</v>
      </c>
      <c r="E5" s="23" t="s">
        <v>33</v>
      </c>
      <c r="F5" s="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US-Bi1</vt:lpstr>
      <vt:lpstr>US-Bi2</vt:lpstr>
      <vt:lpstr>US-Ro5</vt:lpstr>
      <vt:lpstr>US-Ro6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Yilkal Gebeyehu</dc:creator>
  <cp:lastModifiedBy>Yilkal Gebeyehu</cp:lastModifiedBy>
  <dcterms:created xsi:type="dcterms:W3CDTF">2015-06-05T18:17:20Z</dcterms:created>
  <dcterms:modified xsi:type="dcterms:W3CDTF">2024-01-23T11:42:09Z</dcterms:modified>
</cp:coreProperties>
</file>