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eessexcollegeac-my.sharepoint.com/personal/50553111_student_southessex_ac_uk/Documents/T-Level 2021/Employer Set Project/Example 2/Task 1/"/>
    </mc:Choice>
  </mc:AlternateContent>
  <xr:revisionPtr revIDLastSave="76" documentId="8_{6A30D4B7-208A-4443-B00B-81176F606D2D}" xr6:coauthVersionLast="47" xr6:coauthVersionMax="47" xr10:uidLastSave="{C76FAD1F-0CCE-4958-AC35-1D9A51CBEDB2}"/>
  <bookViews>
    <workbookView minimized="1" xWindow="-10380" yWindow="6555" windowWidth="21600" windowHeight="11385" xr2:uid="{7F2393D8-6E21-4A3C-BE1A-B84E343C53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62" i="1" l="1"/>
  <c r="E40" i="1"/>
  <c r="F39" i="1"/>
  <c r="E29" i="1"/>
  <c r="F28" i="1"/>
  <c r="D41" i="1"/>
  <c r="D30" i="1"/>
  <c r="F27" i="1"/>
  <c r="F54" i="1"/>
  <c r="F55" i="1"/>
  <c r="F56" i="1"/>
  <c r="F57" i="1"/>
  <c r="F58" i="1"/>
  <c r="F59" i="1"/>
  <c r="F53" i="1"/>
  <c r="F44" i="1"/>
  <c r="F45" i="1"/>
  <c r="F46" i="1"/>
  <c r="F47" i="1"/>
  <c r="F48" i="1"/>
  <c r="F49" i="1"/>
  <c r="F43" i="1"/>
  <c r="F33" i="1"/>
  <c r="F34" i="1"/>
  <c r="F35" i="1"/>
  <c r="F36" i="1"/>
  <c r="F37" i="1"/>
  <c r="F38" i="1"/>
  <c r="F32" i="1"/>
  <c r="F21" i="1"/>
  <c r="F22" i="1"/>
  <c r="F23" i="1"/>
  <c r="F24" i="1"/>
  <c r="F25" i="1"/>
  <c r="F26" i="1"/>
  <c r="F17" i="1"/>
  <c r="F12" i="1"/>
  <c r="F13" i="1"/>
  <c r="F14" i="1"/>
  <c r="F15" i="1"/>
  <c r="F16" i="1"/>
  <c r="F11" i="1"/>
  <c r="B67" i="1"/>
  <c r="B72" i="1"/>
  <c r="E60" i="1"/>
  <c r="D61" i="1" s="1"/>
  <c r="E50" i="1"/>
  <c r="D51" i="1" s="1"/>
  <c r="E18" i="1"/>
  <c r="D19" i="1" s="1"/>
  <c r="B6" i="1"/>
  <c r="B7" i="1" s="1"/>
  <c r="D7" i="1" l="1"/>
</calcChain>
</file>

<file path=xl/sharedStrings.xml><?xml version="1.0" encoding="utf-8"?>
<sst xmlns="http://schemas.openxmlformats.org/spreadsheetml/2006/main" count="83" uniqueCount="64">
  <si>
    <t>Hours per Week</t>
  </si>
  <si>
    <t>Timing</t>
  </si>
  <si>
    <t>Days per Week</t>
  </si>
  <si>
    <t>Hours per Day</t>
  </si>
  <si>
    <t>Staff</t>
  </si>
  <si>
    <t>Name</t>
  </si>
  <si>
    <t>Job Desc</t>
  </si>
  <si>
    <t>Sarah O'Toole</t>
  </si>
  <si>
    <t>Ahad Shafiq</t>
  </si>
  <si>
    <t>Terry Duran</t>
  </si>
  <si>
    <t>Gina Diaz</t>
  </si>
  <si>
    <t>Marius Bronski</t>
  </si>
  <si>
    <t>Senior Software Engineer</t>
  </si>
  <si>
    <t>Junior Software Engineer</t>
  </si>
  <si>
    <t>Database Engineer</t>
  </si>
  <si>
    <t>Network Engineer</t>
  </si>
  <si>
    <t>Module 3</t>
  </si>
  <si>
    <t>Module 1</t>
  </si>
  <si>
    <t>Module 6</t>
  </si>
  <si>
    <t>Tasks</t>
  </si>
  <si>
    <t>Module 4</t>
  </si>
  <si>
    <t>Pay (Hourly)</t>
  </si>
  <si>
    <t>Upgrade Infrastructure</t>
  </si>
  <si>
    <t>Fixing Major Fault</t>
  </si>
  <si>
    <t>User Training</t>
  </si>
  <si>
    <t>User/Acceptance Testing</t>
  </si>
  <si>
    <t>Fixing Major Fault (x2)</t>
  </si>
  <si>
    <t xml:space="preserve">Hours </t>
  </si>
  <si>
    <t>TOTAL HOURS</t>
  </si>
  <si>
    <t>Module 2</t>
  </si>
  <si>
    <t>Create Test Plan</t>
  </si>
  <si>
    <t>Unit Testing</t>
  </si>
  <si>
    <t>Integration Testing</t>
  </si>
  <si>
    <t>Minor Fault (x3)</t>
  </si>
  <si>
    <t>Deploy Module</t>
  </si>
  <si>
    <t>Minor Fault (x6)</t>
  </si>
  <si>
    <t xml:space="preserve">Unit Testing </t>
  </si>
  <si>
    <t xml:space="preserve">Integration Testing </t>
  </si>
  <si>
    <t xml:space="preserve">Deploy Modules </t>
  </si>
  <si>
    <t>Deploy Modules</t>
  </si>
  <si>
    <t>TOTAL PAY</t>
  </si>
  <si>
    <t>Estimated Hours Required</t>
  </si>
  <si>
    <t xml:space="preserve">Financial Plan </t>
  </si>
  <si>
    <t>Software Development Base Fee</t>
  </si>
  <si>
    <t>Cost of training internal staff</t>
  </si>
  <si>
    <t>Cost of equipment upgrades</t>
  </si>
  <si>
    <t>Cost of new server (Option 1)</t>
  </si>
  <si>
    <t>Cost of infrastructure Upgrades</t>
  </si>
  <si>
    <t>Project Leaders Pay</t>
  </si>
  <si>
    <t>Additional Network Technician</t>
  </si>
  <si>
    <t>Maintenance Costs</t>
  </si>
  <si>
    <t>TOTAL</t>
  </si>
  <si>
    <t>p/d</t>
  </si>
  <si>
    <t>p/m</t>
  </si>
  <si>
    <t>Requested Hours for Whole Project</t>
  </si>
  <si>
    <t xml:space="preserve">Days </t>
  </si>
  <si>
    <t>Deploy Modules (x1.5)</t>
  </si>
  <si>
    <t>Integration Testing (x1.5)</t>
  </si>
  <si>
    <t>Unit Testing (x1.5)</t>
  </si>
  <si>
    <t>Module 5 (1 quarter)</t>
  </si>
  <si>
    <t>Module 5 (three quarters)</t>
  </si>
  <si>
    <t>Deploy Module (x2)</t>
  </si>
  <si>
    <t xml:space="preserve">Create Test Plan </t>
  </si>
  <si>
    <t>TOTAL STAFF 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</si>
</sst>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£&quot;#,##0;[Red]\-&quot;£&quot;#,##0"/>
    <numFmt numFmtId="8" formatCode="&quot;£&quot;#,##0.00;[Red]\-&quot;£&quot;#,##0.00"/>
    <numFmt numFmtId="44" formatCode="_-&quot;£&quot;* #,##0.00_-;\-&quot;£&quot;* #,##0.00_-;_-&quot;£&quot;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4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/>
    <xf numFmtId="6" fontId="0" fillId="0" borderId="1" xfId="0" applyNumberFormat="1" applyBorder="1"/>
    <xf numFmtId="8" fontId="0" fillId="0" borderId="1" xfId="0" applyNumberFormat="1" applyBorder="1"/>
    <xf numFmtId="0" fontId="0" fillId="0" borderId="8" xfId="0" applyFill="1" applyBorder="1"/>
    <xf numFmtId="0" fontId="0" fillId="0" borderId="1" xfId="0" applyFill="1" applyBorder="1"/>
    <xf numFmtId="0" fontId="0" fillId="0" borderId="9" xfId="0" applyBorder="1"/>
    <xf numFmtId="0" fontId="0" fillId="2" borderId="10" xfId="0" applyFill="1" applyBorder="1"/>
    <xf numFmtId="44" fontId="0" fillId="2" borderId="10" xfId="1" applyFont="1" applyFill="1" applyBorder="1"/>
    <xf numFmtId="44" fontId="0" fillId="0" borderId="1" xfId="1" applyFont="1" applyBorder="1"/>
    <xf numFmtId="0" fontId="0" fillId="3" borderId="12" xfId="0" applyFill="1" applyBorder="1"/>
    <xf numFmtId="6" fontId="0" fillId="3" borderId="12" xfId="0" applyNumberFormat="1" applyFill="1" applyBorder="1"/>
    <xf numFmtId="0" fontId="0" fillId="3" borderId="11" xfId="0" applyFill="1" applyBorder="1"/>
    <xf numFmtId="6" fontId="0" fillId="3" borderId="11" xfId="0" applyNumberFormat="1" applyFill="1" applyBorder="1"/>
    <xf numFmtId="8" fontId="0" fillId="3" borderId="11" xfId="0" applyNumberFormat="1" applyFill="1" applyBorder="1"/>
    <xf numFmtId="0" fontId="0" fillId="4" borderId="11" xfId="0" applyFill="1" applyBorder="1"/>
    <xf numFmtId="0" fontId="0" fillId="0" borderId="13" xfId="0" applyBorder="1"/>
    <xf numFmtId="6" fontId="0" fillId="0" borderId="13" xfId="0" applyNumberForma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1C9AD-497A-495E-8CC4-432094167E14}">
  <dimension ref="A3:F73"/>
  <sheetViews>
    <sheetView tabSelected="1" topLeftCell="A42" workbookViewId="0">
      <selection activeCell="D63" sqref="D63"/>
    </sheetView>
  </sheetViews>
  <sheetFormatPr defaultRowHeight="15" x14ac:dyDescent="0.25"/>
  <cols>
    <col min="1" max="1" width="32.85546875" bestFit="1" customWidth="1"/>
    <col min="2" max="2" width="23.85546875" bestFit="1" customWidth="1"/>
    <col min="3" max="3" width="25" customWidth="1"/>
    <col min="4" max="4" width="13.28515625" bestFit="1" customWidth="1"/>
    <col min="5" max="5" width="8.28515625" customWidth="1"/>
  </cols>
  <sheetData>
    <row r="3" spans="1:6" x14ac:dyDescent="0.25">
      <c r="A3" s="1" t="s">
        <v>1</v>
      </c>
      <c r="B3" s="2"/>
    </row>
    <row r="4" spans="1:6" x14ac:dyDescent="0.25">
      <c r="A4" s="3" t="s">
        <v>2</v>
      </c>
      <c r="B4" s="4">
        <v>5</v>
      </c>
    </row>
    <row r="5" spans="1:6" x14ac:dyDescent="0.25">
      <c r="A5" s="3" t="s">
        <v>3</v>
      </c>
      <c r="B5" s="4">
        <v>7</v>
      </c>
    </row>
    <row r="6" spans="1:6" x14ac:dyDescent="0.25">
      <c r="A6" s="1" t="s">
        <v>0</v>
      </c>
      <c r="B6" s="2">
        <f>B4*B5</f>
        <v>35</v>
      </c>
    </row>
    <row r="7" spans="1:6" x14ac:dyDescent="0.25">
      <c r="A7" s="5" t="s">
        <v>54</v>
      </c>
      <c r="B7" s="6">
        <f>B6*17</f>
        <v>595</v>
      </c>
      <c r="C7" t="s">
        <v>41</v>
      </c>
      <c r="D7">
        <f>SUM(E18+E29+E40+E50+E60)</f>
        <v>1193.5</v>
      </c>
    </row>
    <row r="9" spans="1:6" x14ac:dyDescent="0.25">
      <c r="A9" s="12" t="s">
        <v>4</v>
      </c>
      <c r="B9" s="12"/>
      <c r="C9" s="12"/>
      <c r="D9" s="12"/>
    </row>
    <row r="10" spans="1:6" x14ac:dyDescent="0.25">
      <c r="A10" s="7" t="s">
        <v>5</v>
      </c>
      <c r="B10" s="7" t="s">
        <v>6</v>
      </c>
      <c r="C10" s="7" t="s">
        <v>19</v>
      </c>
      <c r="D10" s="7" t="s">
        <v>21</v>
      </c>
      <c r="E10" s="11" t="s">
        <v>27</v>
      </c>
      <c r="F10" s="10" t="s">
        <v>55</v>
      </c>
    </row>
    <row r="11" spans="1:6" x14ac:dyDescent="0.25">
      <c r="A11" s="7" t="s">
        <v>7</v>
      </c>
      <c r="B11" s="7" t="s">
        <v>12</v>
      </c>
      <c r="C11" s="7" t="s">
        <v>20</v>
      </c>
      <c r="D11" s="8">
        <v>105</v>
      </c>
      <c r="E11" s="7">
        <v>115</v>
      </c>
      <c r="F11">
        <f>ROUNDUP(E11/7,0)</f>
        <v>17</v>
      </c>
    </row>
    <row r="12" spans="1:6" x14ac:dyDescent="0.25">
      <c r="A12" s="7"/>
      <c r="B12" s="7"/>
      <c r="C12" s="7" t="s">
        <v>26</v>
      </c>
      <c r="D12" s="7"/>
      <c r="E12" s="7">
        <v>28</v>
      </c>
      <c r="F12">
        <f t="shared" ref="F12:F16" si="0">ROUNDUP(E12/7,0)</f>
        <v>4</v>
      </c>
    </row>
    <row r="13" spans="1:6" x14ac:dyDescent="0.25">
      <c r="C13" s="11" t="s">
        <v>30</v>
      </c>
      <c r="D13" s="7"/>
      <c r="E13" s="7">
        <v>8</v>
      </c>
      <c r="F13">
        <f t="shared" si="0"/>
        <v>2</v>
      </c>
    </row>
    <row r="14" spans="1:6" x14ac:dyDescent="0.25">
      <c r="C14" s="11" t="s">
        <v>31</v>
      </c>
      <c r="D14" s="7"/>
      <c r="E14" s="11">
        <v>21</v>
      </c>
      <c r="F14">
        <f t="shared" si="0"/>
        <v>3</v>
      </c>
    </row>
    <row r="15" spans="1:6" x14ac:dyDescent="0.25">
      <c r="C15" s="11" t="s">
        <v>32</v>
      </c>
      <c r="D15" s="7"/>
      <c r="E15" s="11">
        <v>14</v>
      </c>
      <c r="F15">
        <f t="shared" si="0"/>
        <v>2</v>
      </c>
    </row>
    <row r="16" spans="1:6" x14ac:dyDescent="0.25">
      <c r="C16" s="11" t="s">
        <v>35</v>
      </c>
      <c r="D16" s="7"/>
      <c r="E16" s="11">
        <v>42</v>
      </c>
      <c r="F16">
        <f t="shared" si="0"/>
        <v>6</v>
      </c>
    </row>
    <row r="17" spans="1:6" x14ac:dyDescent="0.25">
      <c r="C17" s="11" t="s">
        <v>34</v>
      </c>
      <c r="D17" s="7"/>
      <c r="E17" s="11">
        <v>7</v>
      </c>
      <c r="F17">
        <f>ROUNDUP(E17/7,0)</f>
        <v>1</v>
      </c>
    </row>
    <row r="18" spans="1:6" x14ac:dyDescent="0.25">
      <c r="C18" s="21"/>
      <c r="D18" s="21" t="s">
        <v>28</v>
      </c>
      <c r="E18" s="21">
        <f>SUM(E11:E17)</f>
        <v>235</v>
      </c>
    </row>
    <row r="19" spans="1:6" x14ac:dyDescent="0.25">
      <c r="C19" s="16" t="s">
        <v>40</v>
      </c>
      <c r="D19" s="17">
        <f>D11*E18</f>
        <v>24675</v>
      </c>
      <c r="E19" s="16"/>
    </row>
    <row r="21" spans="1:6" x14ac:dyDescent="0.25">
      <c r="A21" s="7" t="s">
        <v>8</v>
      </c>
      <c r="B21" s="7" t="s">
        <v>13</v>
      </c>
      <c r="C21" s="7" t="s">
        <v>16</v>
      </c>
      <c r="D21" s="8">
        <v>25</v>
      </c>
      <c r="E21" s="7">
        <v>126</v>
      </c>
      <c r="F21">
        <f>ROUNDUP(E21/7,0)</f>
        <v>18</v>
      </c>
    </row>
    <row r="22" spans="1:6" x14ac:dyDescent="0.25">
      <c r="A22" s="7"/>
      <c r="B22" s="7"/>
      <c r="C22" s="11" t="s">
        <v>25</v>
      </c>
      <c r="D22" s="7"/>
      <c r="E22" s="7">
        <v>35</v>
      </c>
      <c r="F22">
        <f t="shared" ref="F22:F28" si="1">ROUNDUP(E22/7,0)</f>
        <v>5</v>
      </c>
    </row>
    <row r="23" spans="1:6" x14ac:dyDescent="0.25">
      <c r="C23" s="11" t="s">
        <v>58</v>
      </c>
      <c r="D23" s="7"/>
      <c r="E23" s="11">
        <v>31.5</v>
      </c>
      <c r="F23">
        <f t="shared" si="1"/>
        <v>5</v>
      </c>
    </row>
    <row r="24" spans="1:6" x14ac:dyDescent="0.25">
      <c r="C24" s="11" t="s">
        <v>57</v>
      </c>
      <c r="D24" s="7"/>
      <c r="E24" s="11">
        <v>21</v>
      </c>
      <c r="F24">
        <f t="shared" si="1"/>
        <v>3</v>
      </c>
    </row>
    <row r="25" spans="1:6" x14ac:dyDescent="0.25">
      <c r="C25" s="11" t="s">
        <v>33</v>
      </c>
      <c r="D25" s="7"/>
      <c r="E25" s="11">
        <v>21</v>
      </c>
      <c r="F25">
        <f t="shared" si="1"/>
        <v>3</v>
      </c>
    </row>
    <row r="26" spans="1:6" x14ac:dyDescent="0.25">
      <c r="C26" s="11" t="s">
        <v>61</v>
      </c>
      <c r="D26" s="7"/>
      <c r="E26" s="11">
        <v>14</v>
      </c>
      <c r="F26">
        <f t="shared" si="1"/>
        <v>2</v>
      </c>
    </row>
    <row r="27" spans="1:6" x14ac:dyDescent="0.25">
      <c r="C27" s="11" t="s">
        <v>59</v>
      </c>
      <c r="D27" s="7"/>
      <c r="E27" s="7">
        <v>28</v>
      </c>
      <c r="F27">
        <f t="shared" si="1"/>
        <v>4</v>
      </c>
    </row>
    <row r="28" spans="1:6" x14ac:dyDescent="0.25">
      <c r="C28" s="10" t="s">
        <v>62</v>
      </c>
      <c r="E28" s="10">
        <v>2</v>
      </c>
      <c r="F28">
        <f t="shared" si="1"/>
        <v>1</v>
      </c>
    </row>
    <row r="29" spans="1:6" x14ac:dyDescent="0.25">
      <c r="C29" s="21"/>
      <c r="D29" s="21" t="s">
        <v>28</v>
      </c>
      <c r="E29" s="21">
        <f>SUM(E21:E28)</f>
        <v>278.5</v>
      </c>
    </row>
    <row r="30" spans="1:6" x14ac:dyDescent="0.25">
      <c r="C30" s="18" t="s">
        <v>40</v>
      </c>
      <c r="D30" s="19">
        <f>D21*E29</f>
        <v>6962.5</v>
      </c>
      <c r="E30" s="18"/>
    </row>
    <row r="32" spans="1:6" x14ac:dyDescent="0.25">
      <c r="A32" s="7" t="s">
        <v>9</v>
      </c>
      <c r="B32" s="7" t="s">
        <v>13</v>
      </c>
      <c r="C32" s="7" t="s">
        <v>60</v>
      </c>
      <c r="D32" s="8">
        <v>45</v>
      </c>
      <c r="E32" s="11">
        <v>84</v>
      </c>
      <c r="F32">
        <f>ROUNDUP(E32/7,0)</f>
        <v>12</v>
      </c>
    </row>
    <row r="33" spans="1:6" x14ac:dyDescent="0.25">
      <c r="A33" s="7"/>
      <c r="B33" s="7"/>
      <c r="C33" s="11" t="s">
        <v>24</v>
      </c>
      <c r="D33" s="7"/>
      <c r="E33" s="11">
        <v>21</v>
      </c>
      <c r="F33">
        <f t="shared" ref="F33:F39" si="2">ROUNDUP(E33/7,0)</f>
        <v>3</v>
      </c>
    </row>
    <row r="34" spans="1:6" x14ac:dyDescent="0.25">
      <c r="C34" s="11" t="s">
        <v>29</v>
      </c>
      <c r="D34" s="7"/>
      <c r="E34" s="7">
        <v>70</v>
      </c>
      <c r="F34">
        <f t="shared" si="2"/>
        <v>10</v>
      </c>
    </row>
    <row r="35" spans="1:6" x14ac:dyDescent="0.25">
      <c r="C35" s="11" t="s">
        <v>58</v>
      </c>
      <c r="D35" s="7"/>
      <c r="E35" s="11">
        <v>31.5</v>
      </c>
      <c r="F35">
        <f t="shared" si="2"/>
        <v>5</v>
      </c>
    </row>
    <row r="36" spans="1:6" x14ac:dyDescent="0.25">
      <c r="C36" s="11" t="s">
        <v>57</v>
      </c>
      <c r="D36" s="7"/>
      <c r="E36" s="11">
        <v>21</v>
      </c>
      <c r="F36">
        <f t="shared" si="2"/>
        <v>3</v>
      </c>
    </row>
    <row r="37" spans="1:6" x14ac:dyDescent="0.25">
      <c r="C37" s="11" t="s">
        <v>33</v>
      </c>
      <c r="D37" s="7"/>
      <c r="E37" s="11">
        <v>21</v>
      </c>
      <c r="F37">
        <f t="shared" si="2"/>
        <v>3</v>
      </c>
    </row>
    <row r="38" spans="1:6" x14ac:dyDescent="0.25">
      <c r="C38" s="11" t="s">
        <v>56</v>
      </c>
      <c r="D38" s="7"/>
      <c r="E38" s="11">
        <v>10.5</v>
      </c>
      <c r="F38">
        <f t="shared" si="2"/>
        <v>2</v>
      </c>
    </row>
    <row r="39" spans="1:6" x14ac:dyDescent="0.25">
      <c r="C39" s="10" t="s">
        <v>30</v>
      </c>
      <c r="E39" s="10">
        <v>2</v>
      </c>
      <c r="F39">
        <f t="shared" si="2"/>
        <v>1</v>
      </c>
    </row>
    <row r="40" spans="1:6" x14ac:dyDescent="0.25">
      <c r="C40" s="21"/>
      <c r="D40" s="21" t="s">
        <v>28</v>
      </c>
      <c r="E40" s="21">
        <f>SUM(E32:E39)</f>
        <v>261</v>
      </c>
    </row>
    <row r="41" spans="1:6" x14ac:dyDescent="0.25">
      <c r="C41" s="18" t="s">
        <v>40</v>
      </c>
      <c r="D41" s="19">
        <f>D32*E40</f>
        <v>11745</v>
      </c>
      <c r="E41" s="18"/>
    </row>
    <row r="43" spans="1:6" x14ac:dyDescent="0.25">
      <c r="A43" s="7" t="s">
        <v>10</v>
      </c>
      <c r="B43" s="7" t="s">
        <v>14</v>
      </c>
      <c r="C43" s="7" t="s">
        <v>17</v>
      </c>
      <c r="D43" s="9">
        <v>47.5</v>
      </c>
      <c r="E43" s="11">
        <v>147</v>
      </c>
      <c r="F43">
        <f>ROUNDUP(E43/7,0)</f>
        <v>21</v>
      </c>
    </row>
    <row r="44" spans="1:6" x14ac:dyDescent="0.25">
      <c r="A44" s="7"/>
      <c r="B44" s="7"/>
      <c r="C44" s="11" t="s">
        <v>23</v>
      </c>
      <c r="D44" s="7"/>
      <c r="E44" s="11">
        <v>14</v>
      </c>
      <c r="F44">
        <f>ROUNDUP(E44/7,0)</f>
        <v>2</v>
      </c>
    </row>
    <row r="45" spans="1:6" x14ac:dyDescent="0.25">
      <c r="C45" s="11" t="s">
        <v>30</v>
      </c>
      <c r="D45" s="7"/>
      <c r="E45" s="11">
        <v>3</v>
      </c>
      <c r="F45">
        <f>ROUNDUP(E45/7,0)</f>
        <v>1</v>
      </c>
    </row>
    <row r="46" spans="1:6" x14ac:dyDescent="0.25">
      <c r="C46" s="11" t="s">
        <v>36</v>
      </c>
      <c r="D46" s="7"/>
      <c r="E46" s="11">
        <v>21</v>
      </c>
      <c r="F46">
        <f>ROUNDUP(E46/7,0)</f>
        <v>3</v>
      </c>
    </row>
    <row r="47" spans="1:6" x14ac:dyDescent="0.25">
      <c r="C47" s="11" t="s">
        <v>37</v>
      </c>
      <c r="D47" s="7"/>
      <c r="E47" s="11">
        <v>14</v>
      </c>
      <c r="F47">
        <f>ROUNDUP(E47/7,0)</f>
        <v>2</v>
      </c>
    </row>
    <row r="48" spans="1:6" x14ac:dyDescent="0.25">
      <c r="C48" s="11" t="s">
        <v>33</v>
      </c>
      <c r="D48" s="7"/>
      <c r="E48" s="11">
        <v>21</v>
      </c>
      <c r="F48">
        <f>ROUNDUP(E48/7,0)</f>
        <v>3</v>
      </c>
    </row>
    <row r="49" spans="1:6" x14ac:dyDescent="0.25">
      <c r="C49" s="11" t="s">
        <v>38</v>
      </c>
      <c r="D49" s="7"/>
      <c r="E49" s="11">
        <v>7</v>
      </c>
      <c r="F49">
        <f>ROUNDUP(E49/7,0)</f>
        <v>1</v>
      </c>
    </row>
    <row r="50" spans="1:6" x14ac:dyDescent="0.25">
      <c r="C50" s="21"/>
      <c r="D50" s="21" t="s">
        <v>28</v>
      </c>
      <c r="E50" s="21">
        <f>SUM(E43:E49)</f>
        <v>227</v>
      </c>
    </row>
    <row r="51" spans="1:6" x14ac:dyDescent="0.25">
      <c r="C51" s="18" t="s">
        <v>40</v>
      </c>
      <c r="D51" s="20">
        <f>D43*E50</f>
        <v>10782.5</v>
      </c>
      <c r="E51" s="18"/>
    </row>
    <row r="53" spans="1:6" x14ac:dyDescent="0.25">
      <c r="A53" s="7" t="s">
        <v>11</v>
      </c>
      <c r="B53" s="7" t="s">
        <v>15</v>
      </c>
      <c r="C53" s="7" t="s">
        <v>18</v>
      </c>
      <c r="D53" s="8">
        <v>73</v>
      </c>
      <c r="E53" s="11">
        <v>105</v>
      </c>
      <c r="F53">
        <f>ROUNDUP(E53/7,0)</f>
        <v>15</v>
      </c>
    </row>
    <row r="54" spans="1:6" x14ac:dyDescent="0.25">
      <c r="A54" s="7"/>
      <c r="B54" s="7"/>
      <c r="C54" s="11" t="s">
        <v>22</v>
      </c>
      <c r="D54" s="7"/>
      <c r="E54" s="11">
        <v>21</v>
      </c>
      <c r="F54">
        <f>ROUNDUP(E54/7,0)</f>
        <v>3</v>
      </c>
    </row>
    <row r="55" spans="1:6" x14ac:dyDescent="0.25">
      <c r="C55" s="11" t="s">
        <v>30</v>
      </c>
      <c r="D55" s="7"/>
      <c r="E55" s="11">
        <v>3</v>
      </c>
      <c r="F55">
        <f>ROUNDUP(E55/7,0)</f>
        <v>1</v>
      </c>
    </row>
    <row r="56" spans="1:6" x14ac:dyDescent="0.25">
      <c r="C56" s="11" t="s">
        <v>31</v>
      </c>
      <c r="D56" s="7"/>
      <c r="E56" s="11">
        <v>21</v>
      </c>
      <c r="F56">
        <f>ROUNDUP(E56/7,0)</f>
        <v>3</v>
      </c>
    </row>
    <row r="57" spans="1:6" x14ac:dyDescent="0.25">
      <c r="C57" s="11" t="s">
        <v>32</v>
      </c>
      <c r="D57" s="7"/>
      <c r="E57" s="11">
        <v>14</v>
      </c>
      <c r="F57">
        <f>ROUNDUP(E57/7,0)</f>
        <v>2</v>
      </c>
    </row>
    <row r="58" spans="1:6" x14ac:dyDescent="0.25">
      <c r="C58" s="11" t="s">
        <v>33</v>
      </c>
      <c r="D58" s="7"/>
      <c r="E58" s="11">
        <v>21</v>
      </c>
      <c r="F58">
        <f>ROUNDUP(E58/7,0)</f>
        <v>3</v>
      </c>
    </row>
    <row r="59" spans="1:6" x14ac:dyDescent="0.25">
      <c r="C59" s="11" t="s">
        <v>39</v>
      </c>
      <c r="D59" s="7"/>
      <c r="E59" s="11">
        <v>7</v>
      </c>
      <c r="F59">
        <f>ROUNDUP(E59/7,0)</f>
        <v>1</v>
      </c>
    </row>
    <row r="60" spans="1:6" x14ac:dyDescent="0.25">
      <c r="C60" s="21"/>
      <c r="D60" s="21" t="s">
        <v>28</v>
      </c>
      <c r="E60" s="21">
        <f>SUM(E53:E59)</f>
        <v>192</v>
      </c>
    </row>
    <row r="61" spans="1:6" x14ac:dyDescent="0.25">
      <c r="C61" s="18" t="s">
        <v>40</v>
      </c>
      <c r="D61" s="19">
        <f>D53*E60</f>
        <v>14016</v>
      </c>
      <c r="E61" s="18"/>
    </row>
    <row r="62" spans="1:6" ht="15.75" thickBot="1" x14ac:dyDescent="0.3">
      <c r="C62" s="22" t="s">
        <v>63</v>
      </c>
      <c r="D62" s="23">
        <f>SUM(D61,D51,D41,D30,D19)</f>
        <v>68181</v>
      </c>
      <c r="E62" s="22"/>
    </row>
    <row r="63" spans="1:6" ht="15.75" thickTop="1" x14ac:dyDescent="0.25">
      <c r="A63" s="7" t="s">
        <v>42</v>
      </c>
      <c r="B63" s="7"/>
    </row>
    <row r="64" spans="1:6" x14ac:dyDescent="0.25">
      <c r="A64" s="7" t="s">
        <v>43</v>
      </c>
      <c r="B64" s="15">
        <v>50000</v>
      </c>
    </row>
    <row r="65" spans="1:3" x14ac:dyDescent="0.25">
      <c r="A65" s="7" t="s">
        <v>44</v>
      </c>
      <c r="B65" s="15">
        <v>4000</v>
      </c>
    </row>
    <row r="66" spans="1:3" x14ac:dyDescent="0.25">
      <c r="A66" s="7" t="s">
        <v>45</v>
      </c>
      <c r="B66" s="15">
        <v>5000</v>
      </c>
    </row>
    <row r="67" spans="1:3" x14ac:dyDescent="0.25">
      <c r="A67" s="7" t="s">
        <v>46</v>
      </c>
      <c r="B67" s="15">
        <f>230</f>
        <v>230</v>
      </c>
      <c r="C67" t="s">
        <v>53</v>
      </c>
    </row>
    <row r="68" spans="1:3" x14ac:dyDescent="0.25">
      <c r="A68" s="7" t="s">
        <v>47</v>
      </c>
      <c r="B68" s="15">
        <v>3200</v>
      </c>
    </row>
    <row r="69" spans="1:3" x14ac:dyDescent="0.25">
      <c r="A69" s="7" t="s">
        <v>48</v>
      </c>
      <c r="B69" s="15">
        <v>200</v>
      </c>
      <c r="C69" t="s">
        <v>52</v>
      </c>
    </row>
    <row r="70" spans="1:3" x14ac:dyDescent="0.25">
      <c r="A70" s="7" t="s">
        <v>49</v>
      </c>
      <c r="B70" s="15">
        <v>22000</v>
      </c>
    </row>
    <row r="71" spans="1:3" x14ac:dyDescent="0.25">
      <c r="A71" s="7" t="s">
        <v>50</v>
      </c>
      <c r="B71" s="15">
        <v>2250</v>
      </c>
    </row>
    <row r="72" spans="1:3" ht="15.75" thickBot="1" x14ac:dyDescent="0.3">
      <c r="A72" s="13" t="s">
        <v>51</v>
      </c>
      <c r="B72" s="14">
        <f>SUM(B64:B71)</f>
        <v>86880</v>
      </c>
    </row>
    <row r="73" spans="1:3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Wallings</dc:creator>
  <cp:lastModifiedBy>Alex Wallings</cp:lastModifiedBy>
  <dcterms:created xsi:type="dcterms:W3CDTF">2022-04-21T09:41:32Z</dcterms:created>
  <dcterms:modified xsi:type="dcterms:W3CDTF">2022-04-21T13:48:38Z</dcterms:modified>
</cp:coreProperties>
</file>