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百度\教学工作\2014年_寒假\1号文件\空（视频）\5 字段调整\5-13 if函数and与or\"/>
    </mc:Choice>
  </mc:AlternateContent>
  <bookViews>
    <workbookView xWindow="0" yWindow="0" windowWidth="28770" windowHeight="11655" activeTab="5"/>
  </bookViews>
  <sheets>
    <sheet name="1" sheetId="7" r:id="rId1"/>
    <sheet name="2" sheetId="8" r:id="rId2"/>
    <sheet name="逻辑值" sheetId="3" r:id="rId3"/>
    <sheet name="4" sheetId="2" r:id="rId4"/>
    <sheet name="5" sheetId="5" r:id="rId5"/>
    <sheet name="6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" i="6"/>
  <c r="G3" i="3"/>
  <c r="J3" i="5" l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" i="5"/>
  <c r="C2" i="7" l="1"/>
  <c r="B2" i="7" l="1"/>
  <c r="M8" i="6" l="1"/>
  <c r="C4" i="8"/>
  <c r="C3" i="8"/>
  <c r="C2" i="8"/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" i="3"/>
  <c r="I24" i="6"/>
  <c r="H24" i="6"/>
  <c r="I23" i="6"/>
  <c r="H23" i="6"/>
  <c r="I22" i="6"/>
  <c r="H22" i="6"/>
  <c r="I21" i="6"/>
  <c r="H21" i="6"/>
  <c r="I20" i="6"/>
  <c r="H20" i="6"/>
  <c r="I19" i="6"/>
  <c r="H19" i="6"/>
  <c r="I18" i="6"/>
  <c r="H18" i="6"/>
  <c r="I17" i="6"/>
  <c r="H17" i="6"/>
  <c r="I16" i="6"/>
  <c r="H16" i="6"/>
  <c r="I15" i="6"/>
  <c r="H15" i="6"/>
  <c r="I14" i="6"/>
  <c r="H14" i="6"/>
  <c r="I13" i="6"/>
  <c r="H13" i="6"/>
  <c r="I12" i="6"/>
  <c r="H12" i="6"/>
  <c r="I11" i="6"/>
  <c r="H11" i="6"/>
  <c r="I10" i="6"/>
  <c r="H10" i="6"/>
  <c r="I9" i="6"/>
  <c r="H9" i="6"/>
  <c r="I8" i="6"/>
  <c r="H8" i="6"/>
  <c r="I7" i="6"/>
  <c r="H7" i="6"/>
  <c r="I6" i="6"/>
  <c r="H6" i="6"/>
  <c r="I5" i="6"/>
  <c r="H5" i="6"/>
  <c r="I4" i="6"/>
  <c r="H4" i="6"/>
  <c r="I3" i="6"/>
  <c r="H3" i="6"/>
  <c r="I2" i="6"/>
  <c r="H2" i="6"/>
  <c r="I24" i="5"/>
  <c r="H24" i="5"/>
  <c r="I23" i="5"/>
  <c r="H23" i="5"/>
  <c r="I22" i="5"/>
  <c r="H22" i="5"/>
  <c r="I21" i="5"/>
  <c r="H21" i="5"/>
  <c r="I20" i="5"/>
  <c r="H20" i="5"/>
  <c r="I19" i="5"/>
  <c r="H19" i="5"/>
  <c r="I18" i="5"/>
  <c r="H18" i="5"/>
  <c r="I17" i="5"/>
  <c r="H17" i="5"/>
  <c r="I16" i="5"/>
  <c r="H16" i="5"/>
  <c r="I15" i="5"/>
  <c r="H15" i="5"/>
  <c r="I14" i="5"/>
  <c r="H14" i="5"/>
  <c r="I13" i="5"/>
  <c r="H13" i="5"/>
  <c r="I12" i="5"/>
  <c r="H12" i="5"/>
  <c r="I11" i="5"/>
  <c r="H11" i="5"/>
  <c r="I10" i="5"/>
  <c r="H10" i="5"/>
  <c r="I9" i="5"/>
  <c r="H9" i="5"/>
  <c r="I8" i="5"/>
  <c r="H8" i="5"/>
  <c r="I7" i="5"/>
  <c r="H7" i="5"/>
  <c r="I6" i="5"/>
  <c r="H6" i="5"/>
  <c r="I5" i="5"/>
  <c r="H5" i="5"/>
  <c r="I4" i="5"/>
  <c r="H4" i="5"/>
  <c r="I3" i="5"/>
  <c r="H3" i="5"/>
  <c r="I2" i="5"/>
  <c r="H2" i="5"/>
  <c r="B5" i="3"/>
  <c r="B4" i="3"/>
  <c r="B3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" i="2"/>
</calcChain>
</file>

<file path=xl/sharedStrings.xml><?xml version="1.0" encoding="utf-8"?>
<sst xmlns="http://schemas.openxmlformats.org/spreadsheetml/2006/main" count="267" uniqueCount="70">
  <si>
    <t>级别</t>
    <phoneticPr fontId="1" type="noConversion"/>
  </si>
  <si>
    <t>工龄</t>
    <phoneticPr fontId="1" type="noConversion"/>
  </si>
  <si>
    <t>施坚</t>
  </si>
  <si>
    <t>李科霆</t>
  </si>
  <si>
    <t>吴国艳</t>
  </si>
  <si>
    <t>孙佳萍</t>
  </si>
  <si>
    <t>施璐琼</t>
  </si>
  <si>
    <t>张苏皖</t>
  </si>
  <si>
    <t>汪林涛</t>
  </si>
  <si>
    <t>程静怡</t>
  </si>
  <si>
    <t>宋婷婷</t>
  </si>
  <si>
    <t>王晓玲</t>
  </si>
  <si>
    <t>付妮妮</t>
  </si>
  <si>
    <t>杨军</t>
  </si>
  <si>
    <t>徐永春</t>
  </si>
  <si>
    <t>张燕</t>
  </si>
  <si>
    <t>程锦</t>
  </si>
  <si>
    <t>李婷婷</t>
  </si>
  <si>
    <t>程亮</t>
  </si>
  <si>
    <t>鲍晓庆</t>
  </si>
  <si>
    <t>张香地</t>
  </si>
  <si>
    <t>张剑</t>
  </si>
  <si>
    <t>高旋</t>
  </si>
  <si>
    <t>朱玲霞</t>
  </si>
  <si>
    <t>孙婷</t>
  </si>
  <si>
    <t>性别</t>
    <phoneticPr fontId="1" type="noConversion"/>
  </si>
  <si>
    <t>工资</t>
    <phoneticPr fontId="2" type="noConversion"/>
  </si>
  <si>
    <t>男</t>
  </si>
  <si>
    <t>女</t>
  </si>
  <si>
    <t>销售人员</t>
    <phoneticPr fontId="1" type="noConversion"/>
  </si>
  <si>
    <t>奖金</t>
    <phoneticPr fontId="1" type="noConversion"/>
  </si>
  <si>
    <t>来源</t>
    <phoneticPr fontId="1" type="noConversion"/>
  </si>
  <si>
    <t>住宿补贴</t>
    <phoneticPr fontId="1" type="noConversion"/>
  </si>
  <si>
    <t>本地</t>
  </si>
  <si>
    <t>外地</t>
  </si>
  <si>
    <t>员工属性</t>
    <phoneticPr fontId="1" type="noConversion"/>
  </si>
  <si>
    <r>
      <rPr>
        <b/>
        <sz val="11"/>
        <rFont val="宋体"/>
        <family val="3"/>
        <charset val="134"/>
      </rPr>
      <t>职员</t>
    </r>
    <r>
      <rPr>
        <b/>
        <sz val="11"/>
        <rFont val="Arial"/>
        <family val="2"/>
      </rPr>
      <t xml:space="preserve"> ID</t>
    </r>
    <phoneticPr fontId="1" type="noConversion"/>
  </si>
  <si>
    <t>IF(A2&gt;=2,"大","小")</t>
    <phoneticPr fontId="1" type="noConversion"/>
  </si>
  <si>
    <t>函数</t>
    <phoneticPr fontId="1" type="noConversion"/>
  </si>
  <si>
    <t>内容</t>
    <phoneticPr fontId="1" type="noConversion"/>
  </si>
  <si>
    <t>文本</t>
    <phoneticPr fontId="1" type="noConversion"/>
  </si>
  <si>
    <t>结果</t>
    <phoneticPr fontId="1" type="noConversion"/>
  </si>
  <si>
    <t>IF(A3="文本","1","2")</t>
  </si>
  <si>
    <t>IF(A4,"正确","错误")</t>
    <phoneticPr fontId="1" type="noConversion"/>
  </si>
  <si>
    <t>比较运算符</t>
  </si>
  <si>
    <t>含义</t>
  </si>
  <si>
    <t>示例</t>
  </si>
  <si>
    <t>等于</t>
  </si>
  <si>
    <t>A1=B1</t>
  </si>
  <si>
    <t>&gt;（大于号）</t>
  </si>
  <si>
    <t>大于</t>
  </si>
  <si>
    <t>A1&gt;B1</t>
  </si>
  <si>
    <t>&lt;（小于号）</t>
  </si>
  <si>
    <t>小于</t>
  </si>
  <si>
    <t>A1&lt;B1</t>
  </si>
  <si>
    <t>&gt;=（大于等于号）</t>
  </si>
  <si>
    <t>大于等于</t>
  </si>
  <si>
    <t>A1&gt;=B1</t>
  </si>
  <si>
    <t>&lt;=（小于等于号）</t>
  </si>
  <si>
    <t>小于等于</t>
  </si>
  <si>
    <t>A1&lt;=B1</t>
  </si>
  <si>
    <t>&lt;&gt;（不等号）</t>
  </si>
  <si>
    <t>不等于</t>
  </si>
  <si>
    <t>A1&lt;&gt;B1</t>
  </si>
  <si>
    <t xml:space="preserve"> =(等号)</t>
    <phoneticPr fontId="1" type="noConversion"/>
  </si>
  <si>
    <t>4&gt;1</t>
    <phoneticPr fontId="1" type="noConversion"/>
  </si>
  <si>
    <t>4&lt;1</t>
    <phoneticPr fontId="1" type="noConversion"/>
  </si>
  <si>
    <t>2&lt;=2</t>
    <phoneticPr fontId="1" type="noConversion"/>
  </si>
  <si>
    <t>判断下面数字是否大于1</t>
    <phoneticPr fontId="1" type="noConversion"/>
  </si>
  <si>
    <t>奖金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</si>
</sst>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.00_);[Red]\(&quot;¥&quot;#,##0.00\)"/>
  </numFmts>
  <fonts count="8" x14ac:knownFonts="1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1"/>
      <name val="Arial"/>
      <family val="2"/>
    </font>
    <font>
      <b/>
      <sz val="11"/>
      <name val="宋体"/>
      <family val="3"/>
      <charset val="134"/>
    </font>
    <font>
      <sz val="11"/>
      <name val="Arial"/>
      <family val="2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8">
    <xf numFmtId="0" fontId="0" fillId="0" borderId="0" xfId="0">
      <alignment vertical="center"/>
    </xf>
    <xf numFmtId="0" fontId="4" fillId="0" borderId="0" xfId="0" applyFont="1" applyAlignment="1"/>
    <xf numFmtId="0" fontId="5" fillId="0" borderId="0" xfId="0" applyFont="1" applyAlignment="1"/>
    <xf numFmtId="0" fontId="0" fillId="0" borderId="0" xfId="0" applyFont="1">
      <alignment vertical="center"/>
    </xf>
    <xf numFmtId="0" fontId="6" fillId="0" borderId="0" xfId="0" applyFont="1" applyAlignment="1"/>
    <xf numFmtId="176" fontId="6" fillId="0" borderId="0" xfId="0" applyNumberFormat="1" applyFont="1" applyAlignment="1"/>
    <xf numFmtId="0" fontId="7" fillId="0" borderId="0" xfId="1" applyFont="1"/>
    <xf numFmtId="0" fontId="0" fillId="0" borderId="0" xfId="0" applyAlignment="1">
      <alignment vertical="center"/>
    </xf>
  </cellXfs>
  <cellStyles count="2">
    <cellStyle name="常规" xfId="0" builtinId="0"/>
    <cellStyle name="常规 2" xfId="1"/>
  </cellStyles>
  <dxfs count="3"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C4" totalsRowShown="0">
  <autoFilter ref="A1:C4">
    <filterColumn colId="0" hiddenButton="1"/>
    <filterColumn colId="1" hiddenButton="1"/>
    <filterColumn colId="2" hiddenButton="1"/>
  </autoFilter>
  <tableColumns count="3">
    <tableColumn id="1" name="内容"/>
    <tableColumn id="2" name="函数"/>
    <tableColumn id="3" name="结果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表3" displayName="表3" ref="E1:G7" totalsRowShown="0">
  <autoFilter ref="E1:G7">
    <filterColumn colId="0" hiddenButton="1"/>
    <filterColumn colId="1" hiddenButton="1"/>
    <filterColumn colId="2" hiddenButton="1"/>
  </autoFilter>
  <tableColumns count="3">
    <tableColumn id="1" name="比较运算符"/>
    <tableColumn id="2" name="含义"/>
    <tableColumn id="3" name="示例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6.5" x14ac:dyDescent="0.3"/>
  <sheetData>
    <row r="1" spans="1:3" x14ac:dyDescent="0.3">
      <c r="A1" t="s">
        <v>68</v>
      </c>
    </row>
    <row r="2" spans="1:3" x14ac:dyDescent="0.3">
      <c r="A2">
        <v>0</v>
      </c>
      <c r="B2" t="str">
        <f>IF(A2&gt;1,"√","×")</f>
        <v>×</v>
      </c>
      <c r="C2" t="str">
        <f>IF(A2&gt;1,"√","×")</f>
        <v>×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opLeftCell="C1" zoomScale="145" zoomScaleNormal="145" workbookViewId="0">
      <selection activeCell="E2" sqref="E2"/>
    </sheetView>
  </sheetViews>
  <sheetFormatPr defaultRowHeight="16.5" x14ac:dyDescent="0.3"/>
  <cols>
    <col min="2" max="2" width="17.6640625" customWidth="1"/>
    <col min="5" max="5" width="14.33203125" style="7" bestFit="1" customWidth="1"/>
    <col min="6" max="7" width="8" style="7" bestFit="1" customWidth="1"/>
  </cols>
  <sheetData>
    <row r="1" spans="1:7" x14ac:dyDescent="0.3">
      <c r="A1" t="s">
        <v>39</v>
      </c>
      <c r="B1" t="s">
        <v>38</v>
      </c>
      <c r="C1" t="s">
        <v>41</v>
      </c>
      <c r="E1" t="s">
        <v>44</v>
      </c>
      <c r="F1" t="s">
        <v>45</v>
      </c>
      <c r="G1" t="s">
        <v>46</v>
      </c>
    </row>
    <row r="2" spans="1:7" x14ac:dyDescent="0.3">
      <c r="A2">
        <v>3</v>
      </c>
      <c r="B2" t="s">
        <v>37</v>
      </c>
      <c r="C2" t="str">
        <f>IF(A2&gt;=2,"大","小")</f>
        <v>大</v>
      </c>
      <c r="E2" t="s">
        <v>64</v>
      </c>
      <c r="F2" t="s">
        <v>47</v>
      </c>
      <c r="G2" t="s">
        <v>48</v>
      </c>
    </row>
    <row r="3" spans="1:7" x14ac:dyDescent="0.3">
      <c r="A3" t="s">
        <v>40</v>
      </c>
      <c r="B3" t="s">
        <v>42</v>
      </c>
      <c r="C3" t="str">
        <f>IF(A3="文本","1","2")</f>
        <v>1</v>
      </c>
      <c r="E3" t="s">
        <v>49</v>
      </c>
      <c r="F3" t="s">
        <v>50</v>
      </c>
      <c r="G3" t="s">
        <v>51</v>
      </c>
    </row>
    <row r="4" spans="1:7" x14ac:dyDescent="0.3">
      <c r="A4" t="b">
        <v>0</v>
      </c>
      <c r="B4" t="s">
        <v>43</v>
      </c>
      <c r="C4" t="str">
        <f>IF(A4,"正确","错误")</f>
        <v>错误</v>
      </c>
      <c r="E4" t="s">
        <v>52</v>
      </c>
      <c r="F4" t="s">
        <v>53</v>
      </c>
      <c r="G4" t="s">
        <v>54</v>
      </c>
    </row>
    <row r="5" spans="1:7" x14ac:dyDescent="0.3">
      <c r="E5" t="s">
        <v>55</v>
      </c>
      <c r="F5" t="s">
        <v>56</v>
      </c>
      <c r="G5" t="s">
        <v>57</v>
      </c>
    </row>
    <row r="6" spans="1:7" x14ac:dyDescent="0.3">
      <c r="E6" t="s">
        <v>58</v>
      </c>
      <c r="F6" t="s">
        <v>59</v>
      </c>
      <c r="G6" t="s">
        <v>60</v>
      </c>
    </row>
    <row r="7" spans="1:7" x14ac:dyDescent="0.3">
      <c r="E7" t="s">
        <v>61</v>
      </c>
      <c r="F7" t="s">
        <v>62</v>
      </c>
      <c r="G7" t="s">
        <v>63</v>
      </c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2:J24"/>
  <sheetViews>
    <sheetView zoomScale="190" zoomScaleNormal="190" workbookViewId="0">
      <selection activeCell="C10" sqref="C10"/>
    </sheetView>
  </sheetViews>
  <sheetFormatPr defaultRowHeight="16.5" x14ac:dyDescent="0.3"/>
  <cols>
    <col min="1" max="16384" width="8.88671875" style="3"/>
  </cols>
  <sheetData>
    <row r="2" spans="1:10" x14ac:dyDescent="0.3">
      <c r="J2" s="3" t="str">
        <f>IF(OR(E2&gt;7,F2&gt;2,SUM(G2:I2)&gt;3000),"重要员工","")</f>
        <v/>
      </c>
    </row>
    <row r="3" spans="1:10" x14ac:dyDescent="0.3">
      <c r="A3" s="3" t="s">
        <v>65</v>
      </c>
      <c r="B3" s="3" t="b">
        <f>4&gt;1</f>
        <v>1</v>
      </c>
      <c r="E3" s="3">
        <v>1</v>
      </c>
      <c r="F3" s="3">
        <v>2</v>
      </c>
      <c r="G3" s="3" t="b">
        <f>OR(E3&gt;3,F3&lt;3)</f>
        <v>1</v>
      </c>
      <c r="J3" s="3" t="str">
        <f t="shared" ref="J3:J24" si="0">IF(OR(E3&gt;7,F3&gt;2,SUM(G3:I3)&gt;3000),"重要员工","")</f>
        <v/>
      </c>
    </row>
    <row r="4" spans="1:10" x14ac:dyDescent="0.3">
      <c r="A4" s="3" t="s">
        <v>66</v>
      </c>
      <c r="B4" s="3" t="b">
        <f>4&lt;1</f>
        <v>0</v>
      </c>
      <c r="J4" s="3" t="str">
        <f t="shared" si="0"/>
        <v/>
      </c>
    </row>
    <row r="5" spans="1:10" x14ac:dyDescent="0.3">
      <c r="A5" s="3" t="s">
        <v>67</v>
      </c>
      <c r="B5" s="3" t="b">
        <f>2&lt;=2</f>
        <v>1</v>
      </c>
      <c r="J5" s="3" t="str">
        <f t="shared" si="0"/>
        <v/>
      </c>
    </row>
    <row r="6" spans="1:10" x14ac:dyDescent="0.3">
      <c r="J6" s="3" t="str">
        <f t="shared" si="0"/>
        <v/>
      </c>
    </row>
    <row r="7" spans="1:10" x14ac:dyDescent="0.3">
      <c r="J7" s="3" t="str">
        <f t="shared" si="0"/>
        <v/>
      </c>
    </row>
    <row r="8" spans="1:10" x14ac:dyDescent="0.3">
      <c r="J8" s="3" t="str">
        <f t="shared" si="0"/>
        <v/>
      </c>
    </row>
    <row r="9" spans="1:10" x14ac:dyDescent="0.3">
      <c r="J9" s="3" t="str">
        <f t="shared" si="0"/>
        <v/>
      </c>
    </row>
    <row r="10" spans="1:10" x14ac:dyDescent="0.3">
      <c r="J10" s="3" t="str">
        <f t="shared" si="0"/>
        <v/>
      </c>
    </row>
    <row r="11" spans="1:10" x14ac:dyDescent="0.3">
      <c r="J11" s="3" t="str">
        <f t="shared" si="0"/>
        <v/>
      </c>
    </row>
    <row r="12" spans="1:10" x14ac:dyDescent="0.3">
      <c r="J12" s="3" t="str">
        <f t="shared" si="0"/>
        <v/>
      </c>
    </row>
    <row r="13" spans="1:10" x14ac:dyDescent="0.3">
      <c r="J13" s="3" t="str">
        <f t="shared" si="0"/>
        <v/>
      </c>
    </row>
    <row r="14" spans="1:10" x14ac:dyDescent="0.3">
      <c r="J14" s="3" t="str">
        <f t="shared" si="0"/>
        <v/>
      </c>
    </row>
    <row r="15" spans="1:10" x14ac:dyDescent="0.3">
      <c r="J15" s="3" t="str">
        <f t="shared" si="0"/>
        <v/>
      </c>
    </row>
    <row r="16" spans="1:10" x14ac:dyDescent="0.3">
      <c r="J16" s="3" t="str">
        <f t="shared" si="0"/>
        <v/>
      </c>
    </row>
    <row r="17" spans="10:10" x14ac:dyDescent="0.3">
      <c r="J17" s="3" t="str">
        <f t="shared" si="0"/>
        <v/>
      </c>
    </row>
    <row r="18" spans="10:10" x14ac:dyDescent="0.3">
      <c r="J18" s="3" t="str">
        <f t="shared" si="0"/>
        <v/>
      </c>
    </row>
    <row r="19" spans="10:10" x14ac:dyDescent="0.3">
      <c r="J19" s="3" t="str">
        <f t="shared" si="0"/>
        <v/>
      </c>
    </row>
    <row r="20" spans="10:10" x14ac:dyDescent="0.3">
      <c r="J20" s="3" t="str">
        <f t="shared" si="0"/>
        <v/>
      </c>
    </row>
    <row r="21" spans="10:10" x14ac:dyDescent="0.3">
      <c r="J21" s="3" t="str">
        <f t="shared" si="0"/>
        <v/>
      </c>
    </row>
    <row r="22" spans="10:10" x14ac:dyDescent="0.3">
      <c r="J22" s="3" t="str">
        <f t="shared" si="0"/>
        <v/>
      </c>
    </row>
    <row r="23" spans="10:10" x14ac:dyDescent="0.3">
      <c r="J23" s="3" t="str">
        <f t="shared" si="0"/>
        <v/>
      </c>
    </row>
    <row r="24" spans="10:10" x14ac:dyDescent="0.3">
      <c r="J24" s="3" t="str">
        <f t="shared" si="0"/>
        <v/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35"/>
  <sheetViews>
    <sheetView zoomScale="115" zoomScaleNormal="115" workbookViewId="0">
      <selection activeCell="I1" sqref="I1:I1048576"/>
    </sheetView>
  </sheetViews>
  <sheetFormatPr defaultRowHeight="16.5" x14ac:dyDescent="0.3"/>
  <cols>
    <col min="1" max="1" width="6.44140625" style="3" bestFit="1" customWidth="1"/>
    <col min="2" max="2" width="7.109375" style="3" bestFit="1" customWidth="1"/>
    <col min="3" max="3" width="7.109375" style="3" customWidth="1"/>
    <col min="4" max="4" width="4.44140625" style="3" bestFit="1" customWidth="1"/>
    <col min="5" max="6" width="4.5546875" style="3" bestFit="1" customWidth="1"/>
    <col min="7" max="7" width="9" style="3" bestFit="1" customWidth="1"/>
    <col min="8" max="8" width="7.6640625" style="3" bestFit="1" customWidth="1"/>
    <col min="9" max="16384" width="8.88671875" style="3"/>
  </cols>
  <sheetData>
    <row r="1" spans="1:8" x14ac:dyDescent="0.25">
      <c r="A1" s="1" t="s">
        <v>36</v>
      </c>
      <c r="B1" s="2" t="s">
        <v>29</v>
      </c>
      <c r="C1" s="2" t="s">
        <v>31</v>
      </c>
      <c r="D1" s="2" t="s">
        <v>25</v>
      </c>
      <c r="E1" s="2" t="s">
        <v>1</v>
      </c>
      <c r="F1" s="2" t="s">
        <v>0</v>
      </c>
      <c r="G1" s="2" t="s">
        <v>26</v>
      </c>
      <c r="H1" s="2" t="s">
        <v>32</v>
      </c>
    </row>
    <row r="2" spans="1:8" x14ac:dyDescent="0.2">
      <c r="A2" s="4">
        <v>10248</v>
      </c>
      <c r="B2" s="4" t="s">
        <v>2</v>
      </c>
      <c r="C2" s="4" t="s">
        <v>33</v>
      </c>
      <c r="D2" s="4" t="s">
        <v>27</v>
      </c>
      <c r="E2" s="4">
        <v>2</v>
      </c>
      <c r="F2" s="4">
        <v>5</v>
      </c>
      <c r="G2" s="5">
        <v>440</v>
      </c>
      <c r="H2" s="5">
        <f>IF(C2="本地",400,800)</f>
        <v>400</v>
      </c>
    </row>
    <row r="3" spans="1:8" x14ac:dyDescent="0.2">
      <c r="A3" s="4">
        <v>10249</v>
      </c>
      <c r="B3" s="4" t="s">
        <v>3</v>
      </c>
      <c r="C3" s="4" t="s">
        <v>34</v>
      </c>
      <c r="D3" s="4" t="s">
        <v>27</v>
      </c>
      <c r="E3" s="4">
        <v>1</v>
      </c>
      <c r="F3" s="4">
        <v>3</v>
      </c>
      <c r="G3" s="5">
        <v>1863.4</v>
      </c>
      <c r="H3" s="5">
        <f t="shared" ref="H3:H24" si="0">IF(C3="本地",400,800)</f>
        <v>800</v>
      </c>
    </row>
    <row r="4" spans="1:8" x14ac:dyDescent="0.2">
      <c r="A4" s="4">
        <v>10250</v>
      </c>
      <c r="B4" s="4" t="s">
        <v>4</v>
      </c>
      <c r="C4" s="4" t="s">
        <v>34</v>
      </c>
      <c r="D4" s="4" t="s">
        <v>28</v>
      </c>
      <c r="E4" s="4">
        <v>13</v>
      </c>
      <c r="F4" s="4">
        <v>3</v>
      </c>
      <c r="G4" s="5">
        <v>1552.6</v>
      </c>
      <c r="H4" s="5">
        <f t="shared" si="0"/>
        <v>800</v>
      </c>
    </row>
    <row r="5" spans="1:8" x14ac:dyDescent="0.2">
      <c r="A5" s="4">
        <v>10251</v>
      </c>
      <c r="B5" s="4" t="s">
        <v>5</v>
      </c>
      <c r="C5" s="4" t="s">
        <v>34</v>
      </c>
      <c r="D5" s="4" t="s">
        <v>28</v>
      </c>
      <c r="E5" s="4">
        <v>7</v>
      </c>
      <c r="F5" s="4">
        <v>3</v>
      </c>
      <c r="G5" s="5">
        <v>654.05999999999995</v>
      </c>
      <c r="H5" s="5">
        <f t="shared" si="0"/>
        <v>800</v>
      </c>
    </row>
    <row r="6" spans="1:8" x14ac:dyDescent="0.2">
      <c r="A6" s="4">
        <v>10252</v>
      </c>
      <c r="B6" s="4" t="s">
        <v>6</v>
      </c>
      <c r="C6" s="4" t="s">
        <v>34</v>
      </c>
      <c r="D6" s="4" t="s">
        <v>28</v>
      </c>
      <c r="E6" s="4">
        <v>10</v>
      </c>
      <c r="F6" s="4">
        <v>4</v>
      </c>
      <c r="G6" s="5">
        <v>3597.9</v>
      </c>
      <c r="H6" s="5">
        <f t="shared" si="0"/>
        <v>800</v>
      </c>
    </row>
    <row r="7" spans="1:8" x14ac:dyDescent="0.2">
      <c r="A7" s="4">
        <v>10253</v>
      </c>
      <c r="B7" s="4" t="s">
        <v>7</v>
      </c>
      <c r="C7" s="4" t="s">
        <v>34</v>
      </c>
      <c r="D7" s="4" t="s">
        <v>28</v>
      </c>
      <c r="E7" s="4">
        <v>13</v>
      </c>
      <c r="F7" s="4">
        <v>2</v>
      </c>
      <c r="G7" s="5">
        <v>1444.8</v>
      </c>
      <c r="H7" s="5">
        <f t="shared" si="0"/>
        <v>800</v>
      </c>
    </row>
    <row r="8" spans="1:8" x14ac:dyDescent="0.2">
      <c r="A8" s="4">
        <v>10254</v>
      </c>
      <c r="B8" s="4" t="s">
        <v>8</v>
      </c>
      <c r="C8" s="4" t="s">
        <v>34</v>
      </c>
      <c r="D8" s="4" t="s">
        <v>27</v>
      </c>
      <c r="E8" s="4">
        <v>15</v>
      </c>
      <c r="F8" s="4">
        <v>3</v>
      </c>
      <c r="G8" s="5">
        <v>556.62</v>
      </c>
      <c r="H8" s="5">
        <f t="shared" si="0"/>
        <v>800</v>
      </c>
    </row>
    <row r="9" spans="1:8" x14ac:dyDescent="0.2">
      <c r="A9" s="4">
        <v>10255</v>
      </c>
      <c r="B9" s="4" t="s">
        <v>9</v>
      </c>
      <c r="C9" s="4" t="s">
        <v>33</v>
      </c>
      <c r="D9" s="4" t="s">
        <v>28</v>
      </c>
      <c r="E9" s="4">
        <v>10</v>
      </c>
      <c r="F9" s="4">
        <v>2</v>
      </c>
      <c r="G9" s="5">
        <v>2490.5</v>
      </c>
      <c r="H9" s="5">
        <f t="shared" si="0"/>
        <v>400</v>
      </c>
    </row>
    <row r="10" spans="1:8" x14ac:dyDescent="0.2">
      <c r="A10" s="4">
        <v>10256</v>
      </c>
      <c r="B10" s="4" t="s">
        <v>10</v>
      </c>
      <c r="C10" s="4" t="s">
        <v>34</v>
      </c>
      <c r="D10" s="4" t="s">
        <v>28</v>
      </c>
      <c r="E10" s="4">
        <v>12</v>
      </c>
      <c r="F10" s="4">
        <v>5</v>
      </c>
      <c r="G10" s="5">
        <v>517.79999999999995</v>
      </c>
      <c r="H10" s="5">
        <f t="shared" si="0"/>
        <v>800</v>
      </c>
    </row>
    <row r="11" spans="1:8" x14ac:dyDescent="0.2">
      <c r="A11" s="4">
        <v>10257</v>
      </c>
      <c r="B11" s="4" t="s">
        <v>11</v>
      </c>
      <c r="C11" s="4" t="s">
        <v>34</v>
      </c>
      <c r="D11" s="4" t="s">
        <v>28</v>
      </c>
      <c r="E11" s="4">
        <v>2</v>
      </c>
      <c r="F11" s="4">
        <v>5</v>
      </c>
      <c r="G11" s="5">
        <v>1119.9000000000001</v>
      </c>
      <c r="H11" s="5">
        <f t="shared" si="0"/>
        <v>800</v>
      </c>
    </row>
    <row r="12" spans="1:8" x14ac:dyDescent="0.2">
      <c r="A12" s="4">
        <v>10258</v>
      </c>
      <c r="B12" s="4" t="s">
        <v>12</v>
      </c>
      <c r="C12" s="4" t="s">
        <v>34</v>
      </c>
      <c r="D12" s="4" t="s">
        <v>28</v>
      </c>
      <c r="E12" s="4">
        <v>11</v>
      </c>
      <c r="F12" s="4">
        <v>3</v>
      </c>
      <c r="G12" s="5">
        <v>1614.88</v>
      </c>
      <c r="H12" s="5">
        <f t="shared" si="0"/>
        <v>800</v>
      </c>
    </row>
    <row r="13" spans="1:8" x14ac:dyDescent="0.2">
      <c r="A13" s="4">
        <v>10259</v>
      </c>
      <c r="B13" s="4" t="s">
        <v>13</v>
      </c>
      <c r="C13" s="4" t="s">
        <v>33</v>
      </c>
      <c r="D13" s="4" t="s">
        <v>27</v>
      </c>
      <c r="E13" s="4">
        <v>3</v>
      </c>
      <c r="F13" s="4">
        <v>5</v>
      </c>
      <c r="G13" s="5">
        <v>100.8</v>
      </c>
      <c r="H13" s="5">
        <f t="shared" si="0"/>
        <v>400</v>
      </c>
    </row>
    <row r="14" spans="1:8" x14ac:dyDescent="0.2">
      <c r="A14" s="4">
        <v>10260</v>
      </c>
      <c r="B14" s="4" t="s">
        <v>14</v>
      </c>
      <c r="C14" s="4" t="s">
        <v>34</v>
      </c>
      <c r="D14" s="4" t="s">
        <v>27</v>
      </c>
      <c r="E14" s="4">
        <v>2</v>
      </c>
      <c r="F14" s="4">
        <v>3</v>
      </c>
      <c r="G14" s="5">
        <v>1504.65</v>
      </c>
      <c r="H14" s="5">
        <f t="shared" si="0"/>
        <v>800</v>
      </c>
    </row>
    <row r="15" spans="1:8" x14ac:dyDescent="0.2">
      <c r="A15" s="4">
        <v>10261</v>
      </c>
      <c r="B15" s="4" t="s">
        <v>15</v>
      </c>
      <c r="C15" s="4" t="s">
        <v>34</v>
      </c>
      <c r="D15" s="4" t="s">
        <v>28</v>
      </c>
      <c r="E15" s="4">
        <v>10</v>
      </c>
      <c r="F15" s="4">
        <v>4</v>
      </c>
      <c r="G15" s="5">
        <v>448</v>
      </c>
      <c r="H15" s="5">
        <f t="shared" si="0"/>
        <v>800</v>
      </c>
    </row>
    <row r="16" spans="1:8" x14ac:dyDescent="0.2">
      <c r="A16" s="4">
        <v>10262</v>
      </c>
      <c r="B16" s="4" t="s">
        <v>16</v>
      </c>
      <c r="C16" s="4" t="s">
        <v>34</v>
      </c>
      <c r="D16" s="4" t="s">
        <v>28</v>
      </c>
      <c r="E16" s="4">
        <v>10</v>
      </c>
      <c r="F16" s="4">
        <v>4</v>
      </c>
      <c r="G16" s="5">
        <v>584</v>
      </c>
      <c r="H16" s="5">
        <f t="shared" si="0"/>
        <v>800</v>
      </c>
    </row>
    <row r="17" spans="1:8" x14ac:dyDescent="0.2">
      <c r="A17" s="4">
        <v>10263</v>
      </c>
      <c r="B17" s="4" t="s">
        <v>17</v>
      </c>
      <c r="C17" s="4" t="s">
        <v>34</v>
      </c>
      <c r="D17" s="4" t="s">
        <v>28</v>
      </c>
      <c r="E17" s="4">
        <v>9</v>
      </c>
      <c r="F17" s="4">
        <v>1</v>
      </c>
      <c r="G17" s="5">
        <v>1873.8</v>
      </c>
      <c r="H17" s="5">
        <f t="shared" si="0"/>
        <v>800</v>
      </c>
    </row>
    <row r="18" spans="1:8" x14ac:dyDescent="0.2">
      <c r="A18" s="4">
        <v>10264</v>
      </c>
      <c r="B18" s="4" t="s">
        <v>18</v>
      </c>
      <c r="C18" s="4" t="s">
        <v>34</v>
      </c>
      <c r="D18" s="4" t="s">
        <v>27</v>
      </c>
      <c r="E18" s="4">
        <v>10</v>
      </c>
      <c r="F18" s="4">
        <v>2</v>
      </c>
      <c r="G18" s="5">
        <v>695.62</v>
      </c>
      <c r="H18" s="5">
        <f t="shared" si="0"/>
        <v>800</v>
      </c>
    </row>
    <row r="19" spans="1:8" x14ac:dyDescent="0.2">
      <c r="A19" s="4">
        <v>10265</v>
      </c>
      <c r="B19" s="4" t="s">
        <v>19</v>
      </c>
      <c r="C19" s="4" t="s">
        <v>34</v>
      </c>
      <c r="D19" s="4" t="s">
        <v>28</v>
      </c>
      <c r="E19" s="4">
        <v>15</v>
      </c>
      <c r="F19" s="4">
        <v>4</v>
      </c>
      <c r="G19" s="5">
        <v>1176</v>
      </c>
      <c r="H19" s="5">
        <f t="shared" si="0"/>
        <v>800</v>
      </c>
    </row>
    <row r="20" spans="1:8" x14ac:dyDescent="0.2">
      <c r="A20" s="4">
        <v>10266</v>
      </c>
      <c r="B20" s="4" t="s">
        <v>20</v>
      </c>
      <c r="C20" s="4" t="s">
        <v>33</v>
      </c>
      <c r="D20" s="4" t="s">
        <v>27</v>
      </c>
      <c r="E20" s="4">
        <v>7</v>
      </c>
      <c r="F20" s="4">
        <v>1</v>
      </c>
      <c r="G20" s="5">
        <v>346.56</v>
      </c>
      <c r="H20" s="5">
        <f t="shared" si="0"/>
        <v>400</v>
      </c>
    </row>
    <row r="21" spans="1:8" x14ac:dyDescent="0.2">
      <c r="A21" s="4">
        <v>10267</v>
      </c>
      <c r="B21" s="4" t="s">
        <v>21</v>
      </c>
      <c r="C21" s="4" t="s">
        <v>34</v>
      </c>
      <c r="D21" s="4" t="s">
        <v>27</v>
      </c>
      <c r="E21" s="4">
        <v>6</v>
      </c>
      <c r="F21" s="4">
        <v>4</v>
      </c>
      <c r="G21" s="5">
        <v>3536.6</v>
      </c>
      <c r="H21" s="5">
        <f t="shared" si="0"/>
        <v>800</v>
      </c>
    </row>
    <row r="22" spans="1:8" x14ac:dyDescent="0.2">
      <c r="A22" s="4">
        <v>10268</v>
      </c>
      <c r="B22" s="4" t="s">
        <v>22</v>
      </c>
      <c r="C22" s="4" t="s">
        <v>34</v>
      </c>
      <c r="D22" s="4" t="s">
        <v>27</v>
      </c>
      <c r="E22" s="4">
        <v>7</v>
      </c>
      <c r="F22" s="4">
        <v>4</v>
      </c>
      <c r="G22" s="5">
        <v>1101.2</v>
      </c>
      <c r="H22" s="5">
        <f t="shared" si="0"/>
        <v>800</v>
      </c>
    </row>
    <row r="23" spans="1:8" x14ac:dyDescent="0.2">
      <c r="A23" s="4">
        <v>10269</v>
      </c>
      <c r="B23" s="4" t="s">
        <v>23</v>
      </c>
      <c r="C23" s="4" t="s">
        <v>34</v>
      </c>
      <c r="D23" s="4" t="s">
        <v>28</v>
      </c>
      <c r="E23" s="4">
        <v>13</v>
      </c>
      <c r="F23" s="4">
        <v>1</v>
      </c>
      <c r="G23" s="5">
        <v>642.20000000000005</v>
      </c>
      <c r="H23" s="5">
        <f t="shared" si="0"/>
        <v>800</v>
      </c>
    </row>
    <row r="24" spans="1:8" x14ac:dyDescent="0.2">
      <c r="A24" s="4">
        <v>10270</v>
      </c>
      <c r="B24" s="4" t="s">
        <v>24</v>
      </c>
      <c r="C24" s="4" t="s">
        <v>34</v>
      </c>
      <c r="D24" s="4" t="s">
        <v>28</v>
      </c>
      <c r="E24" s="4">
        <v>11</v>
      </c>
      <c r="F24" s="4">
        <v>4</v>
      </c>
      <c r="G24" s="5">
        <v>1376</v>
      </c>
      <c r="H24" s="5">
        <f t="shared" si="0"/>
        <v>800</v>
      </c>
    </row>
    <row r="25" spans="1:8" x14ac:dyDescent="0.15">
      <c r="D25" s="6"/>
    </row>
    <row r="26" spans="1:8" x14ac:dyDescent="0.15">
      <c r="D26" s="6"/>
    </row>
    <row r="27" spans="1:8" x14ac:dyDescent="0.15">
      <c r="D27" s="6"/>
    </row>
    <row r="28" spans="1:8" x14ac:dyDescent="0.15">
      <c r="D28" s="6"/>
    </row>
    <row r="29" spans="1:8" x14ac:dyDescent="0.15">
      <c r="D29" s="6"/>
    </row>
    <row r="30" spans="1:8" x14ac:dyDescent="0.15">
      <c r="D30" s="6"/>
    </row>
    <row r="31" spans="1:8" x14ac:dyDescent="0.15">
      <c r="D31" s="6"/>
    </row>
    <row r="32" spans="1:8" x14ac:dyDescent="0.15">
      <c r="D32" s="6"/>
    </row>
    <row r="33" spans="4:4" x14ac:dyDescent="0.15">
      <c r="D33" s="6"/>
    </row>
    <row r="34" spans="4:4" x14ac:dyDescent="0.15">
      <c r="D34" s="6"/>
    </row>
    <row r="35" spans="4:4" x14ac:dyDescent="0.15">
      <c r="D35" s="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M35"/>
  <sheetViews>
    <sheetView zoomScale="115" zoomScaleNormal="115" workbookViewId="0">
      <selection activeCell="J2" sqref="J2:J24"/>
    </sheetView>
  </sheetViews>
  <sheetFormatPr defaultRowHeight="16.5" x14ac:dyDescent="0.3"/>
  <cols>
    <col min="1" max="1" width="6.44140625" style="3" bestFit="1" customWidth="1"/>
    <col min="2" max="2" width="7.109375" style="3" bestFit="1" customWidth="1"/>
    <col min="3" max="3" width="7.109375" style="3" customWidth="1"/>
    <col min="4" max="4" width="4.44140625" style="3" bestFit="1" customWidth="1"/>
    <col min="5" max="6" width="4.5546875" style="3" bestFit="1" customWidth="1"/>
    <col min="7" max="7" width="9" style="3" bestFit="1" customWidth="1"/>
    <col min="8" max="8" width="7.6640625" style="3" bestFit="1" customWidth="1"/>
    <col min="9" max="9" width="9" style="3" bestFit="1" customWidth="1"/>
    <col min="10" max="16384" width="8.88671875" style="3"/>
  </cols>
  <sheetData>
    <row r="1" spans="1:13" x14ac:dyDescent="0.25">
      <c r="A1" s="1" t="s">
        <v>36</v>
      </c>
      <c r="B1" s="2" t="s">
        <v>29</v>
      </c>
      <c r="C1" s="2" t="s">
        <v>31</v>
      </c>
      <c r="D1" s="2" t="s">
        <v>25</v>
      </c>
      <c r="E1" s="2" t="s">
        <v>1</v>
      </c>
      <c r="F1" s="2" t="s">
        <v>0</v>
      </c>
      <c r="G1" s="2" t="s">
        <v>26</v>
      </c>
      <c r="H1" s="2" t="s">
        <v>32</v>
      </c>
      <c r="I1" s="2" t="s">
        <v>30</v>
      </c>
      <c r="J1" s="2" t="s">
        <v>69</v>
      </c>
    </row>
    <row r="2" spans="1:13" x14ac:dyDescent="0.2">
      <c r="A2" s="4">
        <v>10248</v>
      </c>
      <c r="B2" s="4" t="s">
        <v>2</v>
      </c>
      <c r="C2" s="4" t="s">
        <v>33</v>
      </c>
      <c r="D2" s="4" t="s">
        <v>27</v>
      </c>
      <c r="E2" s="4">
        <v>2</v>
      </c>
      <c r="F2" s="4">
        <v>5</v>
      </c>
      <c r="G2" s="5">
        <v>440</v>
      </c>
      <c r="H2" s="5">
        <f>IF(C2="本地",400,800)</f>
        <v>400</v>
      </c>
      <c r="I2" s="3">
        <f>IF(F2=1,200,
IF(F2=2,400,
IF(F2=3,600,
IF(F2=4,800,
IF(F2=5,1000,“”)))))</f>
        <v>1000</v>
      </c>
      <c r="J2" s="3">
        <f>IF(F2=5,1000,
IF(F2=4,800,
IF(F2=3,600,
IF(F2=2,400,200))))</f>
        <v>1000</v>
      </c>
      <c r="L2" s="3">
        <v>5</v>
      </c>
      <c r="M2" s="3">
        <v>1000</v>
      </c>
    </row>
    <row r="3" spans="1:13" x14ac:dyDescent="0.2">
      <c r="A3" s="4">
        <v>10249</v>
      </c>
      <c r="B3" s="4" t="s">
        <v>3</v>
      </c>
      <c r="C3" s="4" t="s">
        <v>34</v>
      </c>
      <c r="D3" s="4" t="s">
        <v>27</v>
      </c>
      <c r="E3" s="4">
        <v>1</v>
      </c>
      <c r="F3" s="4">
        <v>3</v>
      </c>
      <c r="G3" s="5">
        <v>1863.4</v>
      </c>
      <c r="H3" s="5">
        <f t="shared" ref="H3:H24" si="0">IF(C3="本地",400,800)</f>
        <v>800</v>
      </c>
      <c r="I3" s="3">
        <f>IF(F3=1,200,IF(F3=2,400,IF(F3=3,600,IF(F3=4,800,IF(F3=5,1000,“”)))))</f>
        <v>600</v>
      </c>
      <c r="J3" s="3">
        <f t="shared" ref="J3:J24" si="1">IF(F3=5,1000,
IF(F3=4,800,
IF(F3=3,600,
IF(F3=2,400,200))))</f>
        <v>600</v>
      </c>
      <c r="L3" s="3">
        <v>4</v>
      </c>
      <c r="M3" s="3">
        <v>800</v>
      </c>
    </row>
    <row r="4" spans="1:13" x14ac:dyDescent="0.2">
      <c r="A4" s="4">
        <v>10250</v>
      </c>
      <c r="B4" s="4" t="s">
        <v>4</v>
      </c>
      <c r="C4" s="4" t="s">
        <v>34</v>
      </c>
      <c r="D4" s="4" t="s">
        <v>28</v>
      </c>
      <c r="E4" s="4">
        <v>13</v>
      </c>
      <c r="F4" s="4">
        <v>3</v>
      </c>
      <c r="G4" s="5">
        <v>1552.6</v>
      </c>
      <c r="H4" s="5">
        <f t="shared" si="0"/>
        <v>800</v>
      </c>
      <c r="I4" s="3">
        <f>IF(F4=1,200,IF(F4=2,400,IF(F4=3,600,IF(F4=4,800,IF(F4=5,1000,“”)))))</f>
        <v>600</v>
      </c>
      <c r="J4" s="3">
        <f t="shared" si="1"/>
        <v>600</v>
      </c>
      <c r="L4" s="3">
        <v>3</v>
      </c>
      <c r="M4" s="3">
        <v>600</v>
      </c>
    </row>
    <row r="5" spans="1:13" x14ac:dyDescent="0.2">
      <c r="A5" s="4">
        <v>10251</v>
      </c>
      <c r="B5" s="4" t="s">
        <v>5</v>
      </c>
      <c r="C5" s="4" t="s">
        <v>34</v>
      </c>
      <c r="D5" s="4" t="s">
        <v>28</v>
      </c>
      <c r="E5" s="4">
        <v>7</v>
      </c>
      <c r="F5" s="4">
        <v>3</v>
      </c>
      <c r="G5" s="5">
        <v>654.05999999999995</v>
      </c>
      <c r="H5" s="5">
        <f t="shared" si="0"/>
        <v>800</v>
      </c>
      <c r="I5" s="3">
        <f>IF(F5=1,200,IF(F5=2,400,IF(F5=3,600,IF(F5=4,800,IF(F5=5,1000,“”)))))</f>
        <v>600</v>
      </c>
      <c r="J5" s="3">
        <f t="shared" si="1"/>
        <v>600</v>
      </c>
      <c r="L5" s="3">
        <v>2</v>
      </c>
      <c r="M5" s="3">
        <v>400</v>
      </c>
    </row>
    <row r="6" spans="1:13" x14ac:dyDescent="0.2">
      <c r="A6" s="4">
        <v>10252</v>
      </c>
      <c r="B6" s="4" t="s">
        <v>6</v>
      </c>
      <c r="C6" s="4" t="s">
        <v>34</v>
      </c>
      <c r="D6" s="4" t="s">
        <v>28</v>
      </c>
      <c r="E6" s="4">
        <v>10</v>
      </c>
      <c r="F6" s="4">
        <v>4</v>
      </c>
      <c r="G6" s="5">
        <v>3597.9</v>
      </c>
      <c r="H6" s="5">
        <f t="shared" si="0"/>
        <v>800</v>
      </c>
      <c r="I6" s="3">
        <f>IF(F6=1,200,IF(F6=2,400,IF(F6=3,600,IF(F6=4,800,IF(F6=5,1000,“”)))))</f>
        <v>800</v>
      </c>
      <c r="J6" s="3">
        <f t="shared" si="1"/>
        <v>800</v>
      </c>
      <c r="L6" s="3">
        <v>1</v>
      </c>
      <c r="M6" s="3">
        <v>200</v>
      </c>
    </row>
    <row r="7" spans="1:13" x14ac:dyDescent="0.2">
      <c r="A7" s="4">
        <v>10253</v>
      </c>
      <c r="B7" s="4" t="s">
        <v>7</v>
      </c>
      <c r="C7" s="4" t="s">
        <v>34</v>
      </c>
      <c r="D7" s="4" t="s">
        <v>28</v>
      </c>
      <c r="E7" s="4">
        <v>13</v>
      </c>
      <c r="F7" s="4">
        <v>2</v>
      </c>
      <c r="G7" s="5">
        <v>1444.8</v>
      </c>
      <c r="H7" s="5">
        <f t="shared" si="0"/>
        <v>800</v>
      </c>
      <c r="I7" s="3">
        <f>IF(F7=1,200,IF(F7=2,400,IF(F7=3,600,IF(F7=4,800,IF(F7=5,1000,“”)))))</f>
        <v>400</v>
      </c>
      <c r="J7" s="3">
        <f t="shared" si="1"/>
        <v>400</v>
      </c>
    </row>
    <row r="8" spans="1:13" x14ac:dyDescent="0.2">
      <c r="A8" s="4">
        <v>10254</v>
      </c>
      <c r="B8" s="4" t="s">
        <v>8</v>
      </c>
      <c r="C8" s="4" t="s">
        <v>34</v>
      </c>
      <c r="D8" s="4" t="s">
        <v>27</v>
      </c>
      <c r="E8" s="4">
        <v>15</v>
      </c>
      <c r="F8" s="4">
        <v>3</v>
      </c>
      <c r="G8" s="5">
        <v>556.62</v>
      </c>
      <c r="H8" s="5">
        <f t="shared" si="0"/>
        <v>800</v>
      </c>
      <c r="I8" s="3">
        <f>IF(F8=1,200,IF(F8=2,400,IF(F8=3,600,IF(F8=4,800,IF(F8=5,1000,“”)))))</f>
        <v>600</v>
      </c>
      <c r="J8" s="3">
        <f t="shared" si="1"/>
        <v>600</v>
      </c>
    </row>
    <row r="9" spans="1:13" x14ac:dyDescent="0.2">
      <c r="A9" s="4">
        <v>10255</v>
      </c>
      <c r="B9" s="4" t="s">
        <v>9</v>
      </c>
      <c r="C9" s="4" t="s">
        <v>33</v>
      </c>
      <c r="D9" s="4" t="s">
        <v>28</v>
      </c>
      <c r="E9" s="4">
        <v>10</v>
      </c>
      <c r="F9" s="4">
        <v>2</v>
      </c>
      <c r="G9" s="5">
        <v>2490.5</v>
      </c>
      <c r="H9" s="5">
        <f t="shared" si="0"/>
        <v>400</v>
      </c>
      <c r="I9" s="3">
        <f>IF(F9=1,200,IF(F9=2,400,IF(F9=3,600,IF(F9=4,800,IF(F9=5,1000,“”)))))</f>
        <v>400</v>
      </c>
      <c r="J9" s="3">
        <f t="shared" si="1"/>
        <v>400</v>
      </c>
    </row>
    <row r="10" spans="1:13" x14ac:dyDescent="0.2">
      <c r="A10" s="4">
        <v>10256</v>
      </c>
      <c r="B10" s="4" t="s">
        <v>10</v>
      </c>
      <c r="C10" s="4" t="s">
        <v>34</v>
      </c>
      <c r="D10" s="4" t="s">
        <v>28</v>
      </c>
      <c r="E10" s="4">
        <v>12</v>
      </c>
      <c r="F10" s="4">
        <v>5</v>
      </c>
      <c r="G10" s="5">
        <v>517.79999999999995</v>
      </c>
      <c r="H10" s="5">
        <f t="shared" si="0"/>
        <v>800</v>
      </c>
      <c r="I10" s="3">
        <f>IF(F10=1,200,IF(F10=2,400,IF(F10=3,600,IF(F10=4,800,IF(F10=5,1000,“”)))))</f>
        <v>1000</v>
      </c>
      <c r="J10" s="3">
        <f t="shared" si="1"/>
        <v>1000</v>
      </c>
    </row>
    <row r="11" spans="1:13" x14ac:dyDescent="0.2">
      <c r="A11" s="4">
        <v>10257</v>
      </c>
      <c r="B11" s="4" t="s">
        <v>11</v>
      </c>
      <c r="C11" s="4" t="s">
        <v>34</v>
      </c>
      <c r="D11" s="4" t="s">
        <v>28</v>
      </c>
      <c r="E11" s="4">
        <v>2</v>
      </c>
      <c r="F11" s="4">
        <v>5</v>
      </c>
      <c r="G11" s="5">
        <v>1119.9000000000001</v>
      </c>
      <c r="H11" s="5">
        <f t="shared" si="0"/>
        <v>800</v>
      </c>
      <c r="I11" s="3">
        <f>IF(F11=1,200,IF(F11=2,400,IF(F11=3,600,IF(F11=4,800,IF(F11=5,1000,“”)))))</f>
        <v>1000</v>
      </c>
      <c r="J11" s="3">
        <f t="shared" si="1"/>
        <v>1000</v>
      </c>
    </row>
    <row r="12" spans="1:13" x14ac:dyDescent="0.2">
      <c r="A12" s="4">
        <v>10258</v>
      </c>
      <c r="B12" s="4" t="s">
        <v>12</v>
      </c>
      <c r="C12" s="4" t="s">
        <v>34</v>
      </c>
      <c r="D12" s="4" t="s">
        <v>28</v>
      </c>
      <c r="E12" s="4">
        <v>11</v>
      </c>
      <c r="F12" s="4">
        <v>3</v>
      </c>
      <c r="G12" s="5">
        <v>1614.88</v>
      </c>
      <c r="H12" s="5">
        <f t="shared" si="0"/>
        <v>800</v>
      </c>
      <c r="I12" s="3">
        <f>IF(F12=1,200,IF(F12=2,400,IF(F12=3,600,IF(F12=4,800,IF(F12=5,1000,“”)))))</f>
        <v>600</v>
      </c>
      <c r="J12" s="3">
        <f t="shared" si="1"/>
        <v>600</v>
      </c>
    </row>
    <row r="13" spans="1:13" x14ac:dyDescent="0.2">
      <c r="A13" s="4">
        <v>10259</v>
      </c>
      <c r="B13" s="4" t="s">
        <v>13</v>
      </c>
      <c r="C13" s="4" t="s">
        <v>33</v>
      </c>
      <c r="D13" s="4" t="s">
        <v>27</v>
      </c>
      <c r="E13" s="4">
        <v>3</v>
      </c>
      <c r="F13" s="4">
        <v>5</v>
      </c>
      <c r="G13" s="5">
        <v>100.8</v>
      </c>
      <c r="H13" s="5">
        <f t="shared" si="0"/>
        <v>400</v>
      </c>
      <c r="I13" s="3">
        <f>IF(F13=1,200,IF(F13=2,400,IF(F13=3,600,IF(F13=4,800,IF(F13=5,1000,“”)))))</f>
        <v>1000</v>
      </c>
      <c r="J13" s="3">
        <f t="shared" si="1"/>
        <v>1000</v>
      </c>
    </row>
    <row r="14" spans="1:13" x14ac:dyDescent="0.2">
      <c r="A14" s="4">
        <v>10260</v>
      </c>
      <c r="B14" s="4" t="s">
        <v>14</v>
      </c>
      <c r="C14" s="4" t="s">
        <v>34</v>
      </c>
      <c r="D14" s="4" t="s">
        <v>27</v>
      </c>
      <c r="E14" s="4">
        <v>2</v>
      </c>
      <c r="F14" s="4">
        <v>3</v>
      </c>
      <c r="G14" s="5">
        <v>1504.65</v>
      </c>
      <c r="H14" s="5">
        <f t="shared" si="0"/>
        <v>800</v>
      </c>
      <c r="I14" s="3">
        <f>IF(F14=1,200,IF(F14=2,400,IF(F14=3,600,IF(F14=4,800,IF(F14=5,1000,“”)))))</f>
        <v>600</v>
      </c>
      <c r="J14" s="3">
        <f t="shared" si="1"/>
        <v>600</v>
      </c>
    </row>
    <row r="15" spans="1:13" x14ac:dyDescent="0.2">
      <c r="A15" s="4">
        <v>10261</v>
      </c>
      <c r="B15" s="4" t="s">
        <v>15</v>
      </c>
      <c r="C15" s="4" t="s">
        <v>34</v>
      </c>
      <c r="D15" s="4" t="s">
        <v>28</v>
      </c>
      <c r="E15" s="4">
        <v>10</v>
      </c>
      <c r="F15" s="4">
        <v>4</v>
      </c>
      <c r="G15" s="5">
        <v>448</v>
      </c>
      <c r="H15" s="5">
        <f t="shared" si="0"/>
        <v>800</v>
      </c>
      <c r="I15" s="3">
        <f>IF(F15=1,200,IF(F15=2,400,IF(F15=3,600,IF(F15=4,800,IF(F15=5,1000,“”)))))</f>
        <v>800</v>
      </c>
      <c r="J15" s="3">
        <f t="shared" si="1"/>
        <v>800</v>
      </c>
    </row>
    <row r="16" spans="1:13" x14ac:dyDescent="0.2">
      <c r="A16" s="4">
        <v>10262</v>
      </c>
      <c r="B16" s="4" t="s">
        <v>16</v>
      </c>
      <c r="C16" s="4" t="s">
        <v>34</v>
      </c>
      <c r="D16" s="4" t="s">
        <v>28</v>
      </c>
      <c r="E16" s="4">
        <v>10</v>
      </c>
      <c r="F16" s="4">
        <v>4</v>
      </c>
      <c r="G16" s="5">
        <v>584</v>
      </c>
      <c r="H16" s="5">
        <f t="shared" si="0"/>
        <v>800</v>
      </c>
      <c r="I16" s="3">
        <f>IF(F16=1,200,IF(F16=2,400,IF(F16=3,600,IF(F16=4,800,IF(F16=5,1000,“”)))))</f>
        <v>800</v>
      </c>
      <c r="J16" s="3">
        <f t="shared" si="1"/>
        <v>800</v>
      </c>
    </row>
    <row r="17" spans="1:10" x14ac:dyDescent="0.2">
      <c r="A17" s="4">
        <v>10263</v>
      </c>
      <c r="B17" s="4" t="s">
        <v>17</v>
      </c>
      <c r="C17" s="4" t="s">
        <v>34</v>
      </c>
      <c r="D17" s="4" t="s">
        <v>28</v>
      </c>
      <c r="E17" s="4">
        <v>9</v>
      </c>
      <c r="F17" s="4">
        <v>1</v>
      </c>
      <c r="G17" s="5">
        <v>1873.8</v>
      </c>
      <c r="H17" s="5">
        <f t="shared" si="0"/>
        <v>800</v>
      </c>
      <c r="I17" s="3">
        <f>IF(F17=1,200,IF(F17=2,400,IF(F17=3,600,IF(F17=4,800,IF(F17=5,1000,“”)))))</f>
        <v>200</v>
      </c>
      <c r="J17" s="3">
        <f t="shared" si="1"/>
        <v>200</v>
      </c>
    </row>
    <row r="18" spans="1:10" x14ac:dyDescent="0.2">
      <c r="A18" s="4">
        <v>10264</v>
      </c>
      <c r="B18" s="4" t="s">
        <v>18</v>
      </c>
      <c r="C18" s="4" t="s">
        <v>34</v>
      </c>
      <c r="D18" s="4" t="s">
        <v>27</v>
      </c>
      <c r="E18" s="4">
        <v>10</v>
      </c>
      <c r="F18" s="4">
        <v>2</v>
      </c>
      <c r="G18" s="5">
        <v>695.62</v>
      </c>
      <c r="H18" s="5">
        <f t="shared" si="0"/>
        <v>800</v>
      </c>
      <c r="I18" s="3">
        <f>IF(F18=1,200,IF(F18=2,400,IF(F18=3,600,IF(F18=4,800,IF(F18=5,1000,“”)))))</f>
        <v>400</v>
      </c>
      <c r="J18" s="3">
        <f t="shared" si="1"/>
        <v>400</v>
      </c>
    </row>
    <row r="19" spans="1:10" x14ac:dyDescent="0.2">
      <c r="A19" s="4">
        <v>10265</v>
      </c>
      <c r="B19" s="4" t="s">
        <v>19</v>
      </c>
      <c r="C19" s="4" t="s">
        <v>34</v>
      </c>
      <c r="D19" s="4" t="s">
        <v>28</v>
      </c>
      <c r="E19" s="4">
        <v>15</v>
      </c>
      <c r="F19" s="4">
        <v>4</v>
      </c>
      <c r="G19" s="5">
        <v>1176</v>
      </c>
      <c r="H19" s="5">
        <f t="shared" si="0"/>
        <v>800</v>
      </c>
      <c r="I19" s="3">
        <f>IF(F19=1,200,IF(F19=2,400,IF(F19=3,600,IF(F19=4,800,IF(F19=5,1000,“”)))))</f>
        <v>800</v>
      </c>
      <c r="J19" s="3">
        <f t="shared" si="1"/>
        <v>800</v>
      </c>
    </row>
    <row r="20" spans="1:10" x14ac:dyDescent="0.2">
      <c r="A20" s="4">
        <v>10266</v>
      </c>
      <c r="B20" s="4" t="s">
        <v>20</v>
      </c>
      <c r="C20" s="4" t="s">
        <v>33</v>
      </c>
      <c r="D20" s="4" t="s">
        <v>27</v>
      </c>
      <c r="E20" s="4">
        <v>7</v>
      </c>
      <c r="F20" s="4">
        <v>1</v>
      </c>
      <c r="G20" s="5">
        <v>346.56</v>
      </c>
      <c r="H20" s="5">
        <f t="shared" si="0"/>
        <v>400</v>
      </c>
      <c r="I20" s="3">
        <f>IF(F20=1,200,IF(F20=2,400,IF(F20=3,600,IF(F20=4,800,IF(F20=5,1000,“”)))))</f>
        <v>200</v>
      </c>
      <c r="J20" s="3">
        <f t="shared" si="1"/>
        <v>200</v>
      </c>
    </row>
    <row r="21" spans="1:10" x14ac:dyDescent="0.2">
      <c r="A21" s="4">
        <v>10267</v>
      </c>
      <c r="B21" s="4" t="s">
        <v>21</v>
      </c>
      <c r="C21" s="4" t="s">
        <v>34</v>
      </c>
      <c r="D21" s="4" t="s">
        <v>27</v>
      </c>
      <c r="E21" s="4">
        <v>6</v>
      </c>
      <c r="F21" s="4">
        <v>4</v>
      </c>
      <c r="G21" s="5">
        <v>3536.6</v>
      </c>
      <c r="H21" s="5">
        <f t="shared" si="0"/>
        <v>800</v>
      </c>
      <c r="I21" s="3">
        <f>IF(F21=1,200,IF(F21=2,400,IF(F21=3,600,IF(F21=4,800,IF(F21=5,1000,“”)))))</f>
        <v>800</v>
      </c>
      <c r="J21" s="3">
        <f t="shared" si="1"/>
        <v>800</v>
      </c>
    </row>
    <row r="22" spans="1:10" x14ac:dyDescent="0.2">
      <c r="A22" s="4">
        <v>10268</v>
      </c>
      <c r="B22" s="4" t="s">
        <v>22</v>
      </c>
      <c r="C22" s="4" t="s">
        <v>34</v>
      </c>
      <c r="D22" s="4" t="s">
        <v>27</v>
      </c>
      <c r="E22" s="4">
        <v>7</v>
      </c>
      <c r="F22" s="4">
        <v>4</v>
      </c>
      <c r="G22" s="5">
        <v>1101.2</v>
      </c>
      <c r="H22" s="5">
        <f t="shared" si="0"/>
        <v>800</v>
      </c>
      <c r="I22" s="3">
        <f>IF(F22=1,200,IF(F22=2,400,IF(F22=3,600,IF(F22=4,800,IF(F22=5,1000,“”)))))</f>
        <v>800</v>
      </c>
      <c r="J22" s="3">
        <f t="shared" si="1"/>
        <v>800</v>
      </c>
    </row>
    <row r="23" spans="1:10" x14ac:dyDescent="0.2">
      <c r="A23" s="4">
        <v>10269</v>
      </c>
      <c r="B23" s="4" t="s">
        <v>23</v>
      </c>
      <c r="C23" s="4" t="s">
        <v>34</v>
      </c>
      <c r="D23" s="4" t="s">
        <v>28</v>
      </c>
      <c r="E23" s="4">
        <v>13</v>
      </c>
      <c r="F23" s="4">
        <v>1</v>
      </c>
      <c r="G23" s="5">
        <v>642.20000000000005</v>
      </c>
      <c r="H23" s="5">
        <f t="shared" si="0"/>
        <v>800</v>
      </c>
      <c r="I23" s="3">
        <f>IF(F23=1,200,IF(F23=2,400,IF(F23=3,600,IF(F23=4,800,IF(F23=5,1000,“”)))))</f>
        <v>200</v>
      </c>
      <c r="J23" s="3">
        <f t="shared" si="1"/>
        <v>200</v>
      </c>
    </row>
    <row r="24" spans="1:10" x14ac:dyDescent="0.2">
      <c r="A24" s="4">
        <v>10270</v>
      </c>
      <c r="B24" s="4" t="s">
        <v>24</v>
      </c>
      <c r="C24" s="4" t="s">
        <v>34</v>
      </c>
      <c r="D24" s="4" t="s">
        <v>28</v>
      </c>
      <c r="E24" s="4">
        <v>11</v>
      </c>
      <c r="F24" s="4">
        <v>4</v>
      </c>
      <c r="G24" s="5">
        <v>1376</v>
      </c>
      <c r="H24" s="5">
        <f t="shared" si="0"/>
        <v>800</v>
      </c>
      <c r="I24" s="3">
        <f>IF(F24=1,200,IF(F24=2,400,IF(F24=3,600,IF(F24=4,800,IF(F24=5,1000,“”)))))</f>
        <v>800</v>
      </c>
      <c r="J24" s="3">
        <f t="shared" si="1"/>
        <v>800</v>
      </c>
    </row>
    <row r="25" spans="1:10" x14ac:dyDescent="0.15">
      <c r="D25" s="6"/>
    </row>
    <row r="26" spans="1:10" x14ac:dyDescent="0.15">
      <c r="D26" s="6"/>
    </row>
    <row r="27" spans="1:10" x14ac:dyDescent="0.15">
      <c r="D27" s="6"/>
    </row>
    <row r="28" spans="1:10" x14ac:dyDescent="0.15">
      <c r="D28" s="6"/>
    </row>
    <row r="29" spans="1:10" x14ac:dyDescent="0.15">
      <c r="D29" s="6"/>
    </row>
    <row r="30" spans="1:10" x14ac:dyDescent="0.15">
      <c r="D30" s="6"/>
    </row>
    <row r="31" spans="1:10" x14ac:dyDescent="0.15">
      <c r="D31" s="6"/>
    </row>
    <row r="32" spans="1:10" x14ac:dyDescent="0.15">
      <c r="D32" s="6"/>
    </row>
    <row r="33" spans="4:4" x14ac:dyDescent="0.15">
      <c r="D33" s="6"/>
    </row>
    <row r="34" spans="4:4" x14ac:dyDescent="0.15">
      <c r="D34" s="6"/>
    </row>
    <row r="35" spans="4:4" x14ac:dyDescent="0.15">
      <c r="D35" s="6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M35"/>
  <sheetViews>
    <sheetView tabSelected="1" zoomScale="115" zoomScaleNormal="115" workbookViewId="0">
      <selection activeCell="B12" sqref="B12"/>
    </sheetView>
  </sheetViews>
  <sheetFormatPr defaultRowHeight="16.5" x14ac:dyDescent="0.3"/>
  <cols>
    <col min="1" max="1" width="6.44140625" style="3" bestFit="1" customWidth="1"/>
    <col min="2" max="2" width="7.109375" style="3" bestFit="1" customWidth="1"/>
    <col min="3" max="3" width="7.109375" style="3" customWidth="1"/>
    <col min="4" max="4" width="4.44140625" style="3" bestFit="1" customWidth="1"/>
    <col min="5" max="6" width="4.5546875" style="3" bestFit="1" customWidth="1"/>
    <col min="7" max="7" width="9" style="3" bestFit="1" customWidth="1"/>
    <col min="8" max="8" width="7.6640625" style="3" bestFit="1" customWidth="1"/>
    <col min="9" max="9" width="9" style="3" bestFit="1" customWidth="1"/>
    <col min="10" max="16384" width="8.88671875" style="3"/>
  </cols>
  <sheetData>
    <row r="1" spans="1:13" x14ac:dyDescent="0.25">
      <c r="A1" s="1" t="s">
        <v>36</v>
      </c>
      <c r="B1" s="2" t="s">
        <v>29</v>
      </c>
      <c r="C1" s="2" t="s">
        <v>31</v>
      </c>
      <c r="D1" s="2" t="s">
        <v>25</v>
      </c>
      <c r="E1" s="2" t="s">
        <v>1</v>
      </c>
      <c r="F1" s="2" t="s">
        <v>0</v>
      </c>
      <c r="G1" s="2" t="s">
        <v>26</v>
      </c>
      <c r="H1" s="2" t="s">
        <v>32</v>
      </c>
      <c r="I1" s="2" t="s">
        <v>30</v>
      </c>
      <c r="J1" s="2" t="s">
        <v>35</v>
      </c>
    </row>
    <row r="2" spans="1:13" x14ac:dyDescent="0.2">
      <c r="A2" s="4">
        <v>10248</v>
      </c>
      <c r="B2" s="4" t="s">
        <v>2</v>
      </c>
      <c r="C2" s="4" t="s">
        <v>33</v>
      </c>
      <c r="D2" s="4" t="s">
        <v>27</v>
      </c>
      <c r="E2" s="4">
        <v>2</v>
      </c>
      <c r="F2" s="4">
        <v>5</v>
      </c>
      <c r="G2" s="5">
        <v>440</v>
      </c>
      <c r="H2" s="5">
        <f>IF(C2="本地",400,800)</f>
        <v>400</v>
      </c>
      <c r="I2" s="3">
        <f>IF(F2=1,200,
IF(F2=2,400,
IF(F2=3,600,
IF(F2=4,800,
IF(F2=5,1000,“”)))))</f>
        <v>1000</v>
      </c>
      <c r="J2" s="3" t="str">
        <f>IF(AND(E2&gt;7,F2&gt;2,SUM(G2:I2)&gt;3000),"重要员工","")</f>
        <v/>
      </c>
    </row>
    <row r="3" spans="1:13" x14ac:dyDescent="0.2">
      <c r="A3" s="4">
        <v>10249</v>
      </c>
      <c r="B3" s="4" t="s">
        <v>3</v>
      </c>
      <c r="C3" s="4" t="s">
        <v>34</v>
      </c>
      <c r="D3" s="4" t="s">
        <v>27</v>
      </c>
      <c r="E3" s="4">
        <v>1</v>
      </c>
      <c r="F3" s="4">
        <v>3</v>
      </c>
      <c r="G3" s="5">
        <v>1863.4</v>
      </c>
      <c r="H3" s="5">
        <f t="shared" ref="H3:H24" si="0">IF(C3="本地",400,800)</f>
        <v>800</v>
      </c>
      <c r="I3" s="3">
        <f>IF(F3=1,200,IF(F3=2,400,IF(F3=3,600,IF(F3=4,800,IF(F3=5,1000,“”)))))</f>
        <v>600</v>
      </c>
      <c r="J3" s="3" t="str">
        <f t="shared" ref="J3:J24" si="1">IF(AND(E3&gt;7,F3&gt;2,SUM(G3:I3)&gt;3000),"重要员工","")</f>
        <v/>
      </c>
    </row>
    <row r="4" spans="1:13" x14ac:dyDescent="0.2">
      <c r="A4" s="4">
        <v>10250</v>
      </c>
      <c r="B4" s="4" t="s">
        <v>4</v>
      </c>
      <c r="C4" s="4" t="s">
        <v>34</v>
      </c>
      <c r="D4" s="4" t="s">
        <v>28</v>
      </c>
      <c r="E4" s="4">
        <v>13</v>
      </c>
      <c r="F4" s="4">
        <v>3</v>
      </c>
      <c r="G4" s="5">
        <v>1552.6</v>
      </c>
      <c r="H4" s="5">
        <f t="shared" si="0"/>
        <v>800</v>
      </c>
      <c r="I4" s="3">
        <f>IF(F4=1,200,IF(F4=2,400,IF(F4=3,600,IF(F4=4,800,IF(F4=5,1000,“”)))))</f>
        <v>600</v>
      </c>
      <c r="J4" s="3" t="str">
        <f t="shared" si="1"/>
        <v/>
      </c>
    </row>
    <row r="5" spans="1:13" x14ac:dyDescent="0.2">
      <c r="A5" s="4">
        <v>10251</v>
      </c>
      <c r="B5" s="4" t="s">
        <v>5</v>
      </c>
      <c r="C5" s="4" t="s">
        <v>34</v>
      </c>
      <c r="D5" s="4" t="s">
        <v>28</v>
      </c>
      <c r="E5" s="4">
        <v>7</v>
      </c>
      <c r="F5" s="4">
        <v>3</v>
      </c>
      <c r="G5" s="5">
        <v>654.05999999999995</v>
      </c>
      <c r="H5" s="5">
        <f t="shared" si="0"/>
        <v>800</v>
      </c>
      <c r="I5" s="3">
        <f>IF(F5=1,200,IF(F5=2,400,IF(F5=3,600,IF(F5=4,800,IF(F5=5,1000,“”)))))</f>
        <v>600</v>
      </c>
      <c r="J5" s="3" t="str">
        <f t="shared" si="1"/>
        <v/>
      </c>
    </row>
    <row r="6" spans="1:13" x14ac:dyDescent="0.2">
      <c r="A6" s="4">
        <v>10252</v>
      </c>
      <c r="B6" s="4" t="s">
        <v>6</v>
      </c>
      <c r="C6" s="4" t="s">
        <v>34</v>
      </c>
      <c r="D6" s="4" t="s">
        <v>28</v>
      </c>
      <c r="E6" s="4">
        <v>10</v>
      </c>
      <c r="F6" s="4">
        <v>4</v>
      </c>
      <c r="G6" s="5">
        <v>3597.9</v>
      </c>
      <c r="H6" s="5">
        <f t="shared" si="0"/>
        <v>800</v>
      </c>
      <c r="I6" s="3">
        <f>IF(F6=1,200,IF(F6=2,400,IF(F6=3,600,IF(F6=4,800,IF(F6=5,1000,“”)))))</f>
        <v>800</v>
      </c>
      <c r="J6" s="3" t="str">
        <f t="shared" si="1"/>
        <v>重要员工</v>
      </c>
    </row>
    <row r="7" spans="1:13" x14ac:dyDescent="0.2">
      <c r="A7" s="4">
        <v>10253</v>
      </c>
      <c r="B7" s="4" t="s">
        <v>7</v>
      </c>
      <c r="C7" s="4" t="s">
        <v>34</v>
      </c>
      <c r="D7" s="4" t="s">
        <v>28</v>
      </c>
      <c r="E7" s="4">
        <v>13</v>
      </c>
      <c r="F7" s="4">
        <v>2</v>
      </c>
      <c r="G7" s="5">
        <v>1444.8</v>
      </c>
      <c r="H7" s="5">
        <f t="shared" si="0"/>
        <v>800</v>
      </c>
      <c r="I7" s="3">
        <f>IF(F7=1,200,IF(F7=2,400,IF(F7=3,600,IF(F7=4,800,IF(F7=5,1000,“”)))))</f>
        <v>400</v>
      </c>
      <c r="J7" s="3" t="str">
        <f t="shared" si="1"/>
        <v/>
      </c>
    </row>
    <row r="8" spans="1:13" x14ac:dyDescent="0.2">
      <c r="A8" s="4">
        <v>10254</v>
      </c>
      <c r="B8" s="4" t="s">
        <v>8</v>
      </c>
      <c r="C8" s="4" t="s">
        <v>34</v>
      </c>
      <c r="D8" s="4" t="s">
        <v>27</v>
      </c>
      <c r="E8" s="4">
        <v>15</v>
      </c>
      <c r="F8" s="4">
        <v>3</v>
      </c>
      <c r="G8" s="5">
        <v>556.62</v>
      </c>
      <c r="H8" s="5">
        <f t="shared" si="0"/>
        <v>800</v>
      </c>
      <c r="I8" s="3">
        <f>IF(F8=1,200,IF(F8=2,400,IF(F8=3,600,IF(F8=4,800,IF(F8=5,1000,“”)))))</f>
        <v>600</v>
      </c>
      <c r="J8" s="3" t="str">
        <f t="shared" si="1"/>
        <v/>
      </c>
      <c r="M8" s="3" t="e">
        <f>ture</f>
        <v>#NAME?</v>
      </c>
    </row>
    <row r="9" spans="1:13" x14ac:dyDescent="0.2">
      <c r="A9" s="4">
        <v>10255</v>
      </c>
      <c r="B9" s="4" t="s">
        <v>9</v>
      </c>
      <c r="C9" s="4" t="s">
        <v>33</v>
      </c>
      <c r="D9" s="4" t="s">
        <v>28</v>
      </c>
      <c r="E9" s="4">
        <v>10</v>
      </c>
      <c r="F9" s="4">
        <v>2</v>
      </c>
      <c r="G9" s="5">
        <v>2490.5</v>
      </c>
      <c r="H9" s="5">
        <f t="shared" si="0"/>
        <v>400</v>
      </c>
      <c r="I9" s="3">
        <f>IF(F9=1,200,IF(F9=2,400,IF(F9=3,600,IF(F9=4,800,IF(F9=5,1000,“”)))))</f>
        <v>400</v>
      </c>
      <c r="J9" s="3" t="str">
        <f t="shared" si="1"/>
        <v/>
      </c>
    </row>
    <row r="10" spans="1:13" x14ac:dyDescent="0.2">
      <c r="A10" s="4">
        <v>10256</v>
      </c>
      <c r="B10" s="4" t="s">
        <v>10</v>
      </c>
      <c r="C10" s="4" t="s">
        <v>34</v>
      </c>
      <c r="D10" s="4" t="s">
        <v>28</v>
      </c>
      <c r="E10" s="4">
        <v>12</v>
      </c>
      <c r="F10" s="4">
        <v>5</v>
      </c>
      <c r="G10" s="5">
        <v>517.79999999999995</v>
      </c>
      <c r="H10" s="5">
        <f t="shared" si="0"/>
        <v>800</v>
      </c>
      <c r="I10" s="3">
        <f>IF(F10=1,200,IF(F10=2,400,IF(F10=3,600,IF(F10=4,800,IF(F10=5,1000,“”)))))</f>
        <v>1000</v>
      </c>
      <c r="J10" s="3" t="str">
        <f t="shared" si="1"/>
        <v/>
      </c>
    </row>
    <row r="11" spans="1:13" x14ac:dyDescent="0.2">
      <c r="A11" s="4">
        <v>10257</v>
      </c>
      <c r="B11" s="4" t="s">
        <v>11</v>
      </c>
      <c r="C11" s="4" t="s">
        <v>34</v>
      </c>
      <c r="D11" s="4" t="s">
        <v>28</v>
      </c>
      <c r="E11" s="4">
        <v>2</v>
      </c>
      <c r="F11" s="4">
        <v>5</v>
      </c>
      <c r="G11" s="5">
        <v>1119.9000000000001</v>
      </c>
      <c r="H11" s="5">
        <f t="shared" si="0"/>
        <v>800</v>
      </c>
      <c r="I11" s="3">
        <f>IF(F11=1,200,IF(F11=2,400,IF(F11=3,600,IF(F11=4,800,IF(F11=5,1000,“”)))))</f>
        <v>1000</v>
      </c>
      <c r="J11" s="3" t="str">
        <f t="shared" si="1"/>
        <v/>
      </c>
    </row>
    <row r="12" spans="1:13" x14ac:dyDescent="0.2">
      <c r="A12" s="4">
        <v>10258</v>
      </c>
      <c r="B12" s="4" t="s">
        <v>12</v>
      </c>
      <c r="C12" s="4" t="s">
        <v>34</v>
      </c>
      <c r="D12" s="4" t="s">
        <v>28</v>
      </c>
      <c r="E12" s="4">
        <v>11</v>
      </c>
      <c r="F12" s="4">
        <v>3</v>
      </c>
      <c r="G12" s="5">
        <v>1614.88</v>
      </c>
      <c r="H12" s="5">
        <f t="shared" si="0"/>
        <v>800</v>
      </c>
      <c r="I12" s="3">
        <f>IF(F12=1,200,IF(F12=2,400,IF(F12=3,600,IF(F12=4,800,IF(F12=5,1000,“”)))))</f>
        <v>600</v>
      </c>
      <c r="J12" s="3" t="str">
        <f t="shared" si="1"/>
        <v>重要员工</v>
      </c>
    </row>
    <row r="13" spans="1:13" x14ac:dyDescent="0.2">
      <c r="A13" s="4">
        <v>10259</v>
      </c>
      <c r="B13" s="4" t="s">
        <v>13</v>
      </c>
      <c r="C13" s="4" t="s">
        <v>33</v>
      </c>
      <c r="D13" s="4" t="s">
        <v>27</v>
      </c>
      <c r="E13" s="4">
        <v>3</v>
      </c>
      <c r="F13" s="4">
        <v>5</v>
      </c>
      <c r="G13" s="5">
        <v>100.8</v>
      </c>
      <c r="H13" s="5">
        <f t="shared" si="0"/>
        <v>400</v>
      </c>
      <c r="I13" s="3">
        <f>IF(F13=1,200,IF(F13=2,400,IF(F13=3,600,IF(F13=4,800,IF(F13=5,1000,“”)))))</f>
        <v>1000</v>
      </c>
      <c r="J13" s="3" t="str">
        <f t="shared" si="1"/>
        <v/>
      </c>
    </row>
    <row r="14" spans="1:13" x14ac:dyDescent="0.2">
      <c r="A14" s="4">
        <v>10260</v>
      </c>
      <c r="B14" s="4" t="s">
        <v>14</v>
      </c>
      <c r="C14" s="4" t="s">
        <v>34</v>
      </c>
      <c r="D14" s="4" t="s">
        <v>27</v>
      </c>
      <c r="E14" s="4">
        <v>2</v>
      </c>
      <c r="F14" s="4">
        <v>3</v>
      </c>
      <c r="G14" s="5">
        <v>1504.65</v>
      </c>
      <c r="H14" s="5">
        <f t="shared" si="0"/>
        <v>800</v>
      </c>
      <c r="I14" s="3">
        <f>IF(F14=1,200,IF(F14=2,400,IF(F14=3,600,IF(F14=4,800,IF(F14=5,1000,“”)))))</f>
        <v>600</v>
      </c>
      <c r="J14" s="3" t="str">
        <f t="shared" si="1"/>
        <v/>
      </c>
    </row>
    <row r="15" spans="1:13" x14ac:dyDescent="0.2">
      <c r="A15" s="4">
        <v>10261</v>
      </c>
      <c r="B15" s="4" t="s">
        <v>15</v>
      </c>
      <c r="C15" s="4" t="s">
        <v>34</v>
      </c>
      <c r="D15" s="4" t="s">
        <v>28</v>
      </c>
      <c r="E15" s="4">
        <v>10</v>
      </c>
      <c r="F15" s="4">
        <v>4</v>
      </c>
      <c r="G15" s="5">
        <v>448</v>
      </c>
      <c r="H15" s="5">
        <f t="shared" si="0"/>
        <v>800</v>
      </c>
      <c r="I15" s="3">
        <f>IF(F15=1,200,IF(F15=2,400,IF(F15=3,600,IF(F15=4,800,IF(F15=5,1000,“”)))))</f>
        <v>800</v>
      </c>
      <c r="J15" s="3" t="str">
        <f t="shared" si="1"/>
        <v/>
      </c>
    </row>
    <row r="16" spans="1:13" x14ac:dyDescent="0.2">
      <c r="A16" s="4">
        <v>10262</v>
      </c>
      <c r="B16" s="4" t="s">
        <v>16</v>
      </c>
      <c r="C16" s="4" t="s">
        <v>34</v>
      </c>
      <c r="D16" s="4" t="s">
        <v>28</v>
      </c>
      <c r="E16" s="4">
        <v>10</v>
      </c>
      <c r="F16" s="4">
        <v>4</v>
      </c>
      <c r="G16" s="5">
        <v>584</v>
      </c>
      <c r="H16" s="5">
        <f t="shared" si="0"/>
        <v>800</v>
      </c>
      <c r="I16" s="3">
        <f>IF(F16=1,200,IF(F16=2,400,IF(F16=3,600,IF(F16=4,800,IF(F16=5,1000,“”)))))</f>
        <v>800</v>
      </c>
      <c r="J16" s="3" t="str">
        <f t="shared" si="1"/>
        <v/>
      </c>
    </row>
    <row r="17" spans="1:10" x14ac:dyDescent="0.2">
      <c r="A17" s="4">
        <v>10263</v>
      </c>
      <c r="B17" s="4" t="s">
        <v>17</v>
      </c>
      <c r="C17" s="4" t="s">
        <v>34</v>
      </c>
      <c r="D17" s="4" t="s">
        <v>28</v>
      </c>
      <c r="E17" s="4">
        <v>9</v>
      </c>
      <c r="F17" s="4">
        <v>1</v>
      </c>
      <c r="G17" s="5">
        <v>1873.8</v>
      </c>
      <c r="H17" s="5">
        <f t="shared" si="0"/>
        <v>800</v>
      </c>
      <c r="I17" s="3">
        <f>IF(F17=1,200,IF(F17=2,400,IF(F17=3,600,IF(F17=4,800,IF(F17=5,1000,“”)))))</f>
        <v>200</v>
      </c>
      <c r="J17" s="3" t="str">
        <f t="shared" si="1"/>
        <v/>
      </c>
    </row>
    <row r="18" spans="1:10" x14ac:dyDescent="0.2">
      <c r="A18" s="4">
        <v>10264</v>
      </c>
      <c r="B18" s="4" t="s">
        <v>18</v>
      </c>
      <c r="C18" s="4" t="s">
        <v>34</v>
      </c>
      <c r="D18" s="4" t="s">
        <v>27</v>
      </c>
      <c r="E18" s="4">
        <v>10</v>
      </c>
      <c r="F18" s="4">
        <v>2</v>
      </c>
      <c r="G18" s="5">
        <v>695.62</v>
      </c>
      <c r="H18" s="5">
        <f t="shared" si="0"/>
        <v>800</v>
      </c>
      <c r="I18" s="3">
        <f>IF(F18=1,200,IF(F18=2,400,IF(F18=3,600,IF(F18=4,800,IF(F18=5,1000,“”)))))</f>
        <v>400</v>
      </c>
      <c r="J18" s="3" t="str">
        <f t="shared" si="1"/>
        <v/>
      </c>
    </row>
    <row r="19" spans="1:10" x14ac:dyDescent="0.2">
      <c r="A19" s="4">
        <v>10265</v>
      </c>
      <c r="B19" s="4" t="s">
        <v>19</v>
      </c>
      <c r="C19" s="4" t="s">
        <v>34</v>
      </c>
      <c r="D19" s="4" t="s">
        <v>28</v>
      </c>
      <c r="E19" s="4">
        <v>15</v>
      </c>
      <c r="F19" s="4">
        <v>4</v>
      </c>
      <c r="G19" s="5">
        <v>1176</v>
      </c>
      <c r="H19" s="5">
        <f t="shared" si="0"/>
        <v>800</v>
      </c>
      <c r="I19" s="3">
        <f>IF(F19=1,200,IF(F19=2,400,IF(F19=3,600,IF(F19=4,800,IF(F19=5,1000,“”)))))</f>
        <v>800</v>
      </c>
      <c r="J19" s="3" t="str">
        <f t="shared" si="1"/>
        <v/>
      </c>
    </row>
    <row r="20" spans="1:10" x14ac:dyDescent="0.2">
      <c r="A20" s="4">
        <v>10266</v>
      </c>
      <c r="B20" s="4" t="s">
        <v>20</v>
      </c>
      <c r="C20" s="4" t="s">
        <v>33</v>
      </c>
      <c r="D20" s="4" t="s">
        <v>27</v>
      </c>
      <c r="E20" s="4">
        <v>7</v>
      </c>
      <c r="F20" s="4">
        <v>1</v>
      </c>
      <c r="G20" s="5">
        <v>346.56</v>
      </c>
      <c r="H20" s="5">
        <f t="shared" si="0"/>
        <v>400</v>
      </c>
      <c r="I20" s="3">
        <f>IF(F20=1,200,IF(F20=2,400,IF(F20=3,600,IF(F20=4,800,IF(F20=5,1000,“”)))))</f>
        <v>200</v>
      </c>
      <c r="J20" s="3" t="str">
        <f t="shared" si="1"/>
        <v/>
      </c>
    </row>
    <row r="21" spans="1:10" x14ac:dyDescent="0.2">
      <c r="A21" s="4">
        <v>10267</v>
      </c>
      <c r="B21" s="4" t="s">
        <v>21</v>
      </c>
      <c r="C21" s="4" t="s">
        <v>34</v>
      </c>
      <c r="D21" s="4" t="s">
        <v>27</v>
      </c>
      <c r="E21" s="4">
        <v>6</v>
      </c>
      <c r="F21" s="4">
        <v>4</v>
      </c>
      <c r="G21" s="5">
        <v>3536.6</v>
      </c>
      <c r="H21" s="5">
        <f t="shared" si="0"/>
        <v>800</v>
      </c>
      <c r="I21" s="3">
        <f>IF(F21=1,200,IF(F21=2,400,IF(F21=3,600,IF(F21=4,800,IF(F21=5,1000,“”)))))</f>
        <v>800</v>
      </c>
      <c r="J21" s="3" t="str">
        <f t="shared" si="1"/>
        <v/>
      </c>
    </row>
    <row r="22" spans="1:10" x14ac:dyDescent="0.2">
      <c r="A22" s="4">
        <v>10268</v>
      </c>
      <c r="B22" s="4" t="s">
        <v>22</v>
      </c>
      <c r="C22" s="4" t="s">
        <v>34</v>
      </c>
      <c r="D22" s="4" t="s">
        <v>27</v>
      </c>
      <c r="E22" s="4">
        <v>7</v>
      </c>
      <c r="F22" s="4">
        <v>4</v>
      </c>
      <c r="G22" s="5">
        <v>1101.2</v>
      </c>
      <c r="H22" s="5">
        <f t="shared" si="0"/>
        <v>800</v>
      </c>
      <c r="I22" s="3">
        <f>IF(F22=1,200,IF(F22=2,400,IF(F22=3,600,IF(F22=4,800,IF(F22=5,1000,“”)))))</f>
        <v>800</v>
      </c>
      <c r="J22" s="3" t="str">
        <f t="shared" si="1"/>
        <v/>
      </c>
    </row>
    <row r="23" spans="1:10" x14ac:dyDescent="0.2">
      <c r="A23" s="4">
        <v>10269</v>
      </c>
      <c r="B23" s="4" t="s">
        <v>23</v>
      </c>
      <c r="C23" s="4" t="s">
        <v>34</v>
      </c>
      <c r="D23" s="4" t="s">
        <v>28</v>
      </c>
      <c r="E23" s="4">
        <v>13</v>
      </c>
      <c r="F23" s="4">
        <v>1</v>
      </c>
      <c r="G23" s="5">
        <v>642.20000000000005</v>
      </c>
      <c r="H23" s="5">
        <f t="shared" si="0"/>
        <v>800</v>
      </c>
      <c r="I23" s="3">
        <f>IF(F23=1,200,IF(F23=2,400,IF(F23=3,600,IF(F23=4,800,IF(F23=5,1000,“”)))))</f>
        <v>200</v>
      </c>
      <c r="J23" s="3" t="str">
        <f t="shared" si="1"/>
        <v/>
      </c>
    </row>
    <row r="24" spans="1:10" x14ac:dyDescent="0.2">
      <c r="A24" s="4">
        <v>10270</v>
      </c>
      <c r="B24" s="4" t="s">
        <v>24</v>
      </c>
      <c r="C24" s="4" t="s">
        <v>34</v>
      </c>
      <c r="D24" s="4" t="s">
        <v>28</v>
      </c>
      <c r="E24" s="4">
        <v>11</v>
      </c>
      <c r="F24" s="4">
        <v>4</v>
      </c>
      <c r="G24" s="5">
        <v>1376</v>
      </c>
      <c r="H24" s="5">
        <f t="shared" si="0"/>
        <v>800</v>
      </c>
      <c r="I24" s="3">
        <f>IF(F24=1,200,IF(F24=2,400,IF(F24=3,600,IF(F24=4,800,IF(F24=5,1000,“”)))))</f>
        <v>800</v>
      </c>
      <c r="J24" s="3" t="str">
        <f t="shared" si="1"/>
        <v/>
      </c>
    </row>
    <row r="25" spans="1:10" x14ac:dyDescent="0.15">
      <c r="D25" s="6"/>
    </row>
    <row r="26" spans="1:10" x14ac:dyDescent="0.15">
      <c r="D26" s="6"/>
    </row>
    <row r="27" spans="1:10" x14ac:dyDescent="0.15">
      <c r="D27" s="6"/>
    </row>
    <row r="28" spans="1:10" x14ac:dyDescent="0.15">
      <c r="D28" s="6"/>
    </row>
    <row r="29" spans="1:10" x14ac:dyDescent="0.15">
      <c r="D29" s="6"/>
    </row>
    <row r="30" spans="1:10" x14ac:dyDescent="0.15">
      <c r="D30" s="6"/>
    </row>
    <row r="31" spans="1:10" x14ac:dyDescent="0.15">
      <c r="D31" s="6"/>
    </row>
    <row r="32" spans="1:10" x14ac:dyDescent="0.15">
      <c r="D32" s="6"/>
    </row>
    <row r="33" spans="4:4" x14ac:dyDescent="0.15">
      <c r="D33" s="6"/>
    </row>
    <row r="34" spans="4:4" x14ac:dyDescent="0.15">
      <c r="D34" s="6"/>
    </row>
    <row r="35" spans="4:4" x14ac:dyDescent="0.15">
      <c r="D35" s="6"/>
    </row>
  </sheetData>
  <phoneticPr fontId="1" type="noConversion"/>
  <conditionalFormatting sqref="J2:J24">
    <cfRule type="expression" dxfId="2" priority="1">
      <formula>AND(C2="外地",D2="女")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</vt:lpstr>
      <vt:lpstr>2</vt:lpstr>
      <vt:lpstr>逻辑值</vt:lpstr>
      <vt:lpstr>4</vt:lpstr>
      <vt:lpstr>5</vt:lpstr>
      <vt:lpstr>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谷哥</dc:creator>
  <cp:lastModifiedBy>mynam_000</cp:lastModifiedBy>
  <dcterms:created xsi:type="dcterms:W3CDTF">2014-01-09T11:03:49Z</dcterms:created>
  <dcterms:modified xsi:type="dcterms:W3CDTF">2014-07-25T06:28:29Z</dcterms:modified>
</cp:coreProperties>
</file>