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7 格式修正\7-4 表格内容的修正（中）\"/>
    </mc:Choice>
  </mc:AlternateContent>
  <bookViews>
    <workbookView xWindow="0" yWindow="0" windowWidth="28800" windowHeight="10875" activeTab="1"/>
  </bookViews>
  <sheets>
    <sheet name="绩效考核结果" sheetId="1" r:id="rId1"/>
    <sheet name="改正" sheetId="5" r:id="rId2"/>
  </sheets>
  <definedNames>
    <definedName name="_xlnm._FilterDatabase" localSheetId="1" hidden="1">改正!$A$4:$V$4</definedName>
    <definedName name="_xlnm._FilterDatabase" localSheetId="0" hidden="1">绩效考核结果!$A$4:$V$4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5" l="1"/>
  <c r="U14" i="5"/>
  <c r="R14" i="5"/>
  <c r="Q14" i="5"/>
  <c r="N14" i="5"/>
  <c r="M14" i="5"/>
  <c r="I14" i="5"/>
  <c r="G14" i="5"/>
  <c r="J14" i="5" s="1"/>
  <c r="V13" i="5"/>
  <c r="U13" i="5"/>
  <c r="R13" i="5"/>
  <c r="Q13" i="5"/>
  <c r="N13" i="5"/>
  <c r="M13" i="5"/>
  <c r="J13" i="5"/>
  <c r="I13" i="5"/>
  <c r="G13" i="5"/>
  <c r="V12" i="5"/>
  <c r="U12" i="5"/>
  <c r="R12" i="5"/>
  <c r="Q12" i="5"/>
  <c r="N12" i="5"/>
  <c r="M12" i="5"/>
  <c r="J12" i="5"/>
  <c r="I12" i="5"/>
  <c r="G12" i="5"/>
  <c r="V11" i="5"/>
  <c r="U11" i="5"/>
  <c r="R11" i="5"/>
  <c r="Q11" i="5"/>
  <c r="N11" i="5"/>
  <c r="M11" i="5"/>
  <c r="J11" i="5"/>
  <c r="I11" i="5"/>
  <c r="G11" i="5"/>
  <c r="V10" i="5"/>
  <c r="U10" i="5"/>
  <c r="R10" i="5"/>
  <c r="Q10" i="5"/>
  <c r="N10" i="5"/>
  <c r="M10" i="5"/>
  <c r="J10" i="5"/>
  <c r="I10" i="5"/>
  <c r="G10" i="5"/>
  <c r="V9" i="5"/>
  <c r="U9" i="5"/>
  <c r="R9" i="5"/>
  <c r="Q9" i="5"/>
  <c r="N9" i="5"/>
  <c r="M9" i="5"/>
  <c r="I9" i="5"/>
  <c r="G9" i="5"/>
  <c r="J9" i="5" s="1"/>
  <c r="V8" i="5"/>
  <c r="U8" i="5"/>
  <c r="R8" i="5"/>
  <c r="Q8" i="5"/>
  <c r="N8" i="5"/>
  <c r="M8" i="5"/>
  <c r="I8" i="5"/>
  <c r="G8" i="5"/>
  <c r="J8" i="5" s="1"/>
  <c r="V7" i="5"/>
  <c r="U7" i="5"/>
  <c r="R7" i="5"/>
  <c r="Q7" i="5"/>
  <c r="N7" i="5"/>
  <c r="M7" i="5"/>
  <c r="I7" i="5"/>
  <c r="G7" i="5"/>
  <c r="J7" i="5" s="1"/>
  <c r="V6" i="5"/>
  <c r="U6" i="5"/>
  <c r="R6" i="5"/>
  <c r="Q6" i="5"/>
  <c r="N6" i="5"/>
  <c r="M6" i="5"/>
  <c r="I6" i="5"/>
  <c r="G6" i="5"/>
  <c r="J6" i="5" s="1"/>
  <c r="V5" i="5"/>
  <c r="U5" i="5"/>
  <c r="R5" i="5"/>
  <c r="Q5" i="5"/>
  <c r="N5" i="5"/>
  <c r="M5" i="5"/>
  <c r="J5" i="5"/>
  <c r="I5" i="5"/>
  <c r="G5" i="5"/>
  <c r="V14" i="1"/>
  <c r="U14" i="1"/>
  <c r="R14" i="1"/>
  <c r="Q14" i="1"/>
  <c r="N14" i="1"/>
  <c r="M14" i="1"/>
  <c r="I14" i="1"/>
  <c r="G14" i="1"/>
  <c r="J14" i="1" s="1"/>
  <c r="V13" i="1"/>
  <c r="U13" i="1"/>
  <c r="R13" i="1"/>
  <c r="Q13" i="1"/>
  <c r="N13" i="1"/>
  <c r="M13" i="1"/>
  <c r="I13" i="1"/>
  <c r="G13" i="1"/>
  <c r="J13" i="1" s="1"/>
  <c r="V12" i="1"/>
  <c r="U12" i="1"/>
  <c r="R12" i="1"/>
  <c r="Q12" i="1"/>
  <c r="N12" i="1"/>
  <c r="M12" i="1"/>
  <c r="I12" i="1"/>
  <c r="G12" i="1"/>
  <c r="J12" i="1" s="1"/>
  <c r="V11" i="1"/>
  <c r="U11" i="1"/>
  <c r="R11" i="1"/>
  <c r="Q11" i="1"/>
  <c r="N11" i="1"/>
  <c r="M11" i="1"/>
  <c r="I11" i="1"/>
  <c r="G11" i="1"/>
  <c r="J11" i="1" s="1"/>
  <c r="V10" i="1"/>
  <c r="U10" i="1"/>
  <c r="R10" i="1"/>
  <c r="Q10" i="1"/>
  <c r="N10" i="1"/>
  <c r="M10" i="1"/>
  <c r="I10" i="1"/>
  <c r="G10" i="1"/>
  <c r="J10" i="1" s="1"/>
  <c r="V9" i="1"/>
  <c r="U9" i="1"/>
  <c r="R9" i="1"/>
  <c r="Q9" i="1"/>
  <c r="N9" i="1"/>
  <c r="M9" i="1"/>
  <c r="I9" i="1"/>
  <c r="G9" i="1"/>
  <c r="J9" i="1" s="1"/>
  <c r="V8" i="1"/>
  <c r="U8" i="1"/>
  <c r="R8" i="1"/>
  <c r="Q8" i="1"/>
  <c r="N8" i="1"/>
  <c r="M8" i="1"/>
  <c r="I8" i="1"/>
  <c r="G8" i="1"/>
  <c r="J8" i="1" s="1"/>
  <c r="V7" i="1"/>
  <c r="U7" i="1"/>
  <c r="R7" i="1"/>
  <c r="Q7" i="1"/>
  <c r="N7" i="1"/>
  <c r="M7" i="1"/>
  <c r="I7" i="1"/>
  <c r="G7" i="1"/>
  <c r="J7" i="1" s="1"/>
  <c r="V6" i="1"/>
  <c r="U6" i="1"/>
  <c r="R6" i="1"/>
  <c r="Q6" i="1"/>
  <c r="N6" i="1"/>
  <c r="M6" i="1"/>
  <c r="I6" i="1"/>
  <c r="G6" i="1"/>
  <c r="J6" i="1" s="1"/>
  <c r="U5" i="1"/>
  <c r="V5" i="1" s="1"/>
  <c r="Q5" i="1"/>
  <c r="R5" i="1" s="1"/>
  <c r="N5" i="1"/>
  <c r="M5" i="1"/>
  <c r="I5" i="1"/>
  <c r="G5" i="1"/>
  <c r="J5" i="1" s="1"/>
</calcChain>
</file>

<file path=xl/comments1.xml><?xml version="1.0" encoding="utf-8"?>
<comments xmlns="http://schemas.openxmlformats.org/spreadsheetml/2006/main">
  <authors>
    <author>mynam_000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（标准：至少10个店次/月）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（标准：至少和执行团队（职级不限）完成2个店次的内部实地联合巡检）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（1-4级）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<sst xmlns="http://schemas.openxmlformats.org/spreadsheetml/2006/main" count="57" uniqueCount="39">
  <si>
    <t>序号</t>
    <phoneticPr fontId="4" type="noConversion"/>
  </si>
  <si>
    <t>姓名</t>
    <phoneticPr fontId="4" type="noConversion"/>
  </si>
  <si>
    <t>岗位</t>
    <phoneticPr fontId="4" type="noConversion"/>
  </si>
  <si>
    <t>入职日期</t>
    <phoneticPr fontId="4" type="noConversion"/>
  </si>
  <si>
    <t>常规考核</t>
    <phoneticPr fontId="4" type="noConversion"/>
  </si>
  <si>
    <t>项目点次完成率</t>
  </si>
  <si>
    <t>考核权重</t>
    <phoneticPr fontId="4" type="noConversion"/>
  </si>
  <si>
    <r>
      <rPr>
        <b/>
        <sz val="9"/>
        <color indexed="8"/>
        <rFont val="微软雅黑"/>
        <family val="2"/>
        <charset val="134"/>
      </rPr>
      <t>分值标准</t>
    </r>
    <phoneticPr fontId="4" type="noConversion"/>
  </si>
  <si>
    <r>
      <rPr>
        <b/>
        <sz val="9"/>
        <color indexed="8"/>
        <rFont val="微软雅黑"/>
        <family val="2"/>
        <charset val="134"/>
      </rPr>
      <t>当月实际分值</t>
    </r>
    <phoneticPr fontId="4" type="noConversion"/>
  </si>
  <si>
    <t>项目巡检</t>
    <phoneticPr fontId="4" type="noConversion"/>
  </si>
  <si>
    <t>项目巡检</t>
    <phoneticPr fontId="4" type="noConversion"/>
  </si>
  <si>
    <t>考核权重</t>
    <phoneticPr fontId="4" type="noConversion"/>
  </si>
  <si>
    <t>项目投诉</t>
    <phoneticPr fontId="4" type="noConversion"/>
  </si>
  <si>
    <r>
      <rPr>
        <b/>
        <sz val="9"/>
        <color indexed="8"/>
        <rFont val="微软雅黑"/>
        <family val="2"/>
        <charset val="134"/>
      </rPr>
      <t>当月实际分值</t>
    </r>
    <phoneticPr fontId="4" type="noConversion"/>
  </si>
  <si>
    <t>计划
执行点次</t>
    <phoneticPr fontId="4" type="noConversion"/>
  </si>
  <si>
    <t>实际
执行点次</t>
    <phoneticPr fontId="4" type="noConversion"/>
  </si>
  <si>
    <r>
      <rPr>
        <b/>
        <sz val="9"/>
        <color indexed="8"/>
        <rFont val="微软雅黑"/>
        <family val="2"/>
        <charset val="134"/>
      </rPr>
      <t>点次完成率（%）</t>
    </r>
    <phoneticPr fontId="4" type="noConversion"/>
  </si>
  <si>
    <r>
      <t>巡检店次</t>
    </r>
    <r>
      <rPr>
        <b/>
        <sz val="9"/>
        <color indexed="30"/>
        <rFont val="微软雅黑"/>
        <family val="2"/>
        <charset val="134"/>
      </rPr>
      <t>（标准：至少10个店次/月）</t>
    </r>
    <phoneticPr fontId="4" type="noConversion"/>
  </si>
  <si>
    <r>
      <t xml:space="preserve">内部联合巡检次数
</t>
    </r>
    <r>
      <rPr>
        <b/>
        <sz val="9"/>
        <color indexed="30"/>
        <rFont val="微软雅黑"/>
        <family val="2"/>
        <charset val="134"/>
      </rPr>
      <t>（标准：至少和执行团队（职级不限）完成2个店次的内部实地联合巡检）</t>
    </r>
    <phoneticPr fontId="4" type="noConversion"/>
  </si>
  <si>
    <t>项目投诉等级
（1-4级）</t>
    <phoneticPr fontId="4" type="noConversion"/>
  </si>
  <si>
    <t>绩效考核结果汇总表</t>
    <phoneticPr fontId="4" type="noConversion"/>
  </si>
  <si>
    <t>基础信息</t>
    <phoneticPr fontId="3" type="noConversion"/>
  </si>
  <si>
    <t>巡检店次</t>
    <phoneticPr fontId="4" type="noConversion"/>
  </si>
  <si>
    <t>内部联合巡检次数</t>
    <phoneticPr fontId="4" type="noConversion"/>
  </si>
  <si>
    <t>项目巡检2</t>
    <phoneticPr fontId="4" type="noConversion"/>
  </si>
  <si>
    <t>项目投诉等级</t>
    <phoneticPr fontId="4" type="noConversion"/>
  </si>
  <si>
    <t>绩效考核结果汇总表</t>
    <phoneticPr fontId="4" type="noConversion"/>
  </si>
  <si>
    <t>考核权重2</t>
  </si>
  <si>
    <t>分值标准3</t>
  </si>
  <si>
    <t>当月实际分值4</t>
  </si>
  <si>
    <t>考核权重5</t>
  </si>
  <si>
    <t>分值标准6</t>
  </si>
  <si>
    <t>当月实际分值7</t>
  </si>
  <si>
    <t>考核权重8</t>
  </si>
  <si>
    <t>分值标准9</t>
  </si>
  <si>
    <t>当月实际分值10</t>
  </si>
  <si>
    <t>分值标准</t>
    <phoneticPr fontId="4" type="noConversion"/>
  </si>
  <si>
    <t>点次完成率（%）</t>
    <phoneticPr fontId="4" type="noConversion"/>
  </si>
  <si>
    <t>当月实际分值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</si>
</sst>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_);[Red]\(0\)"/>
    <numFmt numFmtId="177" formatCode="0.00_);[Red]\(0.00\)"/>
    <numFmt numFmtId="178" formatCode="0_ "/>
    <numFmt numFmtId="179" formatCode="_ * #,##0_ ;_ * \-#,##0_ ;_ * &quot;-&quot;??_ ;_ @_ "/>
  </numFmts>
  <fonts count="1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3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0"/>
      <color theme="1"/>
      <name val="微软雅黑 Light"/>
      <family val="2"/>
      <charset val="134"/>
    </font>
    <font>
      <b/>
      <sz val="9"/>
      <color theme="1" tint="0.14999847407452621"/>
      <name val="微软雅黑"/>
      <family val="2"/>
      <charset val="134"/>
    </font>
    <font>
      <sz val="9"/>
      <color theme="1" tint="0.1499984740745262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8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9" fontId="7" fillId="3" borderId="8" xfId="0" applyNumberFormat="1" applyFont="1" applyFill="1" applyBorder="1" applyAlignment="1">
      <alignment horizontal="center" vertical="center" wrapText="1"/>
    </xf>
    <xf numFmtId="43" fontId="7" fillId="3" borderId="8" xfId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3" fontId="7" fillId="3" borderId="13" xfId="1" applyFont="1" applyFill="1" applyBorder="1" applyAlignment="1">
      <alignment horizontal="center" vertical="center" wrapText="1"/>
    </xf>
    <xf numFmtId="43" fontId="7" fillId="3" borderId="14" xfId="1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9" fontId="7" fillId="2" borderId="16" xfId="1" applyNumberFormat="1" applyFont="1" applyFill="1" applyBorder="1" applyAlignment="1">
      <alignment horizontal="center" vertical="center" wrapText="1"/>
    </xf>
    <xf numFmtId="10" fontId="7" fillId="2" borderId="16" xfId="0" applyNumberFormat="1" applyFont="1" applyFill="1" applyBorder="1" applyAlignment="1">
      <alignment horizontal="center" vertical="center" wrapText="1"/>
    </xf>
    <xf numFmtId="9" fontId="7" fillId="3" borderId="16" xfId="0" applyNumberFormat="1" applyFont="1" applyFill="1" applyBorder="1" applyAlignment="1">
      <alignment horizontal="center" vertical="center" wrapText="1"/>
    </xf>
    <xf numFmtId="43" fontId="7" fillId="3" borderId="16" xfId="1" applyFont="1" applyFill="1" applyBorder="1" applyAlignment="1">
      <alignment horizontal="center" vertical="center" wrapText="1"/>
    </xf>
    <xf numFmtId="176" fontId="8" fillId="2" borderId="16" xfId="1" applyNumberFormat="1" applyFont="1" applyFill="1" applyBorder="1" applyAlignment="1">
      <alignment horizontal="center" vertical="center" wrapText="1"/>
    </xf>
    <xf numFmtId="43" fontId="7" fillId="3" borderId="17" xfId="1" applyFont="1" applyFill="1" applyBorder="1" applyAlignment="1">
      <alignment horizontal="center" vertical="center" wrapText="1"/>
    </xf>
    <xf numFmtId="43" fontId="7" fillId="3" borderId="18" xfId="1" applyFont="1" applyFill="1" applyBorder="1" applyAlignment="1">
      <alignment horizontal="center" vertical="center" wrapText="1"/>
    </xf>
    <xf numFmtId="0" fontId="9" fillId="0" borderId="19" xfId="0" applyFont="1" applyBorder="1">
      <alignment vertical="center"/>
    </xf>
    <xf numFmtId="0" fontId="9" fillId="0" borderId="20" xfId="0" applyFont="1" applyBorder="1">
      <alignment vertical="center"/>
    </xf>
    <xf numFmtId="179" fontId="9" fillId="0" borderId="20" xfId="1" applyNumberFormat="1" applyFont="1" applyBorder="1" applyAlignment="1">
      <alignment horizontal="right" vertical="center"/>
    </xf>
    <xf numFmtId="10" fontId="9" fillId="0" borderId="20" xfId="0" applyNumberFormat="1" applyFont="1" applyBorder="1" applyAlignment="1">
      <alignment horizontal="right" vertical="center"/>
    </xf>
    <xf numFmtId="9" fontId="11" fillId="0" borderId="20" xfId="0" applyNumberFormat="1" applyFont="1" applyFill="1" applyBorder="1" applyAlignment="1">
      <alignment horizontal="right" vertical="center" wrapText="1"/>
    </xf>
    <xf numFmtId="43" fontId="9" fillId="0" borderId="20" xfId="1" applyFont="1" applyFill="1" applyBorder="1" applyAlignment="1">
      <alignment horizontal="right" vertical="center"/>
    </xf>
    <xf numFmtId="43" fontId="9" fillId="0" borderId="20" xfId="1" applyFont="1" applyBorder="1" applyAlignment="1">
      <alignment horizontal="right" vertical="center"/>
    </xf>
    <xf numFmtId="176" fontId="9" fillId="0" borderId="20" xfId="2" applyNumberFormat="1" applyFont="1" applyBorder="1" applyAlignment="1">
      <alignment horizontal="right" vertical="center"/>
    </xf>
    <xf numFmtId="9" fontId="11" fillId="0" borderId="20" xfId="0" applyNumberFormat="1" applyFont="1" applyBorder="1" applyAlignment="1">
      <alignment horizontal="right" vertical="center" wrapText="1"/>
    </xf>
    <xf numFmtId="43" fontId="11" fillId="0" borderId="20" xfId="1" applyFont="1" applyBorder="1" applyAlignment="1">
      <alignment horizontal="right" vertical="center" wrapText="1"/>
    </xf>
    <xf numFmtId="177" fontId="9" fillId="0" borderId="21" xfId="1" applyNumberFormat="1" applyFont="1" applyBorder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9" fillId="0" borderId="22" xfId="0" applyFont="1" applyBorder="1">
      <alignment vertical="center"/>
    </xf>
    <xf numFmtId="0" fontId="9" fillId="0" borderId="17" xfId="0" applyFont="1" applyBorder="1">
      <alignment vertical="center"/>
    </xf>
    <xf numFmtId="179" fontId="9" fillId="0" borderId="17" xfId="1" applyNumberFormat="1" applyFont="1" applyBorder="1" applyAlignment="1">
      <alignment horizontal="right" vertical="center"/>
    </xf>
    <xf numFmtId="10" fontId="9" fillId="0" borderId="17" xfId="0" applyNumberFormat="1" applyFont="1" applyBorder="1" applyAlignment="1">
      <alignment horizontal="right" vertical="center"/>
    </xf>
    <xf numFmtId="9" fontId="11" fillId="0" borderId="17" xfId="0" applyNumberFormat="1" applyFont="1" applyFill="1" applyBorder="1" applyAlignment="1">
      <alignment horizontal="right" vertical="center" wrapText="1"/>
    </xf>
    <xf numFmtId="43" fontId="9" fillId="0" borderId="17" xfId="1" applyFont="1" applyFill="1" applyBorder="1" applyAlignment="1">
      <alignment horizontal="right" vertical="center"/>
    </xf>
    <xf numFmtId="43" fontId="9" fillId="0" borderId="17" xfId="1" applyFont="1" applyBorder="1" applyAlignment="1">
      <alignment horizontal="right" vertical="center"/>
    </xf>
    <xf numFmtId="176" fontId="9" fillId="0" borderId="17" xfId="2" applyNumberFormat="1" applyFont="1" applyBorder="1" applyAlignment="1">
      <alignment horizontal="right" vertical="center"/>
    </xf>
    <xf numFmtId="9" fontId="11" fillId="0" borderId="17" xfId="0" applyNumberFormat="1" applyFont="1" applyBorder="1" applyAlignment="1">
      <alignment horizontal="right" vertical="center" wrapText="1"/>
    </xf>
    <xf numFmtId="43" fontId="11" fillId="0" borderId="17" xfId="1" applyFont="1" applyBorder="1" applyAlignment="1">
      <alignment horizontal="right" vertical="center" wrapText="1"/>
    </xf>
    <xf numFmtId="177" fontId="9" fillId="0" borderId="18" xfId="1" applyNumberFormat="1" applyFont="1" applyBorder="1" applyAlignment="1">
      <alignment horizontal="right" vertical="center"/>
    </xf>
    <xf numFmtId="0" fontId="12" fillId="0" borderId="0" xfId="0" applyFont="1">
      <alignment vertical="center"/>
    </xf>
    <xf numFmtId="179" fontId="12" fillId="0" borderId="0" xfId="1" applyNumberFormat="1" applyFont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12" fillId="0" borderId="0" xfId="0" applyNumberFormat="1" applyFont="1" applyAlignment="1">
      <alignment horizontal="right" vertical="center"/>
    </xf>
    <xf numFmtId="43" fontId="12" fillId="0" borderId="0" xfId="1" applyFont="1" applyAlignment="1">
      <alignment horizontal="right" vertical="center"/>
    </xf>
    <xf numFmtId="176" fontId="12" fillId="0" borderId="0" xfId="2" applyNumberFormat="1" applyFont="1" applyAlignment="1">
      <alignment horizontal="right" vertical="center"/>
    </xf>
    <xf numFmtId="178" fontId="12" fillId="0" borderId="0" xfId="0" applyNumberFormat="1" applyFont="1">
      <alignment vertical="center"/>
    </xf>
    <xf numFmtId="0" fontId="9" fillId="0" borderId="0" xfId="0" applyFont="1" applyAlignment="1">
      <alignment horizontal="centerContinuous" vertical="center" wrapText="1"/>
    </xf>
    <xf numFmtId="0" fontId="7" fillId="4" borderId="9" xfId="0" applyFont="1" applyFill="1" applyBorder="1" applyAlignment="1">
      <alignment horizontal="centerContinuous" vertical="center" wrapText="1"/>
    </xf>
    <xf numFmtId="0" fontId="7" fillId="4" borderId="10" xfId="0" applyFont="1" applyFill="1" applyBorder="1" applyAlignment="1">
      <alignment horizontal="centerContinuous" vertical="center" wrapText="1"/>
    </xf>
    <xf numFmtId="0" fontId="7" fillId="5" borderId="10" xfId="0" applyFont="1" applyFill="1" applyBorder="1" applyAlignment="1">
      <alignment horizontal="centerContinuous" vertical="center" wrapText="1"/>
    </xf>
    <xf numFmtId="0" fontId="7" fillId="5" borderId="11" xfId="0" applyFont="1" applyFill="1" applyBorder="1" applyAlignment="1">
      <alignment horizontal="centerContinuous" vertical="center" wrapText="1"/>
    </xf>
    <xf numFmtId="0" fontId="7" fillId="6" borderId="9" xfId="0" applyFont="1" applyFill="1" applyBorder="1" applyAlignment="1">
      <alignment horizontal="centerContinuous" vertical="center" wrapText="1"/>
    </xf>
    <xf numFmtId="0" fontId="7" fillId="6" borderId="10" xfId="0" applyFont="1" applyFill="1" applyBorder="1" applyAlignment="1">
      <alignment horizontal="centerContinuous" vertical="center" wrapText="1"/>
    </xf>
    <xf numFmtId="0" fontId="7" fillId="6" borderId="11" xfId="0" applyFont="1" applyFill="1" applyBorder="1" applyAlignment="1">
      <alignment horizontal="centerContinuous" vertical="center" wrapText="1"/>
    </xf>
    <xf numFmtId="0" fontId="7" fillId="8" borderId="9" xfId="0" applyFont="1" applyFill="1" applyBorder="1" applyAlignment="1">
      <alignment horizontal="centerContinuous" vertical="center" wrapText="1"/>
    </xf>
    <xf numFmtId="0" fontId="7" fillId="8" borderId="10" xfId="0" applyFont="1" applyFill="1" applyBorder="1" applyAlignment="1">
      <alignment horizontal="centerContinuous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24" xfId="0" applyFont="1" applyFill="1" applyBorder="1" applyAlignment="1">
      <alignment vertical="center" wrapText="1"/>
    </xf>
    <xf numFmtId="0" fontId="7" fillId="7" borderId="25" xfId="0" applyFont="1" applyFill="1" applyBorder="1" applyAlignment="1">
      <alignment vertical="center" wrapText="1"/>
    </xf>
    <xf numFmtId="0" fontId="15" fillId="0" borderId="0" xfId="0" applyFont="1">
      <alignment vertical="center"/>
    </xf>
    <xf numFmtId="0" fontId="8" fillId="0" borderId="26" xfId="0" applyFont="1" applyBorder="1" applyAlignment="1">
      <alignment horizontal="centerContinuous" vertical="center" wrapText="1"/>
    </xf>
    <xf numFmtId="0" fontId="8" fillId="0" borderId="21" xfId="0" applyFont="1" applyBorder="1" applyAlignment="1">
      <alignment horizontal="centerContinuous" vertical="center" wrapText="1"/>
    </xf>
    <xf numFmtId="0" fontId="9" fillId="0" borderId="27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12" xfId="0" applyFont="1" applyBorder="1">
      <alignment vertical="center"/>
    </xf>
    <xf numFmtId="179" fontId="9" fillId="0" borderId="12" xfId="1" applyNumberFormat="1" applyFont="1" applyBorder="1" applyAlignment="1">
      <alignment horizontal="right" vertical="center"/>
    </xf>
    <xf numFmtId="10" fontId="9" fillId="0" borderId="12" xfId="0" applyNumberFormat="1" applyFont="1" applyBorder="1" applyAlignment="1">
      <alignment horizontal="right" vertical="center"/>
    </xf>
    <xf numFmtId="9" fontId="11" fillId="0" borderId="12" xfId="0" applyNumberFormat="1" applyFont="1" applyFill="1" applyBorder="1" applyAlignment="1">
      <alignment horizontal="right" vertical="center" wrapText="1"/>
    </xf>
    <xf numFmtId="43" fontId="9" fillId="0" borderId="12" xfId="1" applyFont="1" applyFill="1" applyBorder="1" applyAlignment="1">
      <alignment horizontal="right" vertical="center"/>
    </xf>
    <xf numFmtId="43" fontId="9" fillId="0" borderId="12" xfId="1" applyFont="1" applyBorder="1" applyAlignment="1">
      <alignment horizontal="right" vertical="center"/>
    </xf>
    <xf numFmtId="176" fontId="9" fillId="0" borderId="12" xfId="2" applyNumberFormat="1" applyFont="1" applyBorder="1" applyAlignment="1">
      <alignment horizontal="right" vertical="center"/>
    </xf>
    <xf numFmtId="9" fontId="11" fillId="0" borderId="12" xfId="0" applyNumberFormat="1" applyFont="1" applyBorder="1" applyAlignment="1">
      <alignment horizontal="right" vertical="center" wrapText="1"/>
    </xf>
    <xf numFmtId="43" fontId="11" fillId="0" borderId="12" xfId="1" applyFont="1" applyBorder="1" applyAlignment="1">
      <alignment horizontal="right" vertical="center" wrapText="1"/>
    </xf>
    <xf numFmtId="177" fontId="9" fillId="0" borderId="0" xfId="1" applyNumberFormat="1" applyFont="1" applyBorder="1" applyAlignment="1">
      <alignment horizontal="right" vertical="center"/>
    </xf>
    <xf numFmtId="0" fontId="16" fillId="7" borderId="6" xfId="0" applyFont="1" applyFill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179" fontId="16" fillId="4" borderId="16" xfId="1" applyNumberFormat="1" applyFont="1" applyFill="1" applyBorder="1" applyAlignment="1">
      <alignment vertical="center"/>
    </xf>
    <xf numFmtId="10" fontId="16" fillId="4" borderId="16" xfId="0" applyNumberFormat="1" applyFont="1" applyFill="1" applyBorder="1" applyAlignment="1">
      <alignment vertical="center"/>
    </xf>
    <xf numFmtId="9" fontId="16" fillId="4" borderId="8" xfId="0" applyNumberFormat="1" applyFont="1" applyFill="1" applyBorder="1" applyAlignment="1">
      <alignment vertical="center"/>
    </xf>
    <xf numFmtId="43" fontId="16" fillId="4" borderId="8" xfId="1" applyFont="1" applyFill="1" applyBorder="1" applyAlignment="1">
      <alignment vertical="center"/>
    </xf>
    <xf numFmtId="176" fontId="16" fillId="5" borderId="16" xfId="1" applyNumberFormat="1" applyFont="1" applyFill="1" applyBorder="1" applyAlignment="1">
      <alignment vertical="center"/>
    </xf>
    <xf numFmtId="43" fontId="16" fillId="5" borderId="13" xfId="1" applyFont="1" applyFill="1" applyBorder="1" applyAlignment="1">
      <alignment vertical="center"/>
    </xf>
    <xf numFmtId="43" fontId="16" fillId="5" borderId="14" xfId="1" applyFont="1" applyFill="1" applyBorder="1" applyAlignment="1">
      <alignment vertical="center"/>
    </xf>
    <xf numFmtId="176" fontId="16" fillId="6" borderId="16" xfId="1" applyNumberFormat="1" applyFont="1" applyFill="1" applyBorder="1" applyAlignment="1">
      <alignment vertical="center" wrapText="1"/>
    </xf>
    <xf numFmtId="43" fontId="16" fillId="6" borderId="13" xfId="1" applyFont="1" applyFill="1" applyBorder="1" applyAlignment="1">
      <alignment vertical="center"/>
    </xf>
    <xf numFmtId="43" fontId="16" fillId="6" borderId="14" xfId="1" applyFont="1" applyFill="1" applyBorder="1" applyAlignment="1">
      <alignment vertical="center"/>
    </xf>
    <xf numFmtId="176" fontId="16" fillId="8" borderId="16" xfId="1" applyNumberFormat="1" applyFont="1" applyFill="1" applyBorder="1" applyAlignment="1">
      <alignment vertical="center"/>
    </xf>
    <xf numFmtId="9" fontId="16" fillId="8" borderId="8" xfId="0" applyNumberFormat="1" applyFont="1" applyFill="1" applyBorder="1" applyAlignment="1">
      <alignment vertical="center"/>
    </xf>
    <xf numFmtId="43" fontId="16" fillId="8" borderId="8" xfId="1" applyFont="1" applyFill="1" applyBorder="1" applyAlignment="1">
      <alignment vertical="center"/>
    </xf>
    <xf numFmtId="178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24">
    <dxf>
      <font>
        <strike val="0"/>
        <outline val="0"/>
        <shadow val="0"/>
        <u val="none"/>
        <vertAlign val="baseline"/>
        <sz val="9"/>
        <color theme="1" tint="0.14999847407452621"/>
        <name val="微软雅黑"/>
        <scheme val="none"/>
      </font>
    </dxf>
    <dxf>
      <border outline="0">
        <left style="medium">
          <color indexed="64"/>
        </lef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77" formatCode="0.00_);[Red]\(0.00\)"/>
      <alignment horizontal="right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79" formatCode="_ * #,##0_ ;_ * \-#,##0_ ;_ * &quot;-&quot;??_ ;_ @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numFmt numFmtId="13" formatCode="0%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76" formatCode="0_);[Red]\(0\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numFmt numFmtId="13" formatCode="0%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76" formatCode="0_);[Red]\(0\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4" formatCode="0.0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79" formatCode="_ * #,##0_ ;_ * \-#,##0_ ;_ * &quot;-&quot;??_ ;_ @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numFmt numFmtId="179" formatCode="_ * #,##0_ ;_ * \-#,##0_ ;_ * &quot;-&quot;??_ ;_ @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scheme val="none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4:V14" totalsRowShown="0" headerRowDxfId="0" tableBorderDxfId="1">
  <autoFilter ref="A4:V14"/>
  <tableColumns count="22">
    <tableColumn id="1" name="序号" dataDxfId="23"/>
    <tableColumn id="2" name="姓名" dataDxfId="22"/>
    <tableColumn id="3" name="岗位" dataDxfId="21"/>
    <tableColumn id="4" name="入职日期" dataDxfId="20"/>
    <tableColumn id="5" name="计划_x000a_执行点次" dataDxfId="19" dataCellStyle="千位分隔"/>
    <tableColumn id="6" name="实际_x000a_执行点次" dataDxfId="18" dataCellStyle="千位分隔"/>
    <tableColumn id="7" name="点次完成率（%）" dataDxfId="17">
      <calculatedColumnFormula>F5/E5</calculatedColumnFormula>
    </tableColumn>
    <tableColumn id="8" name="考核权重" dataDxfId="16"/>
    <tableColumn id="9" name="分值标准" dataDxfId="15" dataCellStyle="千位分隔">
      <calculatedColumnFormula>100*H5</calculatedColumnFormula>
    </tableColumn>
    <tableColumn id="10" name="当月实际分值" dataDxfId="14" dataCellStyle="千位分隔">
      <calculatedColumnFormula>IF(G5&gt;=95%,I5,IF(G5&gt;=90%,50%*I5,0))</calculatedColumnFormula>
    </tableColumn>
    <tableColumn id="11" name="巡检店次" dataDxfId="13" dataCellStyle="百分比"/>
    <tableColumn id="12" name="考核权重2" dataDxfId="12"/>
    <tableColumn id="13" name="分值标准3" dataDxfId="11" dataCellStyle="千位分隔">
      <calculatedColumnFormula>100*L5</calculatedColumnFormula>
    </tableColumn>
    <tableColumn id="14" name="当月实际分值4" dataDxfId="10" dataCellStyle="千位分隔">
      <calculatedColumnFormula>IF(K5&gt;=10,M5,0)</calculatedColumnFormula>
    </tableColumn>
    <tableColumn id="15" name="内部联合巡检次数" dataDxfId="9" dataCellStyle="百分比"/>
    <tableColumn id="16" name="考核权重5" dataDxfId="8"/>
    <tableColumn id="17" name="分值标准6" dataDxfId="7" dataCellStyle="千位分隔">
      <calculatedColumnFormula>100*P5</calculatedColumnFormula>
    </tableColumn>
    <tableColumn id="18" name="当月实际分值7" dataDxfId="6" dataCellStyle="千位分隔">
      <calculatedColumnFormula>IF(O5&gt;=2,Q5,0)</calculatedColumnFormula>
    </tableColumn>
    <tableColumn id="19" name="项目投诉等级" dataDxfId="5" dataCellStyle="千位分隔"/>
    <tableColumn id="20" name="考核权重8" dataDxfId="4"/>
    <tableColumn id="21" name="分值标准9" dataDxfId="3" dataCellStyle="千位分隔">
      <calculatedColumnFormula>100*T5</calculatedColumnFormula>
    </tableColumn>
    <tableColumn id="22" name="当月实际分值10" dataDxfId="2" dataCellStyle="千位分隔">
      <calculatedColumnFormula>IF(S5=1,U5,IF(S5=2,U5*50%,"0"))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showGridLines="0" zoomScaleNormal="10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J3" sqref="J3:J4"/>
    </sheetView>
  </sheetViews>
  <sheetFormatPr defaultRowHeight="16.5" x14ac:dyDescent="0.15"/>
  <cols>
    <col min="1" max="1" width="5" style="54" customWidth="1"/>
    <col min="2" max="3" width="10.625" style="54" customWidth="1"/>
    <col min="4" max="4" width="7.5" style="54" bestFit="1" customWidth="1"/>
    <col min="5" max="6" width="10.625" style="55" customWidth="1"/>
    <col min="7" max="7" width="10.625" style="56" customWidth="1"/>
    <col min="8" max="8" width="10.625" style="57" customWidth="1"/>
    <col min="9" max="10" width="10.625" style="58" customWidth="1"/>
    <col min="11" max="11" width="10.625" style="59" customWidth="1"/>
    <col min="12" max="12" width="10.625" style="57" customWidth="1"/>
    <col min="13" max="14" width="10.625" style="58" customWidth="1"/>
    <col min="15" max="15" width="10.625" style="59" customWidth="1"/>
    <col min="16" max="16" width="10.625" style="57" customWidth="1"/>
    <col min="17" max="18" width="10.625" style="58" customWidth="1"/>
    <col min="19" max="19" width="10.625" style="55" customWidth="1"/>
    <col min="20" max="20" width="10.625" style="57" customWidth="1"/>
    <col min="21" max="22" width="10.625" style="58" customWidth="1"/>
    <col min="23" max="23" width="9" style="60"/>
    <col min="24" max="16384" width="9" style="54"/>
  </cols>
  <sheetData>
    <row r="1" spans="1:23" s="5" customFormat="1" ht="30" customHeight="1" thickBot="1" x14ac:dyDescent="0.2">
      <c r="A1" s="1" t="s">
        <v>20</v>
      </c>
      <c r="B1" s="1"/>
      <c r="C1" s="1"/>
      <c r="D1" s="1"/>
      <c r="E1" s="2"/>
      <c r="F1" s="2"/>
      <c r="G1" s="2"/>
      <c r="H1" s="2"/>
      <c r="I1" s="2"/>
      <c r="J1" s="2"/>
      <c r="K1" s="3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4"/>
    </row>
    <row r="2" spans="1:23" s="11" customFormat="1" ht="13.5" customHeight="1" x14ac:dyDescent="0.15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0"/>
    </row>
    <row r="3" spans="1:23" s="11" customFormat="1" ht="13.5" customHeight="1" x14ac:dyDescent="0.15">
      <c r="A3" s="12"/>
      <c r="B3" s="13"/>
      <c r="C3" s="13"/>
      <c r="D3" s="13"/>
      <c r="E3" s="14" t="s">
        <v>5</v>
      </c>
      <c r="F3" s="14"/>
      <c r="G3" s="14"/>
      <c r="H3" s="15" t="s">
        <v>6</v>
      </c>
      <c r="I3" s="16" t="s">
        <v>7</v>
      </c>
      <c r="J3" s="16" t="s">
        <v>8</v>
      </c>
      <c r="K3" s="17" t="s">
        <v>9</v>
      </c>
      <c r="L3" s="18" t="s">
        <v>6</v>
      </c>
      <c r="M3" s="18" t="s">
        <v>7</v>
      </c>
      <c r="N3" s="19" t="s">
        <v>8</v>
      </c>
      <c r="O3" s="20" t="s">
        <v>10</v>
      </c>
      <c r="P3" s="18" t="s">
        <v>11</v>
      </c>
      <c r="Q3" s="18" t="s">
        <v>7</v>
      </c>
      <c r="R3" s="19" t="s">
        <v>8</v>
      </c>
      <c r="S3" s="20" t="s">
        <v>12</v>
      </c>
      <c r="T3" s="15" t="s">
        <v>6</v>
      </c>
      <c r="U3" s="16" t="s">
        <v>7</v>
      </c>
      <c r="V3" s="16" t="s">
        <v>13</v>
      </c>
      <c r="W3" s="10"/>
    </row>
    <row r="4" spans="1:23" s="11" customFormat="1" ht="114.75" thickBot="1" x14ac:dyDescent="0.2">
      <c r="A4" s="21"/>
      <c r="B4" s="22"/>
      <c r="C4" s="22"/>
      <c r="D4" s="22"/>
      <c r="E4" s="23" t="s">
        <v>14</v>
      </c>
      <c r="F4" s="23" t="s">
        <v>15</v>
      </c>
      <c r="G4" s="24" t="s">
        <v>16</v>
      </c>
      <c r="H4" s="25"/>
      <c r="I4" s="26"/>
      <c r="J4" s="26"/>
      <c r="K4" s="27" t="s">
        <v>17</v>
      </c>
      <c r="L4" s="28"/>
      <c r="M4" s="28"/>
      <c r="N4" s="29"/>
      <c r="O4" s="27" t="s">
        <v>18</v>
      </c>
      <c r="P4" s="28"/>
      <c r="Q4" s="28"/>
      <c r="R4" s="29"/>
      <c r="S4" s="27" t="s">
        <v>19</v>
      </c>
      <c r="T4" s="25"/>
      <c r="U4" s="26"/>
      <c r="V4" s="26"/>
      <c r="W4" s="10"/>
    </row>
    <row r="5" spans="1:23" s="42" customFormat="1" ht="14.25" x14ac:dyDescent="0.15">
      <c r="A5" s="30">
        <v>1</v>
      </c>
      <c r="B5" s="31"/>
      <c r="C5" s="31"/>
      <c r="D5" s="31"/>
      <c r="E5" s="32">
        <v>135</v>
      </c>
      <c r="F5" s="32">
        <v>130</v>
      </c>
      <c r="G5" s="33">
        <f>F5/E5</f>
        <v>0.96296296296296291</v>
      </c>
      <c r="H5" s="34">
        <v>0.1</v>
      </c>
      <c r="I5" s="35">
        <f>100*H5</f>
        <v>10</v>
      </c>
      <c r="J5" s="36">
        <f>IF(G5&gt;=95%,I5,IF(G5&gt;=90%,50%*I5,0))</f>
        <v>10</v>
      </c>
      <c r="K5" s="37">
        <v>4</v>
      </c>
      <c r="L5" s="38">
        <v>0.05</v>
      </c>
      <c r="M5" s="39">
        <f>100*L5</f>
        <v>5</v>
      </c>
      <c r="N5" s="36">
        <f>IF(K5&gt;=10,M5,0)</f>
        <v>0</v>
      </c>
      <c r="O5" s="37">
        <v>2</v>
      </c>
      <c r="P5" s="38">
        <v>0.05</v>
      </c>
      <c r="Q5" s="39">
        <f>100*P5</f>
        <v>5</v>
      </c>
      <c r="R5" s="36">
        <f>IF(O5&gt;=2,Q5,0)</f>
        <v>5</v>
      </c>
      <c r="S5" s="32">
        <v>2</v>
      </c>
      <c r="T5" s="34">
        <v>0.2</v>
      </c>
      <c r="U5" s="35">
        <f>100*T5</f>
        <v>20</v>
      </c>
      <c r="V5" s="40">
        <f>IF(S5=1,U5,IF(S5=2,U5*50%,"0"))</f>
        <v>10</v>
      </c>
      <c r="W5" s="41"/>
    </row>
    <row r="6" spans="1:23" s="42" customFormat="1" ht="13.5" customHeight="1" x14ac:dyDescent="0.15">
      <c r="A6" s="30">
        <v>2</v>
      </c>
      <c r="B6" s="31"/>
      <c r="C6" s="31"/>
      <c r="D6" s="31"/>
      <c r="E6" s="32"/>
      <c r="F6" s="32"/>
      <c r="G6" s="33" t="e">
        <f t="shared" ref="G6:G14" si="0">F6/E6</f>
        <v>#DIV/0!</v>
      </c>
      <c r="H6" s="34">
        <v>0.1</v>
      </c>
      <c r="I6" s="35">
        <f t="shared" ref="I6:I14" si="1">100*H6</f>
        <v>10</v>
      </c>
      <c r="J6" s="36" t="e">
        <f t="shared" ref="J6:J14" si="2">IF(G6&gt;=95%,I6,IF(G6&gt;=90%,50%*I6,0))</f>
        <v>#DIV/0!</v>
      </c>
      <c r="K6" s="37"/>
      <c r="L6" s="38">
        <v>0.05</v>
      </c>
      <c r="M6" s="39">
        <f t="shared" ref="M6:M14" si="3">100*L6</f>
        <v>5</v>
      </c>
      <c r="N6" s="36">
        <f t="shared" ref="N6:N14" si="4">IF(K6&gt;=10,M6,0)</f>
        <v>0</v>
      </c>
      <c r="O6" s="37"/>
      <c r="P6" s="38">
        <v>0.05</v>
      </c>
      <c r="Q6" s="39">
        <f t="shared" ref="Q6:Q14" si="5">100*P6</f>
        <v>5</v>
      </c>
      <c r="R6" s="36">
        <f t="shared" ref="R6:R14" si="6">IF(O6&gt;=2,Q6,0)</f>
        <v>0</v>
      </c>
      <c r="S6" s="32"/>
      <c r="T6" s="34">
        <v>0.2</v>
      </c>
      <c r="U6" s="35">
        <f t="shared" ref="U6:U14" si="7">100*T6</f>
        <v>20</v>
      </c>
      <c r="V6" s="40" t="str">
        <f t="shared" ref="V6:V14" si="8">IF(S6=1,U6,IF(S6=2,U6*50%,"0"))</f>
        <v>0</v>
      </c>
      <c r="W6" s="41"/>
    </row>
    <row r="7" spans="1:23" s="42" customFormat="1" ht="13.5" customHeight="1" x14ac:dyDescent="0.15">
      <c r="A7" s="30">
        <v>3</v>
      </c>
      <c r="B7" s="31"/>
      <c r="C7" s="31"/>
      <c r="D7" s="31"/>
      <c r="E7" s="32"/>
      <c r="F7" s="32"/>
      <c r="G7" s="33" t="e">
        <f t="shared" si="0"/>
        <v>#DIV/0!</v>
      </c>
      <c r="H7" s="34">
        <v>0.1</v>
      </c>
      <c r="I7" s="35">
        <f t="shared" si="1"/>
        <v>10</v>
      </c>
      <c r="J7" s="36" t="e">
        <f t="shared" si="2"/>
        <v>#DIV/0!</v>
      </c>
      <c r="K7" s="37"/>
      <c r="L7" s="38">
        <v>0.05</v>
      </c>
      <c r="M7" s="39">
        <f t="shared" si="3"/>
        <v>5</v>
      </c>
      <c r="N7" s="36">
        <f t="shared" si="4"/>
        <v>0</v>
      </c>
      <c r="O7" s="37"/>
      <c r="P7" s="38">
        <v>0.05</v>
      </c>
      <c r="Q7" s="39">
        <f t="shared" si="5"/>
        <v>5</v>
      </c>
      <c r="R7" s="36">
        <f t="shared" si="6"/>
        <v>0</v>
      </c>
      <c r="S7" s="32"/>
      <c r="T7" s="34">
        <v>0.2</v>
      </c>
      <c r="U7" s="35">
        <f t="shared" si="7"/>
        <v>20</v>
      </c>
      <c r="V7" s="40" t="str">
        <f t="shared" si="8"/>
        <v>0</v>
      </c>
      <c r="W7" s="41"/>
    </row>
    <row r="8" spans="1:23" s="42" customFormat="1" ht="13.5" customHeight="1" x14ac:dyDescent="0.15">
      <c r="A8" s="30">
        <v>4</v>
      </c>
      <c r="B8" s="31"/>
      <c r="C8" s="31"/>
      <c r="D8" s="31"/>
      <c r="E8" s="32"/>
      <c r="F8" s="32"/>
      <c r="G8" s="33" t="e">
        <f t="shared" si="0"/>
        <v>#DIV/0!</v>
      </c>
      <c r="H8" s="34">
        <v>0.1</v>
      </c>
      <c r="I8" s="35">
        <f t="shared" si="1"/>
        <v>10</v>
      </c>
      <c r="J8" s="36" t="e">
        <f t="shared" si="2"/>
        <v>#DIV/0!</v>
      </c>
      <c r="K8" s="37"/>
      <c r="L8" s="38">
        <v>0.05</v>
      </c>
      <c r="M8" s="39">
        <f t="shared" si="3"/>
        <v>5</v>
      </c>
      <c r="N8" s="36">
        <f t="shared" si="4"/>
        <v>0</v>
      </c>
      <c r="O8" s="37"/>
      <c r="P8" s="38">
        <v>0.05</v>
      </c>
      <c r="Q8" s="39">
        <f t="shared" si="5"/>
        <v>5</v>
      </c>
      <c r="R8" s="36">
        <f t="shared" si="6"/>
        <v>0</v>
      </c>
      <c r="S8" s="32"/>
      <c r="T8" s="34">
        <v>0.2</v>
      </c>
      <c r="U8" s="35">
        <f t="shared" si="7"/>
        <v>20</v>
      </c>
      <c r="V8" s="40" t="str">
        <f t="shared" si="8"/>
        <v>0</v>
      </c>
      <c r="W8" s="41"/>
    </row>
    <row r="9" spans="1:23" s="42" customFormat="1" ht="14.25" x14ac:dyDescent="0.15">
      <c r="A9" s="30">
        <v>5</v>
      </c>
      <c r="B9" s="31"/>
      <c r="C9" s="31"/>
      <c r="D9" s="31"/>
      <c r="E9" s="32"/>
      <c r="F9" s="32"/>
      <c r="G9" s="33" t="e">
        <f t="shared" si="0"/>
        <v>#DIV/0!</v>
      </c>
      <c r="H9" s="34">
        <v>0.1</v>
      </c>
      <c r="I9" s="35">
        <f t="shared" si="1"/>
        <v>10</v>
      </c>
      <c r="J9" s="36" t="e">
        <f t="shared" si="2"/>
        <v>#DIV/0!</v>
      </c>
      <c r="K9" s="37"/>
      <c r="L9" s="38">
        <v>0.05</v>
      </c>
      <c r="M9" s="39">
        <f t="shared" si="3"/>
        <v>5</v>
      </c>
      <c r="N9" s="36">
        <f t="shared" si="4"/>
        <v>0</v>
      </c>
      <c r="O9" s="37"/>
      <c r="P9" s="38">
        <v>0.05</v>
      </c>
      <c r="Q9" s="39">
        <f t="shared" si="5"/>
        <v>5</v>
      </c>
      <c r="R9" s="36">
        <f t="shared" si="6"/>
        <v>0</v>
      </c>
      <c r="S9" s="32"/>
      <c r="T9" s="34">
        <v>0.2</v>
      </c>
      <c r="U9" s="35">
        <f t="shared" si="7"/>
        <v>20</v>
      </c>
      <c r="V9" s="40" t="str">
        <f t="shared" si="8"/>
        <v>0</v>
      </c>
      <c r="W9" s="41"/>
    </row>
    <row r="10" spans="1:23" s="42" customFormat="1" ht="13.5" customHeight="1" x14ac:dyDescent="0.15">
      <c r="A10" s="30">
        <v>6</v>
      </c>
      <c r="B10" s="31"/>
      <c r="C10" s="31"/>
      <c r="D10" s="31"/>
      <c r="E10" s="32"/>
      <c r="F10" s="32"/>
      <c r="G10" s="33" t="e">
        <f t="shared" si="0"/>
        <v>#DIV/0!</v>
      </c>
      <c r="H10" s="34">
        <v>0.1</v>
      </c>
      <c r="I10" s="35">
        <f t="shared" si="1"/>
        <v>10</v>
      </c>
      <c r="J10" s="36" t="e">
        <f t="shared" si="2"/>
        <v>#DIV/0!</v>
      </c>
      <c r="K10" s="37"/>
      <c r="L10" s="38">
        <v>0.05</v>
      </c>
      <c r="M10" s="39">
        <f t="shared" si="3"/>
        <v>5</v>
      </c>
      <c r="N10" s="36">
        <f t="shared" si="4"/>
        <v>0</v>
      </c>
      <c r="O10" s="37"/>
      <c r="P10" s="38">
        <v>0.05</v>
      </c>
      <c r="Q10" s="39">
        <f t="shared" si="5"/>
        <v>5</v>
      </c>
      <c r="R10" s="36">
        <f t="shared" si="6"/>
        <v>0</v>
      </c>
      <c r="S10" s="32"/>
      <c r="T10" s="34">
        <v>0.2</v>
      </c>
      <c r="U10" s="35">
        <f t="shared" si="7"/>
        <v>20</v>
      </c>
      <c r="V10" s="40" t="str">
        <f t="shared" si="8"/>
        <v>0</v>
      </c>
      <c r="W10" s="41"/>
    </row>
    <row r="11" spans="1:23" s="42" customFormat="1" ht="13.5" customHeight="1" x14ac:dyDescent="0.15">
      <c r="A11" s="30">
        <v>7</v>
      </c>
      <c r="B11" s="31"/>
      <c r="C11" s="31"/>
      <c r="D11" s="31"/>
      <c r="E11" s="32"/>
      <c r="F11" s="32"/>
      <c r="G11" s="33" t="e">
        <f t="shared" si="0"/>
        <v>#DIV/0!</v>
      </c>
      <c r="H11" s="34">
        <v>0.1</v>
      </c>
      <c r="I11" s="35">
        <f t="shared" si="1"/>
        <v>10</v>
      </c>
      <c r="J11" s="36" t="e">
        <f t="shared" si="2"/>
        <v>#DIV/0!</v>
      </c>
      <c r="K11" s="37"/>
      <c r="L11" s="38">
        <v>0.05</v>
      </c>
      <c r="M11" s="39">
        <f t="shared" si="3"/>
        <v>5</v>
      </c>
      <c r="N11" s="36">
        <f t="shared" si="4"/>
        <v>0</v>
      </c>
      <c r="O11" s="37"/>
      <c r="P11" s="38">
        <v>0.05</v>
      </c>
      <c r="Q11" s="39">
        <f t="shared" si="5"/>
        <v>5</v>
      </c>
      <c r="R11" s="36">
        <f t="shared" si="6"/>
        <v>0</v>
      </c>
      <c r="S11" s="32"/>
      <c r="T11" s="34">
        <v>0.2</v>
      </c>
      <c r="U11" s="35">
        <f t="shared" si="7"/>
        <v>20</v>
      </c>
      <c r="V11" s="40" t="str">
        <f t="shared" si="8"/>
        <v>0</v>
      </c>
      <c r="W11" s="41"/>
    </row>
    <row r="12" spans="1:23" s="42" customFormat="1" ht="13.5" customHeight="1" x14ac:dyDescent="0.15">
      <c r="A12" s="30">
        <v>8</v>
      </c>
      <c r="B12" s="31"/>
      <c r="C12" s="31"/>
      <c r="D12" s="31"/>
      <c r="E12" s="32"/>
      <c r="F12" s="32"/>
      <c r="G12" s="33" t="e">
        <f t="shared" si="0"/>
        <v>#DIV/0!</v>
      </c>
      <c r="H12" s="34">
        <v>0.1</v>
      </c>
      <c r="I12" s="35">
        <f t="shared" si="1"/>
        <v>10</v>
      </c>
      <c r="J12" s="36" t="e">
        <f t="shared" si="2"/>
        <v>#DIV/0!</v>
      </c>
      <c r="K12" s="37"/>
      <c r="L12" s="38">
        <v>0.05</v>
      </c>
      <c r="M12" s="39">
        <f t="shared" si="3"/>
        <v>5</v>
      </c>
      <c r="N12" s="36">
        <f t="shared" si="4"/>
        <v>0</v>
      </c>
      <c r="O12" s="37"/>
      <c r="P12" s="38">
        <v>0.05</v>
      </c>
      <c r="Q12" s="39">
        <f t="shared" si="5"/>
        <v>5</v>
      </c>
      <c r="R12" s="36">
        <f t="shared" si="6"/>
        <v>0</v>
      </c>
      <c r="S12" s="32"/>
      <c r="T12" s="34">
        <v>0.2</v>
      </c>
      <c r="U12" s="35">
        <f t="shared" si="7"/>
        <v>20</v>
      </c>
      <c r="V12" s="40" t="str">
        <f t="shared" si="8"/>
        <v>0</v>
      </c>
      <c r="W12" s="41"/>
    </row>
    <row r="13" spans="1:23" s="42" customFormat="1" ht="13.5" customHeight="1" x14ac:dyDescent="0.15">
      <c r="A13" s="30">
        <v>9</v>
      </c>
      <c r="B13" s="31"/>
      <c r="C13" s="31"/>
      <c r="D13" s="31"/>
      <c r="E13" s="32"/>
      <c r="F13" s="32"/>
      <c r="G13" s="33" t="e">
        <f t="shared" si="0"/>
        <v>#DIV/0!</v>
      </c>
      <c r="H13" s="34">
        <v>0.1</v>
      </c>
      <c r="I13" s="35">
        <f t="shared" si="1"/>
        <v>10</v>
      </c>
      <c r="J13" s="36" t="e">
        <f t="shared" si="2"/>
        <v>#DIV/0!</v>
      </c>
      <c r="K13" s="37"/>
      <c r="L13" s="38">
        <v>0.05</v>
      </c>
      <c r="M13" s="39">
        <f t="shared" si="3"/>
        <v>5</v>
      </c>
      <c r="N13" s="36">
        <f t="shared" si="4"/>
        <v>0</v>
      </c>
      <c r="O13" s="37"/>
      <c r="P13" s="38">
        <v>0.05</v>
      </c>
      <c r="Q13" s="39">
        <f t="shared" si="5"/>
        <v>5</v>
      </c>
      <c r="R13" s="36">
        <f t="shared" si="6"/>
        <v>0</v>
      </c>
      <c r="S13" s="32"/>
      <c r="T13" s="34">
        <v>0.2</v>
      </c>
      <c r="U13" s="35">
        <f t="shared" si="7"/>
        <v>20</v>
      </c>
      <c r="V13" s="40" t="str">
        <f t="shared" si="8"/>
        <v>0</v>
      </c>
      <c r="W13" s="41"/>
    </row>
    <row r="14" spans="1:23" s="42" customFormat="1" ht="15" thickBot="1" x14ac:dyDescent="0.2">
      <c r="A14" s="43">
        <v>10</v>
      </c>
      <c r="B14" s="44"/>
      <c r="C14" s="44"/>
      <c r="D14" s="44"/>
      <c r="E14" s="45"/>
      <c r="F14" s="45"/>
      <c r="G14" s="46" t="e">
        <f t="shared" si="0"/>
        <v>#DIV/0!</v>
      </c>
      <c r="H14" s="47">
        <v>0.1</v>
      </c>
      <c r="I14" s="48">
        <f t="shared" si="1"/>
        <v>10</v>
      </c>
      <c r="J14" s="49" t="e">
        <f t="shared" si="2"/>
        <v>#DIV/0!</v>
      </c>
      <c r="K14" s="50"/>
      <c r="L14" s="51">
        <v>0.05</v>
      </c>
      <c r="M14" s="52">
        <f t="shared" si="3"/>
        <v>5</v>
      </c>
      <c r="N14" s="49">
        <f t="shared" si="4"/>
        <v>0</v>
      </c>
      <c r="O14" s="50"/>
      <c r="P14" s="51">
        <v>0.05</v>
      </c>
      <c r="Q14" s="52">
        <f t="shared" si="5"/>
        <v>5</v>
      </c>
      <c r="R14" s="49">
        <f t="shared" si="6"/>
        <v>0</v>
      </c>
      <c r="S14" s="45"/>
      <c r="T14" s="47">
        <v>0.2</v>
      </c>
      <c r="U14" s="48">
        <f t="shared" si="7"/>
        <v>20</v>
      </c>
      <c r="V14" s="53" t="str">
        <f t="shared" si="8"/>
        <v>0</v>
      </c>
      <c r="W14" s="41"/>
    </row>
  </sheetData>
  <mergeCells count="19">
    <mergeCell ref="T3:T4"/>
    <mergeCell ref="U3:U4"/>
    <mergeCell ref="V3:V4"/>
    <mergeCell ref="E3:G3"/>
    <mergeCell ref="H3:H4"/>
    <mergeCell ref="I3:I4"/>
    <mergeCell ref="J3:J4"/>
    <mergeCell ref="L3:L4"/>
    <mergeCell ref="M3:M4"/>
    <mergeCell ref="A1:D1"/>
    <mergeCell ref="A2:A4"/>
    <mergeCell ref="B2:B4"/>
    <mergeCell ref="C2:C4"/>
    <mergeCell ref="D2:D4"/>
    <mergeCell ref="E2:V2"/>
    <mergeCell ref="N3:N4"/>
    <mergeCell ref="P3:P4"/>
    <mergeCell ref="Q3:Q4"/>
    <mergeCell ref="R3:R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4"/>
  <sheetViews>
    <sheetView showGridLines="0" tabSelected="1" zoomScaleNormal="10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L23" sqref="L23"/>
    </sheetView>
  </sheetViews>
  <sheetFormatPr defaultRowHeight="16.5" x14ac:dyDescent="0.15"/>
  <cols>
    <col min="1" max="1" width="7.5" style="54" bestFit="1" customWidth="1"/>
    <col min="2" max="3" width="5.75" style="54" customWidth="1"/>
    <col min="4" max="4" width="8.75" style="54" customWidth="1"/>
    <col min="5" max="6" width="11.625" style="55" bestFit="1" customWidth="1"/>
    <col min="7" max="7" width="14.625" style="56" customWidth="1"/>
    <col min="8" max="8" width="8.75" style="57" customWidth="1"/>
    <col min="9" max="9" width="9.75" style="58" customWidth="1"/>
    <col min="10" max="10" width="12.75" style="58" customWidth="1"/>
    <col min="11" max="11" width="8.75" style="59" customWidth="1"/>
    <col min="12" max="12" width="10.625" style="57" customWidth="1"/>
    <col min="13" max="13" width="10.625" style="58" customWidth="1"/>
    <col min="14" max="14" width="13.625" style="58" customWidth="1"/>
    <col min="15" max="15" width="14.75" style="59" customWidth="1"/>
    <col min="16" max="16" width="10.625" style="57" customWidth="1"/>
    <col min="17" max="17" width="10.625" style="58" customWidth="1"/>
    <col min="18" max="18" width="13.625" style="58" customWidth="1"/>
    <col min="19" max="19" width="18.125" style="55" bestFit="1" customWidth="1"/>
    <col min="20" max="20" width="9.625" style="57" customWidth="1"/>
    <col min="21" max="21" width="10.625" style="58" customWidth="1"/>
    <col min="22" max="22" width="14.5" style="58" customWidth="1"/>
    <col min="23" max="23" width="9" style="60"/>
    <col min="24" max="16384" width="9" style="54"/>
  </cols>
  <sheetData>
    <row r="1" spans="1:23" customFormat="1" ht="31.5" customHeight="1" x14ac:dyDescent="0.15">
      <c r="A1" s="74" t="s">
        <v>26</v>
      </c>
      <c r="B1" s="74"/>
      <c r="C1" s="74"/>
      <c r="D1" s="74"/>
    </row>
    <row r="2" spans="1:23" s="11" customFormat="1" ht="14.25" x14ac:dyDescent="0.15">
      <c r="A2" s="61"/>
      <c r="B2" s="61"/>
      <c r="C2" s="61"/>
      <c r="D2" s="61"/>
      <c r="E2" s="75" t="s">
        <v>4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10"/>
    </row>
    <row r="3" spans="1:23" s="11" customFormat="1" ht="15" thickBot="1" x14ac:dyDescent="0.2">
      <c r="A3" s="71" t="s">
        <v>21</v>
      </c>
      <c r="B3" s="72"/>
      <c r="C3" s="72"/>
      <c r="D3" s="73"/>
      <c r="E3" s="62" t="s">
        <v>5</v>
      </c>
      <c r="F3" s="63"/>
      <c r="G3" s="63"/>
      <c r="H3" s="63"/>
      <c r="I3" s="63"/>
      <c r="J3" s="63"/>
      <c r="K3" s="64" t="s">
        <v>9</v>
      </c>
      <c r="L3" s="64"/>
      <c r="M3" s="64"/>
      <c r="N3" s="65"/>
      <c r="O3" s="66" t="s">
        <v>24</v>
      </c>
      <c r="P3" s="67"/>
      <c r="Q3" s="67"/>
      <c r="R3" s="68"/>
      <c r="S3" s="69" t="s">
        <v>12</v>
      </c>
      <c r="T3" s="70"/>
      <c r="U3" s="70"/>
      <c r="V3" s="70"/>
      <c r="W3" s="10"/>
    </row>
    <row r="4" spans="1:23" s="105" customFormat="1" ht="15" thickBot="1" x14ac:dyDescent="0.2">
      <c r="A4" s="89" t="s">
        <v>0</v>
      </c>
      <c r="B4" s="90" t="s">
        <v>1</v>
      </c>
      <c r="C4" s="90" t="s">
        <v>2</v>
      </c>
      <c r="D4" s="90" t="s">
        <v>3</v>
      </c>
      <c r="E4" s="91" t="s">
        <v>14</v>
      </c>
      <c r="F4" s="91" t="s">
        <v>15</v>
      </c>
      <c r="G4" s="92" t="s">
        <v>37</v>
      </c>
      <c r="H4" s="93" t="s">
        <v>6</v>
      </c>
      <c r="I4" s="94" t="s">
        <v>36</v>
      </c>
      <c r="J4" s="94" t="s">
        <v>38</v>
      </c>
      <c r="K4" s="95" t="s">
        <v>22</v>
      </c>
      <c r="L4" s="96" t="s">
        <v>27</v>
      </c>
      <c r="M4" s="96" t="s">
        <v>28</v>
      </c>
      <c r="N4" s="97" t="s">
        <v>29</v>
      </c>
      <c r="O4" s="98" t="s">
        <v>23</v>
      </c>
      <c r="P4" s="99" t="s">
        <v>30</v>
      </c>
      <c r="Q4" s="99" t="s">
        <v>31</v>
      </c>
      <c r="R4" s="100" t="s">
        <v>32</v>
      </c>
      <c r="S4" s="101" t="s">
        <v>25</v>
      </c>
      <c r="T4" s="102" t="s">
        <v>33</v>
      </c>
      <c r="U4" s="103" t="s">
        <v>34</v>
      </c>
      <c r="V4" s="103" t="s">
        <v>35</v>
      </c>
      <c r="W4" s="104"/>
    </row>
    <row r="5" spans="1:23" s="42" customFormat="1" ht="14.25" x14ac:dyDescent="0.15">
      <c r="A5" s="77">
        <v>1</v>
      </c>
      <c r="B5" s="31"/>
      <c r="C5" s="31"/>
      <c r="D5" s="31"/>
      <c r="E5" s="32">
        <v>135</v>
      </c>
      <c r="F5" s="32">
        <v>130</v>
      </c>
      <c r="G5" s="33">
        <f>F5/E5</f>
        <v>0.96296296296296291</v>
      </c>
      <c r="H5" s="34">
        <v>0.1</v>
      </c>
      <c r="I5" s="35">
        <f>100*H5</f>
        <v>10</v>
      </c>
      <c r="J5" s="36">
        <f>IF(G5&gt;=95%,I5,IF(G5&gt;=90%,50%*I5,0))</f>
        <v>10</v>
      </c>
      <c r="K5" s="37">
        <v>4</v>
      </c>
      <c r="L5" s="38">
        <v>0.05</v>
      </c>
      <c r="M5" s="39">
        <f>100*L5</f>
        <v>5</v>
      </c>
      <c r="N5" s="36">
        <f>IF(K5&gt;=10,M5,0)</f>
        <v>0</v>
      </c>
      <c r="O5" s="37">
        <v>2</v>
      </c>
      <c r="P5" s="38">
        <v>0.05</v>
      </c>
      <c r="Q5" s="39">
        <f>100*P5</f>
        <v>5</v>
      </c>
      <c r="R5" s="36">
        <f>IF(O5&gt;=2,Q5,0)</f>
        <v>5</v>
      </c>
      <c r="S5" s="32">
        <v>2</v>
      </c>
      <c r="T5" s="34">
        <v>0.2</v>
      </c>
      <c r="U5" s="35">
        <f>100*T5</f>
        <v>20</v>
      </c>
      <c r="V5" s="40">
        <f>IF(S5=1,U5,IF(S5=2,U5*50%,"0"))</f>
        <v>10</v>
      </c>
      <c r="W5" s="41"/>
    </row>
    <row r="6" spans="1:23" s="42" customFormat="1" ht="14.25" x14ac:dyDescent="0.15">
      <c r="A6" s="77">
        <v>2</v>
      </c>
      <c r="B6" s="31"/>
      <c r="C6" s="31"/>
      <c r="D6" s="31"/>
      <c r="E6" s="32"/>
      <c r="F6" s="32"/>
      <c r="G6" s="33" t="e">
        <f t="shared" ref="G6:G14" si="0">F6/E6</f>
        <v>#DIV/0!</v>
      </c>
      <c r="H6" s="34">
        <v>0.1</v>
      </c>
      <c r="I6" s="35">
        <f t="shared" ref="I6:I14" si="1">100*H6</f>
        <v>10</v>
      </c>
      <c r="J6" s="36" t="e">
        <f t="shared" ref="J6:J14" si="2">IF(G6&gt;=95%,I6,IF(G6&gt;=90%,50%*I6,0))</f>
        <v>#DIV/0!</v>
      </c>
      <c r="K6" s="37"/>
      <c r="L6" s="38">
        <v>0.05</v>
      </c>
      <c r="M6" s="39">
        <f t="shared" ref="M6:M14" si="3">100*L6</f>
        <v>5</v>
      </c>
      <c r="N6" s="36">
        <f t="shared" ref="N6:N14" si="4">IF(K6&gt;=10,M6,0)</f>
        <v>0</v>
      </c>
      <c r="O6" s="37"/>
      <c r="P6" s="38">
        <v>0.05</v>
      </c>
      <c r="Q6" s="39">
        <f t="shared" ref="Q6:Q14" si="5">100*P6</f>
        <v>5</v>
      </c>
      <c r="R6" s="36">
        <f t="shared" ref="R6:R14" si="6">IF(O6&gt;=2,Q6,0)</f>
        <v>0</v>
      </c>
      <c r="S6" s="32"/>
      <c r="T6" s="34">
        <v>0.2</v>
      </c>
      <c r="U6" s="35">
        <f t="shared" ref="U6:U14" si="7">100*T6</f>
        <v>20</v>
      </c>
      <c r="V6" s="40" t="str">
        <f t="shared" ref="V6:V14" si="8">IF(S6=1,U6,IF(S6=2,U6*50%,"0"))</f>
        <v>0</v>
      </c>
      <c r="W6" s="41"/>
    </row>
    <row r="7" spans="1:23" s="42" customFormat="1" ht="14.25" x14ac:dyDescent="0.15">
      <c r="A7" s="77">
        <v>3</v>
      </c>
      <c r="B7" s="31"/>
      <c r="C7" s="31"/>
      <c r="D7" s="31"/>
      <c r="E7" s="32"/>
      <c r="F7" s="32"/>
      <c r="G7" s="33" t="e">
        <f t="shared" si="0"/>
        <v>#DIV/0!</v>
      </c>
      <c r="H7" s="34">
        <v>0.1</v>
      </c>
      <c r="I7" s="35">
        <f t="shared" si="1"/>
        <v>10</v>
      </c>
      <c r="J7" s="36" t="e">
        <f t="shared" si="2"/>
        <v>#DIV/0!</v>
      </c>
      <c r="K7" s="37"/>
      <c r="L7" s="38">
        <v>0.05</v>
      </c>
      <c r="M7" s="39">
        <f t="shared" si="3"/>
        <v>5</v>
      </c>
      <c r="N7" s="36">
        <f t="shared" si="4"/>
        <v>0</v>
      </c>
      <c r="O7" s="37"/>
      <c r="P7" s="38">
        <v>0.05</v>
      </c>
      <c r="Q7" s="39">
        <f t="shared" si="5"/>
        <v>5</v>
      </c>
      <c r="R7" s="36">
        <f t="shared" si="6"/>
        <v>0</v>
      </c>
      <c r="S7" s="32"/>
      <c r="T7" s="34">
        <v>0.2</v>
      </c>
      <c r="U7" s="35">
        <f t="shared" si="7"/>
        <v>20</v>
      </c>
      <c r="V7" s="40" t="str">
        <f t="shared" si="8"/>
        <v>0</v>
      </c>
      <c r="W7" s="41"/>
    </row>
    <row r="8" spans="1:23" s="42" customFormat="1" ht="14.25" x14ac:dyDescent="0.15">
      <c r="A8" s="77">
        <v>4</v>
      </c>
      <c r="B8" s="31"/>
      <c r="C8" s="31"/>
      <c r="D8" s="31"/>
      <c r="E8" s="32"/>
      <c r="F8" s="32"/>
      <c r="G8" s="33" t="e">
        <f t="shared" si="0"/>
        <v>#DIV/0!</v>
      </c>
      <c r="H8" s="34">
        <v>0.1</v>
      </c>
      <c r="I8" s="35">
        <f t="shared" si="1"/>
        <v>10</v>
      </c>
      <c r="J8" s="36" t="e">
        <f t="shared" si="2"/>
        <v>#DIV/0!</v>
      </c>
      <c r="K8" s="37"/>
      <c r="L8" s="38">
        <v>0.05</v>
      </c>
      <c r="M8" s="39">
        <f t="shared" si="3"/>
        <v>5</v>
      </c>
      <c r="N8" s="36">
        <f t="shared" si="4"/>
        <v>0</v>
      </c>
      <c r="O8" s="37"/>
      <c r="P8" s="38">
        <v>0.05</v>
      </c>
      <c r="Q8" s="39">
        <f t="shared" si="5"/>
        <v>5</v>
      </c>
      <c r="R8" s="36">
        <f t="shared" si="6"/>
        <v>0</v>
      </c>
      <c r="S8" s="32"/>
      <c r="T8" s="34">
        <v>0.2</v>
      </c>
      <c r="U8" s="35">
        <f t="shared" si="7"/>
        <v>20</v>
      </c>
      <c r="V8" s="40" t="str">
        <f t="shared" si="8"/>
        <v>0</v>
      </c>
      <c r="W8" s="41"/>
    </row>
    <row r="9" spans="1:23" s="42" customFormat="1" ht="14.25" x14ac:dyDescent="0.15">
      <c r="A9" s="77">
        <v>5</v>
      </c>
      <c r="B9" s="31"/>
      <c r="C9" s="31"/>
      <c r="D9" s="31"/>
      <c r="E9" s="32"/>
      <c r="F9" s="32"/>
      <c r="G9" s="33" t="e">
        <f t="shared" si="0"/>
        <v>#DIV/0!</v>
      </c>
      <c r="H9" s="34">
        <v>0.1</v>
      </c>
      <c r="I9" s="35">
        <f t="shared" si="1"/>
        <v>10</v>
      </c>
      <c r="J9" s="36" t="e">
        <f t="shared" si="2"/>
        <v>#DIV/0!</v>
      </c>
      <c r="K9" s="37"/>
      <c r="L9" s="38">
        <v>0.05</v>
      </c>
      <c r="M9" s="39">
        <f t="shared" si="3"/>
        <v>5</v>
      </c>
      <c r="N9" s="36">
        <f t="shared" si="4"/>
        <v>0</v>
      </c>
      <c r="O9" s="37"/>
      <c r="P9" s="38">
        <v>0.05</v>
      </c>
      <c r="Q9" s="39">
        <f t="shared" si="5"/>
        <v>5</v>
      </c>
      <c r="R9" s="36">
        <f t="shared" si="6"/>
        <v>0</v>
      </c>
      <c r="S9" s="32"/>
      <c r="T9" s="34">
        <v>0.2</v>
      </c>
      <c r="U9" s="35">
        <f t="shared" si="7"/>
        <v>20</v>
      </c>
      <c r="V9" s="40" t="str">
        <f t="shared" si="8"/>
        <v>0</v>
      </c>
      <c r="W9" s="41"/>
    </row>
    <row r="10" spans="1:23" s="42" customFormat="1" ht="14.25" x14ac:dyDescent="0.15">
      <c r="A10" s="77">
        <v>6</v>
      </c>
      <c r="B10" s="31"/>
      <c r="C10" s="31"/>
      <c r="D10" s="31"/>
      <c r="E10" s="32"/>
      <c r="F10" s="32"/>
      <c r="G10" s="33" t="e">
        <f t="shared" si="0"/>
        <v>#DIV/0!</v>
      </c>
      <c r="H10" s="34">
        <v>0.1</v>
      </c>
      <c r="I10" s="35">
        <f t="shared" si="1"/>
        <v>10</v>
      </c>
      <c r="J10" s="36" t="e">
        <f t="shared" si="2"/>
        <v>#DIV/0!</v>
      </c>
      <c r="K10" s="37"/>
      <c r="L10" s="38">
        <v>0.05</v>
      </c>
      <c r="M10" s="39">
        <f t="shared" si="3"/>
        <v>5</v>
      </c>
      <c r="N10" s="36">
        <f t="shared" si="4"/>
        <v>0</v>
      </c>
      <c r="O10" s="37"/>
      <c r="P10" s="38">
        <v>0.05</v>
      </c>
      <c r="Q10" s="39">
        <f t="shared" si="5"/>
        <v>5</v>
      </c>
      <c r="R10" s="36">
        <f t="shared" si="6"/>
        <v>0</v>
      </c>
      <c r="S10" s="32"/>
      <c r="T10" s="34">
        <v>0.2</v>
      </c>
      <c r="U10" s="35">
        <f t="shared" si="7"/>
        <v>20</v>
      </c>
      <c r="V10" s="40" t="str">
        <f t="shared" si="8"/>
        <v>0</v>
      </c>
      <c r="W10" s="41"/>
    </row>
    <row r="11" spans="1:23" s="42" customFormat="1" ht="14.25" x14ac:dyDescent="0.15">
      <c r="A11" s="77">
        <v>7</v>
      </c>
      <c r="B11" s="31"/>
      <c r="C11" s="31"/>
      <c r="D11" s="31"/>
      <c r="E11" s="32"/>
      <c r="F11" s="32"/>
      <c r="G11" s="33" t="e">
        <f t="shared" si="0"/>
        <v>#DIV/0!</v>
      </c>
      <c r="H11" s="34">
        <v>0.1</v>
      </c>
      <c r="I11" s="35">
        <f t="shared" si="1"/>
        <v>10</v>
      </c>
      <c r="J11" s="36" t="e">
        <f t="shared" si="2"/>
        <v>#DIV/0!</v>
      </c>
      <c r="K11" s="37"/>
      <c r="L11" s="38">
        <v>0.05</v>
      </c>
      <c r="M11" s="39">
        <f t="shared" si="3"/>
        <v>5</v>
      </c>
      <c r="N11" s="36">
        <f t="shared" si="4"/>
        <v>0</v>
      </c>
      <c r="O11" s="37"/>
      <c r="P11" s="38">
        <v>0.05</v>
      </c>
      <c r="Q11" s="39">
        <f t="shared" si="5"/>
        <v>5</v>
      </c>
      <c r="R11" s="36">
        <f t="shared" si="6"/>
        <v>0</v>
      </c>
      <c r="S11" s="32"/>
      <c r="T11" s="34">
        <v>0.2</v>
      </c>
      <c r="U11" s="35">
        <f t="shared" si="7"/>
        <v>20</v>
      </c>
      <c r="V11" s="40" t="str">
        <f t="shared" si="8"/>
        <v>0</v>
      </c>
      <c r="W11" s="41"/>
    </row>
    <row r="12" spans="1:23" s="42" customFormat="1" ht="14.25" x14ac:dyDescent="0.15">
      <c r="A12" s="77">
        <v>8</v>
      </c>
      <c r="B12" s="31"/>
      <c r="C12" s="31"/>
      <c r="D12" s="31"/>
      <c r="E12" s="32"/>
      <c r="F12" s="32"/>
      <c r="G12" s="33" t="e">
        <f t="shared" si="0"/>
        <v>#DIV/0!</v>
      </c>
      <c r="H12" s="34">
        <v>0.1</v>
      </c>
      <c r="I12" s="35">
        <f t="shared" si="1"/>
        <v>10</v>
      </c>
      <c r="J12" s="36" t="e">
        <f t="shared" si="2"/>
        <v>#DIV/0!</v>
      </c>
      <c r="K12" s="37"/>
      <c r="L12" s="38">
        <v>0.05</v>
      </c>
      <c r="M12" s="39">
        <f t="shared" si="3"/>
        <v>5</v>
      </c>
      <c r="N12" s="36">
        <f t="shared" si="4"/>
        <v>0</v>
      </c>
      <c r="O12" s="37"/>
      <c r="P12" s="38">
        <v>0.05</v>
      </c>
      <c r="Q12" s="39">
        <f t="shared" si="5"/>
        <v>5</v>
      </c>
      <c r="R12" s="36">
        <f t="shared" si="6"/>
        <v>0</v>
      </c>
      <c r="S12" s="32"/>
      <c r="T12" s="34">
        <v>0.2</v>
      </c>
      <c r="U12" s="35">
        <f t="shared" si="7"/>
        <v>20</v>
      </c>
      <c r="V12" s="40" t="str">
        <f t="shared" si="8"/>
        <v>0</v>
      </c>
      <c r="W12" s="41"/>
    </row>
    <row r="13" spans="1:23" s="42" customFormat="1" ht="14.25" x14ac:dyDescent="0.15">
      <c r="A13" s="77">
        <v>9</v>
      </c>
      <c r="B13" s="31"/>
      <c r="C13" s="31"/>
      <c r="D13" s="31"/>
      <c r="E13" s="32"/>
      <c r="F13" s="32"/>
      <c r="G13" s="33" t="e">
        <f t="shared" si="0"/>
        <v>#DIV/0!</v>
      </c>
      <c r="H13" s="34">
        <v>0.1</v>
      </c>
      <c r="I13" s="35">
        <f t="shared" si="1"/>
        <v>10</v>
      </c>
      <c r="J13" s="36" t="e">
        <f t="shared" si="2"/>
        <v>#DIV/0!</v>
      </c>
      <c r="K13" s="37"/>
      <c r="L13" s="38">
        <v>0.05</v>
      </c>
      <c r="M13" s="39">
        <f t="shared" si="3"/>
        <v>5</v>
      </c>
      <c r="N13" s="36">
        <f t="shared" si="4"/>
        <v>0</v>
      </c>
      <c r="O13" s="37"/>
      <c r="P13" s="38">
        <v>0.05</v>
      </c>
      <c r="Q13" s="39">
        <f t="shared" si="5"/>
        <v>5</v>
      </c>
      <c r="R13" s="36">
        <f t="shared" si="6"/>
        <v>0</v>
      </c>
      <c r="S13" s="32"/>
      <c r="T13" s="34">
        <v>0.2</v>
      </c>
      <c r="U13" s="35">
        <f t="shared" si="7"/>
        <v>20</v>
      </c>
      <c r="V13" s="40" t="str">
        <f t="shared" si="8"/>
        <v>0</v>
      </c>
      <c r="W13" s="41"/>
    </row>
    <row r="14" spans="1:23" s="42" customFormat="1" ht="14.25" x14ac:dyDescent="0.15">
      <c r="A14" s="78">
        <v>10</v>
      </c>
      <c r="B14" s="79"/>
      <c r="C14" s="79"/>
      <c r="D14" s="79"/>
      <c r="E14" s="80"/>
      <c r="F14" s="80"/>
      <c r="G14" s="81" t="e">
        <f t="shared" si="0"/>
        <v>#DIV/0!</v>
      </c>
      <c r="H14" s="82">
        <v>0.1</v>
      </c>
      <c r="I14" s="83">
        <f t="shared" si="1"/>
        <v>10</v>
      </c>
      <c r="J14" s="84" t="e">
        <f t="shared" si="2"/>
        <v>#DIV/0!</v>
      </c>
      <c r="K14" s="85"/>
      <c r="L14" s="86">
        <v>0.05</v>
      </c>
      <c r="M14" s="87">
        <f t="shared" si="3"/>
        <v>5</v>
      </c>
      <c r="N14" s="84">
        <f t="shared" si="4"/>
        <v>0</v>
      </c>
      <c r="O14" s="85"/>
      <c r="P14" s="86">
        <v>0.05</v>
      </c>
      <c r="Q14" s="87">
        <f t="shared" si="5"/>
        <v>5</v>
      </c>
      <c r="R14" s="84">
        <f t="shared" si="6"/>
        <v>0</v>
      </c>
      <c r="S14" s="80"/>
      <c r="T14" s="82">
        <v>0.2</v>
      </c>
      <c r="U14" s="83">
        <f t="shared" si="7"/>
        <v>20</v>
      </c>
      <c r="V14" s="88" t="str">
        <f t="shared" si="8"/>
        <v>0</v>
      </c>
      <c r="W14" s="41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绩效考核结果</vt:lpstr>
      <vt:lpstr>改正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2014-07-27T23:50:02Z</dcterms:created>
  <dcterms:modified xsi:type="dcterms:W3CDTF">2014-07-28T01:50:58Z</dcterms:modified>
</cp:coreProperties>
</file>