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95" sheetId="1" state="visible" r:id="rId1"/>
  </sheets>
  <definedNames/>
  <calcPr calcId="191029" fullCalcOnLoad="1"/>
</workbook>
</file>

<file path=xl/sharedStrings.xml><?xml version="1.0" encoding="utf-8"?>
<sst xmlns="http://schemas.openxmlformats.org/spreadsheetml/2006/main" uniqueCount="90">
  <si>
    <t>湖北省地质局第八地质大队实验测试中心</t>
  </si>
  <si>
    <t>水 质 分 析 报 告</t>
  </si>
  <si>
    <t>报告编号:</t>
  </si>
  <si>
    <t>2017-水</t>
  </si>
  <si>
    <t>号</t>
  </si>
  <si>
    <t>化验号:</t>
  </si>
  <si>
    <t>95</t>
  </si>
  <si>
    <t>第</t>
  </si>
  <si>
    <t>1</t>
  </si>
  <si>
    <t>页</t>
  </si>
  <si>
    <t>共</t>
  </si>
  <si>
    <t>送样单位:</t>
  </si>
  <si>
    <t>中国地质调查局武汉地质调查中心</t>
  </si>
  <si>
    <t>取样地点：</t>
  </si>
  <si>
    <t>项目名称:</t>
  </si>
  <si>
    <t>丹水库区取水口段环境地质调查</t>
  </si>
  <si>
    <t>样品编号：</t>
  </si>
  <si>
    <t>SS-1703</t>
  </si>
  <si>
    <t>ρ（B）</t>
  </si>
  <si>
    <t>mg/L</t>
  </si>
  <si>
    <t>C（B）</t>
  </si>
  <si>
    <t>mmol/L</t>
  </si>
  <si>
    <t>mmol/L%</t>
  </si>
  <si>
    <t>项目</t>
  </si>
  <si>
    <t>mg/L
(CaCO3)</t>
  </si>
  <si>
    <t>阳 离 子</t>
  </si>
  <si>
    <t>K+</t>
  </si>
  <si>
    <t>&lt;0.04</t>
  </si>
  <si>
    <t>C(K+)</t>
  </si>
  <si>
    <t>总硬度</t>
  </si>
  <si>
    <t>Na+</t>
  </si>
  <si>
    <t>C(Na+)</t>
  </si>
  <si>
    <t>总碱度</t>
  </si>
  <si>
    <t>Ca+</t>
  </si>
  <si>
    <t>C(½Ca2+)</t>
  </si>
  <si>
    <t>暂硬度</t>
  </si>
  <si>
    <t>Mg+</t>
  </si>
  <si>
    <t>C(½Mg2+)</t>
  </si>
  <si>
    <t>永硬度</t>
  </si>
  <si>
    <t>NH4+</t>
  </si>
  <si>
    <t>C(NH4+)</t>
  </si>
  <si>
    <t>负硬度</t>
  </si>
  <si>
    <t>Fe2+</t>
  </si>
  <si>
    <t>C(½Fe2+)</t>
  </si>
  <si>
    <t>Fe3+</t>
  </si>
  <si>
    <t>C(⅓Fe3+)</t>
  </si>
  <si>
    <t>游离CO2</t>
  </si>
  <si>
    <t>侵蚀性CO2</t>
  </si>
  <si>
    <t>H2SiO3</t>
  </si>
  <si>
    <t>∑c</t>
  </si>
  <si>
    <t>溶解性总固体</t>
  </si>
  <si>
    <t>阴 离 子</t>
  </si>
  <si>
    <t>Cl-</t>
  </si>
  <si>
    <t>C(Cl-)</t>
  </si>
  <si>
    <t>耗氧量</t>
  </si>
  <si>
    <t>SO4-</t>
  </si>
  <si>
    <t>C(½SO42-)</t>
  </si>
  <si>
    <t>Cu</t>
  </si>
  <si>
    <t>HCO3-</t>
  </si>
  <si>
    <t>C(HCO3-)</t>
  </si>
  <si>
    <t>Pb</t>
  </si>
  <si>
    <t>CO32-</t>
  </si>
  <si>
    <t>C(½CO32-)</t>
  </si>
  <si>
    <t>Zn</t>
  </si>
  <si>
    <t>OH-</t>
  </si>
  <si>
    <t>C(OH-)</t>
  </si>
  <si>
    <t>Cr</t>
  </si>
  <si>
    <t>NO3-</t>
  </si>
  <si>
    <t>C(NO3-)</t>
  </si>
  <si>
    <t>Mn</t>
  </si>
  <si>
    <t>NO2-</t>
  </si>
  <si>
    <t>C(NO2-)</t>
  </si>
  <si>
    <t>Cd</t>
  </si>
  <si>
    <t>H2PO4-</t>
  </si>
  <si>
    <t>C(H2PO4-)</t>
  </si>
  <si>
    <t>Sr</t>
  </si>
  <si>
    <t>F-</t>
  </si>
  <si>
    <t>C(F-)</t>
  </si>
  <si>
    <t>As</t>
  </si>
  <si>
    <t>Hg</t>
  </si>
  <si>
    <t>∑a</t>
  </si>
  <si>
    <t>执行标准：</t>
  </si>
  <si>
    <t xml:space="preserve"> DZ/T0064—1993</t>
  </si>
  <si>
    <t>PH</t>
  </si>
  <si>
    <t>声   明：</t>
  </si>
  <si>
    <t>本报告只对来样负责</t>
  </si>
  <si>
    <t>备   注：</t>
  </si>
  <si>
    <t>检验:</t>
  </si>
  <si>
    <t>校对：</t>
  </si>
  <si>
    <t>批准：</t>
  </si>
</sst>
</file>

<file path=xl/styles.xml><?xml version="1.0" encoding="utf-8"?>
<styleSheet xmlns="http://schemas.openxmlformats.org/spreadsheetml/2006/main">
  <numFmts count="2">
    <numFmt formatCode="0.00_ " numFmtId="164"/>
    <numFmt formatCode="0.000_ " numFmtId="165"/>
  </numFmts>
  <fonts count="19">
    <font>
      <name val="宋体"/>
      <charset val="134"/>
      <sz val="12"/>
    </font>
    <font>
      <name val="宋体"/>
      <charset val="134"/>
      <family val="3"/>
      <sz val="9"/>
    </font>
    <font>
      <name val="DotumChe"/>
      <charset val="129"/>
      <family val="3"/>
      <sz val="11"/>
    </font>
    <font>
      <name val="宋体"/>
      <charset val="134"/>
      <family val="3"/>
      <sz val="12"/>
    </font>
    <font>
      <name val="仿宋_GB2312"/>
      <charset val="134"/>
      <family val="3"/>
      <sz val="12"/>
    </font>
    <font>
      <name val="仿宋_GB2312"/>
      <charset val="134"/>
      <family val="3"/>
      <sz val="11"/>
    </font>
    <font>
      <name val="仿宋_GB2312"/>
      <charset val="134"/>
      <family val="3"/>
      <color indexed="10"/>
      <sz val="11"/>
    </font>
    <font>
      <name val="仿宋_GB2312"/>
      <charset val="134"/>
      <family val="3"/>
      <color indexed="10"/>
      <sz val="12"/>
    </font>
    <font>
      <name val="Times New Roman"/>
      <family val="1"/>
      <sz val="11"/>
    </font>
    <font>
      <name val="Times New Roman"/>
      <family val="1"/>
      <sz val="11"/>
      <vertAlign val="superscript"/>
    </font>
    <font>
      <name val="Times New Roman"/>
      <family val="1"/>
      <color indexed="10"/>
      <sz val="11"/>
    </font>
    <font>
      <name val="Times New Roman"/>
      <family val="1"/>
      <sz val="11"/>
      <vertAlign val="subscript"/>
    </font>
    <font>
      <name val="宋体"/>
      <charset val="134"/>
      <family val="3"/>
      <sz val="11"/>
    </font>
    <font>
      <name val="宋体"/>
      <charset val="134"/>
      <family val="3"/>
      <b val="1"/>
      <sz val="18"/>
      <u val="single"/>
    </font>
    <font>
      <name val="宋体"/>
      <charset val="134"/>
      <family val="3"/>
      <color indexed="10"/>
      <sz val="11"/>
    </font>
    <font>
      <name val="Times New Roman"/>
      <family val="1"/>
      <sz val="10"/>
    </font>
    <font>
      <name val="Times New Roman"/>
      <family val="1"/>
      <sz val="10"/>
      <vertAlign val="subscript"/>
    </font>
    <font>
      <name val="宋体"/>
      <charset val="134"/>
      <family val="3"/>
      <sz val="11"/>
      <vertAlign val="subscript"/>
    </font>
    <font>
      <name val="宋体"/>
      <charset val="134"/>
      <family val="3"/>
      <sz val="11"/>
    </font>
  </fonts>
  <fills count="3">
    <fill>
      <patternFill/>
    </fill>
    <fill>
      <patternFill patternType="gray125"/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78">
    <xf borderId="0" fillId="0" fontId="0" numFmtId="0" pivotButton="0" quotePrefix="0" xfId="0"/>
    <xf applyAlignment="1" applyProtection="1" borderId="0" fillId="2" fontId="5" numFmtId="0" pivotButton="0" quotePrefix="0" xfId="0">
      <alignment horizontal="center" shrinkToFit="1" vertical="center"/>
      <protection hidden="0" locked="0"/>
    </xf>
    <xf applyAlignment="1" applyProtection="1" borderId="1" fillId="2" fontId="5" numFmtId="31" pivotButton="0" quotePrefix="0" xfId="0">
      <alignment horizontal="center" shrinkToFit="1" vertical="center"/>
      <protection hidden="0" locked="0"/>
    </xf>
    <xf applyAlignment="1" applyProtection="1" borderId="0" fillId="0" fontId="0" numFmtId="0" pivotButton="0" quotePrefix="0" xfId="0">
      <alignment horizontal="center" vertical="center"/>
      <protection hidden="0" locked="0"/>
    </xf>
    <xf applyAlignment="1" applyProtection="1" borderId="0" fillId="2" fontId="4" numFmtId="0" pivotButton="0" quotePrefix="0" xfId="0">
      <alignment horizontal="center" shrinkToFit="1" vertical="center"/>
      <protection hidden="0" locked="0"/>
    </xf>
    <xf applyAlignment="1" applyProtection="1" borderId="0" fillId="2" fontId="6" numFmtId="0" pivotButton="0" quotePrefix="0" xfId="0">
      <alignment horizontal="center" shrinkToFit="1" vertical="center"/>
      <protection hidden="0" locked="0"/>
    </xf>
    <xf applyAlignment="1" applyProtection="1" borderId="0" fillId="2" fontId="6" numFmtId="31" pivotButton="0" quotePrefix="0" xfId="0">
      <alignment horizontal="center" shrinkToFit="1" vertical="center"/>
      <protection hidden="0" locked="0"/>
    </xf>
    <xf applyAlignment="1" applyProtection="1" borderId="0" fillId="2" fontId="7" numFmtId="0" pivotButton="0" quotePrefix="0" xfId="0">
      <alignment horizontal="center" shrinkToFit="1" vertical="center"/>
      <protection hidden="0" locked="0"/>
    </xf>
    <xf applyAlignment="1" applyProtection="1" borderId="2" fillId="2" fontId="12" numFmtId="0" pivotButton="0" quotePrefix="0" xfId="0">
      <alignment horizontal="center" shrinkToFit="1" vertical="center"/>
      <protection hidden="0" locked="0"/>
    </xf>
    <xf applyAlignment="1" applyProtection="1" borderId="3" fillId="2" fontId="12" numFmtId="0" pivotButton="0" quotePrefix="0" xfId="0">
      <alignment horizontal="center" shrinkToFit="1" vertical="center"/>
      <protection hidden="0" locked="0"/>
    </xf>
    <xf applyAlignment="1" applyProtection="1" borderId="3" fillId="2" fontId="14" numFmtId="0" pivotButton="0" quotePrefix="0" xfId="0">
      <alignment horizontal="center" shrinkToFit="1" vertical="center"/>
      <protection hidden="0" locked="0"/>
    </xf>
    <xf applyAlignment="1" applyProtection="1" borderId="4" fillId="2" fontId="12" numFmtId="0" pivotButton="0" quotePrefix="0" xfId="0">
      <alignment horizontal="center" shrinkToFit="1" vertical="center"/>
      <protection hidden="0" locked="0"/>
    </xf>
    <xf applyAlignment="1" applyProtection="1" borderId="3" fillId="2" fontId="14" numFmtId="0" pivotButton="0" quotePrefix="0" xfId="0">
      <alignment horizontal="left" shrinkToFit="1" vertical="center"/>
      <protection hidden="0" locked="0"/>
    </xf>
    <xf applyAlignment="1" applyProtection="1" borderId="3" fillId="0" fontId="8" numFmtId="164" pivotButton="0" quotePrefix="0" xfId="0">
      <alignment horizontal="center" shrinkToFit="1" vertical="center"/>
      <protection hidden="1" locked="1"/>
    </xf>
    <xf applyAlignment="1" applyProtection="1" borderId="3" fillId="0" fontId="8" numFmtId="165" pivotButton="0" quotePrefix="0" xfId="0">
      <alignment horizontal="center" shrinkToFit="1" vertical="center"/>
      <protection hidden="1" locked="1"/>
    </xf>
    <xf applyAlignment="1" applyProtection="1" borderId="3" fillId="2" fontId="14" numFmtId="49" pivotButton="0" quotePrefix="0" xfId="0">
      <alignment horizontal="left" shrinkToFit="1" vertical="center"/>
      <protection hidden="0" locked="0"/>
    </xf>
    <xf applyAlignment="1" applyProtection="1" borderId="2" fillId="2" fontId="14" numFmtId="0" pivotButton="0" quotePrefix="0" xfId="0">
      <alignment horizontal="center" shrinkToFit="1" vertical="center"/>
      <protection hidden="0" locked="0"/>
    </xf>
    <xf applyAlignment="1" applyProtection="1" borderId="3" fillId="2" fontId="14" numFmtId="0" pivotButton="0" quotePrefix="0" xfId="0">
      <alignment horizontal="center" shrinkToFit="1" vertical="center"/>
      <protection hidden="0" locked="0"/>
    </xf>
    <xf applyAlignment="1" applyProtection="1" borderId="4" fillId="2" fontId="14" numFmtId="0" pivotButton="0" quotePrefix="0" xfId="0">
      <alignment horizontal="center" shrinkToFit="1" vertical="center"/>
      <protection hidden="0" locked="0"/>
    </xf>
    <xf applyAlignment="1" applyProtection="1" borderId="3" fillId="2" fontId="14" numFmtId="0" pivotButton="0" quotePrefix="0" xfId="0">
      <alignment horizontal="left" shrinkToFit="1" vertical="center"/>
      <protection hidden="0" locked="0"/>
    </xf>
    <xf applyAlignment="1" applyProtection="1" borderId="2" fillId="2" fontId="12" numFmtId="0" pivotButton="0" quotePrefix="0" xfId="0">
      <alignment horizontal="center" shrinkToFit="1" vertical="center"/>
      <protection hidden="0" locked="0"/>
    </xf>
    <xf applyAlignment="1" applyProtection="1" borderId="3" fillId="2" fontId="12" numFmtId="0" pivotButton="0" quotePrefix="0" xfId="0">
      <alignment horizontal="center" shrinkToFit="1" vertical="center"/>
      <protection hidden="0" locked="0"/>
    </xf>
    <xf applyAlignment="1" borderId="3" fillId="0" fontId="0" numFmtId="0" pivotButton="0" quotePrefix="0" xfId="0">
      <alignment shrinkToFit="1" vertical="center"/>
    </xf>
    <xf applyAlignment="1" borderId="4" fillId="0" fontId="0" numFmtId="0" pivotButton="0" quotePrefix="0" xfId="0">
      <alignment shrinkToFit="1" vertical="center"/>
    </xf>
    <xf applyAlignment="1" applyProtection="1" borderId="2" fillId="0" fontId="8" numFmtId="0" pivotButton="0" quotePrefix="0" xfId="0">
      <alignment horizontal="center" shrinkToFit="1" vertical="center"/>
      <protection hidden="1" locked="1"/>
    </xf>
    <xf applyAlignment="1" applyProtection="1" borderId="3" fillId="0" fontId="8" numFmtId="0" pivotButton="0" quotePrefix="0" xfId="0">
      <alignment horizontal="center" shrinkToFit="1" vertical="center"/>
      <protection hidden="1" locked="1"/>
    </xf>
    <xf applyAlignment="1" borderId="4" fillId="0" fontId="0" numFmtId="0" pivotButton="0" quotePrefix="0" xfId="0">
      <alignment horizontal="center" shrinkToFit="1" vertical="center"/>
    </xf>
    <xf applyAlignment="1" applyProtection="1" borderId="2" fillId="0" fontId="12" numFmtId="0" pivotButton="0" quotePrefix="0" xfId="0">
      <alignment horizontal="center" shrinkToFit="1" vertical="center"/>
      <protection hidden="1" locked="1"/>
    </xf>
    <xf applyAlignment="1" applyProtection="1" borderId="4" fillId="0" fontId="12" numFmtId="0" pivotButton="0" quotePrefix="0" xfId="0">
      <alignment horizontal="center" shrinkToFit="1" vertical="center"/>
      <protection hidden="1" locked="1"/>
    </xf>
    <xf applyAlignment="1" applyProtection="1" borderId="5" fillId="0" fontId="8" numFmtId="165" pivotButton="0" quotePrefix="0" xfId="0">
      <alignment horizontal="center" shrinkToFit="1" vertical="center"/>
      <protection hidden="1" locked="1"/>
    </xf>
    <xf applyAlignment="1" applyProtection="1" borderId="2" fillId="0" fontId="18" numFmtId="0" pivotButton="0" quotePrefix="0" xfId="0">
      <alignment horizontal="center" shrinkToFit="1" vertical="center"/>
      <protection hidden="1" locked="1"/>
    </xf>
    <xf applyAlignment="1" applyProtection="1" borderId="5" fillId="0" fontId="12" numFmtId="0" pivotButton="0" quotePrefix="0" xfId="0">
      <alignment horizontal="center" shrinkToFit="1" vertical="center"/>
      <protection hidden="1" locked="1"/>
    </xf>
    <xf applyAlignment="1" applyProtection="1" borderId="1" fillId="2" fontId="10" numFmtId="31" pivotButton="0" quotePrefix="0" xfId="0">
      <alignment horizontal="center" shrinkToFit="1" vertical="center"/>
      <protection hidden="0" locked="0"/>
    </xf>
    <xf applyAlignment="1" applyProtection="1" borderId="2" fillId="0" fontId="8" numFmtId="165" pivotButton="0" quotePrefix="0" xfId="0">
      <alignment horizontal="center" shrinkToFit="1" vertical="center"/>
      <protection hidden="1" locked="1"/>
    </xf>
    <xf applyAlignment="1" applyProtection="1" borderId="4" fillId="0" fontId="8" numFmtId="165" pivotButton="0" quotePrefix="0" xfId="0">
      <alignment horizontal="center" shrinkToFit="1" vertical="center"/>
      <protection hidden="1" locked="1"/>
    </xf>
    <xf applyAlignment="1" applyProtection="1" borderId="0" fillId="2" fontId="13" numFmtId="0" pivotButton="0" quotePrefix="0" xfId="0">
      <alignment horizontal="center" shrinkToFit="1" vertical="center"/>
      <protection hidden="0" locked="0"/>
    </xf>
    <xf applyAlignment="1" applyProtection="1" borderId="6" fillId="0" fontId="8" numFmtId="0" pivotButton="0" quotePrefix="0" xfId="0">
      <alignment horizontal="center" shrinkToFit="1" vertical="center"/>
      <protection hidden="1" locked="1"/>
    </xf>
    <xf applyAlignment="1" applyProtection="1" borderId="1" fillId="0" fontId="8" numFmtId="0" pivotButton="0" quotePrefix="0" xfId="0">
      <alignment horizontal="center" shrinkToFit="1" vertical="center"/>
      <protection hidden="1" locked="1"/>
    </xf>
    <xf applyAlignment="1" applyProtection="1" borderId="7" fillId="0" fontId="8" numFmtId="0" pivotButton="0" quotePrefix="0" xfId="0">
      <alignment horizontal="center" shrinkToFit="1" vertical="center"/>
      <protection hidden="1" locked="1"/>
    </xf>
    <xf applyAlignment="1" applyProtection="1" borderId="8" fillId="0" fontId="8" numFmtId="0" pivotButton="0" quotePrefix="0" xfId="0">
      <alignment horizontal="center" shrinkToFit="1" vertical="center"/>
      <protection hidden="1" locked="1"/>
    </xf>
    <xf applyAlignment="1" applyProtection="1" borderId="9" fillId="0" fontId="8" numFmtId="0" pivotButton="0" quotePrefix="0" xfId="0">
      <alignment horizontal="center" shrinkToFit="1" vertical="center"/>
      <protection hidden="1" locked="1"/>
    </xf>
    <xf applyAlignment="1" applyProtection="1" borderId="10" fillId="0" fontId="8" numFmtId="0" pivotButton="0" quotePrefix="0" xfId="0">
      <alignment horizontal="center" shrinkToFit="1" vertical="center"/>
      <protection hidden="1" locked="1"/>
    </xf>
    <xf applyAlignment="1" applyProtection="1" borderId="6" fillId="0" fontId="8" numFmtId="0" pivotButton="0" quotePrefix="0" xfId="0">
      <alignment horizontal="center" shrinkToFit="1" vertical="center"/>
      <protection hidden="1" locked="1"/>
    </xf>
    <xf applyAlignment="1" applyProtection="1" borderId="7" fillId="0" fontId="8" numFmtId="0" pivotButton="0" quotePrefix="0" xfId="0">
      <alignment horizontal="center" shrinkToFit="1" vertical="center"/>
      <protection hidden="1" locked="1"/>
    </xf>
    <xf applyAlignment="1" applyProtection="1" borderId="8" fillId="0" fontId="8" numFmtId="0" pivotButton="0" quotePrefix="0" xfId="0">
      <alignment horizontal="center" shrinkToFit="1" vertical="center"/>
      <protection hidden="1" locked="1"/>
    </xf>
    <xf applyAlignment="1" applyProtection="1" borderId="10" fillId="0" fontId="8" numFmtId="0" pivotButton="0" quotePrefix="0" xfId="0">
      <alignment horizontal="center" shrinkToFit="1" vertical="center"/>
      <protection hidden="1" locked="1"/>
    </xf>
    <xf applyAlignment="1" applyProtection="1" borderId="6" fillId="0" fontId="12" numFmtId="0" pivotButton="0" quotePrefix="0" xfId="0">
      <alignment horizontal="center" shrinkToFit="1" vertical="center"/>
      <protection hidden="1" locked="1"/>
    </xf>
    <xf applyAlignment="1" applyProtection="1" borderId="7" fillId="0" fontId="12" numFmtId="0" pivotButton="0" quotePrefix="0" xfId="0">
      <alignment horizontal="center" shrinkToFit="1" vertical="center"/>
      <protection hidden="1" locked="1"/>
    </xf>
    <xf applyAlignment="1" applyProtection="1" borderId="8" fillId="0" fontId="12" numFmtId="0" pivotButton="0" quotePrefix="0" xfId="0">
      <alignment horizontal="center" shrinkToFit="1" vertical="center"/>
      <protection hidden="1" locked="1"/>
    </xf>
    <xf applyAlignment="1" applyProtection="1" borderId="10" fillId="0" fontId="12" numFmtId="0" pivotButton="0" quotePrefix="0" xfId="0">
      <alignment horizontal="center" shrinkToFit="1" vertical="center"/>
      <protection hidden="1" locked="1"/>
    </xf>
    <xf applyAlignment="1" applyProtection="1" borderId="6" fillId="0" fontId="15" numFmtId="0" pivotButton="0" quotePrefix="0" xfId="0">
      <alignment horizontal="center" shrinkToFit="1" vertical="center" wrapText="1"/>
      <protection hidden="1" locked="1"/>
    </xf>
    <xf applyAlignment="1" applyProtection="1" borderId="7" fillId="0" fontId="15" numFmtId="0" pivotButton="0" quotePrefix="0" xfId="0">
      <alignment horizontal="center" shrinkToFit="1" vertical="center" wrapText="1"/>
      <protection hidden="1" locked="1"/>
    </xf>
    <xf applyAlignment="1" applyProtection="1" borderId="8" fillId="0" fontId="15" numFmtId="0" pivotButton="0" quotePrefix="0" xfId="0">
      <alignment horizontal="center" shrinkToFit="1" vertical="center" wrapText="1"/>
      <protection hidden="1" locked="1"/>
    </xf>
    <xf applyAlignment="1" applyProtection="1" borderId="10" fillId="0" fontId="15" numFmtId="0" pivotButton="0" quotePrefix="0" xfId="0">
      <alignment horizontal="center" shrinkToFit="1" vertical="center" wrapText="1"/>
      <protection hidden="1" locked="1"/>
    </xf>
    <xf applyAlignment="1" applyProtection="1" borderId="5" fillId="0" fontId="8" numFmtId="164" pivotButton="0" quotePrefix="0" xfId="0">
      <alignment horizontal="center" shrinkToFit="1" vertical="center"/>
      <protection hidden="1" locked="1"/>
    </xf>
    <xf applyAlignment="1" applyProtection="1" borderId="5" fillId="2" fontId="10" numFmtId="164" pivotButton="0" quotePrefix="0" xfId="0">
      <alignment horizontal="center" shrinkToFit="1" vertical="center"/>
      <protection hidden="0" locked="0"/>
    </xf>
    <xf applyAlignment="1" applyProtection="1" borderId="5" fillId="0" fontId="5" numFmtId="0" pivotButton="0" quotePrefix="0" xfId="0">
      <alignment horizontal="center" shrinkToFit="1" vertical="center"/>
      <protection hidden="1" locked="1"/>
    </xf>
    <xf applyAlignment="1" applyProtection="1" borderId="5" fillId="0" fontId="18" numFmtId="0" pivotButton="0" quotePrefix="0" xfId="0">
      <alignment horizontal="center" shrinkToFit="1" vertical="center"/>
      <protection hidden="1" locked="1"/>
    </xf>
    <xf applyAlignment="1" applyProtection="1" borderId="5" fillId="0" fontId="8" numFmtId="0" pivotButton="0" quotePrefix="0" xfId="0">
      <alignment horizontal="center" shrinkToFit="1" vertical="center"/>
      <protection hidden="1" locked="1"/>
    </xf>
    <xf applyAlignment="1" applyProtection="1" borderId="0" fillId="2" fontId="3" numFmtId="0" pivotButton="0" quotePrefix="0" xfId="0">
      <alignment horizontal="center" shrinkToFit="1" vertical="center"/>
      <protection hidden="0" locked="0"/>
    </xf>
    <xf applyAlignment="1" applyProtection="1" borderId="5" fillId="0" fontId="12" numFmtId="0" pivotButton="0" quotePrefix="0" xfId="0">
      <alignment horizontal="center" shrinkToFit="1" textRotation="255" vertical="center" wrapText="1"/>
      <protection hidden="1" locked="1"/>
    </xf>
    <xf applyAlignment="1" applyProtection="1" borderId="5" fillId="0" fontId="12" numFmtId="0" pivotButton="0" quotePrefix="0" xfId="0">
      <alignment horizontal="center" shrinkToFit="1" textRotation="255" vertical="center"/>
      <protection hidden="1" locked="1"/>
    </xf>
    <xf borderId="3" fillId="0" fontId="0" numFmtId="0" pivotButton="0" quotePrefix="0" xfId="0"/>
    <xf applyAlignment="1" borderId="3" fillId="0" fontId="0" numFmtId="0" pivotButton="0" quotePrefix="0" xfId="0">
      <alignment horizontal="center" shrinkToFit="1" vertical="center"/>
    </xf>
    <xf applyAlignment="1" borderId="3" fillId="0" fontId="0" numFmtId="0" pivotButton="0" quotePrefix="0" xfId="0">
      <alignment horizontal="left" shrinkToFit="1" vertical="center"/>
    </xf>
    <xf applyAlignment="1" borderId="2" fillId="0" fontId="0" numFmtId="0" pivotButton="0" quotePrefix="0" xfId="0">
      <alignment horizontal="center" shrinkToFit="1" vertical="center"/>
    </xf>
    <xf applyAlignment="1" applyProtection="1" borderId="2" fillId="0" fontId="8" numFmtId="49" pivotButton="0" quotePrefix="0" xfId="0">
      <alignment horizontal="center" shrinkToFit="1" vertical="center"/>
      <protection hidden="1" locked="1"/>
    </xf>
    <xf applyAlignment="1" applyProtection="1" borderId="3" fillId="0" fontId="8" numFmtId="49" pivotButton="0" quotePrefix="0" xfId="0">
      <alignment horizontal="center" shrinkToFit="1" vertical="center"/>
      <protection hidden="1" locked="1"/>
    </xf>
    <xf applyAlignment="1" borderId="3" fillId="0" fontId="0" numFmtId="49" pivotButton="0" quotePrefix="0" xfId="0">
      <alignment horizontal="center" shrinkToFit="1" vertical="center"/>
    </xf>
    <xf applyAlignment="1" borderId="4" fillId="0" fontId="0" numFmtId="49" pivotButton="0" quotePrefix="0" xfId="0">
      <alignment horizontal="center" shrinkToFit="1" vertical="center"/>
    </xf>
    <xf applyAlignment="1" applyProtection="1" borderId="1" fillId="2" fontId="12" numFmtId="0" pivotButton="0" quotePrefix="0" xfId="0">
      <alignment horizontal="center" shrinkToFit="1" vertical="center"/>
      <protection hidden="0" locked="0"/>
    </xf>
    <xf applyAlignment="1" applyProtection="1" borderId="1" fillId="2" fontId="12" numFmtId="31" pivotButton="0" quotePrefix="0" xfId="0">
      <alignment horizontal="center" shrinkToFit="1" vertical="center"/>
      <protection hidden="0" locked="0"/>
    </xf>
    <xf applyAlignment="1" applyProtection="1" borderId="5" fillId="2" fontId="10" numFmtId="164" pivotButton="0" quotePrefix="0" xfId="0">
      <alignment horizontal="center" shrinkToFit="1" vertical="center"/>
      <protection hidden="0" locked="0"/>
    </xf>
    <xf applyAlignment="1" applyProtection="1" borderId="5" fillId="0" fontId="8" numFmtId="165" pivotButton="0" quotePrefix="0" xfId="0">
      <alignment horizontal="center" shrinkToFit="1" vertical="center"/>
      <protection hidden="1" locked="1"/>
    </xf>
    <xf applyAlignment="1" applyProtection="1" borderId="5" fillId="0" fontId="8" numFmtId="164" pivotButton="0" quotePrefix="0" xfId="0">
      <alignment horizontal="center" shrinkToFit="1" vertical="center"/>
      <protection hidden="1" locked="1"/>
    </xf>
    <xf applyAlignment="1" applyProtection="1" borderId="2" fillId="0" fontId="8" numFmtId="165" pivotButton="0" quotePrefix="0" xfId="0">
      <alignment horizontal="center" shrinkToFit="1" vertical="center"/>
      <protection hidden="1" locked="1"/>
    </xf>
    <xf applyAlignment="1" applyProtection="1" borderId="3" fillId="0" fontId="8" numFmtId="165" pivotButton="0" quotePrefix="0" xfId="0">
      <alignment horizontal="center" shrinkToFit="1" vertical="center"/>
      <protection hidden="1" locked="1"/>
    </xf>
    <xf applyAlignment="1" applyProtection="1" borderId="3" fillId="0" fontId="8" numFmtId="164" pivotButton="0" quotePrefix="0" xfId="0">
      <alignment horizontal="center" shrinkToFit="1" vertical="center"/>
      <protection hidden="1" locked="1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6"/>
  <sheetViews>
    <sheetView tabSelected="1" topLeftCell="B1" workbookViewId="0" zoomScaleNormal="100" zoomScaleSheetLayoutView="100">
      <selection activeCell="M6" sqref="M6:O6"/>
    </sheetView>
  </sheetViews>
  <sheetFormatPr baseColWidth="8" customHeight="1" defaultColWidth="9" defaultRowHeight="20.25" outlineLevelCol="0"/>
  <cols>
    <col customWidth="1" max="5" min="1" style="3" width="5"/>
    <col customWidth="1" max="15" min="6" style="3" width="5.69921875"/>
    <col customWidth="1" max="16384" min="16" style="3" width="9"/>
  </cols>
  <sheetData>
    <row customHeight="1" ht="21" r="1" spans="1:15">
      <c r="A1" s="59" t="s">
        <v>0</v>
      </c>
    </row>
    <row customHeight="1" ht="6" r="2" spans="1:15">
      <c r="A2" s="35" t="s">
        <v>1</v>
      </c>
    </row>
    <row customHeight="1" ht="14.25" r="3" spans="1:15"/>
    <row customHeight="1" ht="20.25" r="4" spans="1:15">
      <c r="A4" s="20" t="s">
        <v>2</v>
      </c>
      <c r="C4" s="21" t="s">
        <v>3</v>
      </c>
      <c r="E4" s="17" t="n">
        <v>22</v>
      </c>
      <c r="F4" s="21" t="s">
        <v>4</v>
      </c>
      <c r="G4" s="21" t="s">
        <v>5</v>
      </c>
      <c r="I4" s="15" t="s">
        <v>6</v>
      </c>
      <c r="J4" s="20" t="s">
        <v>7</v>
      </c>
      <c r="K4" s="17" t="s">
        <v>8</v>
      </c>
      <c r="L4" s="11" t="s">
        <v>9</v>
      </c>
      <c r="M4" s="20" t="s">
        <v>10</v>
      </c>
      <c r="N4" s="17" t="n">
        <v>1</v>
      </c>
      <c r="O4" s="11" t="s">
        <v>9</v>
      </c>
    </row>
    <row customHeight="1" ht="20.25" r="5" spans="1:15">
      <c r="A5" s="20" t="s">
        <v>11</v>
      </c>
      <c r="C5" s="19" t="s">
        <v>12</v>
      </c>
      <c r="K5" s="20" t="s">
        <v>13</v>
      </c>
      <c r="M5" s="16" t="n"/>
    </row>
    <row customHeight="1" ht="20.25" r="6" spans="1:15">
      <c r="A6" s="20" t="s">
        <v>14</v>
      </c>
      <c r="C6" s="19" t="s">
        <v>15</v>
      </c>
      <c r="K6" s="20" t="s">
        <v>16</v>
      </c>
      <c r="M6" s="16" t="s">
        <v>17</v>
      </c>
    </row>
    <row customHeight="1" ht="20.25" r="7" spans="1:15">
      <c r="A7" s="42" t="s">
        <v>18</v>
      </c>
      <c r="D7" s="42" t="s">
        <v>19</v>
      </c>
      <c r="F7" s="42" t="s">
        <v>20</v>
      </c>
      <c r="H7" s="42" t="s">
        <v>21</v>
      </c>
      <c r="J7" s="42" t="s">
        <v>22</v>
      </c>
      <c r="L7" s="46" t="s">
        <v>23</v>
      </c>
      <c r="N7" s="50" t="s">
        <v>24</v>
      </c>
    </row>
    <row customHeight="1" ht="20.25" r="8" spans="1:15"/>
    <row customHeight="1" ht="20.25" r="9" spans="1:15">
      <c r="A9" s="61" t="s">
        <v>25</v>
      </c>
      <c r="B9" s="58" t="s">
        <v>26</v>
      </c>
      <c r="D9" s="72" t="s">
        <v>27</v>
      </c>
      <c r="F9" s="58" t="s">
        <v>28</v>
      </c>
      <c r="H9" s="73">
        <f>IF(D9="","0",(IF(OR(ISNA(D9)*0.0255,(MID(D9,1,1))="&lt;"),"0",D9*0.0255)))</f>
        <v/>
      </c>
      <c r="J9" s="74">
        <f>IF(ISERROR(H9/$H$19*100),"",H9/$H$19*100)</f>
        <v/>
      </c>
      <c r="L9" s="57" t="s">
        <v>29</v>
      </c>
      <c r="N9" s="74" t="s">
        <v>27</v>
      </c>
    </row>
    <row customHeight="1" ht="20.25" r="10" spans="1:15">
      <c r="B10" s="58" t="s">
        <v>30</v>
      </c>
      <c r="D10" s="72" t="s">
        <v>27</v>
      </c>
      <c r="F10" s="58" t="s">
        <v>31</v>
      </c>
      <c r="H10" s="73">
        <f>IF(D10="","0",(IF(OR(ISNA(D10*0.0435),(MID(D10,1,1))="&lt;"),"0",D10*0.0435)))</f>
        <v/>
      </c>
      <c r="J10" s="74">
        <f>IF(ISERROR(H10/$H$19*100),"",H10/$H$19*100)</f>
        <v/>
      </c>
      <c r="L10" s="57" t="s">
        <v>32</v>
      </c>
      <c r="N10" s="74" t="s">
        <v>27</v>
      </c>
    </row>
    <row customHeight="1" ht="20.25" r="11" spans="1:15">
      <c r="B11" s="58" t="s">
        <v>33</v>
      </c>
      <c r="D11" s="72" t="s">
        <v>27</v>
      </c>
      <c r="F11" s="58" t="s">
        <v>34</v>
      </c>
      <c r="H11" s="73">
        <f>IF(D11="","0",(IF(OR(ISNA(D11*0.0499),(MID(D11,1,1))="&lt;"),"0",D11*0.0499)))</f>
        <v/>
      </c>
      <c r="J11" s="74">
        <f>IF(ISERROR(H11/$H$19*100),"",H11/$H$19*100)</f>
        <v/>
      </c>
      <c r="L11" s="57" t="s">
        <v>35</v>
      </c>
      <c r="N11" s="74" t="s">
        <v>27</v>
      </c>
    </row>
    <row customHeight="1" ht="20.25" r="12" spans="1:15">
      <c r="B12" s="58" t="s">
        <v>36</v>
      </c>
      <c r="D12" s="72" t="s">
        <v>27</v>
      </c>
      <c r="F12" s="58" t="s">
        <v>37</v>
      </c>
      <c r="H12" s="73">
        <f>IF(D12="","0",(IF(OR(ISNA(D12*0.08229),(MID(D12,1,1))="&lt;"),"0",D12*0.08229)))</f>
        <v/>
      </c>
      <c r="J12" s="74">
        <f>IF(ISERROR(H12/$H$19*100),"",H12/$H$19*100)</f>
        <v/>
      </c>
      <c r="L12" s="57" t="s">
        <v>38</v>
      </c>
      <c r="N12" s="74" t="s">
        <v>27</v>
      </c>
    </row>
    <row customHeight="1" ht="20.25" r="13" spans="1:15">
      <c r="B13" s="58" t="s">
        <v>39</v>
      </c>
      <c r="D13" s="72" t="s">
        <v>27</v>
      </c>
      <c r="F13" s="58" t="s">
        <v>40</v>
      </c>
      <c r="H13" s="73">
        <f>IF(D13="","0",(IF(OR(ISNA(D13*0.05544),(MID(D13,1,1))="&lt;"),"0",D13*0.05544)))</f>
        <v/>
      </c>
      <c r="J13" s="74">
        <f>IF(ISERROR(H13/$H$19*100),"",H13/$H$19*100)</f>
        <v/>
      </c>
      <c r="L13" s="57" t="s">
        <v>41</v>
      </c>
      <c r="N13" s="74" t="s">
        <v>27</v>
      </c>
    </row>
    <row customHeight="1" ht="20.25" r="14" spans="1:15">
      <c r="B14" s="58" t="s">
        <v>42</v>
      </c>
      <c r="D14" s="72" t="s">
        <v>27</v>
      </c>
      <c r="F14" s="58" t="s">
        <v>43</v>
      </c>
      <c r="H14" s="73">
        <f>IF(D14="","0",(IF(OR(ISNA(D14*0.03581),(MID(D14,1,1))="&lt;"),"0",D14*0.03581)))</f>
        <v/>
      </c>
      <c r="J14" s="74">
        <f>IF(ISERROR(H14/$H$19*100),"",H14/$H$19*100)</f>
        <v/>
      </c>
      <c r="L14" s="56" t="n"/>
    </row>
    <row customHeight="1" ht="20.25" r="15" spans="1:15">
      <c r="B15" s="58" t="s">
        <v>44</v>
      </c>
      <c r="D15" s="72" t="s">
        <v>27</v>
      </c>
      <c r="F15" s="58" t="s">
        <v>45</v>
      </c>
      <c r="H15" s="73">
        <f>IF(D15="","0",(IF(OR(ISNA(D15*0.05372),(MID(D15,1,1))="&lt;"),"0",D15*0.05372)))</f>
        <v/>
      </c>
      <c r="J15" s="74">
        <f>IF(ISERROR(H15/$H$19*100),"",H15/$H$19*100)</f>
        <v/>
      </c>
      <c r="L15" s="31" t="s">
        <v>23</v>
      </c>
      <c r="N15" s="74" t="s">
        <v>19</v>
      </c>
    </row>
    <row customHeight="1" ht="20.25" r="16" spans="1:15">
      <c r="B16" s="58" t="n"/>
      <c r="D16" s="72" t="n"/>
      <c r="F16" s="58" t="n"/>
      <c r="H16" s="73" t="n"/>
      <c r="J16" s="74" t="n"/>
      <c r="L16" s="57" t="s">
        <v>46</v>
      </c>
      <c r="N16" s="72" t="s">
        <v>27</v>
      </c>
    </row>
    <row customHeight="1" ht="20.25" r="17" spans="1:15">
      <c r="B17" s="58" t="n"/>
      <c r="D17" s="72" t="n"/>
      <c r="F17" s="58" t="n"/>
      <c r="H17" s="73" t="n"/>
      <c r="J17" s="74" t="n"/>
      <c r="L17" s="57" t="s">
        <v>47</v>
      </c>
      <c r="N17" s="72" t="s">
        <v>27</v>
      </c>
    </row>
    <row customHeight="1" ht="20.25" r="18" spans="1:15">
      <c r="B18" s="58" t="n"/>
      <c r="D18" s="72" t="n"/>
      <c r="F18" s="58" t="n"/>
      <c r="H18" s="73" t="n"/>
      <c r="J18" s="74" t="n"/>
      <c r="L18" s="57" t="s">
        <v>48</v>
      </c>
      <c r="N18" s="72" t="s">
        <v>27</v>
      </c>
    </row>
    <row customHeight="1" ht="20.25" r="19" spans="1:15">
      <c r="B19" s="56" t="s">
        <v>49</v>
      </c>
      <c r="D19" s="74">
        <f>SUM(D9:D16)</f>
        <v/>
      </c>
      <c r="F19" s="58" t="n"/>
      <c r="H19" s="73">
        <f>SUM(H9:H16)</f>
        <v/>
      </c>
      <c r="J19" s="74">
        <f>SUM(J9:J18)</f>
        <v/>
      </c>
      <c r="L19" s="57" t="s">
        <v>50</v>
      </c>
      <c r="N19" s="74" t="s">
        <v>27</v>
      </c>
    </row>
    <row customHeight="1" ht="20.25" r="20" spans="1:15">
      <c r="A20" s="60" t="s">
        <v>51</v>
      </c>
      <c r="B20" s="58" t="s">
        <v>52</v>
      </c>
      <c r="D20" s="72" t="s">
        <v>27</v>
      </c>
      <c r="F20" s="58" t="s">
        <v>53</v>
      </c>
      <c r="H20" s="73">
        <f>IF(D20="","0",(IF(OR(ISNA(D20*0.02821),(MID(D20,1,1))="&lt;"),"0",D20*0.02821)))</f>
        <v/>
      </c>
      <c r="J20" s="74">
        <f>IF(ISERROR(H20/$H$30*100),"",H20/$H$30*100)</f>
        <v/>
      </c>
      <c r="L20" s="57" t="s">
        <v>54</v>
      </c>
      <c r="N20" s="74" t="s">
        <v>27</v>
      </c>
    </row>
    <row customHeight="1" ht="20.25" r="21" spans="1:15">
      <c r="B21" s="58" t="s">
        <v>55</v>
      </c>
      <c r="D21" s="72" t="s">
        <v>27</v>
      </c>
      <c r="F21" s="58" t="s">
        <v>56</v>
      </c>
      <c r="H21" s="73">
        <f>IF(D21="","0",(IF(OR(ISNA(D21*0.02082),(MID(D21,1,1))="&lt;"),"0",D21*0.02082)))</f>
        <v/>
      </c>
      <c r="J21" s="74">
        <f>IF(ISERROR(H21/$H$30*100),"",H21/$H$30*100)</f>
        <v/>
      </c>
      <c r="L21" s="30" t="s">
        <v>57</v>
      </c>
      <c r="N21" s="75" t="s">
        <v>27</v>
      </c>
    </row>
    <row customHeight="1" ht="20.25" r="22" spans="1:15">
      <c r="B22" s="58" t="s">
        <v>58</v>
      </c>
      <c r="D22" s="72" t="s">
        <v>27</v>
      </c>
      <c r="F22" s="58" t="s">
        <v>59</v>
      </c>
      <c r="H22" s="73">
        <f>IF(D22="","0",(IF(OR(ISNA(D22*0.01639),(MID(D22,1,1))="&lt;"),"0",D22*0.01639)))</f>
        <v/>
      </c>
      <c r="J22" s="74">
        <f>IF(ISERROR(H22/$H$30*100),"",H22/$H$30*100)</f>
        <v/>
      </c>
      <c r="L22" s="30" t="s">
        <v>60</v>
      </c>
      <c r="N22" s="75" t="s">
        <v>27</v>
      </c>
    </row>
    <row customHeight="1" ht="20.25" r="23" spans="1:15">
      <c r="B23" s="58" t="s">
        <v>61</v>
      </c>
      <c r="D23" s="72" t="s">
        <v>27</v>
      </c>
      <c r="F23" s="58" t="s">
        <v>62</v>
      </c>
      <c r="H23" s="73">
        <f>IF(D23="","0",(IF(OR(ISNA(D23*0.03333),(MID(D23,1,1))="&lt;"),"0",D23*0.03333)))</f>
        <v/>
      </c>
      <c r="J23" s="74">
        <f>IF(ISERROR(H23/$H$30*100),"",H23/$H$30*100)</f>
        <v/>
      </c>
      <c r="L23" s="30" t="s">
        <v>63</v>
      </c>
      <c r="N23" s="75" t="s">
        <v>27</v>
      </c>
    </row>
    <row customHeight="1" ht="20.25" r="24" spans="1:15">
      <c r="B24" s="58" t="s">
        <v>64</v>
      </c>
      <c r="D24" s="72" t="s">
        <v>27</v>
      </c>
      <c r="F24" s="58" t="s">
        <v>65</v>
      </c>
      <c r="H24" s="73">
        <f>IF(D24="","0",(IF(OR(ISNA(D24*0.0588),(MID(D24,1,1))="&lt;"),"0",D24*0.0588)))</f>
        <v/>
      </c>
      <c r="J24" s="74">
        <f>IF(ISERROR(H24/$H$30*100),"",H24/$H$30*100)</f>
        <v/>
      </c>
      <c r="L24" s="30" t="s">
        <v>66</v>
      </c>
      <c r="N24" s="75" t="s">
        <v>27</v>
      </c>
    </row>
    <row customHeight="1" ht="20.25" r="25" spans="1:15">
      <c r="B25" s="58" t="s">
        <v>67</v>
      </c>
      <c r="D25" s="72" t="s">
        <v>27</v>
      </c>
      <c r="F25" s="58" t="s">
        <v>68</v>
      </c>
      <c r="H25" s="73">
        <f>IF(D25="","0",(IF(OR(ISNA(D25*0.01613),(MID(D25,1,1))="&lt;"),"0",D25*0.01613)))</f>
        <v/>
      </c>
      <c r="J25" s="74">
        <f>IF(ISERROR(H25/$H$30*100),"",H25/$H$30*100)</f>
        <v/>
      </c>
      <c r="L25" s="30" t="s">
        <v>69</v>
      </c>
      <c r="N25" s="75" t="s">
        <v>27</v>
      </c>
    </row>
    <row customHeight="1" ht="20.25" r="26" spans="1:15">
      <c r="B26" s="58" t="s">
        <v>70</v>
      </c>
      <c r="D26" s="72" t="s">
        <v>27</v>
      </c>
      <c r="F26" s="58" t="s">
        <v>71</v>
      </c>
      <c r="H26" s="73">
        <f>IF(D26="","0",(IF(OR(ISNA(D26*0.02174),(MID(D26,1,1))="&lt;"),"0",D26*0.02174)))</f>
        <v/>
      </c>
      <c r="J26" s="74">
        <f>IF(ISERROR(H26/$H$30*100),"",H26/$H$30*100)</f>
        <v/>
      </c>
      <c r="L26" s="30" t="s">
        <v>72</v>
      </c>
      <c r="N26" s="75" t="s">
        <v>27</v>
      </c>
    </row>
    <row customHeight="1" ht="20.25" r="27" spans="1:15">
      <c r="B27" s="58" t="s">
        <v>73</v>
      </c>
      <c r="D27" s="72" t="s">
        <v>27</v>
      </c>
      <c r="F27" s="58" t="s">
        <v>74</v>
      </c>
      <c r="H27" s="73">
        <f>IF(D27="","0",(IF(OR(ISNA(D27*0.01031),(MID(D27,1,1))="&lt;"),"0",D27*0.01031)))</f>
        <v/>
      </c>
      <c r="J27" s="74">
        <f>IF(ISERROR(H27/$H$30*100),"",H27/$H$30*100)</f>
        <v/>
      </c>
      <c r="L27" s="30" t="s">
        <v>75</v>
      </c>
      <c r="N27" s="75" t="s">
        <v>27</v>
      </c>
    </row>
    <row customHeight="1" ht="20.25" r="28" spans="1:15">
      <c r="B28" s="58" t="s">
        <v>76</v>
      </c>
      <c r="D28" s="72" t="s">
        <v>27</v>
      </c>
      <c r="F28" s="58" t="s">
        <v>77</v>
      </c>
      <c r="H28" s="73">
        <f>IF(D28="","0",(IF(OR(ISNA(D28*0.05264),(MID(D28,1,1))="&lt;"),"0",D28*0.05264)))</f>
        <v/>
      </c>
      <c r="J28" s="74">
        <f>IF(ISERROR(H28/$H$30*100),"",H28/$H$30*100)</f>
        <v/>
      </c>
      <c r="L28" s="30" t="s">
        <v>78</v>
      </c>
      <c r="N28" s="75" t="s">
        <v>27</v>
      </c>
    </row>
    <row customHeight="1" ht="20.25" r="29" spans="1:15">
      <c r="B29" s="58" t="n"/>
      <c r="D29" s="72" t="n"/>
      <c r="F29" s="58" t="n"/>
      <c r="H29" s="73" t="n"/>
      <c r="J29" s="74" t="n"/>
      <c r="L29" s="30" t="s">
        <v>79</v>
      </c>
      <c r="N29" s="75" t="s">
        <v>27</v>
      </c>
    </row>
    <row customHeight="1" ht="20.25" r="30" spans="1:15">
      <c r="B30" s="56" t="s">
        <v>80</v>
      </c>
      <c r="D30" s="74">
        <f>SUM(D20:D28)</f>
        <v/>
      </c>
      <c r="F30" s="58" t="n"/>
      <c r="H30" s="73">
        <f>SUM(H20:H28)</f>
        <v/>
      </c>
      <c r="J30" s="74">
        <f>SUM(J20:J28)</f>
        <v/>
      </c>
      <c r="L30" s="31" t="n"/>
      <c r="N30" s="75" t="n"/>
    </row>
    <row customHeight="1" ht="20.25" r="31" spans="1:15">
      <c r="A31" s="24" t="n"/>
      <c r="D31" s="66" t="n"/>
      <c r="H31" s="65" t="n"/>
      <c r="L31" s="27" t="n"/>
      <c r="N31" s="73" t="n"/>
    </row>
    <row customHeight="1" ht="20.25" r="32" spans="1:15">
      <c r="A32" s="20" t="s">
        <v>81</v>
      </c>
      <c r="C32" s="19" t="s">
        <v>82</v>
      </c>
      <c r="G32" s="19" t="n"/>
      <c r="K32" s="19" t="n"/>
      <c r="L32" s="30" t="s">
        <v>83</v>
      </c>
      <c r="N32" s="73" t="n"/>
    </row>
    <row customHeight="1" ht="20.25" r="33" spans="1:15">
      <c r="A33" s="20" t="s">
        <v>84</v>
      </c>
      <c r="C33" s="19" t="s">
        <v>85</v>
      </c>
      <c r="I33" s="76" t="n"/>
      <c r="J33" s="77" t="n"/>
      <c r="K33" s="77" t="n"/>
      <c r="L33" s="27" t="n"/>
      <c r="N33" s="73" t="n"/>
    </row>
    <row customHeight="1" ht="20.25" r="34" spans="1:15">
      <c r="A34" s="20" t="s">
        <v>86</v>
      </c>
      <c r="C34" s="19" t="n"/>
      <c r="I34" s="76" t="n"/>
      <c r="J34" s="77" t="n"/>
      <c r="K34" s="77" t="n"/>
      <c r="L34" s="31" t="n"/>
      <c r="N34" s="31" t="n"/>
    </row>
    <row customHeight="1" ht="20.25" r="35" spans="1:15">
      <c r="A35" s="70" t="s">
        <v>87</v>
      </c>
      <c r="C35" s="1" t="n"/>
      <c r="D35" s="1" t="n"/>
      <c r="E35" s="70" t="s">
        <v>88</v>
      </c>
      <c r="G35" s="1" t="n"/>
      <c r="H35" s="1" t="n"/>
      <c r="I35" s="71" t="s">
        <v>89</v>
      </c>
      <c r="K35" s="2" t="n"/>
      <c r="L35" s="4" t="n"/>
      <c r="M35" s="32" t="n">
        <v>42956</v>
      </c>
    </row>
    <row customHeight="1" ht="20.25" r="36" spans="1:15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6" t="n"/>
      <c r="K36" s="6" t="n"/>
      <c r="L36" s="6" t="n"/>
      <c r="M36" s="6" t="n"/>
      <c r="N36" s="5" t="n"/>
      <c r="O36" s="7" t="n"/>
    </row>
  </sheetData>
  <mergeCells count="197">
    <mergeCell ref="A35:B35"/>
    <mergeCell ref="E35:F35"/>
    <mergeCell ref="I35:J35"/>
    <mergeCell ref="A32:B32"/>
    <mergeCell ref="A33:B33"/>
    <mergeCell ref="C33:H33"/>
    <mergeCell ref="C32:F32"/>
    <mergeCell ref="G32:J32"/>
    <mergeCell ref="A34:B34"/>
    <mergeCell ref="C4:D4"/>
    <mergeCell ref="A6:B6"/>
    <mergeCell ref="G4:H4"/>
    <mergeCell ref="C5:J5"/>
    <mergeCell ref="K5:L5"/>
    <mergeCell ref="H31:K31"/>
    <mergeCell ref="B9:C9"/>
    <mergeCell ref="D31:G31"/>
    <mergeCell ref="B10:C10"/>
    <mergeCell ref="B11:C11"/>
    <mergeCell ref="B12:C12"/>
    <mergeCell ref="B13:C13"/>
    <mergeCell ref="F9:G9"/>
    <mergeCell ref="F10:G10"/>
    <mergeCell ref="B16:C16"/>
    <mergeCell ref="B14:C14"/>
    <mergeCell ref="D13:E13"/>
    <mergeCell ref="D14:E14"/>
    <mergeCell ref="H9:I9"/>
    <mergeCell ref="H10:I10"/>
    <mergeCell ref="A1:O1"/>
    <mergeCell ref="A20:A30"/>
    <mergeCell ref="A9:A19"/>
    <mergeCell ref="F11:G11"/>
    <mergeCell ref="F12:G12"/>
    <mergeCell ref="J10:K10"/>
    <mergeCell ref="J11:K11"/>
    <mergeCell ref="B15:C15"/>
    <mergeCell ref="J9:K9"/>
    <mergeCell ref="J12:K12"/>
    <mergeCell ref="B19:C19"/>
    <mergeCell ref="B20:C20"/>
    <mergeCell ref="B17:C17"/>
    <mergeCell ref="B18:C18"/>
    <mergeCell ref="D15:E15"/>
    <mergeCell ref="D16:E16"/>
    <mergeCell ref="D17:E17"/>
    <mergeCell ref="D18:E18"/>
    <mergeCell ref="J19:K19"/>
    <mergeCell ref="D20:E20"/>
    <mergeCell ref="D21:E21"/>
    <mergeCell ref="D22:E22"/>
    <mergeCell ref="H20:I20"/>
    <mergeCell ref="F22:G22"/>
    <mergeCell ref="F20:G20"/>
    <mergeCell ref="F21:G21"/>
    <mergeCell ref="B29:C29"/>
    <mergeCell ref="B24:C24"/>
    <mergeCell ref="B25:C25"/>
    <mergeCell ref="B21:C21"/>
    <mergeCell ref="B22:C22"/>
    <mergeCell ref="B23:C23"/>
    <mergeCell ref="B26:C26"/>
    <mergeCell ref="B27:C27"/>
    <mergeCell ref="D23:E23"/>
    <mergeCell ref="D26:E26"/>
    <mergeCell ref="D27:E27"/>
    <mergeCell ref="B28:C28"/>
    <mergeCell ref="D28:E28"/>
    <mergeCell ref="D29:E29"/>
    <mergeCell ref="B30:C30"/>
    <mergeCell ref="D9:E9"/>
    <mergeCell ref="D19:E19"/>
    <mergeCell ref="D10:E10"/>
    <mergeCell ref="D11:E11"/>
    <mergeCell ref="D12:E12"/>
    <mergeCell ref="D24:E24"/>
    <mergeCell ref="D25:E25"/>
    <mergeCell ref="F29:G29"/>
    <mergeCell ref="D30:E30"/>
    <mergeCell ref="F13:G13"/>
    <mergeCell ref="F14:G14"/>
    <mergeCell ref="F15:G15"/>
    <mergeCell ref="F16:G16"/>
    <mergeCell ref="F17:G17"/>
    <mergeCell ref="F18:G18"/>
    <mergeCell ref="F19:G19"/>
    <mergeCell ref="F24:G24"/>
    <mergeCell ref="F26:G26"/>
    <mergeCell ref="F27:G27"/>
    <mergeCell ref="F28:G28"/>
    <mergeCell ref="F25:G25"/>
    <mergeCell ref="H18:I18"/>
    <mergeCell ref="F23:G23"/>
    <mergeCell ref="H22:I22"/>
    <mergeCell ref="H23:I23"/>
    <mergeCell ref="H24:I24"/>
    <mergeCell ref="F30:G30"/>
    <mergeCell ref="H11:I11"/>
    <mergeCell ref="H12:I12"/>
    <mergeCell ref="H13:I13"/>
    <mergeCell ref="H14:I14"/>
    <mergeCell ref="H15:I15"/>
    <mergeCell ref="H16:I16"/>
    <mergeCell ref="H17:I17"/>
    <mergeCell ref="H19:I19"/>
    <mergeCell ref="H30:I30"/>
    <mergeCell ref="J13:K13"/>
    <mergeCell ref="J30:K30"/>
    <mergeCell ref="J22:K22"/>
    <mergeCell ref="J14:K14"/>
    <mergeCell ref="J15:K15"/>
    <mergeCell ref="J16:K16"/>
    <mergeCell ref="J24:K24"/>
    <mergeCell ref="J26:K26"/>
    <mergeCell ref="J17:K17"/>
    <mergeCell ref="J18:K18"/>
    <mergeCell ref="J20:K20"/>
    <mergeCell ref="J21:K21"/>
    <mergeCell ref="H29:I29"/>
    <mergeCell ref="H26:I26"/>
    <mergeCell ref="H27:I27"/>
    <mergeCell ref="H28:I28"/>
    <mergeCell ref="H21:I21"/>
    <mergeCell ref="J25:K25"/>
    <mergeCell ref="H25:I25"/>
    <mergeCell ref="N23:O23"/>
    <mergeCell ref="N26:O26"/>
    <mergeCell ref="J29:K29"/>
    <mergeCell ref="L9:M9"/>
    <mergeCell ref="L10:M10"/>
    <mergeCell ref="L11:M11"/>
    <mergeCell ref="L12:M12"/>
    <mergeCell ref="L13:M13"/>
    <mergeCell ref="L15:M15"/>
    <mergeCell ref="J23:K23"/>
    <mergeCell ref="N20:O20"/>
    <mergeCell ref="N19:O19"/>
    <mergeCell ref="N21:O21"/>
    <mergeCell ref="J27:K27"/>
    <mergeCell ref="J28:K28"/>
    <mergeCell ref="L20:M20"/>
    <mergeCell ref="L21:M21"/>
    <mergeCell ref="L22:M22"/>
    <mergeCell ref="N22:O22"/>
    <mergeCell ref="N24:O24"/>
    <mergeCell ref="N12:O12"/>
    <mergeCell ref="L14:O14"/>
    <mergeCell ref="L16:M16"/>
    <mergeCell ref="L17:M17"/>
    <mergeCell ref="L18:M18"/>
    <mergeCell ref="L19:M19"/>
    <mergeCell ref="N9:O9"/>
    <mergeCell ref="N27:O27"/>
    <mergeCell ref="N25:O25"/>
    <mergeCell ref="N16:O16"/>
    <mergeCell ref="N17:O17"/>
    <mergeCell ref="N18:O18"/>
    <mergeCell ref="N13:O13"/>
    <mergeCell ref="N15:O15"/>
    <mergeCell ref="N10:O10"/>
    <mergeCell ref="N11:O11"/>
    <mergeCell ref="A2:O3"/>
    <mergeCell ref="A7:C8"/>
    <mergeCell ref="D7:E8"/>
    <mergeCell ref="F7:G8"/>
    <mergeCell ref="H7:I8"/>
    <mergeCell ref="J7:K8"/>
    <mergeCell ref="L7:M8"/>
    <mergeCell ref="N7:O8"/>
    <mergeCell ref="A4:B4"/>
    <mergeCell ref="A5:B5"/>
    <mergeCell ref="M35:O35"/>
    <mergeCell ref="N32:O32"/>
    <mergeCell ref="N33:O33"/>
    <mergeCell ref="N28:O28"/>
    <mergeCell ref="N29:O29"/>
    <mergeCell ref="N30:O30"/>
    <mergeCell ref="L29:M29"/>
    <mergeCell ref="L30:M30"/>
    <mergeCell ref="L32:M32"/>
    <mergeCell ref="N34:O34"/>
    <mergeCell ref="L34:M34"/>
    <mergeCell ref="L33:M33"/>
    <mergeCell ref="L25:M25"/>
    <mergeCell ref="L26:M26"/>
    <mergeCell ref="L27:M27"/>
    <mergeCell ref="L28:M28"/>
    <mergeCell ref="M5:O5"/>
    <mergeCell ref="C34:H34"/>
    <mergeCell ref="M6:O6"/>
    <mergeCell ref="K6:L6"/>
    <mergeCell ref="C6:J6"/>
    <mergeCell ref="A31:C31"/>
    <mergeCell ref="L31:M31"/>
    <mergeCell ref="N31:O31"/>
    <mergeCell ref="L23:M23"/>
    <mergeCell ref="L24:M24"/>
  </mergeCells>
  <pageMargins bottom="0.5905511811023623" footer="0.5118110236220472" header="0.5118110236220472" left="0.7480314960629921" right="0.5905511811023623" top="0.7086614173228347"/>
  <pageSetup blackAndWhite="1"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1996-12-17T01:32:42Z</dcterms:created>
  <dcterms:modified xmlns:dcterms="http://purl.org/dc/terms/" xmlns:xsi="http://www.w3.org/2001/XMLSchema-instance" xsi:type="dcterms:W3CDTF">2019-04-01T08:40:47Z</dcterms:modified>
  <cp:lastPrinted>2017-08-09T03:17:58Z</cp:lastPrinted>
</cp:coreProperties>
</file>