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-465" windowWidth="27315" windowHeight="15360"/>
  </bookViews>
  <sheets>
    <sheet name="Ch6Q36" sheetId="1" r:id="rId1"/>
    <sheet name="Ch7Q1-a" sheetId="3" r:id="rId2"/>
    <sheet name="Ch7Q1-b" sheetId="2" r:id="rId3"/>
    <sheet name="Ch7Q16" sheetId="4" r:id="rId4"/>
  </sheets>
  <externalReferences>
    <externalReference r:id="rId5"/>
    <externalReference r:id="rId6"/>
  </externalReferences>
  <definedNames>
    <definedName name="Obtained">Ch6Q36!$B$40:$G$40</definedName>
    <definedName name="Parameters">Ch7Q16!$B$4:$B$5</definedName>
    <definedName name="Price1">[1]Linear!$B$10</definedName>
    <definedName name="Price2">'[1]Constant Elasticity'!$B$10</definedName>
    <definedName name="_xlnm.Print_Area" localSheetId="0">Ch6Q36!$A$1:$K$45</definedName>
    <definedName name="_xlnm.Print_Area" localSheetId="3">Ch7Q16!$A$1:$I$14</definedName>
    <definedName name="_xlnm.Print_Area" localSheetId="1">'Ch7Q1-a'!$A$1:$P$26</definedName>
    <definedName name="Profit1">[1]Linear!$B$12</definedName>
    <definedName name="Profit2">'[1]Constant Elasticity'!$B$12</definedName>
    <definedName name="Required">Ch6Q36!$B$42:$G$42</definedName>
    <definedName name="RMSE">Ch7Q16!$D$14</definedName>
    <definedName name="Rolls_cut">Ch6Q36!$K$10:$K$35</definedName>
    <definedName name="solver_adj" localSheetId="0" hidden="1">Ch6Q36!$K$10:$K$35</definedName>
    <definedName name="solver_adj" localSheetId="3" hidden="1">Ch7Q16!$B$4:$B$5</definedName>
    <definedName name="solver_cvg" localSheetId="0" hidden="1">0.0001</definedName>
    <definedName name="solver_cvg" localSheetId="3" hidden="1">0.0001</definedName>
    <definedName name="solver_drv" localSheetId="0" hidden="1">1</definedName>
    <definedName name="solver_drv" localSheetId="3" hidden="1">1</definedName>
    <definedName name="solver_eng" localSheetId="0" hidden="1">2</definedName>
    <definedName name="solver_eng" localSheetId="3" hidden="1">1</definedName>
    <definedName name="solver_est" localSheetId="0" hidden="1">1</definedName>
    <definedName name="solver_est" localSheetId="3" hidden="1">1</definedName>
    <definedName name="solver_ibd" localSheetId="0" hidden="1">2</definedName>
    <definedName name="solver_ibd" localSheetId="3" hidden="1">2</definedName>
    <definedName name="solver_itr" localSheetId="0" hidden="1">100</definedName>
    <definedName name="solver_itr" localSheetId="3" hidden="1">100</definedName>
    <definedName name="solver_lhs0" localSheetId="3" hidden="1">Ch7Q16!$B$5</definedName>
    <definedName name="solver_lhs1" localSheetId="0" hidden="1">Ch6Q36!$B$40:$G$40</definedName>
    <definedName name="solver_lhs1" localSheetId="3" hidden="1">Ch7Q16!$B$4</definedName>
    <definedName name="solver_lhs2" localSheetId="0" hidden="1">Ch6Q36!$K$10:$K$35</definedName>
    <definedName name="solver_lhs2" localSheetId="3" hidden="1">Ch7Q16!$B$4</definedName>
    <definedName name="solver_lhs3" localSheetId="3" hidden="1">Ch7Q16!$B$5</definedName>
    <definedName name="solver_lhs4" localSheetId="3" hidden="1">Ch7Q16!$B$5</definedName>
    <definedName name="solver_lin" localSheetId="0" hidden="1">1</definedName>
    <definedName name="solver_lin" localSheetId="3" hidden="1">2</definedName>
    <definedName name="solver_loc" localSheetId="0" hidden="1">1</definedName>
    <definedName name="solver_lva" localSheetId="0" hidden="1">2</definedName>
    <definedName name="solver_lva" localSheetId="3" hidden="1">2</definedName>
    <definedName name="solver_mip" localSheetId="0" hidden="1">5000</definedName>
    <definedName name="solver_mip" localSheetId="3" hidden="1">5000</definedName>
    <definedName name="solver_mni" localSheetId="0" hidden="1">30</definedName>
    <definedName name="solver_mni" localSheetId="3" hidden="1">30</definedName>
    <definedName name="solver_mrt" localSheetId="0" hidden="1">0.075</definedName>
    <definedName name="solver_mrt" localSheetId="3" hidden="1">0.075</definedName>
    <definedName name="solver_msl" localSheetId="0" hidden="1">2</definedName>
    <definedName name="solver_msl" localSheetId="3" hidden="1">1</definedName>
    <definedName name="solver_neg" localSheetId="0" hidden="1">1</definedName>
    <definedName name="solver_neg" localSheetId="3" hidden="1">2</definedName>
    <definedName name="solver_nod" localSheetId="0" hidden="1">5000</definedName>
    <definedName name="solver_nod" localSheetId="3" hidden="1">5000</definedName>
    <definedName name="solver_num" localSheetId="0" hidden="1">2</definedName>
    <definedName name="solver_num" localSheetId="3" hidden="1">4</definedName>
    <definedName name="solver_nwt" localSheetId="0" hidden="1">1</definedName>
    <definedName name="solver_nwt" localSheetId="3" hidden="1">1</definedName>
    <definedName name="solver_ofx" localSheetId="0" hidden="1">2</definedName>
    <definedName name="solver_ofx" localSheetId="3" hidden="1">2</definedName>
    <definedName name="solver_opt" localSheetId="0" hidden="1">Ch6Q36!$B$45</definedName>
    <definedName name="solver_opt" localSheetId="3" hidden="1">Ch7Q16!$D$14</definedName>
    <definedName name="solver_piv" localSheetId="0" hidden="1">0.000001</definedName>
    <definedName name="solver_piv" localSheetId="3" hidden="1">0.000001</definedName>
    <definedName name="solver_pre" localSheetId="0" hidden="1">0.000001</definedName>
    <definedName name="solver_pre" localSheetId="3" hidden="1">0.000001</definedName>
    <definedName name="solver_pro" localSheetId="0" hidden="1">2</definedName>
    <definedName name="solver_pro" localSheetId="3" hidden="1">2</definedName>
    <definedName name="solver_rbv" localSheetId="0" hidden="1">1</definedName>
    <definedName name="solver_rbv" localSheetId="3" hidden="1">1</definedName>
    <definedName name="solver_red" localSheetId="0" hidden="1">0.000001</definedName>
    <definedName name="solver_red" localSheetId="3" hidden="1">0.000001</definedName>
    <definedName name="solver_rel0" localSheetId="3" hidden="1">3</definedName>
    <definedName name="solver_rel1" localSheetId="0" hidden="1">3</definedName>
    <definedName name="solver_rel1" localSheetId="3" hidden="1">1</definedName>
    <definedName name="solver_rel2" localSheetId="0" hidden="1">4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eo" localSheetId="0" hidden="1">2</definedName>
    <definedName name="solver_reo" localSheetId="3" hidden="1">2</definedName>
    <definedName name="solver_rep" localSheetId="0" hidden="1">2</definedName>
    <definedName name="solver_rep" localSheetId="3" hidden="1">2</definedName>
    <definedName name="solver_rhs0" localSheetId="3" hidden="1">0.001</definedName>
    <definedName name="solver_rhs1" localSheetId="0" hidden="1">Required</definedName>
    <definedName name="solver_rhs1" localSheetId="3" hidden="1">250</definedName>
    <definedName name="solver_rhs2" localSheetId="0" hidden="1">integer</definedName>
    <definedName name="solver_rhs2" localSheetId="3" hidden="1">50</definedName>
    <definedName name="solver_rhs3" localSheetId="3" hidden="1">1</definedName>
    <definedName name="solver_rhs4" localSheetId="3" hidden="1">0.001</definedName>
    <definedName name="solver_rlx" localSheetId="0" hidden="1">2</definedName>
    <definedName name="solver_rlx" localSheetId="3" hidden="1">2</definedName>
    <definedName name="solver_rsd" localSheetId="0" hidden="1">0</definedName>
    <definedName name="solver_rsd" localSheetId="3" hidden="1">0</definedName>
    <definedName name="solver_scl" localSheetId="0" hidden="1">2</definedName>
    <definedName name="solver_scl" localSheetId="3" hidden="1">2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ssz" localSheetId="3" hidden="1">100</definedName>
    <definedName name="solver_std" localSheetId="0" hidden="1">1</definedName>
    <definedName name="solver_std" localSheetId="3" hidden="1">1</definedName>
    <definedName name="solver_tim" localSheetId="0" hidden="1">100</definedName>
    <definedName name="solver_tim" localSheetId="3" hidden="1">100</definedName>
    <definedName name="solver_tol" localSheetId="0" hidden="1">0.0002</definedName>
    <definedName name="solver_tol" localSheetId="3" hidden="1">0.0005</definedName>
    <definedName name="solver_typ" localSheetId="0" hidden="1">2</definedName>
    <definedName name="solver_typ" localSheetId="3" hidden="1">2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  <definedName name="Total_inches_of_wastes">Ch6Q36!$B$45</definedName>
    <definedName name="Unit_cost1">[1]Linear!$B$3</definedName>
    <definedName name="Unit_cost2">'[1]Constant Elasticity'!$B$3</definedName>
  </definedNames>
  <calcPr calcId="152511" calcMode="autoNoTabl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4" l="1"/>
  <c r="D13" i="4" s="1"/>
  <c r="C12" i="4"/>
  <c r="D12" i="4" s="1"/>
  <c r="C11" i="4"/>
  <c r="D11" i="4" s="1"/>
  <c r="C10" i="4"/>
  <c r="D10" i="4" s="1"/>
  <c r="C9" i="4"/>
  <c r="D9" i="4" s="1"/>
  <c r="D14" i="4" l="1"/>
  <c r="I9" i="2"/>
  <c r="H9" i="2"/>
  <c r="I7" i="2"/>
  <c r="I4" i="2"/>
  <c r="I5" i="2"/>
  <c r="I6" i="2"/>
  <c r="I3" i="2"/>
  <c r="H7" i="2"/>
  <c r="H4" i="2"/>
  <c r="H5" i="2"/>
  <c r="H6" i="2"/>
  <c r="H3" i="2"/>
  <c r="G4" i="2"/>
  <c r="G5" i="2"/>
  <c r="G6" i="2"/>
  <c r="G7" i="2"/>
  <c r="G3" i="2"/>
  <c r="F4" i="2"/>
  <c r="F5" i="2"/>
  <c r="F6" i="2"/>
  <c r="F7" i="2"/>
  <c r="F3" i="2"/>
  <c r="B45" i="1"/>
  <c r="B40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C40" i="1"/>
  <c r="D40" i="1"/>
  <c r="E40" i="1"/>
  <c r="F40" i="1"/>
  <c r="G40" i="1"/>
</calcChain>
</file>

<file path=xl/comments1.xml><?xml version="1.0" encoding="utf-8"?>
<comments xmlns="http://schemas.openxmlformats.org/spreadsheetml/2006/main">
  <authors>
    <author>Chris Albright</author>
  </authors>
  <commentList>
    <comment ref="A7" authorId="0" shapeId="0">
      <text>
        <r>
          <rPr>
            <b/>
            <sz val="8"/>
            <color indexed="81"/>
            <rFont val="Tahoma"/>
            <family val="2"/>
          </rPr>
          <t>Each row indicates the number of each width in the given pattern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albright</author>
  </authors>
  <commentList>
    <comment ref="B8" authorId="0" shapeId="0">
      <text>
        <r>
          <rPr>
            <b/>
            <sz val="8"/>
            <color indexed="81"/>
            <rFont val="Tahoma"/>
            <family val="2"/>
          </rPr>
          <t>In millions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<sst xmlns="http://schemas.openxmlformats.org/spreadsheetml/2006/main" count="53" uniqueCount="40">
  <si>
    <t>Cutting stock model</t>
  </si>
  <si>
    <t>Width of roll</t>
  </si>
  <si>
    <t>Width</t>
  </si>
  <si>
    <t>Feasible ways of cutting up a roll</t>
  </si>
  <si>
    <t>Waste</t>
  </si>
  <si>
    <t>Pattern</t>
  </si>
  <si>
    <t>Constraint on satisfying orders</t>
  </si>
  <si>
    <t>Obtained</t>
  </si>
  <si>
    <t>Required</t>
  </si>
  <si>
    <t>&gt;=</t>
  </si>
  <si>
    <t>Rolls cut</t>
  </si>
  <si>
    <t>Decisions</t>
  </si>
  <si>
    <t>Objective to minimize</t>
  </si>
  <si>
    <t>Widths available</t>
  </si>
  <si>
    <t xml:space="preserve">  inches</t>
  </si>
  <si>
    <t>Total inches of wastes</t>
    <phoneticPr fontId="3" type="noConversion"/>
  </si>
  <si>
    <t>Demand</t>
  </si>
  <si>
    <t>Price</t>
  </si>
  <si>
    <t>Madison pricing model - finding demand functions</t>
  </si>
  <si>
    <t>parameters of best-fitting curves</t>
  </si>
  <si>
    <t>Linear</t>
  </si>
  <si>
    <t>Intercept</t>
  </si>
  <si>
    <t>Slope</t>
  </si>
  <si>
    <t xml:space="preserve">Constant elasticity </t>
  </si>
  <si>
    <t>Constant</t>
  </si>
  <si>
    <t>Elasticity</t>
  </si>
  <si>
    <t>Five points on the demand curve (as estimated by Madison)</t>
  </si>
  <si>
    <t>Prediction</t>
  </si>
  <si>
    <t>Constant elasticity</t>
  </si>
  <si>
    <t>Absolute percentage error</t>
  </si>
  <si>
    <t>MAPE</t>
  </si>
  <si>
    <t>Fitting an advertising response curve</t>
  </si>
  <si>
    <t>Parameters of response curve</t>
  </si>
  <si>
    <t>Coefficient in exponent</t>
  </si>
  <si>
    <t>Historical data</t>
  </si>
  <si>
    <t>Ads</t>
  </si>
  <si>
    <t>Exposures</t>
  </si>
  <si>
    <t>Predicted</t>
  </si>
  <si>
    <t>Squared error</t>
  </si>
  <si>
    <t>Sum of squred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</si>
</sst>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;\-&quot;$&quot;#,##0"/>
    <numFmt numFmtId="164" formatCode="#,##0_ ;\-#,##0\ "/>
    <numFmt numFmtId="165" formatCode="0.0000"/>
    <numFmt numFmtId="166" formatCode="0.000"/>
  </numFmts>
  <fonts count="10" x14ac:knownFonts="1"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NumberFormat="1" applyFont="1"/>
    <xf numFmtId="0" fontId="5" fillId="2" borderId="0" xfId="0" applyFont="1" applyFill="1" applyBorder="1"/>
    <xf numFmtId="0" fontId="5" fillId="0" borderId="0" xfId="0" applyFont="1" applyAlignment="1">
      <alignment horizontal="right"/>
    </xf>
    <xf numFmtId="0" fontId="5" fillId="0" borderId="0" xfId="0" applyFont="1" applyFill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3" borderId="0" xfId="0" applyFont="1" applyFill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0" xfId="0" applyFont="1" applyFill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4" borderId="0" xfId="0" applyFont="1" applyFill="1" applyBorder="1"/>
    <xf numFmtId="0" fontId="5" fillId="0" borderId="0" xfId="1" applyFont="1"/>
    <xf numFmtId="0" fontId="5" fillId="2" borderId="0" xfId="1" applyFont="1" applyFill="1" applyBorder="1"/>
    <xf numFmtId="5" fontId="5" fillId="2" borderId="0" xfId="1" applyNumberFormat="1" applyFont="1" applyFill="1" applyBorder="1"/>
    <xf numFmtId="0" fontId="5" fillId="0" borderId="0" xfId="1" applyFont="1" applyAlignment="1">
      <alignment horizontal="right"/>
    </xf>
    <xf numFmtId="0" fontId="4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 readingOrder="1"/>
    </xf>
    <xf numFmtId="164" fontId="0" fillId="0" borderId="0" xfId="0" applyNumberFormat="1"/>
    <xf numFmtId="0" fontId="0" fillId="0" borderId="0" xfId="0" applyAlignment="1"/>
    <xf numFmtId="10" fontId="0" fillId="0" borderId="0" xfId="0" applyNumberFormat="1"/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5" fillId="3" borderId="0" xfId="1" applyNumberFormat="1" applyFont="1" applyFill="1" applyBorder="1"/>
    <xf numFmtId="0" fontId="5" fillId="0" borderId="0" xfId="1" applyNumberFormat="1" applyFont="1"/>
    <xf numFmtId="165" fontId="5" fillId="3" borderId="0" xfId="1" applyNumberFormat="1" applyFont="1" applyFill="1" applyBorder="1"/>
    <xf numFmtId="166" fontId="5" fillId="0" borderId="0" xfId="1" applyNumberFormat="1" applyFont="1"/>
    <xf numFmtId="166" fontId="5" fillId="4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Linear demand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22384601924759406"/>
                  <c:y val="-4.3643554972295114E-2"/>
                </c:manualLayout>
              </c:layout>
              <c:numFmt formatCode="General" sourceLinked="0"/>
            </c:trendlineLbl>
          </c:trendline>
          <c:xVal>
            <c:numRef>
              <c:f>'Ch7Q1-a'!$B$5:$B$9</c:f>
              <c:numCache>
                <c:formatCode>"$"#,##0_);\("$"#,##0\)</c:formatCode>
                <c:ptCount val="5"/>
                <c:pt idx="0">
                  <c:v>70</c:v>
                </c:pt>
                <c:pt idx="1">
                  <c:v>80</c:v>
                </c:pt>
                <c:pt idx="2">
                  <c:v>65</c:v>
                </c:pt>
                <c:pt idx="3">
                  <c:v>75</c:v>
                </c:pt>
                <c:pt idx="4">
                  <c:v>85</c:v>
                </c:pt>
              </c:numCache>
            </c:numRef>
          </c:xVal>
          <c:yVal>
            <c:numRef>
              <c:f>'Ch7Q1-a'!$C$5:$C$9</c:f>
              <c:numCache>
                <c:formatCode>General</c:formatCode>
                <c:ptCount val="5"/>
                <c:pt idx="0">
                  <c:v>400</c:v>
                </c:pt>
                <c:pt idx="1">
                  <c:v>300</c:v>
                </c:pt>
                <c:pt idx="2">
                  <c:v>460</c:v>
                </c:pt>
                <c:pt idx="3">
                  <c:v>355</c:v>
                </c:pt>
                <c:pt idx="4">
                  <c:v>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272216"/>
        <c:axId val="369292296"/>
      </c:scatterChart>
      <c:valAx>
        <c:axId val="366272216"/>
        <c:scaling>
          <c:orientation val="minMax"/>
          <c:max val="85"/>
          <c:min val="65"/>
        </c:scaling>
        <c:delete val="0"/>
        <c:axPos val="b"/>
        <c:numFmt formatCode="&quot;$&quot;#,##0" sourceLinked="0"/>
        <c:majorTickMark val="out"/>
        <c:minorTickMark val="none"/>
        <c:tickLblPos val="nextTo"/>
        <c:crossAx val="369292296"/>
        <c:crosses val="autoZero"/>
        <c:crossBetween val="midCat"/>
        <c:majorUnit val="5"/>
      </c:valAx>
      <c:valAx>
        <c:axId val="369292296"/>
        <c:scaling>
          <c:orientation val="minMax"/>
          <c:min val="250"/>
        </c:scaling>
        <c:delete val="0"/>
        <c:axPos val="l"/>
        <c:numFmt formatCode="#,##0" sourceLinked="0"/>
        <c:majorTickMark val="out"/>
        <c:minorTickMark val="none"/>
        <c:tickLblPos val="nextTo"/>
        <c:crossAx val="366272216"/>
        <c:crosses val="autoZero"/>
        <c:crossBetween val="midCat"/>
        <c:majorUnit val="20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Constant elasticity demand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wer"/>
            <c:dispRSqr val="0"/>
            <c:dispEq val="1"/>
            <c:trendlineLbl>
              <c:layout>
                <c:manualLayout>
                  <c:x val="-0.13359623797025377"/>
                  <c:y val="1.1912000583260429E-2"/>
                </c:manualLayout>
              </c:layout>
              <c:numFmt formatCode="0.000" sourceLinked="0"/>
            </c:trendlineLbl>
          </c:trendline>
          <c:xVal>
            <c:numRef>
              <c:f>'Ch7Q1-a'!$B$5:$B$9</c:f>
              <c:numCache>
                <c:formatCode>"$"#,##0_);\("$"#,##0\)</c:formatCode>
                <c:ptCount val="5"/>
                <c:pt idx="0">
                  <c:v>70</c:v>
                </c:pt>
                <c:pt idx="1">
                  <c:v>80</c:v>
                </c:pt>
                <c:pt idx="2">
                  <c:v>65</c:v>
                </c:pt>
                <c:pt idx="3">
                  <c:v>75</c:v>
                </c:pt>
                <c:pt idx="4">
                  <c:v>85</c:v>
                </c:pt>
              </c:numCache>
            </c:numRef>
          </c:xVal>
          <c:yVal>
            <c:numRef>
              <c:f>'Ch7Q1-a'!$C$5:$C$9</c:f>
              <c:numCache>
                <c:formatCode>General</c:formatCode>
                <c:ptCount val="5"/>
                <c:pt idx="0">
                  <c:v>400</c:v>
                </c:pt>
                <c:pt idx="1">
                  <c:v>300</c:v>
                </c:pt>
                <c:pt idx="2">
                  <c:v>460</c:v>
                </c:pt>
                <c:pt idx="3">
                  <c:v>355</c:v>
                </c:pt>
                <c:pt idx="4">
                  <c:v>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44904"/>
        <c:axId val="475345296"/>
      </c:scatterChart>
      <c:valAx>
        <c:axId val="475344904"/>
        <c:scaling>
          <c:orientation val="minMax"/>
          <c:max val="85"/>
          <c:min val="65"/>
        </c:scaling>
        <c:delete val="0"/>
        <c:axPos val="b"/>
        <c:numFmt formatCode="&quot;$&quot;#,##0_);\(&quot;$&quot;#,##0\)" sourceLinked="0"/>
        <c:majorTickMark val="out"/>
        <c:minorTickMark val="none"/>
        <c:tickLblPos val="nextTo"/>
        <c:crossAx val="475345296"/>
        <c:crosses val="autoZero"/>
        <c:crossBetween val="midCat"/>
        <c:majorUnit val="5"/>
      </c:valAx>
      <c:valAx>
        <c:axId val="475345296"/>
        <c:scaling>
          <c:orientation val="minMax"/>
          <c:min val="250"/>
        </c:scaling>
        <c:delete val="0"/>
        <c:axPos val="l"/>
        <c:numFmt formatCode="#,##0" sourceLinked="0"/>
        <c:majorTickMark val="out"/>
        <c:minorTickMark val="none"/>
        <c:tickLblPos val="nextTo"/>
        <c:crossAx val="475344904"/>
        <c:crosses val="autoZero"/>
        <c:crossBetween val="midCat"/>
        <c:majorUnit val="20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Historical data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Ch7Q16!$A$9:$A$13</c:f>
              <c:numCache>
                <c:formatCode>General</c:formatCode>
                <c:ptCount val="5"/>
                <c:pt idx="0">
                  <c:v>1</c:v>
                </c:pt>
                <c:pt idx="1">
                  <c:v>8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Ch7Q16!$B$9:$B$13</c:f>
              <c:numCache>
                <c:formatCode>General</c:formatCode>
                <c:ptCount val="5"/>
                <c:pt idx="0">
                  <c:v>4.7</c:v>
                </c:pt>
                <c:pt idx="1">
                  <c:v>22.1</c:v>
                </c:pt>
                <c:pt idx="2">
                  <c:v>48.7</c:v>
                </c:pt>
                <c:pt idx="3">
                  <c:v>90.3</c:v>
                </c:pt>
                <c:pt idx="4">
                  <c:v>130.5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326408"/>
        <c:axId val="460325624"/>
      </c:scatterChart>
      <c:valAx>
        <c:axId val="460326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0325624"/>
        <c:crosses val="autoZero"/>
        <c:crossBetween val="midCat"/>
      </c:valAx>
      <c:valAx>
        <c:axId val="460325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Exposures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0326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 orientation="portrait"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47</xdr:row>
      <xdr:rowOff>19050</xdr:rowOff>
    </xdr:from>
    <xdr:to>
      <xdr:col>7</xdr:col>
      <xdr:colOff>571501</xdr:colOff>
      <xdr:row>51</xdr:row>
      <xdr:rowOff>180975</xdr:rowOff>
    </xdr:to>
    <xdr:sp macro="" textlink="">
      <xdr:nvSpPr>
        <xdr:cNvPr id="2" name="TextBox 1"/>
        <xdr:cNvSpPr txBox="1"/>
      </xdr:nvSpPr>
      <xdr:spPr>
        <a:xfrm>
          <a:off x="1" y="8972550"/>
          <a:ext cx="5562600" cy="923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Answer:</a:t>
          </a:r>
        </a:p>
        <a:p>
          <a:r>
            <a:rPr lang="en-US" sz="1100"/>
            <a:t>When minimize</a:t>
          </a:r>
          <a:r>
            <a:rPr lang="en-US" sz="1100" baseline="0"/>
            <a:t> the total inches of wastes, the result is to cut 6 rolls of pattern 1, 18 rolls of pattern 13, 5 roll of pattern 15, 5 rolls of pattern 22, 7 rolls of pattern 24, and 7 rolls of pattern 26 and the total inches of wastes is 0 inchs. This result is different from the original result.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10</xdr:row>
      <xdr:rowOff>152400</xdr:rowOff>
    </xdr:from>
    <xdr:to>
      <xdr:col>7</xdr:col>
      <xdr:colOff>561975</xdr:colOff>
      <xdr:row>25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142875</xdr:colOff>
      <xdr:row>10</xdr:row>
      <xdr:rowOff>161925</xdr:rowOff>
    </xdr:from>
    <xdr:to>
      <xdr:col>15</xdr:col>
      <xdr:colOff>323850</xdr:colOff>
      <xdr:row>25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27</xdr:row>
      <xdr:rowOff>133350</xdr:rowOff>
    </xdr:from>
    <xdr:to>
      <xdr:col>6</xdr:col>
      <xdr:colOff>0</xdr:colOff>
      <xdr:row>32</xdr:row>
      <xdr:rowOff>19050</xdr:rowOff>
    </xdr:to>
    <xdr:sp macro="" textlink="">
      <xdr:nvSpPr>
        <xdr:cNvPr id="4" name="TextBox 3"/>
        <xdr:cNvSpPr txBox="1"/>
      </xdr:nvSpPr>
      <xdr:spPr>
        <a:xfrm>
          <a:off x="47625" y="5276850"/>
          <a:ext cx="3609975" cy="8382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Answer: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The linear demand curve is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= -9.4x + 1063 </a:t>
          </a:r>
          <a:r>
            <a:rPr lang="en-US" sz="1100"/>
            <a:t>and the constant elasticity demand curve is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= 1682582.666x</a:t>
          </a:r>
          <a:r>
            <a:rPr lang="en-US" sz="1100" b="0" i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-1.964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11</xdr:row>
      <xdr:rowOff>171450</xdr:rowOff>
    </xdr:from>
    <xdr:to>
      <xdr:col>5</xdr:col>
      <xdr:colOff>581025</xdr:colOff>
      <xdr:row>16</xdr:row>
      <xdr:rowOff>133350</xdr:rowOff>
    </xdr:to>
    <xdr:sp macro="" textlink="">
      <xdr:nvSpPr>
        <xdr:cNvPr id="2" name="TextBox 1"/>
        <xdr:cNvSpPr txBox="1"/>
      </xdr:nvSpPr>
      <xdr:spPr>
        <a:xfrm>
          <a:off x="95250" y="2276475"/>
          <a:ext cx="3810000" cy="914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Answer:</a:t>
          </a:r>
        </a:p>
        <a:p>
          <a:r>
            <a:rPr lang="en-US" sz="1100"/>
            <a:t>The constant</a:t>
          </a:r>
          <a:r>
            <a:rPr lang="en-US" sz="1100" baseline="0"/>
            <a:t> elasticity demand curve provides the best fit because the MAPE for Constant elasticity curve is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1.09%</a:t>
          </a:r>
          <a:r>
            <a:rPr lang="en-US"/>
            <a:t>  which is smaller than</a:t>
          </a:r>
          <a:r>
            <a:rPr lang="en-US" sz="1100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2.30%,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MAPE for Linear curve</a:t>
          </a:r>
          <a:r>
            <a:rPr lang="en-US"/>
            <a:t>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13</xdr:row>
      <xdr:rowOff>95250</xdr:rowOff>
    </xdr:from>
    <xdr:to>
      <xdr:col>4</xdr:col>
      <xdr:colOff>495300</xdr:colOff>
      <xdr:row>13</xdr:row>
      <xdr:rowOff>95250</xdr:rowOff>
    </xdr:to>
    <xdr:sp macro="" textlink="">
      <xdr:nvSpPr>
        <xdr:cNvPr id="2" name="Line 3"/>
        <xdr:cNvSpPr>
          <a:spLocks noChangeShapeType="1"/>
        </xdr:cNvSpPr>
      </xdr:nvSpPr>
      <xdr:spPr bwMode="auto">
        <a:xfrm flipH="1">
          <a:off x="4143375" y="2571750"/>
          <a:ext cx="361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9525</xdr:colOff>
      <xdr:row>1</xdr:row>
      <xdr:rowOff>152400</xdr:rowOff>
    </xdr:from>
    <xdr:to>
      <xdr:col>17</xdr:col>
      <xdr:colOff>314325</xdr:colOff>
      <xdr:row>16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17</xdr:row>
      <xdr:rowOff>0</xdr:rowOff>
    </xdr:from>
    <xdr:to>
      <xdr:col>7</xdr:col>
      <xdr:colOff>600075</xdr:colOff>
      <xdr:row>21</xdr:row>
      <xdr:rowOff>123825</xdr:rowOff>
    </xdr:to>
    <xdr:sp macro="" textlink="">
      <xdr:nvSpPr>
        <xdr:cNvPr id="4" name="TextBox 3"/>
        <xdr:cNvSpPr txBox="1"/>
      </xdr:nvSpPr>
      <xdr:spPr>
        <a:xfrm>
          <a:off x="66675" y="3238500"/>
          <a:ext cx="6505575" cy="8858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Answer:</a:t>
          </a:r>
        </a:p>
        <a:p>
          <a:r>
            <a:rPr lang="en-US" sz="1100"/>
            <a:t>I tried</a:t>
          </a:r>
          <a:r>
            <a:rPr lang="en-US" sz="1100" baseline="0"/>
            <a:t> different sets of parameters in the changing cells. First, I entered 90 and 0.3 in B4 and B5 respectively, then 60 and 0.1, then 50 and 0.9. The results are the same constant is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155.02</a:t>
          </a:r>
          <a:r>
            <a:rPr lang="en-US"/>
            <a:t> and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Coefficient in exponent</a:t>
          </a:r>
          <a:r>
            <a:rPr lang="en-US"/>
            <a:t> is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0.0181.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When using the multistart option with the bonds, the result is the same as above.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HW%205/Excel%20Files/Example%207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HW%205/Excel%20Files/Advertising%20Respon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r"/>
      <sheetName val="Constant Elasticity"/>
      <sheetName val="Constant Elasticity_STS"/>
      <sheetName val="STS_1"/>
    </sheetNames>
    <sheetDataSet>
      <sheetData sheetId="0">
        <row r="3">
          <cell r="B3">
            <v>50</v>
          </cell>
        </row>
        <row r="10">
          <cell r="B10">
            <v>79.999999797985083</v>
          </cell>
        </row>
        <row r="12">
          <cell r="B12">
            <v>9329.9999941415681</v>
          </cell>
        </row>
      </sheetData>
      <sheetData sheetId="1">
        <row r="3">
          <cell r="B3">
            <v>50</v>
          </cell>
        </row>
        <row r="10">
          <cell r="B10">
            <v>93.311965599601123</v>
          </cell>
        </row>
        <row r="12">
          <cell r="B12">
            <v>9326.3565824068046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7Q16"/>
    </sheetNames>
    <sheetDataSet>
      <sheetData sheetId="0">
        <row r="9">
          <cell r="A9">
            <v>1</v>
          </cell>
          <cell r="B9">
            <v>4.7</v>
          </cell>
        </row>
        <row r="10">
          <cell r="A10">
            <v>8</v>
          </cell>
          <cell r="B10">
            <v>22.1</v>
          </cell>
        </row>
        <row r="11">
          <cell r="A11">
            <v>20</v>
          </cell>
          <cell r="B11">
            <v>48.7</v>
          </cell>
        </row>
        <row r="12">
          <cell r="A12">
            <v>50</v>
          </cell>
          <cell r="B12">
            <v>90.3</v>
          </cell>
        </row>
        <row r="13">
          <cell r="A13">
            <v>100</v>
          </cell>
          <cell r="B13">
            <v>130.5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K45"/>
  <sheetViews>
    <sheetView tabSelected="1" workbookViewId="0">
      <selection activeCell="I3" sqref="I3"/>
    </sheetView>
  </sheetViews>
  <sheetFormatPr defaultColWidth="8.85546875" defaultRowHeight="15" x14ac:dyDescent="0.25"/>
  <cols>
    <col min="1" max="1" width="21.7109375" style="2" customWidth="1"/>
    <col min="2" max="8" width="8.85546875" style="2"/>
    <col min="9" max="9" width="13.42578125" style="2" customWidth="1"/>
    <col min="10" max="10" width="8.85546875" style="2"/>
    <col min="11" max="11" width="11.42578125" style="2" customWidth="1"/>
    <col min="12" max="16384" width="8.85546875" style="2"/>
  </cols>
  <sheetData>
    <row r="1" spans="1:11" x14ac:dyDescent="0.25">
      <c r="A1" s="1" t="s">
        <v>0</v>
      </c>
      <c r="I1" s="1"/>
    </row>
    <row r="2" spans="1:11" x14ac:dyDescent="0.25">
      <c r="I2" s="3"/>
      <c r="J2" s="3"/>
    </row>
    <row r="3" spans="1:11" x14ac:dyDescent="0.25">
      <c r="A3" s="2" t="s">
        <v>1</v>
      </c>
      <c r="B3" s="4">
        <v>60</v>
      </c>
      <c r="C3" s="2" t="s">
        <v>14</v>
      </c>
      <c r="I3" s="3"/>
      <c r="J3" s="3"/>
    </row>
    <row r="4" spans="1:11" x14ac:dyDescent="0.25">
      <c r="I4" s="3"/>
      <c r="J4" s="3"/>
    </row>
    <row r="5" spans="1:11" x14ac:dyDescent="0.25">
      <c r="A5" s="2" t="s">
        <v>13</v>
      </c>
      <c r="B5" s="4">
        <v>12</v>
      </c>
      <c r="C5" s="4">
        <v>15</v>
      </c>
      <c r="D5" s="4">
        <v>20</v>
      </c>
      <c r="E5" s="4">
        <v>24</v>
      </c>
      <c r="F5" s="4">
        <v>30</v>
      </c>
      <c r="G5" s="4">
        <v>40</v>
      </c>
      <c r="I5" s="3"/>
      <c r="J5" s="3"/>
    </row>
    <row r="6" spans="1:11" x14ac:dyDescent="0.25">
      <c r="I6" s="3"/>
      <c r="J6" s="3"/>
    </row>
    <row r="7" spans="1:11" x14ac:dyDescent="0.25">
      <c r="A7" s="1" t="s">
        <v>3</v>
      </c>
    </row>
    <row r="8" spans="1:11" x14ac:dyDescent="0.25">
      <c r="B8" s="30" t="s">
        <v>2</v>
      </c>
      <c r="C8" s="30"/>
      <c r="D8" s="30"/>
      <c r="E8" s="30"/>
      <c r="F8" s="30"/>
      <c r="G8" s="30"/>
      <c r="J8" s="1" t="s">
        <v>11</v>
      </c>
    </row>
    <row r="9" spans="1:11" x14ac:dyDescent="0.25">
      <c r="A9" s="5" t="s">
        <v>5</v>
      </c>
      <c r="B9" s="6">
        <v>12</v>
      </c>
      <c r="C9" s="6">
        <v>15</v>
      </c>
      <c r="D9" s="6">
        <v>20</v>
      </c>
      <c r="E9" s="6">
        <v>24</v>
      </c>
      <c r="F9" s="6">
        <v>30</v>
      </c>
      <c r="G9" s="6">
        <v>40</v>
      </c>
      <c r="H9" s="5" t="s">
        <v>4</v>
      </c>
      <c r="J9" s="5" t="s">
        <v>5</v>
      </c>
      <c r="K9" s="5" t="s">
        <v>10</v>
      </c>
    </row>
    <row r="10" spans="1:11" x14ac:dyDescent="0.25">
      <c r="A10" s="2">
        <v>1</v>
      </c>
      <c r="B10" s="7">
        <v>5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2">
        <f t="shared" ref="H10:H35" si="0">$B$3-SUMPRODUCT(B$9:G$9,B10:G10)</f>
        <v>0</v>
      </c>
      <c r="J10" s="2">
        <v>1</v>
      </c>
      <c r="K10" s="10">
        <v>6</v>
      </c>
    </row>
    <row r="11" spans="1:11" x14ac:dyDescent="0.25">
      <c r="A11" s="2">
        <v>2</v>
      </c>
      <c r="B11" s="11">
        <v>3</v>
      </c>
      <c r="C11" s="12">
        <v>1</v>
      </c>
      <c r="D11" s="12">
        <v>0</v>
      </c>
      <c r="E11" s="12">
        <v>0</v>
      </c>
      <c r="F11" s="12">
        <v>0</v>
      </c>
      <c r="G11" s="13">
        <v>0</v>
      </c>
      <c r="H11" s="2">
        <f t="shared" si="0"/>
        <v>9</v>
      </c>
      <c r="J11" s="2">
        <v>2</v>
      </c>
      <c r="K11" s="10">
        <v>0</v>
      </c>
    </row>
    <row r="12" spans="1:11" x14ac:dyDescent="0.25">
      <c r="A12" s="2">
        <v>3</v>
      </c>
      <c r="B12" s="11">
        <v>3</v>
      </c>
      <c r="C12" s="12">
        <v>0</v>
      </c>
      <c r="D12" s="12">
        <v>1</v>
      </c>
      <c r="E12" s="12">
        <v>0</v>
      </c>
      <c r="F12" s="12">
        <v>0</v>
      </c>
      <c r="G12" s="13">
        <v>0</v>
      </c>
      <c r="H12" s="2">
        <f t="shared" si="0"/>
        <v>4</v>
      </c>
      <c r="J12" s="2">
        <v>3</v>
      </c>
      <c r="K12" s="10">
        <v>0</v>
      </c>
    </row>
    <row r="13" spans="1:11" x14ac:dyDescent="0.25">
      <c r="A13" s="2">
        <v>4</v>
      </c>
      <c r="B13" s="11">
        <v>3</v>
      </c>
      <c r="C13" s="12">
        <v>0</v>
      </c>
      <c r="D13" s="12">
        <v>0</v>
      </c>
      <c r="E13" s="12">
        <v>1</v>
      </c>
      <c r="F13" s="12">
        <v>0</v>
      </c>
      <c r="G13" s="13">
        <v>0</v>
      </c>
      <c r="H13" s="2">
        <f t="shared" si="0"/>
        <v>0</v>
      </c>
      <c r="J13" s="2">
        <v>4</v>
      </c>
      <c r="K13" s="10">
        <v>0</v>
      </c>
    </row>
    <row r="14" spans="1:11" x14ac:dyDescent="0.25">
      <c r="A14" s="2">
        <v>5</v>
      </c>
      <c r="B14" s="11">
        <v>2</v>
      </c>
      <c r="C14" s="12">
        <v>2</v>
      </c>
      <c r="D14" s="12">
        <v>0</v>
      </c>
      <c r="E14" s="12">
        <v>0</v>
      </c>
      <c r="F14" s="12">
        <v>0</v>
      </c>
      <c r="G14" s="13">
        <v>0</v>
      </c>
      <c r="H14" s="2">
        <f t="shared" si="0"/>
        <v>6</v>
      </c>
      <c r="J14" s="2">
        <v>5</v>
      </c>
      <c r="K14" s="10">
        <v>0</v>
      </c>
    </row>
    <row r="15" spans="1:11" x14ac:dyDescent="0.25">
      <c r="A15" s="2">
        <v>6</v>
      </c>
      <c r="B15" s="11">
        <v>2</v>
      </c>
      <c r="C15" s="12">
        <v>1</v>
      </c>
      <c r="D15" s="12">
        <v>1</v>
      </c>
      <c r="E15" s="12">
        <v>0</v>
      </c>
      <c r="F15" s="12">
        <v>0</v>
      </c>
      <c r="G15" s="13">
        <v>0</v>
      </c>
      <c r="H15" s="2">
        <f t="shared" si="0"/>
        <v>1</v>
      </c>
      <c r="J15" s="2">
        <v>6</v>
      </c>
      <c r="K15" s="10">
        <v>0</v>
      </c>
    </row>
    <row r="16" spans="1:11" x14ac:dyDescent="0.25">
      <c r="A16" s="2">
        <v>7</v>
      </c>
      <c r="B16" s="11">
        <v>2</v>
      </c>
      <c r="C16" s="12">
        <v>0</v>
      </c>
      <c r="D16" s="12">
        <v>0</v>
      </c>
      <c r="E16" s="12">
        <v>0</v>
      </c>
      <c r="F16" s="12">
        <v>1</v>
      </c>
      <c r="G16" s="13">
        <v>0</v>
      </c>
      <c r="H16" s="2">
        <f t="shared" si="0"/>
        <v>6</v>
      </c>
      <c r="J16" s="2">
        <v>7</v>
      </c>
      <c r="K16" s="10">
        <v>0</v>
      </c>
    </row>
    <row r="17" spans="1:11" x14ac:dyDescent="0.25">
      <c r="A17" s="2">
        <v>8</v>
      </c>
      <c r="B17" s="11">
        <v>1</v>
      </c>
      <c r="C17" s="12">
        <v>3</v>
      </c>
      <c r="D17" s="12">
        <v>0</v>
      </c>
      <c r="E17" s="12">
        <v>0</v>
      </c>
      <c r="F17" s="12">
        <v>0</v>
      </c>
      <c r="G17" s="13">
        <v>0</v>
      </c>
      <c r="H17" s="2">
        <f t="shared" si="0"/>
        <v>3</v>
      </c>
      <c r="J17" s="2">
        <v>8</v>
      </c>
      <c r="K17" s="10">
        <v>0</v>
      </c>
    </row>
    <row r="18" spans="1:11" x14ac:dyDescent="0.25">
      <c r="A18" s="2">
        <v>9</v>
      </c>
      <c r="B18" s="11">
        <v>1</v>
      </c>
      <c r="C18" s="12">
        <v>1</v>
      </c>
      <c r="D18" s="12">
        <v>0</v>
      </c>
      <c r="E18" s="12">
        <v>1</v>
      </c>
      <c r="F18" s="12">
        <v>0</v>
      </c>
      <c r="G18" s="13">
        <v>0</v>
      </c>
      <c r="H18" s="2">
        <f t="shared" si="0"/>
        <v>9</v>
      </c>
      <c r="J18" s="2">
        <v>9</v>
      </c>
      <c r="K18" s="10">
        <v>0</v>
      </c>
    </row>
    <row r="19" spans="1:11" x14ac:dyDescent="0.25">
      <c r="A19" s="2">
        <v>10</v>
      </c>
      <c r="B19" s="11">
        <v>1</v>
      </c>
      <c r="C19" s="12">
        <v>1</v>
      </c>
      <c r="D19" s="12">
        <v>0</v>
      </c>
      <c r="E19" s="12">
        <v>0</v>
      </c>
      <c r="F19" s="12">
        <v>1</v>
      </c>
      <c r="G19" s="13">
        <v>0</v>
      </c>
      <c r="H19" s="2">
        <f t="shared" si="0"/>
        <v>3</v>
      </c>
      <c r="J19" s="2">
        <v>10</v>
      </c>
      <c r="K19" s="10">
        <v>0</v>
      </c>
    </row>
    <row r="20" spans="1:11" x14ac:dyDescent="0.25">
      <c r="A20" s="2">
        <v>11</v>
      </c>
      <c r="B20" s="11">
        <v>1</v>
      </c>
      <c r="C20" s="12">
        <v>0</v>
      </c>
      <c r="D20" s="12">
        <v>2</v>
      </c>
      <c r="E20" s="12">
        <v>0</v>
      </c>
      <c r="F20" s="12">
        <v>0</v>
      </c>
      <c r="G20" s="13">
        <v>0</v>
      </c>
      <c r="H20" s="2">
        <f t="shared" si="0"/>
        <v>8</v>
      </c>
      <c r="J20" s="2">
        <v>11</v>
      </c>
      <c r="K20" s="10">
        <v>0</v>
      </c>
    </row>
    <row r="21" spans="1:11" x14ac:dyDescent="0.25">
      <c r="A21" s="2">
        <v>12</v>
      </c>
      <c r="B21" s="11">
        <v>1</v>
      </c>
      <c r="C21" s="12">
        <v>0</v>
      </c>
      <c r="D21" s="12">
        <v>1</v>
      </c>
      <c r="E21" s="12">
        <v>1</v>
      </c>
      <c r="F21" s="12">
        <v>0</v>
      </c>
      <c r="G21" s="13">
        <v>0</v>
      </c>
      <c r="H21" s="2">
        <f t="shared" si="0"/>
        <v>4</v>
      </c>
      <c r="J21" s="2">
        <v>12</v>
      </c>
      <c r="K21" s="10">
        <v>0</v>
      </c>
    </row>
    <row r="22" spans="1:11" x14ac:dyDescent="0.25">
      <c r="A22" s="2">
        <v>13</v>
      </c>
      <c r="B22" s="11">
        <v>1</v>
      </c>
      <c r="C22" s="12">
        <v>0</v>
      </c>
      <c r="D22" s="12">
        <v>0</v>
      </c>
      <c r="E22" s="12">
        <v>2</v>
      </c>
      <c r="F22" s="12">
        <v>0</v>
      </c>
      <c r="G22" s="13">
        <v>0</v>
      </c>
      <c r="H22" s="2">
        <f t="shared" si="0"/>
        <v>0</v>
      </c>
      <c r="J22" s="2">
        <v>13</v>
      </c>
      <c r="K22" s="10">
        <v>18</v>
      </c>
    </row>
    <row r="23" spans="1:11" x14ac:dyDescent="0.25">
      <c r="A23" s="2">
        <v>14</v>
      </c>
      <c r="B23" s="11">
        <v>1</v>
      </c>
      <c r="C23" s="12">
        <v>0</v>
      </c>
      <c r="D23" s="12">
        <v>0</v>
      </c>
      <c r="E23" s="12">
        <v>0</v>
      </c>
      <c r="F23" s="12">
        <v>0</v>
      </c>
      <c r="G23" s="13">
        <v>1</v>
      </c>
      <c r="H23" s="2">
        <f t="shared" si="0"/>
        <v>8</v>
      </c>
      <c r="J23" s="2">
        <v>14</v>
      </c>
      <c r="K23" s="10">
        <v>0</v>
      </c>
    </row>
    <row r="24" spans="1:11" x14ac:dyDescent="0.25">
      <c r="A24" s="2">
        <v>15</v>
      </c>
      <c r="B24" s="11">
        <v>0</v>
      </c>
      <c r="C24" s="14">
        <v>4</v>
      </c>
      <c r="D24" s="14">
        <v>0</v>
      </c>
      <c r="E24" s="14">
        <v>0</v>
      </c>
      <c r="F24" s="14">
        <v>0</v>
      </c>
      <c r="G24" s="13">
        <v>0</v>
      </c>
      <c r="H24" s="2">
        <f t="shared" si="0"/>
        <v>0</v>
      </c>
      <c r="J24" s="2">
        <v>15</v>
      </c>
      <c r="K24" s="10">
        <v>5</v>
      </c>
    </row>
    <row r="25" spans="1:11" x14ac:dyDescent="0.25">
      <c r="A25" s="2">
        <v>16</v>
      </c>
      <c r="B25" s="11">
        <v>0</v>
      </c>
      <c r="C25" s="12">
        <v>2</v>
      </c>
      <c r="D25" s="12">
        <v>1</v>
      </c>
      <c r="E25" s="12">
        <v>0</v>
      </c>
      <c r="F25" s="12">
        <v>0</v>
      </c>
      <c r="G25" s="13">
        <v>0</v>
      </c>
      <c r="H25" s="2">
        <f t="shared" si="0"/>
        <v>10</v>
      </c>
      <c r="J25" s="2">
        <v>16</v>
      </c>
      <c r="K25" s="10">
        <v>0</v>
      </c>
    </row>
    <row r="26" spans="1:11" x14ac:dyDescent="0.25">
      <c r="A26" s="2">
        <v>17</v>
      </c>
      <c r="B26" s="11">
        <v>0</v>
      </c>
      <c r="C26" s="12">
        <v>2</v>
      </c>
      <c r="D26" s="12">
        <v>0</v>
      </c>
      <c r="E26" s="12">
        <v>1</v>
      </c>
      <c r="F26" s="12">
        <v>0</v>
      </c>
      <c r="G26" s="13">
        <v>0</v>
      </c>
      <c r="H26" s="2">
        <f t="shared" si="0"/>
        <v>6</v>
      </c>
      <c r="J26" s="2">
        <v>17</v>
      </c>
      <c r="K26" s="10">
        <v>0</v>
      </c>
    </row>
    <row r="27" spans="1:11" x14ac:dyDescent="0.25">
      <c r="A27" s="2">
        <v>18</v>
      </c>
      <c r="B27" s="11">
        <v>0</v>
      </c>
      <c r="C27" s="12">
        <v>2</v>
      </c>
      <c r="D27" s="12">
        <v>0</v>
      </c>
      <c r="E27" s="12">
        <v>0</v>
      </c>
      <c r="F27" s="12">
        <v>1</v>
      </c>
      <c r="G27" s="13">
        <v>0</v>
      </c>
      <c r="H27" s="2">
        <f t="shared" si="0"/>
        <v>0</v>
      </c>
      <c r="J27" s="2">
        <v>18</v>
      </c>
      <c r="K27" s="10">
        <v>0</v>
      </c>
    </row>
    <row r="28" spans="1:11" x14ac:dyDescent="0.25">
      <c r="A28" s="2">
        <v>19</v>
      </c>
      <c r="B28" s="11">
        <v>0</v>
      </c>
      <c r="C28" s="12">
        <v>1</v>
      </c>
      <c r="D28" s="12">
        <v>2</v>
      </c>
      <c r="E28" s="12">
        <v>0</v>
      </c>
      <c r="F28" s="12">
        <v>0</v>
      </c>
      <c r="G28" s="13">
        <v>0</v>
      </c>
      <c r="H28" s="2">
        <f t="shared" si="0"/>
        <v>5</v>
      </c>
      <c r="J28" s="2">
        <v>19</v>
      </c>
      <c r="K28" s="10">
        <v>0</v>
      </c>
    </row>
    <row r="29" spans="1:11" x14ac:dyDescent="0.25">
      <c r="A29" s="2">
        <v>20</v>
      </c>
      <c r="B29" s="11">
        <v>0</v>
      </c>
      <c r="C29" s="12">
        <v>1</v>
      </c>
      <c r="D29" s="12">
        <v>1</v>
      </c>
      <c r="E29" s="12">
        <v>1</v>
      </c>
      <c r="F29" s="12">
        <v>0</v>
      </c>
      <c r="G29" s="13">
        <v>0</v>
      </c>
      <c r="H29" s="2">
        <f t="shared" si="0"/>
        <v>1</v>
      </c>
      <c r="J29" s="2">
        <v>20</v>
      </c>
      <c r="K29" s="10">
        <v>0</v>
      </c>
    </row>
    <row r="30" spans="1:11" x14ac:dyDescent="0.25">
      <c r="A30" s="2">
        <v>21</v>
      </c>
      <c r="B30" s="11">
        <v>0</v>
      </c>
      <c r="C30" s="12">
        <v>1</v>
      </c>
      <c r="D30" s="12">
        <v>0</v>
      </c>
      <c r="E30" s="12">
        <v>0</v>
      </c>
      <c r="F30" s="12">
        <v>0</v>
      </c>
      <c r="G30" s="13">
        <v>1</v>
      </c>
      <c r="H30" s="2">
        <f t="shared" si="0"/>
        <v>5</v>
      </c>
      <c r="J30" s="2">
        <v>21</v>
      </c>
      <c r="K30" s="10">
        <v>0</v>
      </c>
    </row>
    <row r="31" spans="1:11" x14ac:dyDescent="0.25">
      <c r="A31" s="2">
        <v>22</v>
      </c>
      <c r="B31" s="11">
        <v>0</v>
      </c>
      <c r="C31" s="12">
        <v>0</v>
      </c>
      <c r="D31" s="12">
        <v>3</v>
      </c>
      <c r="E31" s="12">
        <v>0</v>
      </c>
      <c r="F31" s="12">
        <v>0</v>
      </c>
      <c r="G31" s="13">
        <v>0</v>
      </c>
      <c r="H31" s="2">
        <f t="shared" si="0"/>
        <v>0</v>
      </c>
      <c r="J31" s="2">
        <v>22</v>
      </c>
      <c r="K31" s="10">
        <v>5</v>
      </c>
    </row>
    <row r="32" spans="1:11" x14ac:dyDescent="0.25">
      <c r="A32" s="2">
        <v>23</v>
      </c>
      <c r="B32" s="11">
        <v>0</v>
      </c>
      <c r="C32" s="12">
        <v>0</v>
      </c>
      <c r="D32" s="12">
        <v>1</v>
      </c>
      <c r="E32" s="12">
        <v>0</v>
      </c>
      <c r="F32" s="12">
        <v>1</v>
      </c>
      <c r="G32" s="13">
        <v>0</v>
      </c>
      <c r="H32" s="2">
        <f t="shared" si="0"/>
        <v>10</v>
      </c>
      <c r="J32" s="2">
        <v>23</v>
      </c>
      <c r="K32" s="10">
        <v>0</v>
      </c>
    </row>
    <row r="33" spans="1:11" x14ac:dyDescent="0.25">
      <c r="A33" s="2">
        <v>24</v>
      </c>
      <c r="B33" s="11">
        <v>0</v>
      </c>
      <c r="C33" s="12">
        <v>0</v>
      </c>
      <c r="D33" s="12">
        <v>1</v>
      </c>
      <c r="E33" s="12">
        <v>0</v>
      </c>
      <c r="F33" s="12">
        <v>0</v>
      </c>
      <c r="G33" s="13">
        <v>1</v>
      </c>
      <c r="H33" s="2">
        <f t="shared" si="0"/>
        <v>0</v>
      </c>
      <c r="J33" s="2">
        <v>24</v>
      </c>
      <c r="K33" s="10">
        <v>7</v>
      </c>
    </row>
    <row r="34" spans="1:11" x14ac:dyDescent="0.25">
      <c r="A34" s="2">
        <v>25</v>
      </c>
      <c r="B34" s="11">
        <v>0</v>
      </c>
      <c r="C34" s="12">
        <v>0</v>
      </c>
      <c r="D34" s="12">
        <v>0</v>
      </c>
      <c r="E34" s="12">
        <v>1</v>
      </c>
      <c r="F34" s="12">
        <v>1</v>
      </c>
      <c r="G34" s="13">
        <v>0</v>
      </c>
      <c r="H34" s="2">
        <f t="shared" si="0"/>
        <v>6</v>
      </c>
      <c r="J34" s="2">
        <v>25</v>
      </c>
      <c r="K34" s="10">
        <v>0</v>
      </c>
    </row>
    <row r="35" spans="1:11" x14ac:dyDescent="0.25">
      <c r="A35" s="2">
        <v>26</v>
      </c>
      <c r="B35" s="15">
        <v>0</v>
      </c>
      <c r="C35" s="16">
        <v>0</v>
      </c>
      <c r="D35" s="16">
        <v>0</v>
      </c>
      <c r="E35" s="16">
        <v>0</v>
      </c>
      <c r="F35" s="16">
        <v>2</v>
      </c>
      <c r="G35" s="17">
        <v>0</v>
      </c>
      <c r="H35" s="2">
        <f t="shared" si="0"/>
        <v>0</v>
      </c>
      <c r="J35" s="2">
        <v>26</v>
      </c>
      <c r="K35" s="10">
        <v>7</v>
      </c>
    </row>
    <row r="37" spans="1:11" x14ac:dyDescent="0.25">
      <c r="A37" s="1" t="s">
        <v>6</v>
      </c>
    </row>
    <row r="38" spans="1:11" x14ac:dyDescent="0.25">
      <c r="A38" s="1"/>
      <c r="B38" s="30" t="s">
        <v>2</v>
      </c>
      <c r="C38" s="30"/>
      <c r="D38" s="30"/>
      <c r="E38" s="30"/>
      <c r="F38" s="30"/>
      <c r="G38" s="30"/>
    </row>
    <row r="39" spans="1:11" x14ac:dyDescent="0.25">
      <c r="B39" s="6">
        <v>12</v>
      </c>
      <c r="C39" s="6">
        <v>15</v>
      </c>
      <c r="D39" s="6">
        <v>20</v>
      </c>
      <c r="E39" s="6">
        <v>24</v>
      </c>
      <c r="F39" s="6">
        <v>30</v>
      </c>
      <c r="G39" s="6">
        <v>40</v>
      </c>
    </row>
    <row r="40" spans="1:11" x14ac:dyDescent="0.25">
      <c r="A40" s="2" t="s">
        <v>7</v>
      </c>
      <c r="B40" s="2">
        <f>SUMPRODUCT(Rolls_cut,B10:B35)</f>
        <v>48</v>
      </c>
      <c r="C40" s="2">
        <f t="shared" ref="C40:G40" si="1">SUMPRODUCT(Rolls_cut,C10:C35)</f>
        <v>20</v>
      </c>
      <c r="D40" s="2">
        <f t="shared" si="1"/>
        <v>22</v>
      </c>
      <c r="E40" s="2">
        <f t="shared" si="1"/>
        <v>36</v>
      </c>
      <c r="F40" s="2">
        <f t="shared" si="1"/>
        <v>14</v>
      </c>
      <c r="G40" s="2">
        <f t="shared" si="1"/>
        <v>7</v>
      </c>
    </row>
    <row r="41" spans="1:11" x14ac:dyDescent="0.25"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</row>
    <row r="42" spans="1:11" x14ac:dyDescent="0.25">
      <c r="A42" s="2" t="s">
        <v>8</v>
      </c>
      <c r="B42" s="4">
        <v>48</v>
      </c>
      <c r="C42" s="4">
        <v>19</v>
      </c>
      <c r="D42" s="4">
        <v>22</v>
      </c>
      <c r="E42" s="4">
        <v>32</v>
      </c>
      <c r="F42" s="4">
        <v>14</v>
      </c>
      <c r="G42" s="4">
        <v>7</v>
      </c>
    </row>
    <row r="44" spans="1:11" x14ac:dyDescent="0.25">
      <c r="A44" s="1" t="s">
        <v>12</v>
      </c>
    </row>
    <row r="45" spans="1:11" x14ac:dyDescent="0.25">
      <c r="A45" s="2" t="s">
        <v>15</v>
      </c>
      <c r="B45" s="18">
        <f>SUMPRODUCT(H10:H35,Rolls_cut)</f>
        <v>0</v>
      </c>
    </row>
  </sheetData>
  <mergeCells count="2">
    <mergeCell ref="B8:G8"/>
    <mergeCell ref="B38:G38"/>
  </mergeCells>
  <phoneticPr fontId="3" type="noConversion"/>
  <printOptions headings="1" gridLines="1"/>
  <pageMargins left="0.75" right="0.75" top="1" bottom="1" header="0.5" footer="0.5"/>
  <pageSetup scale="76" orientation="portrait"/>
  <headerFooter alignWithMargins="0"/>
  <ignoredErrors>
    <ignoredError sqref="H10:H35 C40:G40" formulaRange="1"/>
  </ignoredErrors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workbookViewId="0">
      <selection activeCell="A7" sqref="A7"/>
    </sheetView>
  </sheetViews>
  <sheetFormatPr defaultRowHeight="15" x14ac:dyDescent="0.25"/>
  <cols>
    <col min="1" max="6" width="9.140625" style="19"/>
    <col min="7" max="7" width="11" style="19" bestFit="1" customWidth="1"/>
    <col min="8" max="8" width="9.140625" style="19"/>
    <col min="9" max="9" width="11" style="19" bestFit="1" customWidth="1"/>
    <col min="10" max="262" width="9.140625" style="19"/>
    <col min="263" max="263" width="11" style="19" bestFit="1" customWidth="1"/>
    <col min="264" max="264" width="9.140625" style="19"/>
    <col min="265" max="265" width="11" style="19" bestFit="1" customWidth="1"/>
    <col min="266" max="518" width="9.140625" style="19"/>
    <col min="519" max="519" width="11" style="19" bestFit="1" customWidth="1"/>
    <col min="520" max="520" width="9.140625" style="19"/>
    <col min="521" max="521" width="11" style="19" bestFit="1" customWidth="1"/>
    <col min="522" max="774" width="9.140625" style="19"/>
    <col min="775" max="775" width="11" style="19" bestFit="1" customWidth="1"/>
    <col min="776" max="776" width="9.140625" style="19"/>
    <col min="777" max="777" width="11" style="19" bestFit="1" customWidth="1"/>
    <col min="778" max="1030" width="9.140625" style="19"/>
    <col min="1031" max="1031" width="11" style="19" bestFit="1" customWidth="1"/>
    <col min="1032" max="1032" width="9.140625" style="19"/>
    <col min="1033" max="1033" width="11" style="19" bestFit="1" customWidth="1"/>
    <col min="1034" max="1286" width="9.140625" style="19"/>
    <col min="1287" max="1287" width="11" style="19" bestFit="1" customWidth="1"/>
    <col min="1288" max="1288" width="9.140625" style="19"/>
    <col min="1289" max="1289" width="11" style="19" bestFit="1" customWidth="1"/>
    <col min="1290" max="1542" width="9.140625" style="19"/>
    <col min="1543" max="1543" width="11" style="19" bestFit="1" customWidth="1"/>
    <col min="1544" max="1544" width="9.140625" style="19"/>
    <col min="1545" max="1545" width="11" style="19" bestFit="1" customWidth="1"/>
    <col min="1546" max="1798" width="9.140625" style="19"/>
    <col min="1799" max="1799" width="11" style="19" bestFit="1" customWidth="1"/>
    <col min="1800" max="1800" width="9.140625" style="19"/>
    <col min="1801" max="1801" width="11" style="19" bestFit="1" customWidth="1"/>
    <col min="1802" max="2054" width="9.140625" style="19"/>
    <col min="2055" max="2055" width="11" style="19" bestFit="1" customWidth="1"/>
    <col min="2056" max="2056" width="9.140625" style="19"/>
    <col min="2057" max="2057" width="11" style="19" bestFit="1" customWidth="1"/>
    <col min="2058" max="2310" width="9.140625" style="19"/>
    <col min="2311" max="2311" width="11" style="19" bestFit="1" customWidth="1"/>
    <col min="2312" max="2312" width="9.140625" style="19"/>
    <col min="2313" max="2313" width="11" style="19" bestFit="1" customWidth="1"/>
    <col min="2314" max="2566" width="9.140625" style="19"/>
    <col min="2567" max="2567" width="11" style="19" bestFit="1" customWidth="1"/>
    <col min="2568" max="2568" width="9.140625" style="19"/>
    <col min="2569" max="2569" width="11" style="19" bestFit="1" customWidth="1"/>
    <col min="2570" max="2822" width="9.140625" style="19"/>
    <col min="2823" max="2823" width="11" style="19" bestFit="1" customWidth="1"/>
    <col min="2824" max="2824" width="9.140625" style="19"/>
    <col min="2825" max="2825" width="11" style="19" bestFit="1" customWidth="1"/>
    <col min="2826" max="3078" width="9.140625" style="19"/>
    <col min="3079" max="3079" width="11" style="19" bestFit="1" customWidth="1"/>
    <col min="3080" max="3080" width="9.140625" style="19"/>
    <col min="3081" max="3081" width="11" style="19" bestFit="1" customWidth="1"/>
    <col min="3082" max="3334" width="9.140625" style="19"/>
    <col min="3335" max="3335" width="11" style="19" bestFit="1" customWidth="1"/>
    <col min="3336" max="3336" width="9.140625" style="19"/>
    <col min="3337" max="3337" width="11" style="19" bestFit="1" customWidth="1"/>
    <col min="3338" max="3590" width="9.140625" style="19"/>
    <col min="3591" max="3591" width="11" style="19" bestFit="1" customWidth="1"/>
    <col min="3592" max="3592" width="9.140625" style="19"/>
    <col min="3593" max="3593" width="11" style="19" bestFit="1" customWidth="1"/>
    <col min="3594" max="3846" width="9.140625" style="19"/>
    <col min="3847" max="3847" width="11" style="19" bestFit="1" customWidth="1"/>
    <col min="3848" max="3848" width="9.140625" style="19"/>
    <col min="3849" max="3849" width="11" style="19" bestFit="1" customWidth="1"/>
    <col min="3850" max="4102" width="9.140625" style="19"/>
    <col min="4103" max="4103" width="11" style="19" bestFit="1" customWidth="1"/>
    <col min="4104" max="4104" width="9.140625" style="19"/>
    <col min="4105" max="4105" width="11" style="19" bestFit="1" customWidth="1"/>
    <col min="4106" max="4358" width="9.140625" style="19"/>
    <col min="4359" max="4359" width="11" style="19" bestFit="1" customWidth="1"/>
    <col min="4360" max="4360" width="9.140625" style="19"/>
    <col min="4361" max="4361" width="11" style="19" bestFit="1" customWidth="1"/>
    <col min="4362" max="4614" width="9.140625" style="19"/>
    <col min="4615" max="4615" width="11" style="19" bestFit="1" customWidth="1"/>
    <col min="4616" max="4616" width="9.140625" style="19"/>
    <col min="4617" max="4617" width="11" style="19" bestFit="1" customWidth="1"/>
    <col min="4618" max="4870" width="9.140625" style="19"/>
    <col min="4871" max="4871" width="11" style="19" bestFit="1" customWidth="1"/>
    <col min="4872" max="4872" width="9.140625" style="19"/>
    <col min="4873" max="4873" width="11" style="19" bestFit="1" customWidth="1"/>
    <col min="4874" max="5126" width="9.140625" style="19"/>
    <col min="5127" max="5127" width="11" style="19" bestFit="1" customWidth="1"/>
    <col min="5128" max="5128" width="9.140625" style="19"/>
    <col min="5129" max="5129" width="11" style="19" bestFit="1" customWidth="1"/>
    <col min="5130" max="5382" width="9.140625" style="19"/>
    <col min="5383" max="5383" width="11" style="19" bestFit="1" customWidth="1"/>
    <col min="5384" max="5384" width="9.140625" style="19"/>
    <col min="5385" max="5385" width="11" style="19" bestFit="1" customWidth="1"/>
    <col min="5386" max="5638" width="9.140625" style="19"/>
    <col min="5639" max="5639" width="11" style="19" bestFit="1" customWidth="1"/>
    <col min="5640" max="5640" width="9.140625" style="19"/>
    <col min="5641" max="5641" width="11" style="19" bestFit="1" customWidth="1"/>
    <col min="5642" max="5894" width="9.140625" style="19"/>
    <col min="5895" max="5895" width="11" style="19" bestFit="1" customWidth="1"/>
    <col min="5896" max="5896" width="9.140625" style="19"/>
    <col min="5897" max="5897" width="11" style="19" bestFit="1" customWidth="1"/>
    <col min="5898" max="6150" width="9.140625" style="19"/>
    <col min="6151" max="6151" width="11" style="19" bestFit="1" customWidth="1"/>
    <col min="6152" max="6152" width="9.140625" style="19"/>
    <col min="6153" max="6153" width="11" style="19" bestFit="1" customWidth="1"/>
    <col min="6154" max="6406" width="9.140625" style="19"/>
    <col min="6407" max="6407" width="11" style="19" bestFit="1" customWidth="1"/>
    <col min="6408" max="6408" width="9.140625" style="19"/>
    <col min="6409" max="6409" width="11" style="19" bestFit="1" customWidth="1"/>
    <col min="6410" max="6662" width="9.140625" style="19"/>
    <col min="6663" max="6663" width="11" style="19" bestFit="1" customWidth="1"/>
    <col min="6664" max="6664" width="9.140625" style="19"/>
    <col min="6665" max="6665" width="11" style="19" bestFit="1" customWidth="1"/>
    <col min="6666" max="6918" width="9.140625" style="19"/>
    <col min="6919" max="6919" width="11" style="19" bestFit="1" customWidth="1"/>
    <col min="6920" max="6920" width="9.140625" style="19"/>
    <col min="6921" max="6921" width="11" style="19" bestFit="1" customWidth="1"/>
    <col min="6922" max="7174" width="9.140625" style="19"/>
    <col min="7175" max="7175" width="11" style="19" bestFit="1" customWidth="1"/>
    <col min="7176" max="7176" width="9.140625" style="19"/>
    <col min="7177" max="7177" width="11" style="19" bestFit="1" customWidth="1"/>
    <col min="7178" max="7430" width="9.140625" style="19"/>
    <col min="7431" max="7431" width="11" style="19" bestFit="1" customWidth="1"/>
    <col min="7432" max="7432" width="9.140625" style="19"/>
    <col min="7433" max="7433" width="11" style="19" bestFit="1" customWidth="1"/>
    <col min="7434" max="7686" width="9.140625" style="19"/>
    <col min="7687" max="7687" width="11" style="19" bestFit="1" customWidth="1"/>
    <col min="7688" max="7688" width="9.140625" style="19"/>
    <col min="7689" max="7689" width="11" style="19" bestFit="1" customWidth="1"/>
    <col min="7690" max="7942" width="9.140625" style="19"/>
    <col min="7943" max="7943" width="11" style="19" bestFit="1" customWidth="1"/>
    <col min="7944" max="7944" width="9.140625" style="19"/>
    <col min="7945" max="7945" width="11" style="19" bestFit="1" customWidth="1"/>
    <col min="7946" max="8198" width="9.140625" style="19"/>
    <col min="8199" max="8199" width="11" style="19" bestFit="1" customWidth="1"/>
    <col min="8200" max="8200" width="9.140625" style="19"/>
    <col min="8201" max="8201" width="11" style="19" bestFit="1" customWidth="1"/>
    <col min="8202" max="8454" width="9.140625" style="19"/>
    <col min="8455" max="8455" width="11" style="19" bestFit="1" customWidth="1"/>
    <col min="8456" max="8456" width="9.140625" style="19"/>
    <col min="8457" max="8457" width="11" style="19" bestFit="1" customWidth="1"/>
    <col min="8458" max="8710" width="9.140625" style="19"/>
    <col min="8711" max="8711" width="11" style="19" bestFit="1" customWidth="1"/>
    <col min="8712" max="8712" width="9.140625" style="19"/>
    <col min="8713" max="8713" width="11" style="19" bestFit="1" customWidth="1"/>
    <col min="8714" max="8966" width="9.140625" style="19"/>
    <col min="8967" max="8967" width="11" style="19" bestFit="1" customWidth="1"/>
    <col min="8968" max="8968" width="9.140625" style="19"/>
    <col min="8969" max="8969" width="11" style="19" bestFit="1" customWidth="1"/>
    <col min="8970" max="9222" width="9.140625" style="19"/>
    <col min="9223" max="9223" width="11" style="19" bestFit="1" customWidth="1"/>
    <col min="9224" max="9224" width="9.140625" style="19"/>
    <col min="9225" max="9225" width="11" style="19" bestFit="1" customWidth="1"/>
    <col min="9226" max="9478" width="9.140625" style="19"/>
    <col min="9479" max="9479" width="11" style="19" bestFit="1" customWidth="1"/>
    <col min="9480" max="9480" width="9.140625" style="19"/>
    <col min="9481" max="9481" width="11" style="19" bestFit="1" customWidth="1"/>
    <col min="9482" max="9734" width="9.140625" style="19"/>
    <col min="9735" max="9735" width="11" style="19" bestFit="1" customWidth="1"/>
    <col min="9736" max="9736" width="9.140625" style="19"/>
    <col min="9737" max="9737" width="11" style="19" bestFit="1" customWidth="1"/>
    <col min="9738" max="9990" width="9.140625" style="19"/>
    <col min="9991" max="9991" width="11" style="19" bestFit="1" customWidth="1"/>
    <col min="9992" max="9992" width="9.140625" style="19"/>
    <col min="9993" max="9993" width="11" style="19" bestFit="1" customWidth="1"/>
    <col min="9994" max="10246" width="9.140625" style="19"/>
    <col min="10247" max="10247" width="11" style="19" bestFit="1" customWidth="1"/>
    <col min="10248" max="10248" width="9.140625" style="19"/>
    <col min="10249" max="10249" width="11" style="19" bestFit="1" customWidth="1"/>
    <col min="10250" max="10502" width="9.140625" style="19"/>
    <col min="10503" max="10503" width="11" style="19" bestFit="1" customWidth="1"/>
    <col min="10504" max="10504" width="9.140625" style="19"/>
    <col min="10505" max="10505" width="11" style="19" bestFit="1" customWidth="1"/>
    <col min="10506" max="10758" width="9.140625" style="19"/>
    <col min="10759" max="10759" width="11" style="19" bestFit="1" customWidth="1"/>
    <col min="10760" max="10760" width="9.140625" style="19"/>
    <col min="10761" max="10761" width="11" style="19" bestFit="1" customWidth="1"/>
    <col min="10762" max="11014" width="9.140625" style="19"/>
    <col min="11015" max="11015" width="11" style="19" bestFit="1" customWidth="1"/>
    <col min="11016" max="11016" width="9.140625" style="19"/>
    <col min="11017" max="11017" width="11" style="19" bestFit="1" customWidth="1"/>
    <col min="11018" max="11270" width="9.140625" style="19"/>
    <col min="11271" max="11271" width="11" style="19" bestFit="1" customWidth="1"/>
    <col min="11272" max="11272" width="9.140625" style="19"/>
    <col min="11273" max="11273" width="11" style="19" bestFit="1" customWidth="1"/>
    <col min="11274" max="11526" width="9.140625" style="19"/>
    <col min="11527" max="11527" width="11" style="19" bestFit="1" customWidth="1"/>
    <col min="11528" max="11528" width="9.140625" style="19"/>
    <col min="11529" max="11529" width="11" style="19" bestFit="1" customWidth="1"/>
    <col min="11530" max="11782" width="9.140625" style="19"/>
    <col min="11783" max="11783" width="11" style="19" bestFit="1" customWidth="1"/>
    <col min="11784" max="11784" width="9.140625" style="19"/>
    <col min="11785" max="11785" width="11" style="19" bestFit="1" customWidth="1"/>
    <col min="11786" max="12038" width="9.140625" style="19"/>
    <col min="12039" max="12039" width="11" style="19" bestFit="1" customWidth="1"/>
    <col min="12040" max="12040" width="9.140625" style="19"/>
    <col min="12041" max="12041" width="11" style="19" bestFit="1" customWidth="1"/>
    <col min="12042" max="12294" width="9.140625" style="19"/>
    <col min="12295" max="12295" width="11" style="19" bestFit="1" customWidth="1"/>
    <col min="12296" max="12296" width="9.140625" style="19"/>
    <col min="12297" max="12297" width="11" style="19" bestFit="1" customWidth="1"/>
    <col min="12298" max="12550" width="9.140625" style="19"/>
    <col min="12551" max="12551" width="11" style="19" bestFit="1" customWidth="1"/>
    <col min="12552" max="12552" width="9.140625" style="19"/>
    <col min="12553" max="12553" width="11" style="19" bestFit="1" customWidth="1"/>
    <col min="12554" max="12806" width="9.140625" style="19"/>
    <col min="12807" max="12807" width="11" style="19" bestFit="1" customWidth="1"/>
    <col min="12808" max="12808" width="9.140625" style="19"/>
    <col min="12809" max="12809" width="11" style="19" bestFit="1" customWidth="1"/>
    <col min="12810" max="13062" width="9.140625" style="19"/>
    <col min="13063" max="13063" width="11" style="19" bestFit="1" customWidth="1"/>
    <col min="13064" max="13064" width="9.140625" style="19"/>
    <col min="13065" max="13065" width="11" style="19" bestFit="1" customWidth="1"/>
    <col min="13066" max="13318" width="9.140625" style="19"/>
    <col min="13319" max="13319" width="11" style="19" bestFit="1" customWidth="1"/>
    <col min="13320" max="13320" width="9.140625" style="19"/>
    <col min="13321" max="13321" width="11" style="19" bestFit="1" customWidth="1"/>
    <col min="13322" max="13574" width="9.140625" style="19"/>
    <col min="13575" max="13575" width="11" style="19" bestFit="1" customWidth="1"/>
    <col min="13576" max="13576" width="9.140625" style="19"/>
    <col min="13577" max="13577" width="11" style="19" bestFit="1" customWidth="1"/>
    <col min="13578" max="13830" width="9.140625" style="19"/>
    <col min="13831" max="13831" width="11" style="19" bestFit="1" customWidth="1"/>
    <col min="13832" max="13832" width="9.140625" style="19"/>
    <col min="13833" max="13833" width="11" style="19" bestFit="1" customWidth="1"/>
    <col min="13834" max="14086" width="9.140625" style="19"/>
    <col min="14087" max="14087" width="11" style="19" bestFit="1" customWidth="1"/>
    <col min="14088" max="14088" width="9.140625" style="19"/>
    <col min="14089" max="14089" width="11" style="19" bestFit="1" customWidth="1"/>
    <col min="14090" max="14342" width="9.140625" style="19"/>
    <col min="14343" max="14343" width="11" style="19" bestFit="1" customWidth="1"/>
    <col min="14344" max="14344" width="9.140625" style="19"/>
    <col min="14345" max="14345" width="11" style="19" bestFit="1" customWidth="1"/>
    <col min="14346" max="14598" width="9.140625" style="19"/>
    <col min="14599" max="14599" width="11" style="19" bestFit="1" customWidth="1"/>
    <col min="14600" max="14600" width="9.140625" style="19"/>
    <col min="14601" max="14601" width="11" style="19" bestFit="1" customWidth="1"/>
    <col min="14602" max="14854" width="9.140625" style="19"/>
    <col min="14855" max="14855" width="11" style="19" bestFit="1" customWidth="1"/>
    <col min="14856" max="14856" width="9.140625" style="19"/>
    <col min="14857" max="14857" width="11" style="19" bestFit="1" customWidth="1"/>
    <col min="14858" max="15110" width="9.140625" style="19"/>
    <col min="15111" max="15111" width="11" style="19" bestFit="1" customWidth="1"/>
    <col min="15112" max="15112" width="9.140625" style="19"/>
    <col min="15113" max="15113" width="11" style="19" bestFit="1" customWidth="1"/>
    <col min="15114" max="15366" width="9.140625" style="19"/>
    <col min="15367" max="15367" width="11" style="19" bestFit="1" customWidth="1"/>
    <col min="15368" max="15368" width="9.140625" style="19"/>
    <col min="15369" max="15369" width="11" style="19" bestFit="1" customWidth="1"/>
    <col min="15370" max="15622" width="9.140625" style="19"/>
    <col min="15623" max="15623" width="11" style="19" bestFit="1" customWidth="1"/>
    <col min="15624" max="15624" width="9.140625" style="19"/>
    <col min="15625" max="15625" width="11" style="19" bestFit="1" customWidth="1"/>
    <col min="15626" max="15878" width="9.140625" style="19"/>
    <col min="15879" max="15879" width="11" style="19" bestFit="1" customWidth="1"/>
    <col min="15880" max="15880" width="9.140625" style="19"/>
    <col min="15881" max="15881" width="11" style="19" bestFit="1" customWidth="1"/>
    <col min="15882" max="16134" width="9.140625" style="19"/>
    <col min="16135" max="16135" width="11" style="19" bestFit="1" customWidth="1"/>
    <col min="16136" max="16136" width="9.140625" style="19"/>
    <col min="16137" max="16137" width="11" style="19" bestFit="1" customWidth="1"/>
    <col min="16138" max="16384" width="9.140625" style="19"/>
  </cols>
  <sheetData>
    <row r="1" spans="1:3" x14ac:dyDescent="0.25">
      <c r="A1" s="23" t="s">
        <v>18</v>
      </c>
    </row>
    <row r="3" spans="1:3" x14ac:dyDescent="0.25">
      <c r="A3" s="19" t="s">
        <v>26</v>
      </c>
    </row>
    <row r="4" spans="1:3" x14ac:dyDescent="0.25">
      <c r="B4" s="22" t="s">
        <v>17</v>
      </c>
      <c r="C4" s="22" t="s">
        <v>16</v>
      </c>
    </row>
    <row r="5" spans="1:3" x14ac:dyDescent="0.25">
      <c r="B5" s="21">
        <v>70</v>
      </c>
      <c r="C5" s="20">
        <v>400</v>
      </c>
    </row>
    <row r="6" spans="1:3" x14ac:dyDescent="0.25">
      <c r="B6" s="21">
        <v>80</v>
      </c>
      <c r="C6" s="20">
        <v>300</v>
      </c>
    </row>
    <row r="7" spans="1:3" x14ac:dyDescent="0.25">
      <c r="B7" s="21">
        <v>65</v>
      </c>
      <c r="C7" s="20">
        <v>460</v>
      </c>
    </row>
    <row r="8" spans="1:3" x14ac:dyDescent="0.25">
      <c r="B8" s="21">
        <v>75</v>
      </c>
      <c r="C8" s="20">
        <v>355</v>
      </c>
    </row>
    <row r="9" spans="1:3" x14ac:dyDescent="0.25">
      <c r="B9" s="21">
        <v>85</v>
      </c>
      <c r="C9" s="20">
        <v>275</v>
      </c>
    </row>
  </sheetData>
  <printOptions headings="1" gridLines="1"/>
  <pageMargins left="0.75" right="0.75" top="1" bottom="1" header="0.5" footer="0.5"/>
  <pageSetup scale="58" orientation="portrait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4" sqref="D14"/>
    </sheetView>
  </sheetViews>
  <sheetFormatPr defaultRowHeight="15" x14ac:dyDescent="0.25"/>
  <cols>
    <col min="2" max="2" width="13.28515625" customWidth="1"/>
    <col min="5" max="5" width="9.140625" customWidth="1"/>
    <col min="7" max="7" width="18.140625" customWidth="1"/>
    <col min="9" max="9" width="17.7109375" customWidth="1"/>
  </cols>
  <sheetData>
    <row r="1" spans="1:10" x14ac:dyDescent="0.25">
      <c r="A1" s="25" t="s">
        <v>19</v>
      </c>
      <c r="F1" s="31" t="s">
        <v>27</v>
      </c>
      <c r="G1" s="31"/>
      <c r="H1" s="31" t="s">
        <v>29</v>
      </c>
      <c r="I1" s="31"/>
      <c r="J1" s="28"/>
    </row>
    <row r="2" spans="1:10" x14ac:dyDescent="0.25">
      <c r="A2" t="s">
        <v>20</v>
      </c>
      <c r="D2" s="22" t="s">
        <v>17</v>
      </c>
      <c r="E2" s="22" t="s">
        <v>16</v>
      </c>
      <c r="F2" t="s">
        <v>20</v>
      </c>
      <c r="G2" t="s">
        <v>28</v>
      </c>
      <c r="H2" t="s">
        <v>20</v>
      </c>
      <c r="I2" t="s">
        <v>28</v>
      </c>
    </row>
    <row r="3" spans="1:10" x14ac:dyDescent="0.25">
      <c r="A3" t="s">
        <v>21</v>
      </c>
      <c r="B3">
        <v>1063</v>
      </c>
      <c r="D3" s="21">
        <v>70</v>
      </c>
      <c r="E3" s="20">
        <v>400</v>
      </c>
      <c r="F3" s="27">
        <f>$B$4*D3+$B$3</f>
        <v>405</v>
      </c>
      <c r="G3" s="27">
        <f>$B$6*D3^$B$7</f>
        <v>400.13252980600134</v>
      </c>
      <c r="H3" s="29">
        <f>ABS($E3-F3)/$E3</f>
        <v>1.2500000000000001E-2</v>
      </c>
      <c r="I3" s="29">
        <f>ABS($E3-G3)/$E3</f>
        <v>3.3132451500335948E-4</v>
      </c>
    </row>
    <row r="4" spans="1:10" x14ac:dyDescent="0.25">
      <c r="A4" t="s">
        <v>22</v>
      </c>
      <c r="B4">
        <v>-9.4</v>
      </c>
      <c r="D4" s="21">
        <v>80</v>
      </c>
      <c r="E4" s="20">
        <v>300</v>
      </c>
      <c r="F4" s="27">
        <f>$B$4*D4+$B$3</f>
        <v>311</v>
      </c>
      <c r="G4" s="27">
        <f>$B$6*D4^$B$7</f>
        <v>307.82768484708851</v>
      </c>
      <c r="H4" s="29">
        <f t="shared" ref="H4:H6" si="0">ABS($E4-F4)/$E4</f>
        <v>3.6666666666666667E-2</v>
      </c>
      <c r="I4" s="29">
        <f t="shared" ref="I4:I6" si="1">ABS($E4-G4)/$E4</f>
        <v>2.6092282823628351E-2</v>
      </c>
    </row>
    <row r="5" spans="1:10" ht="15.75" x14ac:dyDescent="0.25">
      <c r="A5" s="24" t="s">
        <v>23</v>
      </c>
      <c r="D5" s="21">
        <v>65</v>
      </c>
      <c r="E5" s="20">
        <v>460</v>
      </c>
      <c r="F5" s="27">
        <f>$B$4*D5+$B$3</f>
        <v>452</v>
      </c>
      <c r="G5" s="27">
        <f>$B$6*D5^$B$7</f>
        <v>462.82262163258218</v>
      </c>
      <c r="H5" s="29">
        <f t="shared" si="0"/>
        <v>1.7391304347826087E-2</v>
      </c>
      <c r="I5" s="29">
        <f t="shared" si="1"/>
        <v>6.136133983874313E-3</v>
      </c>
    </row>
    <row r="6" spans="1:10" x14ac:dyDescent="0.25">
      <c r="A6" s="22" t="s">
        <v>24</v>
      </c>
      <c r="B6">
        <v>1682582.666</v>
      </c>
      <c r="D6" s="21">
        <v>75</v>
      </c>
      <c r="E6" s="20">
        <v>355</v>
      </c>
      <c r="F6" s="27">
        <f>$B$4*D6+$B$3</f>
        <v>358</v>
      </c>
      <c r="G6" s="27">
        <f>$B$6*D6^$B$7</f>
        <v>349.42670197497779</v>
      </c>
      <c r="H6" s="29">
        <f t="shared" si="0"/>
        <v>8.4507042253521118E-3</v>
      </c>
      <c r="I6" s="29">
        <f t="shared" si="1"/>
        <v>1.5699431056400596E-2</v>
      </c>
    </row>
    <row r="7" spans="1:10" x14ac:dyDescent="0.25">
      <c r="A7" s="22" t="s">
        <v>25</v>
      </c>
      <c r="B7">
        <v>-1.964</v>
      </c>
      <c r="D7" s="21">
        <v>85</v>
      </c>
      <c r="E7" s="20">
        <v>275</v>
      </c>
      <c r="F7" s="27">
        <f>$B$4*D7+$B$3</f>
        <v>264</v>
      </c>
      <c r="G7" s="27">
        <f>$B$6*D7^$B$7</f>
        <v>273.27357629703442</v>
      </c>
      <c r="H7" s="29">
        <f>ABS($E7-F7)/$E7</f>
        <v>0.04</v>
      </c>
      <c r="I7" s="29">
        <f>ABS($E7-G7)/$E7</f>
        <v>6.277904374420276E-3</v>
      </c>
    </row>
    <row r="9" spans="1:10" x14ac:dyDescent="0.25">
      <c r="G9" s="25" t="s">
        <v>30</v>
      </c>
      <c r="H9" s="29">
        <f>SUM(H3:H7)/5</f>
        <v>2.3001735047968975E-2</v>
      </c>
      <c r="I9" s="29">
        <f>SUM(I3:I7)/5</f>
        <v>1.0907415350665379E-2</v>
      </c>
    </row>
    <row r="11" spans="1:10" x14ac:dyDescent="0.25">
      <c r="C11" s="26"/>
      <c r="D11" s="26"/>
    </row>
  </sheetData>
  <mergeCells count="2">
    <mergeCell ref="F1:G1"/>
    <mergeCell ref="H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workbookViewId="0">
      <selection activeCell="G12" sqref="G12"/>
    </sheetView>
  </sheetViews>
  <sheetFormatPr defaultRowHeight="15" x14ac:dyDescent="0.25"/>
  <cols>
    <col min="1" max="1" width="24.42578125" style="19" customWidth="1"/>
    <col min="2" max="2" width="11.42578125" style="19" customWidth="1"/>
    <col min="3" max="3" width="11" style="19" customWidth="1"/>
    <col min="4" max="4" width="13.28515625" style="19" customWidth="1"/>
    <col min="5" max="5" width="9.140625" style="19"/>
    <col min="6" max="6" width="11.140625" style="19" customWidth="1"/>
    <col min="7" max="256" width="9.140625" style="19"/>
    <col min="257" max="257" width="20.28515625" style="19" customWidth="1"/>
    <col min="258" max="258" width="11.42578125" style="19" customWidth="1"/>
    <col min="259" max="259" width="11" style="19" customWidth="1"/>
    <col min="260" max="260" width="13.28515625" style="19" customWidth="1"/>
    <col min="261" max="261" width="9.140625" style="19"/>
    <col min="262" max="262" width="10.7109375" style="19" customWidth="1"/>
    <col min="263" max="512" width="9.140625" style="19"/>
    <col min="513" max="513" width="20.28515625" style="19" customWidth="1"/>
    <col min="514" max="514" width="11.42578125" style="19" customWidth="1"/>
    <col min="515" max="515" width="11" style="19" customWidth="1"/>
    <col min="516" max="516" width="13.28515625" style="19" customWidth="1"/>
    <col min="517" max="517" width="9.140625" style="19"/>
    <col min="518" max="518" width="10.7109375" style="19" customWidth="1"/>
    <col min="519" max="768" width="9.140625" style="19"/>
    <col min="769" max="769" width="20.28515625" style="19" customWidth="1"/>
    <col min="770" max="770" width="11.42578125" style="19" customWidth="1"/>
    <col min="771" max="771" width="11" style="19" customWidth="1"/>
    <col min="772" max="772" width="13.28515625" style="19" customWidth="1"/>
    <col min="773" max="773" width="9.140625" style="19"/>
    <col min="774" max="774" width="10.7109375" style="19" customWidth="1"/>
    <col min="775" max="1024" width="9.140625" style="19"/>
    <col min="1025" max="1025" width="20.28515625" style="19" customWidth="1"/>
    <col min="1026" max="1026" width="11.42578125" style="19" customWidth="1"/>
    <col min="1027" max="1027" width="11" style="19" customWidth="1"/>
    <col min="1028" max="1028" width="13.28515625" style="19" customWidth="1"/>
    <col min="1029" max="1029" width="9.140625" style="19"/>
    <col min="1030" max="1030" width="10.7109375" style="19" customWidth="1"/>
    <col min="1031" max="1280" width="9.140625" style="19"/>
    <col min="1281" max="1281" width="20.28515625" style="19" customWidth="1"/>
    <col min="1282" max="1282" width="11.42578125" style="19" customWidth="1"/>
    <col min="1283" max="1283" width="11" style="19" customWidth="1"/>
    <col min="1284" max="1284" width="13.28515625" style="19" customWidth="1"/>
    <col min="1285" max="1285" width="9.140625" style="19"/>
    <col min="1286" max="1286" width="10.7109375" style="19" customWidth="1"/>
    <col min="1287" max="1536" width="9.140625" style="19"/>
    <col min="1537" max="1537" width="20.28515625" style="19" customWidth="1"/>
    <col min="1538" max="1538" width="11.42578125" style="19" customWidth="1"/>
    <col min="1539" max="1539" width="11" style="19" customWidth="1"/>
    <col min="1540" max="1540" width="13.28515625" style="19" customWidth="1"/>
    <col min="1541" max="1541" width="9.140625" style="19"/>
    <col min="1542" max="1542" width="10.7109375" style="19" customWidth="1"/>
    <col min="1543" max="1792" width="9.140625" style="19"/>
    <col min="1793" max="1793" width="20.28515625" style="19" customWidth="1"/>
    <col min="1794" max="1794" width="11.42578125" style="19" customWidth="1"/>
    <col min="1795" max="1795" width="11" style="19" customWidth="1"/>
    <col min="1796" max="1796" width="13.28515625" style="19" customWidth="1"/>
    <col min="1797" max="1797" width="9.140625" style="19"/>
    <col min="1798" max="1798" width="10.7109375" style="19" customWidth="1"/>
    <col min="1799" max="2048" width="9.140625" style="19"/>
    <col min="2049" max="2049" width="20.28515625" style="19" customWidth="1"/>
    <col min="2050" max="2050" width="11.42578125" style="19" customWidth="1"/>
    <col min="2051" max="2051" width="11" style="19" customWidth="1"/>
    <col min="2052" max="2052" width="13.28515625" style="19" customWidth="1"/>
    <col min="2053" max="2053" width="9.140625" style="19"/>
    <col min="2054" max="2054" width="10.7109375" style="19" customWidth="1"/>
    <col min="2055" max="2304" width="9.140625" style="19"/>
    <col min="2305" max="2305" width="20.28515625" style="19" customWidth="1"/>
    <col min="2306" max="2306" width="11.42578125" style="19" customWidth="1"/>
    <col min="2307" max="2307" width="11" style="19" customWidth="1"/>
    <col min="2308" max="2308" width="13.28515625" style="19" customWidth="1"/>
    <col min="2309" max="2309" width="9.140625" style="19"/>
    <col min="2310" max="2310" width="10.7109375" style="19" customWidth="1"/>
    <col min="2311" max="2560" width="9.140625" style="19"/>
    <col min="2561" max="2561" width="20.28515625" style="19" customWidth="1"/>
    <col min="2562" max="2562" width="11.42578125" style="19" customWidth="1"/>
    <col min="2563" max="2563" width="11" style="19" customWidth="1"/>
    <col min="2564" max="2564" width="13.28515625" style="19" customWidth="1"/>
    <col min="2565" max="2565" width="9.140625" style="19"/>
    <col min="2566" max="2566" width="10.7109375" style="19" customWidth="1"/>
    <col min="2567" max="2816" width="9.140625" style="19"/>
    <col min="2817" max="2817" width="20.28515625" style="19" customWidth="1"/>
    <col min="2818" max="2818" width="11.42578125" style="19" customWidth="1"/>
    <col min="2819" max="2819" width="11" style="19" customWidth="1"/>
    <col min="2820" max="2820" width="13.28515625" style="19" customWidth="1"/>
    <col min="2821" max="2821" width="9.140625" style="19"/>
    <col min="2822" max="2822" width="10.7109375" style="19" customWidth="1"/>
    <col min="2823" max="3072" width="9.140625" style="19"/>
    <col min="3073" max="3073" width="20.28515625" style="19" customWidth="1"/>
    <col min="3074" max="3074" width="11.42578125" style="19" customWidth="1"/>
    <col min="3075" max="3075" width="11" style="19" customWidth="1"/>
    <col min="3076" max="3076" width="13.28515625" style="19" customWidth="1"/>
    <col min="3077" max="3077" width="9.140625" style="19"/>
    <col min="3078" max="3078" width="10.7109375" style="19" customWidth="1"/>
    <col min="3079" max="3328" width="9.140625" style="19"/>
    <col min="3329" max="3329" width="20.28515625" style="19" customWidth="1"/>
    <col min="3330" max="3330" width="11.42578125" style="19" customWidth="1"/>
    <col min="3331" max="3331" width="11" style="19" customWidth="1"/>
    <col min="3332" max="3332" width="13.28515625" style="19" customWidth="1"/>
    <col min="3333" max="3333" width="9.140625" style="19"/>
    <col min="3334" max="3334" width="10.7109375" style="19" customWidth="1"/>
    <col min="3335" max="3584" width="9.140625" style="19"/>
    <col min="3585" max="3585" width="20.28515625" style="19" customWidth="1"/>
    <col min="3586" max="3586" width="11.42578125" style="19" customWidth="1"/>
    <col min="3587" max="3587" width="11" style="19" customWidth="1"/>
    <col min="3588" max="3588" width="13.28515625" style="19" customWidth="1"/>
    <col min="3589" max="3589" width="9.140625" style="19"/>
    <col min="3590" max="3590" width="10.7109375" style="19" customWidth="1"/>
    <col min="3591" max="3840" width="9.140625" style="19"/>
    <col min="3841" max="3841" width="20.28515625" style="19" customWidth="1"/>
    <col min="3842" max="3842" width="11.42578125" style="19" customWidth="1"/>
    <col min="3843" max="3843" width="11" style="19" customWidth="1"/>
    <col min="3844" max="3844" width="13.28515625" style="19" customWidth="1"/>
    <col min="3845" max="3845" width="9.140625" style="19"/>
    <col min="3846" max="3846" width="10.7109375" style="19" customWidth="1"/>
    <col min="3847" max="4096" width="9.140625" style="19"/>
    <col min="4097" max="4097" width="20.28515625" style="19" customWidth="1"/>
    <col min="4098" max="4098" width="11.42578125" style="19" customWidth="1"/>
    <col min="4099" max="4099" width="11" style="19" customWidth="1"/>
    <col min="4100" max="4100" width="13.28515625" style="19" customWidth="1"/>
    <col min="4101" max="4101" width="9.140625" style="19"/>
    <col min="4102" max="4102" width="10.7109375" style="19" customWidth="1"/>
    <col min="4103" max="4352" width="9.140625" style="19"/>
    <col min="4353" max="4353" width="20.28515625" style="19" customWidth="1"/>
    <col min="4354" max="4354" width="11.42578125" style="19" customWidth="1"/>
    <col min="4355" max="4355" width="11" style="19" customWidth="1"/>
    <col min="4356" max="4356" width="13.28515625" style="19" customWidth="1"/>
    <col min="4357" max="4357" width="9.140625" style="19"/>
    <col min="4358" max="4358" width="10.7109375" style="19" customWidth="1"/>
    <col min="4359" max="4608" width="9.140625" style="19"/>
    <col min="4609" max="4609" width="20.28515625" style="19" customWidth="1"/>
    <col min="4610" max="4610" width="11.42578125" style="19" customWidth="1"/>
    <col min="4611" max="4611" width="11" style="19" customWidth="1"/>
    <col min="4612" max="4612" width="13.28515625" style="19" customWidth="1"/>
    <col min="4613" max="4613" width="9.140625" style="19"/>
    <col min="4614" max="4614" width="10.7109375" style="19" customWidth="1"/>
    <col min="4615" max="4864" width="9.140625" style="19"/>
    <col min="4865" max="4865" width="20.28515625" style="19" customWidth="1"/>
    <col min="4866" max="4866" width="11.42578125" style="19" customWidth="1"/>
    <col min="4867" max="4867" width="11" style="19" customWidth="1"/>
    <col min="4868" max="4868" width="13.28515625" style="19" customWidth="1"/>
    <col min="4869" max="4869" width="9.140625" style="19"/>
    <col min="4870" max="4870" width="10.7109375" style="19" customWidth="1"/>
    <col min="4871" max="5120" width="9.140625" style="19"/>
    <col min="5121" max="5121" width="20.28515625" style="19" customWidth="1"/>
    <col min="5122" max="5122" width="11.42578125" style="19" customWidth="1"/>
    <col min="5123" max="5123" width="11" style="19" customWidth="1"/>
    <col min="5124" max="5124" width="13.28515625" style="19" customWidth="1"/>
    <col min="5125" max="5125" width="9.140625" style="19"/>
    <col min="5126" max="5126" width="10.7109375" style="19" customWidth="1"/>
    <col min="5127" max="5376" width="9.140625" style="19"/>
    <col min="5377" max="5377" width="20.28515625" style="19" customWidth="1"/>
    <col min="5378" max="5378" width="11.42578125" style="19" customWidth="1"/>
    <col min="5379" max="5379" width="11" style="19" customWidth="1"/>
    <col min="5380" max="5380" width="13.28515625" style="19" customWidth="1"/>
    <col min="5381" max="5381" width="9.140625" style="19"/>
    <col min="5382" max="5382" width="10.7109375" style="19" customWidth="1"/>
    <col min="5383" max="5632" width="9.140625" style="19"/>
    <col min="5633" max="5633" width="20.28515625" style="19" customWidth="1"/>
    <col min="5634" max="5634" width="11.42578125" style="19" customWidth="1"/>
    <col min="5635" max="5635" width="11" style="19" customWidth="1"/>
    <col min="5636" max="5636" width="13.28515625" style="19" customWidth="1"/>
    <col min="5637" max="5637" width="9.140625" style="19"/>
    <col min="5638" max="5638" width="10.7109375" style="19" customWidth="1"/>
    <col min="5639" max="5888" width="9.140625" style="19"/>
    <col min="5889" max="5889" width="20.28515625" style="19" customWidth="1"/>
    <col min="5890" max="5890" width="11.42578125" style="19" customWidth="1"/>
    <col min="5891" max="5891" width="11" style="19" customWidth="1"/>
    <col min="5892" max="5892" width="13.28515625" style="19" customWidth="1"/>
    <col min="5893" max="5893" width="9.140625" style="19"/>
    <col min="5894" max="5894" width="10.7109375" style="19" customWidth="1"/>
    <col min="5895" max="6144" width="9.140625" style="19"/>
    <col min="6145" max="6145" width="20.28515625" style="19" customWidth="1"/>
    <col min="6146" max="6146" width="11.42578125" style="19" customWidth="1"/>
    <col min="6147" max="6147" width="11" style="19" customWidth="1"/>
    <col min="6148" max="6148" width="13.28515625" style="19" customWidth="1"/>
    <col min="6149" max="6149" width="9.140625" style="19"/>
    <col min="6150" max="6150" width="10.7109375" style="19" customWidth="1"/>
    <col min="6151" max="6400" width="9.140625" style="19"/>
    <col min="6401" max="6401" width="20.28515625" style="19" customWidth="1"/>
    <col min="6402" max="6402" width="11.42578125" style="19" customWidth="1"/>
    <col min="6403" max="6403" width="11" style="19" customWidth="1"/>
    <col min="6404" max="6404" width="13.28515625" style="19" customWidth="1"/>
    <col min="6405" max="6405" width="9.140625" style="19"/>
    <col min="6406" max="6406" width="10.7109375" style="19" customWidth="1"/>
    <col min="6407" max="6656" width="9.140625" style="19"/>
    <col min="6657" max="6657" width="20.28515625" style="19" customWidth="1"/>
    <col min="6658" max="6658" width="11.42578125" style="19" customWidth="1"/>
    <col min="6659" max="6659" width="11" style="19" customWidth="1"/>
    <col min="6660" max="6660" width="13.28515625" style="19" customWidth="1"/>
    <col min="6661" max="6661" width="9.140625" style="19"/>
    <col min="6662" max="6662" width="10.7109375" style="19" customWidth="1"/>
    <col min="6663" max="6912" width="9.140625" style="19"/>
    <col min="6913" max="6913" width="20.28515625" style="19" customWidth="1"/>
    <col min="6914" max="6914" width="11.42578125" style="19" customWidth="1"/>
    <col min="6915" max="6915" width="11" style="19" customWidth="1"/>
    <col min="6916" max="6916" width="13.28515625" style="19" customWidth="1"/>
    <col min="6917" max="6917" width="9.140625" style="19"/>
    <col min="6918" max="6918" width="10.7109375" style="19" customWidth="1"/>
    <col min="6919" max="7168" width="9.140625" style="19"/>
    <col min="7169" max="7169" width="20.28515625" style="19" customWidth="1"/>
    <col min="7170" max="7170" width="11.42578125" style="19" customWidth="1"/>
    <col min="7171" max="7171" width="11" style="19" customWidth="1"/>
    <col min="7172" max="7172" width="13.28515625" style="19" customWidth="1"/>
    <col min="7173" max="7173" width="9.140625" style="19"/>
    <col min="7174" max="7174" width="10.7109375" style="19" customWidth="1"/>
    <col min="7175" max="7424" width="9.140625" style="19"/>
    <col min="7425" max="7425" width="20.28515625" style="19" customWidth="1"/>
    <col min="7426" max="7426" width="11.42578125" style="19" customWidth="1"/>
    <col min="7427" max="7427" width="11" style="19" customWidth="1"/>
    <col min="7428" max="7428" width="13.28515625" style="19" customWidth="1"/>
    <col min="7429" max="7429" width="9.140625" style="19"/>
    <col min="7430" max="7430" width="10.7109375" style="19" customWidth="1"/>
    <col min="7431" max="7680" width="9.140625" style="19"/>
    <col min="7681" max="7681" width="20.28515625" style="19" customWidth="1"/>
    <col min="7682" max="7682" width="11.42578125" style="19" customWidth="1"/>
    <col min="7683" max="7683" width="11" style="19" customWidth="1"/>
    <col min="7684" max="7684" width="13.28515625" style="19" customWidth="1"/>
    <col min="7685" max="7685" width="9.140625" style="19"/>
    <col min="7686" max="7686" width="10.7109375" style="19" customWidth="1"/>
    <col min="7687" max="7936" width="9.140625" style="19"/>
    <col min="7937" max="7937" width="20.28515625" style="19" customWidth="1"/>
    <col min="7938" max="7938" width="11.42578125" style="19" customWidth="1"/>
    <col min="7939" max="7939" width="11" style="19" customWidth="1"/>
    <col min="7940" max="7940" width="13.28515625" style="19" customWidth="1"/>
    <col min="7941" max="7941" width="9.140625" style="19"/>
    <col min="7942" max="7942" width="10.7109375" style="19" customWidth="1"/>
    <col min="7943" max="8192" width="9.140625" style="19"/>
    <col min="8193" max="8193" width="20.28515625" style="19" customWidth="1"/>
    <col min="8194" max="8194" width="11.42578125" style="19" customWidth="1"/>
    <col min="8195" max="8195" width="11" style="19" customWidth="1"/>
    <col min="8196" max="8196" width="13.28515625" style="19" customWidth="1"/>
    <col min="8197" max="8197" width="9.140625" style="19"/>
    <col min="8198" max="8198" width="10.7109375" style="19" customWidth="1"/>
    <col min="8199" max="8448" width="9.140625" style="19"/>
    <col min="8449" max="8449" width="20.28515625" style="19" customWidth="1"/>
    <col min="8450" max="8450" width="11.42578125" style="19" customWidth="1"/>
    <col min="8451" max="8451" width="11" style="19" customWidth="1"/>
    <col min="8452" max="8452" width="13.28515625" style="19" customWidth="1"/>
    <col min="8453" max="8453" width="9.140625" style="19"/>
    <col min="8454" max="8454" width="10.7109375" style="19" customWidth="1"/>
    <col min="8455" max="8704" width="9.140625" style="19"/>
    <col min="8705" max="8705" width="20.28515625" style="19" customWidth="1"/>
    <col min="8706" max="8706" width="11.42578125" style="19" customWidth="1"/>
    <col min="8707" max="8707" width="11" style="19" customWidth="1"/>
    <col min="8708" max="8708" width="13.28515625" style="19" customWidth="1"/>
    <col min="8709" max="8709" width="9.140625" style="19"/>
    <col min="8710" max="8710" width="10.7109375" style="19" customWidth="1"/>
    <col min="8711" max="8960" width="9.140625" style="19"/>
    <col min="8961" max="8961" width="20.28515625" style="19" customWidth="1"/>
    <col min="8962" max="8962" width="11.42578125" style="19" customWidth="1"/>
    <col min="8963" max="8963" width="11" style="19" customWidth="1"/>
    <col min="8964" max="8964" width="13.28515625" style="19" customWidth="1"/>
    <col min="8965" max="8965" width="9.140625" style="19"/>
    <col min="8966" max="8966" width="10.7109375" style="19" customWidth="1"/>
    <col min="8967" max="9216" width="9.140625" style="19"/>
    <col min="9217" max="9217" width="20.28515625" style="19" customWidth="1"/>
    <col min="9218" max="9218" width="11.42578125" style="19" customWidth="1"/>
    <col min="9219" max="9219" width="11" style="19" customWidth="1"/>
    <col min="9220" max="9220" width="13.28515625" style="19" customWidth="1"/>
    <col min="9221" max="9221" width="9.140625" style="19"/>
    <col min="9222" max="9222" width="10.7109375" style="19" customWidth="1"/>
    <col min="9223" max="9472" width="9.140625" style="19"/>
    <col min="9473" max="9473" width="20.28515625" style="19" customWidth="1"/>
    <col min="9474" max="9474" width="11.42578125" style="19" customWidth="1"/>
    <col min="9475" max="9475" width="11" style="19" customWidth="1"/>
    <col min="9476" max="9476" width="13.28515625" style="19" customWidth="1"/>
    <col min="9477" max="9477" width="9.140625" style="19"/>
    <col min="9478" max="9478" width="10.7109375" style="19" customWidth="1"/>
    <col min="9479" max="9728" width="9.140625" style="19"/>
    <col min="9729" max="9729" width="20.28515625" style="19" customWidth="1"/>
    <col min="9730" max="9730" width="11.42578125" style="19" customWidth="1"/>
    <col min="9731" max="9731" width="11" style="19" customWidth="1"/>
    <col min="9732" max="9732" width="13.28515625" style="19" customWidth="1"/>
    <col min="9733" max="9733" width="9.140625" style="19"/>
    <col min="9734" max="9734" width="10.7109375" style="19" customWidth="1"/>
    <col min="9735" max="9984" width="9.140625" style="19"/>
    <col min="9985" max="9985" width="20.28515625" style="19" customWidth="1"/>
    <col min="9986" max="9986" width="11.42578125" style="19" customWidth="1"/>
    <col min="9987" max="9987" width="11" style="19" customWidth="1"/>
    <col min="9988" max="9988" width="13.28515625" style="19" customWidth="1"/>
    <col min="9989" max="9989" width="9.140625" style="19"/>
    <col min="9990" max="9990" width="10.7109375" style="19" customWidth="1"/>
    <col min="9991" max="10240" width="9.140625" style="19"/>
    <col min="10241" max="10241" width="20.28515625" style="19" customWidth="1"/>
    <col min="10242" max="10242" width="11.42578125" style="19" customWidth="1"/>
    <col min="10243" max="10243" width="11" style="19" customWidth="1"/>
    <col min="10244" max="10244" width="13.28515625" style="19" customWidth="1"/>
    <col min="10245" max="10245" width="9.140625" style="19"/>
    <col min="10246" max="10246" width="10.7109375" style="19" customWidth="1"/>
    <col min="10247" max="10496" width="9.140625" style="19"/>
    <col min="10497" max="10497" width="20.28515625" style="19" customWidth="1"/>
    <col min="10498" max="10498" width="11.42578125" style="19" customWidth="1"/>
    <col min="10499" max="10499" width="11" style="19" customWidth="1"/>
    <col min="10500" max="10500" width="13.28515625" style="19" customWidth="1"/>
    <col min="10501" max="10501" width="9.140625" style="19"/>
    <col min="10502" max="10502" width="10.7109375" style="19" customWidth="1"/>
    <col min="10503" max="10752" width="9.140625" style="19"/>
    <col min="10753" max="10753" width="20.28515625" style="19" customWidth="1"/>
    <col min="10754" max="10754" width="11.42578125" style="19" customWidth="1"/>
    <col min="10755" max="10755" width="11" style="19" customWidth="1"/>
    <col min="10756" max="10756" width="13.28515625" style="19" customWidth="1"/>
    <col min="10757" max="10757" width="9.140625" style="19"/>
    <col min="10758" max="10758" width="10.7109375" style="19" customWidth="1"/>
    <col min="10759" max="11008" width="9.140625" style="19"/>
    <col min="11009" max="11009" width="20.28515625" style="19" customWidth="1"/>
    <col min="11010" max="11010" width="11.42578125" style="19" customWidth="1"/>
    <col min="11011" max="11011" width="11" style="19" customWidth="1"/>
    <col min="11012" max="11012" width="13.28515625" style="19" customWidth="1"/>
    <col min="11013" max="11013" width="9.140625" style="19"/>
    <col min="11014" max="11014" width="10.7109375" style="19" customWidth="1"/>
    <col min="11015" max="11264" width="9.140625" style="19"/>
    <col min="11265" max="11265" width="20.28515625" style="19" customWidth="1"/>
    <col min="11266" max="11266" width="11.42578125" style="19" customWidth="1"/>
    <col min="11267" max="11267" width="11" style="19" customWidth="1"/>
    <col min="11268" max="11268" width="13.28515625" style="19" customWidth="1"/>
    <col min="11269" max="11269" width="9.140625" style="19"/>
    <col min="11270" max="11270" width="10.7109375" style="19" customWidth="1"/>
    <col min="11271" max="11520" width="9.140625" style="19"/>
    <col min="11521" max="11521" width="20.28515625" style="19" customWidth="1"/>
    <col min="11522" max="11522" width="11.42578125" style="19" customWidth="1"/>
    <col min="11523" max="11523" width="11" style="19" customWidth="1"/>
    <col min="11524" max="11524" width="13.28515625" style="19" customWidth="1"/>
    <col min="11525" max="11525" width="9.140625" style="19"/>
    <col min="11526" max="11526" width="10.7109375" style="19" customWidth="1"/>
    <col min="11527" max="11776" width="9.140625" style="19"/>
    <col min="11777" max="11777" width="20.28515625" style="19" customWidth="1"/>
    <col min="11778" max="11778" width="11.42578125" style="19" customWidth="1"/>
    <col min="11779" max="11779" width="11" style="19" customWidth="1"/>
    <col min="11780" max="11780" width="13.28515625" style="19" customWidth="1"/>
    <col min="11781" max="11781" width="9.140625" style="19"/>
    <col min="11782" max="11782" width="10.7109375" style="19" customWidth="1"/>
    <col min="11783" max="12032" width="9.140625" style="19"/>
    <col min="12033" max="12033" width="20.28515625" style="19" customWidth="1"/>
    <col min="12034" max="12034" width="11.42578125" style="19" customWidth="1"/>
    <col min="12035" max="12035" width="11" style="19" customWidth="1"/>
    <col min="12036" max="12036" width="13.28515625" style="19" customWidth="1"/>
    <col min="12037" max="12037" width="9.140625" style="19"/>
    <col min="12038" max="12038" width="10.7109375" style="19" customWidth="1"/>
    <col min="12039" max="12288" width="9.140625" style="19"/>
    <col min="12289" max="12289" width="20.28515625" style="19" customWidth="1"/>
    <col min="12290" max="12290" width="11.42578125" style="19" customWidth="1"/>
    <col min="12291" max="12291" width="11" style="19" customWidth="1"/>
    <col min="12292" max="12292" width="13.28515625" style="19" customWidth="1"/>
    <col min="12293" max="12293" width="9.140625" style="19"/>
    <col min="12294" max="12294" width="10.7109375" style="19" customWidth="1"/>
    <col min="12295" max="12544" width="9.140625" style="19"/>
    <col min="12545" max="12545" width="20.28515625" style="19" customWidth="1"/>
    <col min="12546" max="12546" width="11.42578125" style="19" customWidth="1"/>
    <col min="12547" max="12547" width="11" style="19" customWidth="1"/>
    <col min="12548" max="12548" width="13.28515625" style="19" customWidth="1"/>
    <col min="12549" max="12549" width="9.140625" style="19"/>
    <col min="12550" max="12550" width="10.7109375" style="19" customWidth="1"/>
    <col min="12551" max="12800" width="9.140625" style="19"/>
    <col min="12801" max="12801" width="20.28515625" style="19" customWidth="1"/>
    <col min="12802" max="12802" width="11.42578125" style="19" customWidth="1"/>
    <col min="12803" max="12803" width="11" style="19" customWidth="1"/>
    <col min="12804" max="12804" width="13.28515625" style="19" customWidth="1"/>
    <col min="12805" max="12805" width="9.140625" style="19"/>
    <col min="12806" max="12806" width="10.7109375" style="19" customWidth="1"/>
    <col min="12807" max="13056" width="9.140625" style="19"/>
    <col min="13057" max="13057" width="20.28515625" style="19" customWidth="1"/>
    <col min="13058" max="13058" width="11.42578125" style="19" customWidth="1"/>
    <col min="13059" max="13059" width="11" style="19" customWidth="1"/>
    <col min="13060" max="13060" width="13.28515625" style="19" customWidth="1"/>
    <col min="13061" max="13061" width="9.140625" style="19"/>
    <col min="13062" max="13062" width="10.7109375" style="19" customWidth="1"/>
    <col min="13063" max="13312" width="9.140625" style="19"/>
    <col min="13313" max="13313" width="20.28515625" style="19" customWidth="1"/>
    <col min="13314" max="13314" width="11.42578125" style="19" customWidth="1"/>
    <col min="13315" max="13315" width="11" style="19" customWidth="1"/>
    <col min="13316" max="13316" width="13.28515625" style="19" customWidth="1"/>
    <col min="13317" max="13317" width="9.140625" style="19"/>
    <col min="13318" max="13318" width="10.7109375" style="19" customWidth="1"/>
    <col min="13319" max="13568" width="9.140625" style="19"/>
    <col min="13569" max="13569" width="20.28515625" style="19" customWidth="1"/>
    <col min="13570" max="13570" width="11.42578125" style="19" customWidth="1"/>
    <col min="13571" max="13571" width="11" style="19" customWidth="1"/>
    <col min="13572" max="13572" width="13.28515625" style="19" customWidth="1"/>
    <col min="13573" max="13573" width="9.140625" style="19"/>
    <col min="13574" max="13574" width="10.7109375" style="19" customWidth="1"/>
    <col min="13575" max="13824" width="9.140625" style="19"/>
    <col min="13825" max="13825" width="20.28515625" style="19" customWidth="1"/>
    <col min="13826" max="13826" width="11.42578125" style="19" customWidth="1"/>
    <col min="13827" max="13827" width="11" style="19" customWidth="1"/>
    <col min="13828" max="13828" width="13.28515625" style="19" customWidth="1"/>
    <col min="13829" max="13829" width="9.140625" style="19"/>
    <col min="13830" max="13830" width="10.7109375" style="19" customWidth="1"/>
    <col min="13831" max="14080" width="9.140625" style="19"/>
    <col min="14081" max="14081" width="20.28515625" style="19" customWidth="1"/>
    <col min="14082" max="14082" width="11.42578125" style="19" customWidth="1"/>
    <col min="14083" max="14083" width="11" style="19" customWidth="1"/>
    <col min="14084" max="14084" width="13.28515625" style="19" customWidth="1"/>
    <col min="14085" max="14085" width="9.140625" style="19"/>
    <col min="14086" max="14086" width="10.7109375" style="19" customWidth="1"/>
    <col min="14087" max="14336" width="9.140625" style="19"/>
    <col min="14337" max="14337" width="20.28515625" style="19" customWidth="1"/>
    <col min="14338" max="14338" width="11.42578125" style="19" customWidth="1"/>
    <col min="14339" max="14339" width="11" style="19" customWidth="1"/>
    <col min="14340" max="14340" width="13.28515625" style="19" customWidth="1"/>
    <col min="14341" max="14341" width="9.140625" style="19"/>
    <col min="14342" max="14342" width="10.7109375" style="19" customWidth="1"/>
    <col min="14343" max="14592" width="9.140625" style="19"/>
    <col min="14593" max="14593" width="20.28515625" style="19" customWidth="1"/>
    <col min="14594" max="14594" width="11.42578125" style="19" customWidth="1"/>
    <col min="14595" max="14595" width="11" style="19" customWidth="1"/>
    <col min="14596" max="14596" width="13.28515625" style="19" customWidth="1"/>
    <col min="14597" max="14597" width="9.140625" style="19"/>
    <col min="14598" max="14598" width="10.7109375" style="19" customWidth="1"/>
    <col min="14599" max="14848" width="9.140625" style="19"/>
    <col min="14849" max="14849" width="20.28515625" style="19" customWidth="1"/>
    <col min="14850" max="14850" width="11.42578125" style="19" customWidth="1"/>
    <col min="14851" max="14851" width="11" style="19" customWidth="1"/>
    <col min="14852" max="14852" width="13.28515625" style="19" customWidth="1"/>
    <col min="14853" max="14853" width="9.140625" style="19"/>
    <col min="14854" max="14854" width="10.7109375" style="19" customWidth="1"/>
    <col min="14855" max="15104" width="9.140625" style="19"/>
    <col min="15105" max="15105" width="20.28515625" style="19" customWidth="1"/>
    <col min="15106" max="15106" width="11.42578125" style="19" customWidth="1"/>
    <col min="15107" max="15107" width="11" style="19" customWidth="1"/>
    <col min="15108" max="15108" width="13.28515625" style="19" customWidth="1"/>
    <col min="15109" max="15109" width="9.140625" style="19"/>
    <col min="15110" max="15110" width="10.7109375" style="19" customWidth="1"/>
    <col min="15111" max="15360" width="9.140625" style="19"/>
    <col min="15361" max="15361" width="20.28515625" style="19" customWidth="1"/>
    <col min="15362" max="15362" width="11.42578125" style="19" customWidth="1"/>
    <col min="15363" max="15363" width="11" style="19" customWidth="1"/>
    <col min="15364" max="15364" width="13.28515625" style="19" customWidth="1"/>
    <col min="15365" max="15365" width="9.140625" style="19"/>
    <col min="15366" max="15366" width="10.7109375" style="19" customWidth="1"/>
    <col min="15367" max="15616" width="9.140625" style="19"/>
    <col min="15617" max="15617" width="20.28515625" style="19" customWidth="1"/>
    <col min="15618" max="15618" width="11.42578125" style="19" customWidth="1"/>
    <col min="15619" max="15619" width="11" style="19" customWidth="1"/>
    <col min="15620" max="15620" width="13.28515625" style="19" customWidth="1"/>
    <col min="15621" max="15621" width="9.140625" style="19"/>
    <col min="15622" max="15622" width="10.7109375" style="19" customWidth="1"/>
    <col min="15623" max="15872" width="9.140625" style="19"/>
    <col min="15873" max="15873" width="20.28515625" style="19" customWidth="1"/>
    <col min="15874" max="15874" width="11.42578125" style="19" customWidth="1"/>
    <col min="15875" max="15875" width="11" style="19" customWidth="1"/>
    <col min="15876" max="15876" width="13.28515625" style="19" customWidth="1"/>
    <col min="15877" max="15877" width="9.140625" style="19"/>
    <col min="15878" max="15878" width="10.7109375" style="19" customWidth="1"/>
    <col min="15879" max="16128" width="9.140625" style="19"/>
    <col min="16129" max="16129" width="20.28515625" style="19" customWidth="1"/>
    <col min="16130" max="16130" width="11.42578125" style="19" customWidth="1"/>
    <col min="16131" max="16131" width="11" style="19" customWidth="1"/>
    <col min="16132" max="16132" width="13.28515625" style="19" customWidth="1"/>
    <col min="16133" max="16133" width="9.140625" style="19"/>
    <col min="16134" max="16134" width="10.7109375" style="19" customWidth="1"/>
    <col min="16135" max="16384" width="9.140625" style="19"/>
  </cols>
  <sheetData>
    <row r="1" spans="1:7" x14ac:dyDescent="0.25">
      <c r="A1" s="23" t="s">
        <v>31</v>
      </c>
    </row>
    <row r="3" spans="1:7" x14ac:dyDescent="0.25">
      <c r="A3" s="23" t="s">
        <v>32</v>
      </c>
      <c r="F3" s="23"/>
    </row>
    <row r="4" spans="1:7" x14ac:dyDescent="0.25">
      <c r="A4" s="19" t="s">
        <v>24</v>
      </c>
      <c r="B4" s="32">
        <v>155.01744598042595</v>
      </c>
      <c r="F4" s="33"/>
      <c r="G4" s="33"/>
    </row>
    <row r="5" spans="1:7" x14ac:dyDescent="0.25">
      <c r="A5" s="19" t="s">
        <v>33</v>
      </c>
      <c r="B5" s="34">
        <v>1.8143019436011196E-2</v>
      </c>
      <c r="F5" s="33"/>
      <c r="G5" s="33"/>
    </row>
    <row r="7" spans="1:7" x14ac:dyDescent="0.25">
      <c r="A7" s="23" t="s">
        <v>34</v>
      </c>
    </row>
    <row r="8" spans="1:7" x14ac:dyDescent="0.25">
      <c r="A8" s="22" t="s">
        <v>35</v>
      </c>
      <c r="B8" s="22" t="s">
        <v>36</v>
      </c>
      <c r="C8" s="22" t="s">
        <v>37</v>
      </c>
      <c r="D8" s="22" t="s">
        <v>38</v>
      </c>
    </row>
    <row r="9" spans="1:7" x14ac:dyDescent="0.25">
      <c r="A9" s="19">
        <v>1</v>
      </c>
      <c r="B9" s="20">
        <v>4.7</v>
      </c>
      <c r="C9" s="35">
        <f>$B$4*(1-EXP(-$B$5*A9))</f>
        <v>2.787124654419816</v>
      </c>
      <c r="D9" s="35">
        <f>(B9-C9)^2</f>
        <v>3.6590920877285087</v>
      </c>
    </row>
    <row r="10" spans="1:7" x14ac:dyDescent="0.25">
      <c r="A10" s="19">
        <v>8</v>
      </c>
      <c r="B10" s="20">
        <v>22.1</v>
      </c>
      <c r="C10" s="35">
        <f>$B$4*(1-EXP(-$B$5*A10))</f>
        <v>20.943228313707408</v>
      </c>
      <c r="D10" s="35">
        <f>(B10-C10)^2</f>
        <v>1.3381207342082102</v>
      </c>
    </row>
    <row r="11" spans="1:7" x14ac:dyDescent="0.25">
      <c r="A11" s="19">
        <v>20</v>
      </c>
      <c r="B11" s="20">
        <v>48.7</v>
      </c>
      <c r="C11" s="35">
        <f>$B$4*(1-EXP(-$B$5*A11))</f>
        <v>47.174358540262894</v>
      </c>
      <c r="D11" s="35">
        <f>(B11-C11)^2</f>
        <v>2.3275818636687768</v>
      </c>
    </row>
    <row r="12" spans="1:7" x14ac:dyDescent="0.25">
      <c r="A12" s="19">
        <v>50</v>
      </c>
      <c r="B12" s="20">
        <v>90.3</v>
      </c>
      <c r="C12" s="35">
        <f>$B$4*(1-EXP(-$B$5*A12))</f>
        <v>92.441140891386198</v>
      </c>
      <c r="D12" s="35">
        <f>(B12-C12)^2</f>
        <v>4.5844843167660931</v>
      </c>
    </row>
    <row r="13" spans="1:7" x14ac:dyDescent="0.25">
      <c r="A13" s="19">
        <v>100</v>
      </c>
      <c r="B13" s="20">
        <v>130.5</v>
      </c>
      <c r="C13" s="35">
        <f>$B$4*(1-EXP(-$B$5*A13))</f>
        <v>129.75710232148688</v>
      </c>
      <c r="D13" s="35">
        <f>(B13-C13)^2</f>
        <v>0.55189696074017847</v>
      </c>
    </row>
    <row r="14" spans="1:7" x14ac:dyDescent="0.25">
      <c r="C14" s="22"/>
      <c r="D14" s="36">
        <f>SUM(D9:D13)</f>
        <v>12.461175963111767</v>
      </c>
      <c r="F14" s="19" t="s">
        <v>39</v>
      </c>
    </row>
    <row r="16" spans="1:7" x14ac:dyDescent="0.25">
      <c r="A16" s="23"/>
    </row>
    <row r="17" spans="1:2" x14ac:dyDescent="0.25">
      <c r="A17" s="22"/>
      <c r="B17" s="22"/>
    </row>
    <row r="18" spans="1:2" x14ac:dyDescent="0.25">
      <c r="B18" s="35"/>
    </row>
    <row r="19" spans="1:2" x14ac:dyDescent="0.25">
      <c r="B19" s="35"/>
    </row>
    <row r="20" spans="1:2" x14ac:dyDescent="0.25">
      <c r="B20" s="35"/>
    </row>
    <row r="21" spans="1:2" x14ac:dyDescent="0.25">
      <c r="B21" s="35"/>
    </row>
    <row r="22" spans="1:2" x14ac:dyDescent="0.25">
      <c r="B22" s="35"/>
    </row>
    <row r="23" spans="1:2" x14ac:dyDescent="0.25">
      <c r="B23" s="35"/>
    </row>
    <row r="24" spans="1:2" x14ac:dyDescent="0.25">
      <c r="B24" s="35"/>
    </row>
    <row r="25" spans="1:2" x14ac:dyDescent="0.25">
      <c r="B25" s="35"/>
    </row>
    <row r="26" spans="1:2" x14ac:dyDescent="0.25">
      <c r="B26" s="35"/>
    </row>
    <row r="27" spans="1:2" x14ac:dyDescent="0.25">
      <c r="B27" s="35"/>
    </row>
    <row r="28" spans="1:2" x14ac:dyDescent="0.25">
      <c r="B28" s="35"/>
    </row>
    <row r="29" spans="1:2" x14ac:dyDescent="0.25">
      <c r="B29" s="35"/>
    </row>
    <row r="30" spans="1:2" x14ac:dyDescent="0.25">
      <c r="B30" s="35"/>
    </row>
    <row r="31" spans="1:2" x14ac:dyDescent="0.25">
      <c r="B31" s="35"/>
    </row>
    <row r="32" spans="1:2" x14ac:dyDescent="0.25">
      <c r="B32" s="35"/>
    </row>
    <row r="33" spans="2:2" x14ac:dyDescent="0.25">
      <c r="B33" s="35"/>
    </row>
    <row r="34" spans="2:2" x14ac:dyDescent="0.25">
      <c r="B34" s="35"/>
    </row>
    <row r="35" spans="2:2" x14ac:dyDescent="0.25">
      <c r="B35" s="35"/>
    </row>
    <row r="36" spans="2:2" x14ac:dyDescent="0.25">
      <c r="B36" s="35"/>
    </row>
    <row r="37" spans="2:2" x14ac:dyDescent="0.25">
      <c r="B37" s="35"/>
    </row>
    <row r="38" spans="2:2" x14ac:dyDescent="0.25">
      <c r="B38" s="35"/>
    </row>
    <row r="39" spans="2:2" x14ac:dyDescent="0.25">
      <c r="B39" s="35"/>
    </row>
    <row r="40" spans="2:2" x14ac:dyDescent="0.25">
      <c r="B40" s="35"/>
    </row>
    <row r="41" spans="2:2" x14ac:dyDescent="0.25">
      <c r="B41" s="35"/>
    </row>
    <row r="42" spans="2:2" x14ac:dyDescent="0.25">
      <c r="B42" s="35"/>
    </row>
    <row r="43" spans="2:2" x14ac:dyDescent="0.25">
      <c r="B43" s="35"/>
    </row>
    <row r="44" spans="2:2" x14ac:dyDescent="0.25">
      <c r="B44" s="35"/>
    </row>
    <row r="45" spans="2:2" x14ac:dyDescent="0.25">
      <c r="B45" s="35"/>
    </row>
    <row r="46" spans="2:2" x14ac:dyDescent="0.25">
      <c r="B46" s="35"/>
    </row>
    <row r="47" spans="2:2" x14ac:dyDescent="0.25">
      <c r="B47" s="35"/>
    </row>
    <row r="48" spans="2:2" x14ac:dyDescent="0.25">
      <c r="B48" s="35"/>
    </row>
    <row r="49" spans="2:2" x14ac:dyDescent="0.25">
      <c r="B49" s="35"/>
    </row>
    <row r="50" spans="2:2" x14ac:dyDescent="0.25">
      <c r="B50" s="35"/>
    </row>
    <row r="51" spans="2:2" x14ac:dyDescent="0.25">
      <c r="B51" s="35"/>
    </row>
    <row r="52" spans="2:2" x14ac:dyDescent="0.25">
      <c r="B52" s="35"/>
    </row>
    <row r="53" spans="2:2" x14ac:dyDescent="0.25">
      <c r="B53" s="35"/>
    </row>
  </sheetData>
  <printOptions headings="1" gridLines="1"/>
  <pageMargins left="0.75" right="0.75" top="1" bottom="1" header="0.5" footer="0.5"/>
  <pageSetup scale="80" orientation="portrait" horizontalDpi="1200" verticalDpi="1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Ch6Q36</vt:lpstr>
      <vt:lpstr>Ch7Q1-a</vt:lpstr>
      <vt:lpstr>Ch7Q1-b</vt:lpstr>
      <vt:lpstr>Ch7Q16</vt:lpstr>
      <vt:lpstr>Obtained</vt:lpstr>
      <vt:lpstr>Parameters</vt:lpstr>
      <vt:lpstr>Ch6Q36!Print_Area</vt:lpstr>
      <vt:lpstr>Ch7Q16!Print_Area</vt:lpstr>
      <vt:lpstr>'Ch7Q1-a'!Print_Area</vt:lpstr>
      <vt:lpstr>Required</vt:lpstr>
      <vt:lpstr>RMSE</vt:lpstr>
      <vt:lpstr>Rolls_cut</vt:lpstr>
      <vt:lpstr>Total_inches_of_wastes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yingjunpan</cp:lastModifiedBy>
  <cp:lastPrinted>2010-07-09T15:24:07Z</cp:lastPrinted>
  <dcterms:created xsi:type="dcterms:W3CDTF">1999-07-19T17:23:13Z</dcterms:created>
  <dcterms:modified xsi:type="dcterms:W3CDTF">2017-04-16T21:28:13Z</dcterms:modified>
</cp:coreProperties>
</file>