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4-2024.11.04－20：38\"/>
    </mc:Choice>
  </mc:AlternateContent>
  <xr:revisionPtr revIDLastSave="0" documentId="13_ncr:1_{30155F7C-D41C-4DDF-9959-FD1D1EBE1E36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05閱卷評分-甘露" sheetId="5" r:id="rId4"/>
    <sheet name="0205閱卷評分-劉幸怡" sheetId="6" r:id="rId5"/>
  </sheets>
  <definedNames>
    <definedName name="外部資料_1" localSheetId="2" hidden="1">'閱卷評分-Teacher2'!$A$1:$D$41</definedName>
    <definedName name="外部資料_2" localSheetId="3" hidden="1">'0205閱卷評分-甘露'!$A$1:$D$41</definedName>
    <definedName name="外部資料_2" localSheetId="1" hidden="1">'閱卷評分-Teacher1'!$A$1:$D$41</definedName>
    <definedName name="外部資料_3" localSheetId="4" hidden="1">'0205閱卷評分-劉幸怡'!$A$1:$D$41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H30" i="1"/>
  <c r="I30" i="1"/>
  <c r="J30" i="1"/>
  <c r="K30" i="1"/>
  <c r="L30" i="1"/>
  <c r="M30" i="1"/>
  <c r="N30" i="1"/>
  <c r="O30" i="1"/>
  <c r="P30" i="1"/>
  <c r="Q30" i="1"/>
  <c r="C31" i="1"/>
  <c r="G31" i="1" s="1"/>
  <c r="D31" i="1"/>
  <c r="E31" i="1" s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G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40" i="1" l="1"/>
  <c r="G39" i="1"/>
  <c r="E38" i="1"/>
  <c r="G37" i="1"/>
  <c r="G35" i="1"/>
  <c r="E30" i="1"/>
  <c r="G27" i="1"/>
  <c r="G30" i="1"/>
  <c r="G40" i="1"/>
  <c r="G32" i="1"/>
  <c r="G41" i="1"/>
  <c r="G33" i="1"/>
  <c r="G34" i="1"/>
  <c r="G36" i="1"/>
  <c r="G28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66944BD7-F1D9-4010-937B-986BBB3DDC82}" keepAlive="1" name="查詢 - 0205閱卷評分-甘露" description="與活頁簿中 '0205閱卷評分-甘露' 查詢的連接。" type="5" refreshedVersion="8" background="1" saveData="1">
    <dbPr connection="Provider=Microsoft.Mashup.OleDb.1;Data Source=$Workbook$;Location=0205閱卷評分-甘露;Extended Properties=&quot;&quot;" command="SELECT * FROM [0205閱卷評分-甘露]"/>
  </connection>
  <connection id="7" xr16:uid="{C7F995D7-D63C-4C78-A0F4-FA27C2B3CAF8}" keepAlive="1" name="查詢 - 0205閱卷評分-劉幸怡" description="與活頁簿中 '0205閱卷評分-劉幸怡' 查詢的連接。" type="5" refreshedVersion="8" background="1" saveData="1">
    <dbPr connection="Provider=Microsoft.Mashup.OleDb.1;Data Source=$Workbook$;Location=0205閱卷評分-劉幸怡;Extended Properties=&quot;&quot;" command="SELECT * FROM [0205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<sst xmlns="http://schemas.openxmlformats.org/spreadsheetml/2006/main" count="252" uniqueCount="68">
  <si>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</si>
  <si>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</si>
  <si>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</si>
  <si>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</si>
  <si>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</si>
  <si>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</si>
  <si>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</si>
  <si>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</si>
  <si>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</si>
  <si>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</si>
  <si>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</si>
  <si>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</si>
  <si>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</si>
  <si>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</si>
  <si>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</si>
  <si>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</si>
  <si>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</si>
  <si>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</si>
  <si>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</si>
  <si>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</si>
  <si>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</si>
  <si>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</si>
  <si>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</si>
  <si>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</si>
  <si>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</si>
  <si>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</si>
  <si>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</si>
  <si>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02-05-410000755</t>
  </si>
  <si>
    <t>02-05-412110511</t>
  </si>
  <si>
    <t>02-05-412600644</t>
  </si>
  <si>
    <t>02-05-413600049</t>
  </si>
  <si>
    <t>02-05-413600080</t>
  </si>
  <si>
    <t>02-05-413600122</t>
  </si>
  <si>
    <t>02-05-413600163</t>
  </si>
  <si>
    <t>02-05-413600205</t>
  </si>
  <si>
    <t>02-05-413600247</t>
  </si>
  <si>
    <t>02-05-413600288</t>
  </si>
  <si>
    <t>02-05-413600361</t>
  </si>
  <si>
    <t>02-05-413600445</t>
  </si>
  <si>
    <t>02-05-413600486</t>
  </si>
  <si>
    <t>02-05-413600569</t>
  </si>
  <si>
    <t>02-05-413600601</t>
  </si>
  <si>
    <t>02-05-413600643</t>
  </si>
  <si>
    <t>02-05-413600684</t>
  </si>
  <si>
    <t>02-05-413600694</t>
  </si>
  <si>
    <t>02-05-413600726</t>
  </si>
  <si>
    <t>02-05-413600767</t>
  </si>
  <si>
    <t>02-05-413600924</t>
  </si>
  <si>
    <t>02-05-413600965</t>
  </si>
  <si>
    <t>02-05-413601047</t>
  </si>
  <si>
    <t>02-05-413601161</t>
  </si>
  <si>
    <t>02-05-413601286</t>
  </si>
  <si>
    <t>02-05-413601369</t>
  </si>
  <si>
    <t>02-05-413601401</t>
  </si>
  <si>
    <t>02-05-413601443</t>
  </si>
  <si>
    <t>02-05-413601484</t>
  </si>
  <si>
    <t>02-05-413601526</t>
  </si>
  <si>
    <t>02-05-413601567</t>
  </si>
  <si>
    <t>02-05-413601682</t>
  </si>
  <si>
    <t>02-05-413601807</t>
  </si>
  <si>
    <t>02-05-413601849</t>
  </si>
  <si>
    <t>02-05-413601880</t>
  </si>
  <si>
    <t>02-05-413601922</t>
  </si>
  <si>
    <t>02-05-413602003</t>
  </si>
  <si>
    <t>02-05-413602086</t>
  </si>
  <si>
    <t>02-05-413606541</t>
  </si>
  <si>
    <t>02-05-413610328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</si>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</sst>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822533A2-29B4-440D-82F0-622204C7395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B348B7E6-9A94-41BD-950C-2FB570CB2379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1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1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A8DC6-E749-4FEA-9392-56DB79F85CAE}" name="_0205閱卷評分_甘露" displayName="_0205閱卷評分_甘露" ref="A1:H41" tableType="queryTable" totalsRowShown="0">
  <autoFilter ref="A1:H41" xr:uid="{DEFA8DC6-E749-4FEA-9392-56DB79F85CAE}"/>
  <tableColumns count="8">
    <tableColumn id="1" xr3:uid="{51E8B4D2-A56B-4DA1-AA91-765BB72BB4F2}" uniqueName="1" name="Column1" queryTableFieldId="1" dataDxfId="14"/>
    <tableColumn id="2" xr3:uid="{AF637100-629D-4470-8547-3066CE3AB9B5}" uniqueName="2" name="Column2" queryTableFieldId="2"/>
    <tableColumn id="3" xr3:uid="{21FD1A6A-1964-43BF-A643-98FC772A0645}" uniqueName="3" name="Column3" queryTableFieldId="3" dataDxfId="13"/>
    <tableColumn id="4" xr3:uid="{65E4DB8A-AB79-46B6-AD20-7717C3DC858A}" uniqueName="4" name="Column4" queryTableFieldId="4" dataDxfId="12"/>
    <tableColumn id="5" xr3:uid="{21E66A8A-3A67-44A3-9AB1-4649B24722ED}" uniqueName="5" name="Column5" queryTableFieldId="5" dataDxfId="11"/>
    <tableColumn id="6" xr3:uid="{D19B73E2-CA0D-4956-BB2D-1A486534DC62}" uniqueName="6" name="Column6" queryTableFieldId="6" dataDxfId="10"/>
    <tableColumn id="7" xr3:uid="{38EC4FC6-AE6C-4152-8A94-F8ACAD527A50}" uniqueName="7" name="Column7" queryTableFieldId="7" dataDxfId="9"/>
    <tableColumn id="8" xr3:uid="{8AE85292-CB64-4BF6-A7B8-804B2ED42292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82624F-1D0D-440C-940D-71E51CEE47C6}" name="_0205閱卷評分_劉幸怡" displayName="_0205閱卷評分_劉幸怡" ref="A1:H41" tableType="queryTable" totalsRowShown="0">
  <autoFilter ref="A1:H41" xr:uid="{FF82624F-1D0D-440C-940D-71E51CEE47C6}"/>
  <tableColumns count="8">
    <tableColumn id="1" xr3:uid="{7EE3097C-825B-4531-8863-870FBD8CCFC0}" uniqueName="1" name="Column1" queryTableFieldId="1" dataDxfId="7"/>
    <tableColumn id="2" xr3:uid="{0440CA73-9BC9-4779-BAC8-737A436E1E17}" uniqueName="2" name="Column2" queryTableFieldId="2"/>
    <tableColumn id="3" xr3:uid="{690B87DB-2ADA-4C41-9626-7AC627A0729A}" uniqueName="3" name="Column3" queryTableFieldId="3" dataDxfId="6"/>
    <tableColumn id="4" xr3:uid="{3AA822D9-EC07-441F-A922-8850BC51AF19}" uniqueName="4" name="Column4" queryTableFieldId="4" dataDxfId="5"/>
    <tableColumn id="5" xr3:uid="{3D2B64B3-4369-46B1-8AE5-552FE4CDEF49}" uniqueName="5" name="Column5" queryTableFieldId="5" dataDxfId="4"/>
    <tableColumn id="6" xr3:uid="{4CCE54F2-E80A-4CCE-BD62-5B337CD21D87}" uniqueName="6" name="Column6" queryTableFieldId="6" dataDxfId="3"/>
    <tableColumn id="7" xr3:uid="{8B956329-CF6C-49C4-B012-A930D691B056}" uniqueName="7" name="Column7" queryTableFieldId="7" dataDxfId="2"/>
    <tableColumn id="8" xr3:uid="{673D526A-7760-4319-82C4-F134E9CA8D68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1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67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1122</v>
      </c>
      <c r="B2" t="s">
        <v>27</v>
      </c>
      <c r="C2">
        <f t="shared" ref="C2:C41" si="0">VLOOKUP($B2,閱卷評分_Teacher1,3,FALSE)</f>
        <v>9</v>
      </c>
      <c r="D2">
        <f t="shared" ref="D2:D41" si="1">VLOOKUP($B2,閱卷評分_Teacher2,3,FALSE)</f>
        <v>14</v>
      </c>
      <c r="E2">
        <f>ABS(C2-D2)</f>
        <v>5</v>
      </c>
      <c r="G2" s="6">
        <f>IF(F2&gt;0,((C2+D2)*0.5+F2*2)/3,(C2+D2)/2)</f>
        <v>11.5</v>
      </c>
      <c r="H2">
        <f t="shared" ref="H2:H41" si="2">VLOOKUP($B2,閱卷評分_Teacher1,4,FALSE)</f>
        <v>2</v>
      </c>
      <c r="I2">
        <f t="shared" ref="I2:I41" si="3">VLOOKUP($B2,閱卷評分_Teacher1,5,FALSE)</f>
        <v>2</v>
      </c>
      <c r="J2">
        <f t="shared" ref="J2:J41" si="4">VLOOKUP($B2,閱卷評分_Teacher1,6,FALSE)</f>
        <v>2</v>
      </c>
      <c r="K2">
        <f t="shared" ref="K2:K41" si="5">VLOOKUP($B2,閱卷評分_Teacher1,7,FALSE)</f>
        <v>2</v>
      </c>
      <c r="L2">
        <f t="shared" ref="L2:L41" si="6">VLOOKUP($B2,閱卷評分_Teacher1,8,FALSE)</f>
        <v>1</v>
      </c>
      <c r="M2">
        <f t="shared" ref="M2:M41" si="7">VLOOKUP($B2,閱卷評分_Teacher2,4,FALSE)</f>
        <v>3</v>
      </c>
      <c r="N2">
        <f t="shared" ref="N2:N41" si="8">VLOOKUP($B2,閱卷評分_Teacher2,5,FALSE)</f>
        <v>3</v>
      </c>
      <c r="O2">
        <f t="shared" ref="O2:O41" si="9">VLOOKUP($B2,閱卷評分_Teacher2,6,FALSE)</f>
        <v>4</v>
      </c>
      <c r="P2">
        <f t="shared" ref="P2:P41" si="10">VLOOKUP($B2,閱卷評分_Teacher2,7,FALSE)</f>
        <v>3</v>
      </c>
      <c r="Q2">
        <f t="shared" ref="Q2:Q41" si="11">VLOOKUP($B2,閱卷評分_Teacher2,8,FALSE)</f>
        <v>2</v>
      </c>
      <c r="R2" s="8">
        <f>COUNTIF(E:E,"&gt;7")</f>
        <v>2</v>
      </c>
      <c r="S2" s="8">
        <f>COUNTA(B:B)-1</f>
        <v>40</v>
      </c>
      <c r="T2" s="9">
        <f>R2/S2</f>
        <v>0.05</v>
      </c>
    </row>
    <row r="3" spans="1:20" x14ac:dyDescent="0.25">
      <c r="A3">
        <v>1122</v>
      </c>
      <c r="B3" t="s">
        <v>28</v>
      </c>
      <c r="C3">
        <f t="shared" si="0"/>
        <v>13</v>
      </c>
      <c r="D3">
        <f t="shared" si="1"/>
        <v>13</v>
      </c>
      <c r="E3">
        <f t="shared" ref="E3:E26" si="12">ABS(C3-D3)</f>
        <v>0</v>
      </c>
      <c r="G3" s="6">
        <f t="shared" ref="G3:G26" si="13">IF(F3&gt;0,((C3+D3)*0.5+F3*2)/3,(C3+D3)/2)</f>
        <v>13</v>
      </c>
      <c r="H3">
        <f t="shared" si="2"/>
        <v>3</v>
      </c>
      <c r="I3">
        <f t="shared" si="3"/>
        <v>2</v>
      </c>
      <c r="J3">
        <f t="shared" si="4"/>
        <v>3</v>
      </c>
      <c r="K3">
        <f t="shared" si="5"/>
        <v>3</v>
      </c>
      <c r="L3">
        <f t="shared" si="6"/>
        <v>2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2</v>
      </c>
    </row>
    <row r="4" spans="1:20" x14ac:dyDescent="0.25">
      <c r="A4">
        <v>1122</v>
      </c>
      <c r="B4" t="s">
        <v>29</v>
      </c>
      <c r="C4">
        <f t="shared" si="0"/>
        <v>15</v>
      </c>
      <c r="D4">
        <f t="shared" si="1"/>
        <v>14</v>
      </c>
      <c r="E4">
        <f t="shared" si="12"/>
        <v>1</v>
      </c>
      <c r="G4" s="6">
        <f t="shared" si="13"/>
        <v>14.5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2</v>
      </c>
    </row>
    <row r="5" spans="1:20" x14ac:dyDescent="0.25">
      <c r="A5">
        <v>1122</v>
      </c>
      <c r="B5" t="s">
        <v>30</v>
      </c>
      <c r="C5">
        <f t="shared" si="0"/>
        <v>16</v>
      </c>
      <c r="D5">
        <f t="shared" si="1"/>
        <v>16</v>
      </c>
      <c r="E5">
        <f t="shared" si="12"/>
        <v>0</v>
      </c>
      <c r="G5" s="6">
        <f t="shared" si="13"/>
        <v>16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4</v>
      </c>
      <c r="L5">
        <f t="shared" si="6"/>
        <v>3</v>
      </c>
      <c r="M5">
        <f t="shared" si="7"/>
        <v>3</v>
      </c>
      <c r="N5">
        <f t="shared" si="8"/>
        <v>3</v>
      </c>
      <c r="O5">
        <f t="shared" si="9"/>
        <v>4</v>
      </c>
      <c r="P5">
        <f t="shared" si="10"/>
        <v>4</v>
      </c>
      <c r="Q5">
        <f t="shared" si="11"/>
        <v>3</v>
      </c>
    </row>
    <row r="6" spans="1:20" x14ac:dyDescent="0.25">
      <c r="A6">
        <v>1122</v>
      </c>
      <c r="B6" t="s">
        <v>31</v>
      </c>
      <c r="C6">
        <f t="shared" si="0"/>
        <v>14</v>
      </c>
      <c r="D6">
        <f t="shared" si="1"/>
        <v>15</v>
      </c>
      <c r="E6">
        <f t="shared" si="12"/>
        <v>1</v>
      </c>
      <c r="G6" s="6">
        <f t="shared" si="13"/>
        <v>14.5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3</v>
      </c>
      <c r="N6">
        <f t="shared" si="8"/>
        <v>3</v>
      </c>
      <c r="O6">
        <f t="shared" si="9"/>
        <v>4</v>
      </c>
      <c r="P6">
        <f t="shared" si="10"/>
        <v>4</v>
      </c>
      <c r="Q6">
        <f t="shared" si="11"/>
        <v>2</v>
      </c>
    </row>
    <row r="7" spans="1:20" x14ac:dyDescent="0.25">
      <c r="A7">
        <v>1122</v>
      </c>
      <c r="B7" t="s">
        <v>32</v>
      </c>
      <c r="C7">
        <f t="shared" si="0"/>
        <v>11</v>
      </c>
      <c r="D7">
        <f t="shared" si="1"/>
        <v>15</v>
      </c>
      <c r="E7">
        <f t="shared" si="12"/>
        <v>4</v>
      </c>
      <c r="G7" s="6">
        <f t="shared" si="13"/>
        <v>13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2</v>
      </c>
      <c r="M7">
        <f t="shared" si="7"/>
        <v>4</v>
      </c>
      <c r="N7">
        <f t="shared" si="8"/>
        <v>3</v>
      </c>
      <c r="O7">
        <f t="shared" si="9"/>
        <v>3</v>
      </c>
      <c r="P7">
        <f t="shared" si="10"/>
        <v>4</v>
      </c>
      <c r="Q7">
        <f t="shared" si="11"/>
        <v>3</v>
      </c>
    </row>
    <row r="8" spans="1:20" x14ac:dyDescent="0.25">
      <c r="A8">
        <v>1122</v>
      </c>
      <c r="B8" t="s">
        <v>33</v>
      </c>
      <c r="C8">
        <f t="shared" si="0"/>
        <v>9</v>
      </c>
      <c r="D8">
        <f t="shared" si="1"/>
        <v>13</v>
      </c>
      <c r="E8">
        <f t="shared" si="12"/>
        <v>4</v>
      </c>
      <c r="G8" s="6">
        <f t="shared" si="13"/>
        <v>11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1</v>
      </c>
      <c r="M8">
        <f t="shared" si="7"/>
        <v>2</v>
      </c>
      <c r="N8">
        <f t="shared" si="8"/>
        <v>2</v>
      </c>
      <c r="O8">
        <f t="shared" si="9"/>
        <v>3</v>
      </c>
      <c r="P8">
        <f t="shared" si="10"/>
        <v>4</v>
      </c>
      <c r="Q8">
        <f t="shared" si="11"/>
        <v>2</v>
      </c>
    </row>
    <row r="9" spans="1:20" x14ac:dyDescent="0.25">
      <c r="A9">
        <v>1122</v>
      </c>
      <c r="B9" t="s">
        <v>34</v>
      </c>
      <c r="C9">
        <f t="shared" si="0"/>
        <v>6</v>
      </c>
      <c r="D9">
        <f t="shared" si="1"/>
        <v>9</v>
      </c>
      <c r="E9">
        <f t="shared" si="12"/>
        <v>3</v>
      </c>
      <c r="G9" s="6">
        <f t="shared" si="13"/>
        <v>7.5</v>
      </c>
      <c r="H9">
        <f t="shared" si="2"/>
        <v>2</v>
      </c>
      <c r="I9">
        <f t="shared" si="3"/>
        <v>1</v>
      </c>
      <c r="J9">
        <f t="shared" si="4"/>
        <v>1</v>
      </c>
      <c r="K9">
        <f t="shared" si="5"/>
        <v>1</v>
      </c>
      <c r="L9">
        <f t="shared" si="6"/>
        <v>1</v>
      </c>
      <c r="M9">
        <f t="shared" si="7"/>
        <v>2</v>
      </c>
      <c r="N9">
        <f t="shared" si="8"/>
        <v>1</v>
      </c>
      <c r="O9">
        <f t="shared" si="9"/>
        <v>4</v>
      </c>
      <c r="P9">
        <f t="shared" si="10"/>
        <v>4</v>
      </c>
      <c r="Q9">
        <f t="shared" si="11"/>
        <v>2</v>
      </c>
    </row>
    <row r="10" spans="1:20" x14ac:dyDescent="0.25">
      <c r="A10">
        <v>1122</v>
      </c>
      <c r="B10" t="s">
        <v>35</v>
      </c>
      <c r="C10">
        <f t="shared" si="0"/>
        <v>12</v>
      </c>
      <c r="D10">
        <f t="shared" si="1"/>
        <v>17</v>
      </c>
      <c r="E10">
        <f t="shared" si="12"/>
        <v>5</v>
      </c>
      <c r="G10" s="6">
        <f t="shared" si="13"/>
        <v>14.5</v>
      </c>
      <c r="H10">
        <f t="shared" si="2"/>
        <v>3</v>
      </c>
      <c r="I10">
        <f t="shared" si="3"/>
        <v>2</v>
      </c>
      <c r="J10">
        <f t="shared" si="4"/>
        <v>2</v>
      </c>
      <c r="K10">
        <f t="shared" si="5"/>
        <v>3</v>
      </c>
      <c r="L10">
        <f t="shared" si="6"/>
        <v>2</v>
      </c>
      <c r="M10">
        <f t="shared" si="7"/>
        <v>4</v>
      </c>
      <c r="N10">
        <f t="shared" si="8"/>
        <v>3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1122</v>
      </c>
      <c r="B11" t="s">
        <v>36</v>
      </c>
      <c r="C11">
        <f t="shared" si="0"/>
        <v>7</v>
      </c>
      <c r="D11">
        <f t="shared" si="1"/>
        <v>10</v>
      </c>
      <c r="E11">
        <f t="shared" si="12"/>
        <v>3</v>
      </c>
      <c r="G11" s="6">
        <f t="shared" si="13"/>
        <v>8.5</v>
      </c>
      <c r="H11">
        <f t="shared" si="2"/>
        <v>2</v>
      </c>
      <c r="I11">
        <f t="shared" si="3"/>
        <v>1</v>
      </c>
      <c r="J11">
        <f t="shared" si="4"/>
        <v>1</v>
      </c>
      <c r="K11">
        <f t="shared" si="5"/>
        <v>2</v>
      </c>
      <c r="L11">
        <f t="shared" si="6"/>
        <v>1</v>
      </c>
      <c r="M11">
        <f t="shared" si="7"/>
        <v>2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2</v>
      </c>
    </row>
    <row r="12" spans="1:20" x14ac:dyDescent="0.25">
      <c r="A12">
        <v>1122</v>
      </c>
      <c r="B12" t="s">
        <v>37</v>
      </c>
      <c r="C12">
        <f t="shared" si="0"/>
        <v>8</v>
      </c>
      <c r="D12">
        <f t="shared" si="1"/>
        <v>14</v>
      </c>
      <c r="E12">
        <f t="shared" si="12"/>
        <v>6</v>
      </c>
      <c r="G12" s="6">
        <f t="shared" si="13"/>
        <v>11</v>
      </c>
      <c r="H12">
        <f t="shared" si="2"/>
        <v>2</v>
      </c>
      <c r="I12">
        <f t="shared" si="3"/>
        <v>2</v>
      </c>
      <c r="J12">
        <f t="shared" si="4"/>
        <v>1</v>
      </c>
      <c r="K12">
        <f t="shared" si="5"/>
        <v>2</v>
      </c>
      <c r="L12">
        <f t="shared" si="6"/>
        <v>1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1122</v>
      </c>
      <c r="B13" t="s">
        <v>38</v>
      </c>
      <c r="C13">
        <f t="shared" si="0"/>
        <v>16</v>
      </c>
      <c r="D13">
        <f t="shared" si="1"/>
        <v>15</v>
      </c>
      <c r="E13">
        <f t="shared" si="12"/>
        <v>1</v>
      </c>
      <c r="G13" s="6">
        <f t="shared" si="13"/>
        <v>15.5</v>
      </c>
      <c r="H13">
        <f t="shared" si="2"/>
        <v>3</v>
      </c>
      <c r="I13">
        <f t="shared" si="3"/>
        <v>3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2</v>
      </c>
    </row>
    <row r="14" spans="1:20" x14ac:dyDescent="0.25">
      <c r="A14">
        <v>1122</v>
      </c>
      <c r="B14" t="s">
        <v>39</v>
      </c>
      <c r="C14">
        <f t="shared" si="0"/>
        <v>12</v>
      </c>
      <c r="D14">
        <f t="shared" si="1"/>
        <v>11</v>
      </c>
      <c r="E14">
        <f t="shared" si="12"/>
        <v>1</v>
      </c>
      <c r="G14" s="6">
        <f t="shared" si="13"/>
        <v>11.5</v>
      </c>
      <c r="H14">
        <f t="shared" si="2"/>
        <v>3</v>
      </c>
      <c r="I14">
        <f t="shared" si="3"/>
        <v>2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2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1</v>
      </c>
    </row>
    <row r="15" spans="1:20" x14ac:dyDescent="0.25">
      <c r="A15">
        <v>1122</v>
      </c>
      <c r="B15" t="s">
        <v>40</v>
      </c>
      <c r="C15">
        <f t="shared" si="0"/>
        <v>12</v>
      </c>
      <c r="D15">
        <f t="shared" si="1"/>
        <v>13</v>
      </c>
      <c r="E15">
        <f t="shared" si="12"/>
        <v>1</v>
      </c>
      <c r="G15" s="6">
        <f t="shared" si="13"/>
        <v>12.5</v>
      </c>
      <c r="H15">
        <f t="shared" si="2"/>
        <v>3</v>
      </c>
      <c r="I15">
        <f t="shared" si="3"/>
        <v>2</v>
      </c>
      <c r="J15">
        <f t="shared" si="4"/>
        <v>2</v>
      </c>
      <c r="K15">
        <f t="shared" si="5"/>
        <v>3</v>
      </c>
      <c r="L15">
        <f t="shared" si="6"/>
        <v>2</v>
      </c>
      <c r="M15">
        <f t="shared" si="7"/>
        <v>3</v>
      </c>
      <c r="N15">
        <f t="shared" si="8"/>
        <v>3</v>
      </c>
      <c r="O15">
        <f t="shared" si="9"/>
        <v>2</v>
      </c>
      <c r="P15">
        <f t="shared" si="10"/>
        <v>3</v>
      </c>
      <c r="Q15">
        <f t="shared" si="11"/>
        <v>2</v>
      </c>
    </row>
    <row r="16" spans="1:20" x14ac:dyDescent="0.25">
      <c r="A16">
        <v>1122</v>
      </c>
      <c r="B16" t="s">
        <v>41</v>
      </c>
      <c r="C16">
        <f t="shared" si="0"/>
        <v>15</v>
      </c>
      <c r="D16">
        <f t="shared" si="1"/>
        <v>14</v>
      </c>
      <c r="E16">
        <f t="shared" si="12"/>
        <v>1</v>
      </c>
      <c r="G16" s="6">
        <f t="shared" si="13"/>
        <v>14.5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2</v>
      </c>
    </row>
    <row r="17" spans="1:17" x14ac:dyDescent="0.25">
      <c r="A17">
        <v>1122</v>
      </c>
      <c r="B17" t="s">
        <v>42</v>
      </c>
      <c r="C17">
        <f t="shared" si="0"/>
        <v>20</v>
      </c>
      <c r="D17">
        <f t="shared" si="1"/>
        <v>19</v>
      </c>
      <c r="E17">
        <f t="shared" si="12"/>
        <v>1</v>
      </c>
      <c r="G17" s="6">
        <f t="shared" si="13"/>
        <v>19.5</v>
      </c>
      <c r="H17">
        <f t="shared" si="2"/>
        <v>4</v>
      </c>
      <c r="I17">
        <f t="shared" si="3"/>
        <v>4</v>
      </c>
      <c r="J17">
        <f t="shared" si="4"/>
        <v>4</v>
      </c>
      <c r="K17">
        <f t="shared" si="5"/>
        <v>4</v>
      </c>
      <c r="L17">
        <f t="shared" si="6"/>
        <v>4</v>
      </c>
      <c r="M17">
        <f t="shared" si="7"/>
        <v>4</v>
      </c>
      <c r="N17">
        <f t="shared" si="8"/>
        <v>4</v>
      </c>
      <c r="O17">
        <f t="shared" si="9"/>
        <v>4</v>
      </c>
      <c r="P17">
        <f t="shared" si="10"/>
        <v>4</v>
      </c>
      <c r="Q17">
        <f t="shared" si="11"/>
        <v>4</v>
      </c>
    </row>
    <row r="18" spans="1:17" x14ac:dyDescent="0.25">
      <c r="A18">
        <v>1122</v>
      </c>
      <c r="B18" t="s">
        <v>43</v>
      </c>
      <c r="C18">
        <f t="shared" si="0"/>
        <v>14</v>
      </c>
      <c r="D18">
        <f t="shared" si="1"/>
        <v>15</v>
      </c>
      <c r="E18">
        <f t="shared" si="12"/>
        <v>1</v>
      </c>
      <c r="G18" s="6">
        <f t="shared" si="13"/>
        <v>14.5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3</v>
      </c>
      <c r="L18">
        <f t="shared" si="6"/>
        <v>2</v>
      </c>
      <c r="M18">
        <f t="shared" si="7"/>
        <v>4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1122</v>
      </c>
      <c r="B19" t="s">
        <v>44</v>
      </c>
      <c r="C19">
        <f t="shared" si="0"/>
        <v>10</v>
      </c>
      <c r="D19">
        <f t="shared" si="1"/>
        <v>16</v>
      </c>
      <c r="E19">
        <f t="shared" si="12"/>
        <v>6</v>
      </c>
      <c r="G19" s="6">
        <f t="shared" si="13"/>
        <v>13</v>
      </c>
      <c r="H19">
        <f t="shared" si="2"/>
        <v>2</v>
      </c>
      <c r="I19">
        <f t="shared" si="3"/>
        <v>2</v>
      </c>
      <c r="J19">
        <f t="shared" si="4"/>
        <v>2</v>
      </c>
      <c r="K19">
        <f t="shared" si="5"/>
        <v>2</v>
      </c>
      <c r="L19">
        <f t="shared" si="6"/>
        <v>2</v>
      </c>
      <c r="M19">
        <f t="shared" si="7"/>
        <v>4</v>
      </c>
      <c r="N19">
        <f t="shared" si="8"/>
        <v>4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1122</v>
      </c>
      <c r="B20" t="s">
        <v>45</v>
      </c>
      <c r="C20">
        <f t="shared" si="0"/>
        <v>15</v>
      </c>
      <c r="D20">
        <f t="shared" si="1"/>
        <v>17</v>
      </c>
      <c r="E20">
        <f t="shared" si="12"/>
        <v>2</v>
      </c>
      <c r="G20" s="6">
        <f t="shared" si="13"/>
        <v>16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4</v>
      </c>
      <c r="O20">
        <f t="shared" si="9"/>
        <v>4</v>
      </c>
      <c r="P20">
        <f t="shared" si="10"/>
        <v>4</v>
      </c>
      <c r="Q20">
        <f t="shared" si="11"/>
        <v>3</v>
      </c>
    </row>
    <row r="21" spans="1:17" x14ac:dyDescent="0.25">
      <c r="A21">
        <v>1122</v>
      </c>
      <c r="B21" t="s">
        <v>46</v>
      </c>
      <c r="C21">
        <f t="shared" si="0"/>
        <v>9</v>
      </c>
      <c r="D21">
        <f t="shared" si="1"/>
        <v>16</v>
      </c>
      <c r="E21">
        <f t="shared" si="12"/>
        <v>7</v>
      </c>
      <c r="G21" s="6">
        <f t="shared" si="13"/>
        <v>12.5</v>
      </c>
      <c r="H21">
        <f t="shared" si="2"/>
        <v>2</v>
      </c>
      <c r="I21">
        <f t="shared" si="3"/>
        <v>2</v>
      </c>
      <c r="J21">
        <f t="shared" si="4"/>
        <v>1</v>
      </c>
      <c r="K21">
        <f t="shared" si="5"/>
        <v>2</v>
      </c>
      <c r="L21">
        <f t="shared" si="6"/>
        <v>2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4</v>
      </c>
      <c r="Q21">
        <f t="shared" si="11"/>
        <v>2</v>
      </c>
    </row>
    <row r="22" spans="1:17" x14ac:dyDescent="0.25">
      <c r="A22">
        <v>1122</v>
      </c>
      <c r="B22" t="s">
        <v>47</v>
      </c>
      <c r="C22">
        <f t="shared" si="0"/>
        <v>10</v>
      </c>
      <c r="D22">
        <f t="shared" si="1"/>
        <v>10</v>
      </c>
      <c r="E22">
        <f t="shared" si="12"/>
        <v>0</v>
      </c>
      <c r="G22" s="6">
        <f t="shared" si="13"/>
        <v>10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2</v>
      </c>
      <c r="L22">
        <f t="shared" si="6"/>
        <v>2</v>
      </c>
      <c r="M22">
        <f t="shared" si="7"/>
        <v>2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1</v>
      </c>
    </row>
    <row r="23" spans="1:17" x14ac:dyDescent="0.25">
      <c r="A23">
        <v>1122</v>
      </c>
      <c r="B23" t="s">
        <v>48</v>
      </c>
      <c r="C23">
        <f t="shared" si="0"/>
        <v>14</v>
      </c>
      <c r="D23">
        <f t="shared" si="1"/>
        <v>15</v>
      </c>
      <c r="E23">
        <f t="shared" si="12"/>
        <v>1</v>
      </c>
      <c r="G23" s="6">
        <f t="shared" si="13"/>
        <v>14.5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2</v>
      </c>
      <c r="M23">
        <f t="shared" si="7"/>
        <v>3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1122</v>
      </c>
      <c r="B24" t="s">
        <v>49</v>
      </c>
      <c r="C24">
        <f t="shared" si="0"/>
        <v>14</v>
      </c>
      <c r="D24">
        <f t="shared" si="1"/>
        <v>14</v>
      </c>
      <c r="E24">
        <f t="shared" si="12"/>
        <v>0</v>
      </c>
      <c r="G24" s="6">
        <f t="shared" si="13"/>
        <v>14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2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4</v>
      </c>
      <c r="Q24">
        <f t="shared" si="11"/>
        <v>2</v>
      </c>
    </row>
    <row r="25" spans="1:17" x14ac:dyDescent="0.25">
      <c r="A25">
        <v>1122</v>
      </c>
      <c r="B25" t="s">
        <v>50</v>
      </c>
      <c r="C25">
        <f t="shared" si="0"/>
        <v>7</v>
      </c>
      <c r="D25">
        <f t="shared" si="1"/>
        <v>13</v>
      </c>
      <c r="E25">
        <f t="shared" si="12"/>
        <v>6</v>
      </c>
      <c r="G25" s="6">
        <f t="shared" si="13"/>
        <v>10</v>
      </c>
      <c r="H25">
        <f t="shared" si="2"/>
        <v>2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  <c r="M25">
        <f t="shared" si="7"/>
        <v>2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1122</v>
      </c>
      <c r="B26" t="s">
        <v>51</v>
      </c>
      <c r="C26">
        <f t="shared" si="0"/>
        <v>11</v>
      </c>
      <c r="D26">
        <f t="shared" si="1"/>
        <v>14</v>
      </c>
      <c r="E26">
        <f t="shared" si="12"/>
        <v>3</v>
      </c>
      <c r="G26" s="6">
        <f t="shared" si="13"/>
        <v>12.5</v>
      </c>
      <c r="H26">
        <f t="shared" si="2"/>
        <v>2</v>
      </c>
      <c r="I26">
        <f t="shared" si="3"/>
        <v>2</v>
      </c>
      <c r="J26">
        <f t="shared" si="4"/>
        <v>2</v>
      </c>
      <c r="K26">
        <f t="shared" si="5"/>
        <v>3</v>
      </c>
      <c r="L26">
        <f t="shared" si="6"/>
        <v>2</v>
      </c>
      <c r="M26">
        <f t="shared" si="7"/>
        <v>4</v>
      </c>
      <c r="N26">
        <f t="shared" si="8"/>
        <v>2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1122</v>
      </c>
      <c r="B27" t="s">
        <v>52</v>
      </c>
      <c r="C27">
        <f t="shared" si="0"/>
        <v>7</v>
      </c>
      <c r="D27">
        <f t="shared" si="1"/>
        <v>11</v>
      </c>
      <c r="E27">
        <f t="shared" ref="E27:E41" si="14">ABS(C27-D27)</f>
        <v>4</v>
      </c>
      <c r="G27" s="6">
        <f t="shared" ref="G27:G41" si="15">IF(F27&gt;0,((C27+D27)*0.5+F27*2)/3,(C27+D27)/2)</f>
        <v>9</v>
      </c>
      <c r="H27">
        <f t="shared" si="2"/>
        <v>2</v>
      </c>
      <c r="I27">
        <f t="shared" si="3"/>
        <v>1</v>
      </c>
      <c r="J27">
        <f t="shared" si="4"/>
        <v>1</v>
      </c>
      <c r="K27">
        <f t="shared" si="5"/>
        <v>2</v>
      </c>
      <c r="L27">
        <f t="shared" si="6"/>
        <v>1</v>
      </c>
      <c r="M27">
        <f t="shared" si="7"/>
        <v>2</v>
      </c>
      <c r="N27">
        <f t="shared" si="8"/>
        <v>2</v>
      </c>
      <c r="O27">
        <f t="shared" si="9"/>
        <v>3</v>
      </c>
      <c r="P27">
        <f t="shared" si="10"/>
        <v>3</v>
      </c>
      <c r="Q27">
        <f t="shared" si="11"/>
        <v>2</v>
      </c>
    </row>
    <row r="28" spans="1:17" x14ac:dyDescent="0.25">
      <c r="A28">
        <v>1122</v>
      </c>
      <c r="B28" t="s">
        <v>53</v>
      </c>
      <c r="C28">
        <f t="shared" si="0"/>
        <v>6</v>
      </c>
      <c r="D28">
        <f t="shared" si="1"/>
        <v>13</v>
      </c>
      <c r="E28">
        <f t="shared" si="14"/>
        <v>7</v>
      </c>
      <c r="G28" s="6">
        <f t="shared" si="15"/>
        <v>9.5</v>
      </c>
      <c r="H28">
        <f t="shared" si="2"/>
        <v>2</v>
      </c>
      <c r="I28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  <c r="M28">
        <f t="shared" si="7"/>
        <v>2</v>
      </c>
      <c r="N28">
        <f t="shared" si="8"/>
        <v>2</v>
      </c>
      <c r="O28">
        <f t="shared" si="9"/>
        <v>3</v>
      </c>
      <c r="P28">
        <f t="shared" si="10"/>
        <v>3</v>
      </c>
      <c r="Q28">
        <f t="shared" si="11"/>
        <v>2</v>
      </c>
    </row>
    <row r="29" spans="1:17" x14ac:dyDescent="0.25">
      <c r="A29">
        <v>1122</v>
      </c>
      <c r="B29" t="s">
        <v>54</v>
      </c>
      <c r="C29">
        <f t="shared" si="0"/>
        <v>6</v>
      </c>
      <c r="D29">
        <f t="shared" si="1"/>
        <v>14</v>
      </c>
      <c r="E29">
        <f t="shared" si="14"/>
        <v>8</v>
      </c>
      <c r="F29">
        <v>14</v>
      </c>
      <c r="G29" s="6">
        <f t="shared" si="15"/>
        <v>12.666666666666666</v>
      </c>
      <c r="H29">
        <f t="shared" si="2"/>
        <v>2</v>
      </c>
      <c r="I29">
        <f t="shared" si="3"/>
        <v>1</v>
      </c>
      <c r="J29">
        <f t="shared" si="4"/>
        <v>1</v>
      </c>
      <c r="K29">
        <f t="shared" si="5"/>
        <v>1</v>
      </c>
      <c r="L29">
        <f t="shared" si="6"/>
        <v>1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4</v>
      </c>
      <c r="Q29">
        <f t="shared" si="11"/>
        <v>3</v>
      </c>
    </row>
    <row r="30" spans="1:17" x14ac:dyDescent="0.25">
      <c r="A30">
        <v>1122</v>
      </c>
      <c r="B30" t="s">
        <v>55</v>
      </c>
      <c r="C30">
        <f t="shared" si="0"/>
        <v>9</v>
      </c>
      <c r="D30">
        <f t="shared" si="1"/>
        <v>12</v>
      </c>
      <c r="E30">
        <f t="shared" si="14"/>
        <v>3</v>
      </c>
      <c r="G30" s="6">
        <f t="shared" si="15"/>
        <v>10.5</v>
      </c>
      <c r="H30">
        <f t="shared" si="2"/>
        <v>2</v>
      </c>
      <c r="I30">
        <f t="shared" si="3"/>
        <v>2</v>
      </c>
      <c r="J30">
        <f t="shared" si="4"/>
        <v>2</v>
      </c>
      <c r="K30">
        <f t="shared" si="5"/>
        <v>2</v>
      </c>
      <c r="L30">
        <f t="shared" si="6"/>
        <v>1</v>
      </c>
      <c r="M30">
        <f t="shared" si="7"/>
        <v>2</v>
      </c>
      <c r="N30">
        <f t="shared" si="8"/>
        <v>2</v>
      </c>
      <c r="O30">
        <f t="shared" si="9"/>
        <v>3</v>
      </c>
      <c r="P30">
        <f t="shared" si="10"/>
        <v>3</v>
      </c>
      <c r="Q30">
        <f t="shared" si="11"/>
        <v>2</v>
      </c>
    </row>
    <row r="31" spans="1:17" x14ac:dyDescent="0.25">
      <c r="A31">
        <v>1122</v>
      </c>
      <c r="B31" t="s">
        <v>56</v>
      </c>
      <c r="C31">
        <f t="shared" si="0"/>
        <v>7</v>
      </c>
      <c r="D31">
        <f t="shared" si="1"/>
        <v>8</v>
      </c>
      <c r="E31">
        <f t="shared" si="14"/>
        <v>1</v>
      </c>
      <c r="G31" s="6">
        <f t="shared" si="15"/>
        <v>7.5</v>
      </c>
      <c r="H31">
        <f t="shared" si="2"/>
        <v>2</v>
      </c>
      <c r="I31">
        <f t="shared" si="3"/>
        <v>1</v>
      </c>
      <c r="J31">
        <f t="shared" si="4"/>
        <v>1</v>
      </c>
      <c r="K31">
        <f t="shared" si="5"/>
        <v>2</v>
      </c>
      <c r="L31">
        <f t="shared" si="6"/>
        <v>1</v>
      </c>
      <c r="M31">
        <f t="shared" si="7"/>
        <v>1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2</v>
      </c>
    </row>
    <row r="32" spans="1:17" x14ac:dyDescent="0.25">
      <c r="A32">
        <v>1122</v>
      </c>
      <c r="B32" t="s">
        <v>57</v>
      </c>
      <c r="C32">
        <f t="shared" si="0"/>
        <v>13</v>
      </c>
      <c r="D32">
        <f t="shared" si="1"/>
        <v>13</v>
      </c>
      <c r="E32">
        <f t="shared" si="14"/>
        <v>0</v>
      </c>
      <c r="G32" s="6">
        <f t="shared" si="15"/>
        <v>13</v>
      </c>
      <c r="H32">
        <f t="shared" si="2"/>
        <v>3</v>
      </c>
      <c r="I32">
        <f t="shared" si="3"/>
        <v>3</v>
      </c>
      <c r="J32">
        <f t="shared" si="4"/>
        <v>2</v>
      </c>
      <c r="K32">
        <f t="shared" si="5"/>
        <v>3</v>
      </c>
      <c r="L32">
        <f t="shared" si="6"/>
        <v>2</v>
      </c>
      <c r="M32">
        <f t="shared" si="7"/>
        <v>3</v>
      </c>
      <c r="N32">
        <f t="shared" si="8"/>
        <v>4</v>
      </c>
      <c r="O32">
        <f t="shared" si="9"/>
        <v>2</v>
      </c>
      <c r="P32">
        <f t="shared" si="10"/>
        <v>2</v>
      </c>
      <c r="Q32">
        <f t="shared" si="11"/>
        <v>3</v>
      </c>
    </row>
    <row r="33" spans="1:17" x14ac:dyDescent="0.25">
      <c r="A33">
        <v>1122</v>
      </c>
      <c r="B33" t="s">
        <v>58</v>
      </c>
      <c r="C33">
        <f t="shared" si="0"/>
        <v>2</v>
      </c>
      <c r="D33">
        <f t="shared" si="1"/>
        <v>1</v>
      </c>
      <c r="E33">
        <f t="shared" si="14"/>
        <v>1</v>
      </c>
      <c r="G33" s="6">
        <f t="shared" si="15"/>
        <v>1.5</v>
      </c>
      <c r="H33">
        <f t="shared" si="2"/>
        <v>1</v>
      </c>
      <c r="I33">
        <f t="shared" si="3"/>
        <v>0</v>
      </c>
      <c r="J33">
        <f t="shared" si="4"/>
        <v>0</v>
      </c>
      <c r="K33">
        <f t="shared" si="5"/>
        <v>1</v>
      </c>
      <c r="L33">
        <f t="shared" si="6"/>
        <v>0</v>
      </c>
      <c r="M33">
        <f t="shared" si="7"/>
        <v>1</v>
      </c>
      <c r="N33">
        <f t="shared" si="8"/>
        <v>1</v>
      </c>
      <c r="O33">
        <f t="shared" si="9"/>
        <v>2</v>
      </c>
      <c r="P33">
        <f t="shared" si="10"/>
        <v>2</v>
      </c>
      <c r="Q33">
        <f t="shared" si="11"/>
        <v>1</v>
      </c>
    </row>
    <row r="34" spans="1:17" x14ac:dyDescent="0.25">
      <c r="A34">
        <v>1122</v>
      </c>
      <c r="B34" t="s">
        <v>59</v>
      </c>
      <c r="C34">
        <f t="shared" si="0"/>
        <v>10</v>
      </c>
      <c r="D34">
        <f t="shared" si="1"/>
        <v>13</v>
      </c>
      <c r="E34">
        <f t="shared" si="14"/>
        <v>3</v>
      </c>
      <c r="G34" s="6">
        <f t="shared" si="15"/>
        <v>11.5</v>
      </c>
      <c r="H34">
        <f t="shared" si="2"/>
        <v>2</v>
      </c>
      <c r="I34">
        <f t="shared" si="3"/>
        <v>2</v>
      </c>
      <c r="J34">
        <f t="shared" si="4"/>
        <v>2</v>
      </c>
      <c r="K34">
        <f t="shared" si="5"/>
        <v>2</v>
      </c>
      <c r="L34">
        <f t="shared" si="6"/>
        <v>2</v>
      </c>
      <c r="M34">
        <f t="shared" si="7"/>
        <v>2</v>
      </c>
      <c r="N34">
        <f t="shared" si="8"/>
        <v>3</v>
      </c>
      <c r="O34">
        <f t="shared" si="9"/>
        <v>2</v>
      </c>
      <c r="P34">
        <f t="shared" si="10"/>
        <v>3</v>
      </c>
      <c r="Q34">
        <f t="shared" si="11"/>
        <v>2</v>
      </c>
    </row>
    <row r="35" spans="1:17" x14ac:dyDescent="0.25">
      <c r="A35">
        <v>1122</v>
      </c>
      <c r="B35" t="s">
        <v>60</v>
      </c>
      <c r="C35">
        <f t="shared" si="0"/>
        <v>10</v>
      </c>
      <c r="D35">
        <f t="shared" si="1"/>
        <v>13</v>
      </c>
      <c r="E35">
        <f t="shared" si="14"/>
        <v>3</v>
      </c>
      <c r="G35" s="6">
        <f t="shared" si="15"/>
        <v>11.5</v>
      </c>
      <c r="H35">
        <f t="shared" si="2"/>
        <v>2</v>
      </c>
      <c r="I35">
        <f t="shared" si="3"/>
        <v>2</v>
      </c>
      <c r="J35">
        <f t="shared" si="4"/>
        <v>2</v>
      </c>
      <c r="K35">
        <f t="shared" si="5"/>
        <v>2</v>
      </c>
      <c r="L35">
        <f t="shared" si="6"/>
        <v>2</v>
      </c>
      <c r="M35">
        <f t="shared" si="7"/>
        <v>3</v>
      </c>
      <c r="N35">
        <f t="shared" si="8"/>
        <v>2</v>
      </c>
      <c r="O35">
        <f t="shared" si="9"/>
        <v>3</v>
      </c>
      <c r="P35">
        <f t="shared" si="10"/>
        <v>3</v>
      </c>
      <c r="Q35">
        <f t="shared" si="11"/>
        <v>2</v>
      </c>
    </row>
    <row r="36" spans="1:17" x14ac:dyDescent="0.25">
      <c r="A36">
        <v>1122</v>
      </c>
      <c r="B36" t="s">
        <v>61</v>
      </c>
      <c r="C36">
        <f t="shared" si="0"/>
        <v>7</v>
      </c>
      <c r="D36">
        <f t="shared" si="1"/>
        <v>8</v>
      </c>
      <c r="E36">
        <f t="shared" si="14"/>
        <v>1</v>
      </c>
      <c r="G36" s="6">
        <f t="shared" si="15"/>
        <v>7.5</v>
      </c>
      <c r="H36">
        <f t="shared" si="2"/>
        <v>2</v>
      </c>
      <c r="I36">
        <f t="shared" si="3"/>
        <v>1</v>
      </c>
      <c r="J36">
        <f t="shared" si="4"/>
        <v>1</v>
      </c>
      <c r="K36">
        <f t="shared" si="5"/>
        <v>2</v>
      </c>
      <c r="L36">
        <f t="shared" si="6"/>
        <v>1</v>
      </c>
      <c r="M36">
        <f t="shared" si="7"/>
        <v>2</v>
      </c>
      <c r="N36">
        <f t="shared" si="8"/>
        <v>2</v>
      </c>
      <c r="O36">
        <f t="shared" si="9"/>
        <v>3</v>
      </c>
      <c r="P36">
        <f t="shared" si="10"/>
        <v>3</v>
      </c>
      <c r="Q36">
        <f t="shared" si="11"/>
        <v>1</v>
      </c>
    </row>
    <row r="37" spans="1:17" x14ac:dyDescent="0.25">
      <c r="A37">
        <v>1122</v>
      </c>
      <c r="B37" t="s">
        <v>62</v>
      </c>
      <c r="C37">
        <f t="shared" si="0"/>
        <v>13</v>
      </c>
      <c r="D37">
        <f t="shared" si="1"/>
        <v>16</v>
      </c>
      <c r="E37">
        <f t="shared" si="14"/>
        <v>3</v>
      </c>
      <c r="G37" s="6">
        <f t="shared" si="15"/>
        <v>14.5</v>
      </c>
      <c r="H37">
        <f t="shared" si="2"/>
        <v>3</v>
      </c>
      <c r="I37">
        <f t="shared" si="3"/>
        <v>3</v>
      </c>
      <c r="J37">
        <f t="shared" si="4"/>
        <v>2</v>
      </c>
      <c r="K37">
        <f t="shared" si="5"/>
        <v>3</v>
      </c>
      <c r="L37">
        <f t="shared" si="6"/>
        <v>2</v>
      </c>
      <c r="M37">
        <f t="shared" si="7"/>
        <v>4</v>
      </c>
      <c r="N37">
        <f t="shared" si="8"/>
        <v>4</v>
      </c>
      <c r="O37">
        <f t="shared" si="9"/>
        <v>3</v>
      </c>
      <c r="P37">
        <f t="shared" si="10"/>
        <v>4</v>
      </c>
      <c r="Q37">
        <f t="shared" si="11"/>
        <v>3</v>
      </c>
    </row>
    <row r="38" spans="1:17" x14ac:dyDescent="0.25">
      <c r="A38">
        <v>1122</v>
      </c>
      <c r="B38" t="s">
        <v>63</v>
      </c>
      <c r="C38">
        <f t="shared" si="0"/>
        <v>8</v>
      </c>
      <c r="D38">
        <f t="shared" si="1"/>
        <v>17</v>
      </c>
      <c r="E38">
        <f t="shared" si="14"/>
        <v>9</v>
      </c>
      <c r="F38">
        <v>16</v>
      </c>
      <c r="G38" s="6">
        <f t="shared" si="15"/>
        <v>14.833333333333334</v>
      </c>
      <c r="H38">
        <f t="shared" si="2"/>
        <v>1</v>
      </c>
      <c r="I38">
        <f t="shared" si="3"/>
        <v>2</v>
      </c>
      <c r="J38">
        <f t="shared" si="4"/>
        <v>2</v>
      </c>
      <c r="K38">
        <f t="shared" si="5"/>
        <v>2</v>
      </c>
      <c r="L38">
        <f t="shared" si="6"/>
        <v>1</v>
      </c>
      <c r="M38">
        <f t="shared" si="7"/>
        <v>4</v>
      </c>
      <c r="N38">
        <f t="shared" si="8"/>
        <v>4</v>
      </c>
      <c r="O38">
        <f t="shared" si="9"/>
        <v>3</v>
      </c>
      <c r="P38">
        <f t="shared" si="10"/>
        <v>3</v>
      </c>
      <c r="Q38">
        <f t="shared" si="11"/>
        <v>4</v>
      </c>
    </row>
    <row r="39" spans="1:17" x14ac:dyDescent="0.25">
      <c r="A39">
        <v>1122</v>
      </c>
      <c r="B39" t="s">
        <v>64</v>
      </c>
      <c r="C39">
        <f t="shared" si="0"/>
        <v>10</v>
      </c>
      <c r="D39">
        <f t="shared" si="1"/>
        <v>16</v>
      </c>
      <c r="E39">
        <f t="shared" si="14"/>
        <v>6</v>
      </c>
      <c r="G39" s="6">
        <f t="shared" si="15"/>
        <v>13</v>
      </c>
      <c r="H39">
        <f t="shared" si="2"/>
        <v>2</v>
      </c>
      <c r="I39">
        <f t="shared" si="3"/>
        <v>2</v>
      </c>
      <c r="J39">
        <f t="shared" si="4"/>
        <v>2</v>
      </c>
      <c r="K39">
        <f t="shared" si="5"/>
        <v>2</v>
      </c>
      <c r="L39">
        <f t="shared" si="6"/>
        <v>2</v>
      </c>
      <c r="M39">
        <f t="shared" si="7"/>
        <v>4</v>
      </c>
      <c r="N39">
        <f t="shared" si="8"/>
        <v>4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1122</v>
      </c>
      <c r="B40" t="s">
        <v>65</v>
      </c>
      <c r="C40">
        <f t="shared" si="0"/>
        <v>7</v>
      </c>
      <c r="D40">
        <f t="shared" si="1"/>
        <v>7</v>
      </c>
      <c r="E40">
        <f t="shared" si="14"/>
        <v>0</v>
      </c>
      <c r="G40" s="6">
        <f t="shared" si="15"/>
        <v>7</v>
      </c>
      <c r="H40">
        <f t="shared" si="2"/>
        <v>2</v>
      </c>
      <c r="I40">
        <f t="shared" si="3"/>
        <v>1</v>
      </c>
      <c r="J40">
        <f t="shared" si="4"/>
        <v>1</v>
      </c>
      <c r="K40">
        <f t="shared" si="5"/>
        <v>2</v>
      </c>
      <c r="L40">
        <f t="shared" si="6"/>
        <v>1</v>
      </c>
      <c r="M40">
        <f t="shared" si="7"/>
        <v>2</v>
      </c>
      <c r="N40">
        <f t="shared" si="8"/>
        <v>2</v>
      </c>
      <c r="O40">
        <f t="shared" si="9"/>
        <v>3</v>
      </c>
      <c r="P40">
        <f t="shared" si="10"/>
        <v>2</v>
      </c>
      <c r="Q40">
        <f t="shared" si="11"/>
        <v>1</v>
      </c>
    </row>
    <row r="41" spans="1:17" x14ac:dyDescent="0.25">
      <c r="A41">
        <v>1122</v>
      </c>
      <c r="B41" t="s">
        <v>66</v>
      </c>
      <c r="C41">
        <f t="shared" si="0"/>
        <v>14</v>
      </c>
      <c r="D41">
        <f t="shared" si="1"/>
        <v>16</v>
      </c>
      <c r="E41">
        <f t="shared" si="14"/>
        <v>2</v>
      </c>
      <c r="G41" s="6">
        <f t="shared" si="15"/>
        <v>15</v>
      </c>
      <c r="H41">
        <f t="shared" si="2"/>
        <v>3</v>
      </c>
      <c r="I41">
        <f t="shared" si="3"/>
        <v>3</v>
      </c>
      <c r="J41">
        <f t="shared" si="4"/>
        <v>3</v>
      </c>
      <c r="K41">
        <f t="shared" si="5"/>
        <v>3</v>
      </c>
      <c r="L41">
        <f t="shared" si="6"/>
        <v>2</v>
      </c>
      <c r="M41">
        <f t="shared" si="7"/>
        <v>3</v>
      </c>
      <c r="N41">
        <f t="shared" si="8"/>
        <v>2</v>
      </c>
      <c r="O41">
        <f t="shared" si="9"/>
        <v>4</v>
      </c>
      <c r="P41">
        <f t="shared" si="10"/>
        <v>4</v>
      </c>
      <c r="Q41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1"/>
  <sheetViews>
    <sheetView zoomScale="85" zoomScaleNormal="85" workbookViewId="0">
      <pane ySplit="1" topLeftCell="A14" activePane="bottomLeft" state="frozen"/>
      <selection pane="bottomLeft" activeCell="A2" sqref="A2:A41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2</v>
      </c>
      <c r="E2" s="10">
        <v>2</v>
      </c>
      <c r="F2" s="10">
        <v>2</v>
      </c>
      <c r="G2" s="10">
        <v>2</v>
      </c>
      <c r="H2" s="10">
        <v>1</v>
      </c>
    </row>
    <row r="3" spans="1:8" x14ac:dyDescent="0.25">
      <c r="A3" s="10" t="s">
        <v>28</v>
      </c>
      <c r="B3">
        <v>26</v>
      </c>
      <c r="C3" s="10">
        <v>13</v>
      </c>
      <c r="D3" s="10">
        <v>3</v>
      </c>
      <c r="E3" s="10">
        <v>2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30</v>
      </c>
      <c r="C4" s="10">
        <v>15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32</v>
      </c>
      <c r="C5" s="10">
        <v>16</v>
      </c>
      <c r="D5" s="10">
        <v>3</v>
      </c>
      <c r="E5" s="10">
        <v>3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25</v>
      </c>
      <c r="C7" s="10">
        <v>11</v>
      </c>
      <c r="D7" s="10">
        <v>3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18</v>
      </c>
      <c r="C8" s="10">
        <v>9</v>
      </c>
      <c r="D8" s="10">
        <v>2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12</v>
      </c>
      <c r="C9" s="10">
        <v>6</v>
      </c>
      <c r="D9" s="10">
        <v>2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25">
      <c r="A10" s="10" t="s">
        <v>35</v>
      </c>
      <c r="B10">
        <v>24</v>
      </c>
      <c r="C10" s="10">
        <v>12</v>
      </c>
      <c r="D10" s="10">
        <v>3</v>
      </c>
      <c r="E10" s="10">
        <v>2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14</v>
      </c>
      <c r="C11" s="10">
        <v>7</v>
      </c>
      <c r="D11" s="10">
        <v>2</v>
      </c>
      <c r="E11" s="10">
        <v>1</v>
      </c>
      <c r="F11" s="10">
        <v>1</v>
      </c>
      <c r="G11" s="10">
        <v>2</v>
      </c>
      <c r="H11" s="10">
        <v>1</v>
      </c>
    </row>
    <row r="12" spans="1:8" x14ac:dyDescent="0.25">
      <c r="A12" s="10" t="s">
        <v>37</v>
      </c>
      <c r="B12">
        <v>16</v>
      </c>
      <c r="C12" s="10">
        <v>8</v>
      </c>
      <c r="D12" s="10">
        <v>2</v>
      </c>
      <c r="E12" s="10">
        <v>2</v>
      </c>
      <c r="F12" s="10">
        <v>1</v>
      </c>
      <c r="G12" s="10">
        <v>2</v>
      </c>
      <c r="H12" s="10">
        <v>1</v>
      </c>
    </row>
    <row r="13" spans="1:8" x14ac:dyDescent="0.25">
      <c r="A13" s="10" t="s">
        <v>38</v>
      </c>
      <c r="B13">
        <v>32</v>
      </c>
      <c r="C13" s="10">
        <v>16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24</v>
      </c>
      <c r="C14" s="10">
        <v>12</v>
      </c>
      <c r="D14" s="10">
        <v>3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24</v>
      </c>
      <c r="C15" s="10">
        <v>12</v>
      </c>
      <c r="D15" s="10">
        <v>3</v>
      </c>
      <c r="E15" s="10">
        <v>2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40</v>
      </c>
      <c r="C17" s="10">
        <v>20</v>
      </c>
      <c r="D17" s="10">
        <v>4</v>
      </c>
      <c r="E17" s="10">
        <v>4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28</v>
      </c>
      <c r="C18" s="10">
        <v>14</v>
      </c>
      <c r="D18" s="10">
        <v>3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30</v>
      </c>
      <c r="C20" s="10">
        <v>15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18</v>
      </c>
      <c r="C21" s="10">
        <v>9</v>
      </c>
      <c r="D21" s="10">
        <v>2</v>
      </c>
      <c r="E21" s="10">
        <v>2</v>
      </c>
      <c r="F21" s="10">
        <v>1</v>
      </c>
      <c r="G21" s="10">
        <v>2</v>
      </c>
      <c r="H21" s="10">
        <v>2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28</v>
      </c>
      <c r="C23" s="10">
        <v>14</v>
      </c>
      <c r="D23" s="10">
        <v>3</v>
      </c>
      <c r="E23" s="10">
        <v>3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28</v>
      </c>
      <c r="C24" s="10">
        <v>14</v>
      </c>
      <c r="D24" s="10">
        <v>3</v>
      </c>
      <c r="E24" s="10">
        <v>3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14</v>
      </c>
      <c r="C25" s="10">
        <v>7</v>
      </c>
      <c r="D25" s="10">
        <v>2</v>
      </c>
      <c r="E25" s="10">
        <v>1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22</v>
      </c>
      <c r="C26" s="10">
        <v>11</v>
      </c>
      <c r="D26" s="10">
        <v>2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14</v>
      </c>
      <c r="C27" s="10">
        <v>7</v>
      </c>
      <c r="D27" s="10">
        <v>2</v>
      </c>
      <c r="E27" s="10">
        <v>1</v>
      </c>
      <c r="F27" s="10">
        <v>1</v>
      </c>
      <c r="G27" s="10">
        <v>2</v>
      </c>
      <c r="H27" s="10">
        <v>1</v>
      </c>
    </row>
    <row r="28" spans="1:8" x14ac:dyDescent="0.25">
      <c r="A28" s="10" t="s">
        <v>53</v>
      </c>
      <c r="B28">
        <v>12</v>
      </c>
      <c r="C28" s="10">
        <v>6</v>
      </c>
      <c r="D28" s="10">
        <v>2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12</v>
      </c>
      <c r="C29" s="10">
        <v>6</v>
      </c>
      <c r="D29" s="10">
        <v>2</v>
      </c>
      <c r="E29" s="10">
        <v>1</v>
      </c>
      <c r="F29" s="10">
        <v>1</v>
      </c>
      <c r="G29" s="10">
        <v>1</v>
      </c>
      <c r="H29" s="10">
        <v>1</v>
      </c>
    </row>
    <row r="30" spans="1:8" x14ac:dyDescent="0.25">
      <c r="A30" s="10" t="s">
        <v>55</v>
      </c>
      <c r="B30">
        <v>18</v>
      </c>
      <c r="C30" s="10">
        <v>9</v>
      </c>
      <c r="D30" s="10">
        <v>2</v>
      </c>
      <c r="E30" s="10">
        <v>2</v>
      </c>
      <c r="F30" s="10">
        <v>2</v>
      </c>
      <c r="G30" s="10">
        <v>2</v>
      </c>
      <c r="H30" s="10">
        <v>1</v>
      </c>
    </row>
    <row r="31" spans="1:8" x14ac:dyDescent="0.25">
      <c r="A31" s="10" t="s">
        <v>56</v>
      </c>
      <c r="B31">
        <v>14</v>
      </c>
      <c r="C31" s="10">
        <v>7</v>
      </c>
      <c r="D31" s="10">
        <v>2</v>
      </c>
      <c r="E31" s="10">
        <v>1</v>
      </c>
      <c r="F31" s="10">
        <v>1</v>
      </c>
      <c r="G31" s="10">
        <v>2</v>
      </c>
      <c r="H31" s="10">
        <v>1</v>
      </c>
    </row>
    <row r="32" spans="1:8" x14ac:dyDescent="0.25">
      <c r="A32" s="10" t="s">
        <v>57</v>
      </c>
      <c r="B32">
        <v>26</v>
      </c>
      <c r="C32" s="10">
        <v>13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4</v>
      </c>
      <c r="C33" s="10">
        <v>2</v>
      </c>
      <c r="D33" s="10">
        <v>1</v>
      </c>
      <c r="E33" s="10">
        <v>0</v>
      </c>
      <c r="F33" s="10">
        <v>0</v>
      </c>
      <c r="G33" s="10">
        <v>1</v>
      </c>
      <c r="H33" s="10">
        <v>0</v>
      </c>
    </row>
    <row r="34" spans="1:8" x14ac:dyDescent="0.25">
      <c r="A34" s="10" t="s">
        <v>59</v>
      </c>
      <c r="B34">
        <v>20</v>
      </c>
      <c r="C34" s="10">
        <v>10</v>
      </c>
      <c r="D34" s="10">
        <v>2</v>
      </c>
      <c r="E34" s="10">
        <v>2</v>
      </c>
      <c r="F34" s="10">
        <v>2</v>
      </c>
      <c r="G34" s="10">
        <v>2</v>
      </c>
      <c r="H34" s="10">
        <v>2</v>
      </c>
    </row>
    <row r="35" spans="1:8" x14ac:dyDescent="0.25">
      <c r="A35" s="10" t="s">
        <v>60</v>
      </c>
      <c r="B35">
        <v>20</v>
      </c>
      <c r="C35" s="10">
        <v>10</v>
      </c>
      <c r="D35" s="10">
        <v>2</v>
      </c>
      <c r="E35" s="10">
        <v>2</v>
      </c>
      <c r="F35" s="10">
        <v>2</v>
      </c>
      <c r="G35" s="10">
        <v>2</v>
      </c>
      <c r="H35" s="10">
        <v>2</v>
      </c>
    </row>
    <row r="36" spans="1:8" x14ac:dyDescent="0.25">
      <c r="A36" s="10" t="s">
        <v>61</v>
      </c>
      <c r="B36">
        <v>14</v>
      </c>
      <c r="C36" s="10">
        <v>7</v>
      </c>
      <c r="D36" s="10">
        <v>2</v>
      </c>
      <c r="E36" s="10">
        <v>1</v>
      </c>
      <c r="F36" s="10">
        <v>1</v>
      </c>
      <c r="G36" s="10">
        <v>2</v>
      </c>
      <c r="H36" s="10">
        <v>1</v>
      </c>
    </row>
    <row r="37" spans="1:8" x14ac:dyDescent="0.25">
      <c r="A37" s="10" t="s">
        <v>62</v>
      </c>
      <c r="B37">
        <v>26</v>
      </c>
      <c r="C37" s="10">
        <v>13</v>
      </c>
      <c r="D37" s="10">
        <v>3</v>
      </c>
      <c r="E37" s="10">
        <v>3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16</v>
      </c>
      <c r="C38" s="10">
        <v>8</v>
      </c>
      <c r="D38" s="10">
        <v>1</v>
      </c>
      <c r="E38" s="10">
        <v>2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20</v>
      </c>
      <c r="C39" s="10">
        <v>10</v>
      </c>
      <c r="D39" s="10">
        <v>2</v>
      </c>
      <c r="E39" s="10">
        <v>2</v>
      </c>
      <c r="F39" s="10">
        <v>2</v>
      </c>
      <c r="G39" s="10">
        <v>2</v>
      </c>
      <c r="H39" s="10">
        <v>2</v>
      </c>
    </row>
    <row r="40" spans="1:8" x14ac:dyDescent="0.25">
      <c r="A40" s="10" t="s">
        <v>65</v>
      </c>
      <c r="B40">
        <v>14</v>
      </c>
      <c r="C40" s="10">
        <v>7</v>
      </c>
      <c r="D40" s="10">
        <v>2</v>
      </c>
      <c r="E40" s="10">
        <v>1</v>
      </c>
      <c r="F40" s="10">
        <v>1</v>
      </c>
      <c r="G40" s="10">
        <v>2</v>
      </c>
      <c r="H40" s="10">
        <v>1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3</v>
      </c>
      <c r="G41" s="10">
        <v>3</v>
      </c>
      <c r="H41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1"/>
  <sheetViews>
    <sheetView zoomScale="85" zoomScaleNormal="85" workbookViewId="0">
      <pane ySplit="1" topLeftCell="A2" activePane="bottomLeft" state="frozen"/>
      <selection pane="bottomLeft" activeCell="A2" sqref="A2:H41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29</v>
      </c>
      <c r="C2" s="10">
        <v>14</v>
      </c>
      <c r="D2" s="10">
        <v>3</v>
      </c>
      <c r="E2" s="10">
        <v>3</v>
      </c>
      <c r="F2" s="10">
        <v>4</v>
      </c>
      <c r="G2" s="10">
        <v>3</v>
      </c>
      <c r="H2" s="10">
        <v>2</v>
      </c>
    </row>
    <row r="3" spans="1:8" x14ac:dyDescent="0.25">
      <c r="A3" s="10" t="s">
        <v>28</v>
      </c>
      <c r="B3">
        <v>27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28</v>
      </c>
      <c r="C4" s="10">
        <v>14</v>
      </c>
      <c r="D4" s="10">
        <v>3</v>
      </c>
      <c r="E4" s="10">
        <v>3</v>
      </c>
      <c r="F4" s="10">
        <v>3</v>
      </c>
      <c r="G4" s="10">
        <v>3</v>
      </c>
      <c r="H4" s="10">
        <v>2</v>
      </c>
    </row>
    <row r="5" spans="1:8" x14ac:dyDescent="0.25">
      <c r="A5" s="10" t="s">
        <v>30</v>
      </c>
      <c r="B5">
        <v>33</v>
      </c>
      <c r="C5" s="10">
        <v>16</v>
      </c>
      <c r="D5" s="10">
        <v>3</v>
      </c>
      <c r="E5" s="10">
        <v>3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31</v>
      </c>
      <c r="C6" s="10">
        <v>15</v>
      </c>
      <c r="D6" s="10">
        <v>3</v>
      </c>
      <c r="E6" s="10">
        <v>3</v>
      </c>
      <c r="F6" s="10">
        <v>4</v>
      </c>
      <c r="G6" s="10">
        <v>4</v>
      </c>
      <c r="H6" s="10">
        <v>2</v>
      </c>
    </row>
    <row r="7" spans="1:8" x14ac:dyDescent="0.25">
      <c r="A7" s="10" t="s">
        <v>32</v>
      </c>
      <c r="B7">
        <v>32</v>
      </c>
      <c r="C7" s="10">
        <v>15</v>
      </c>
      <c r="D7" s="10">
        <v>4</v>
      </c>
      <c r="E7" s="10">
        <v>3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26</v>
      </c>
      <c r="C8" s="10">
        <v>13</v>
      </c>
      <c r="D8" s="10">
        <v>2</v>
      </c>
      <c r="E8" s="10">
        <v>2</v>
      </c>
      <c r="F8" s="10">
        <v>3</v>
      </c>
      <c r="G8" s="10">
        <v>4</v>
      </c>
      <c r="H8" s="10">
        <v>2</v>
      </c>
    </row>
    <row r="9" spans="1:8" x14ac:dyDescent="0.25">
      <c r="A9" s="10" t="s">
        <v>34</v>
      </c>
      <c r="B9">
        <v>22</v>
      </c>
      <c r="C9" s="10">
        <v>9</v>
      </c>
      <c r="D9" s="10">
        <v>2</v>
      </c>
      <c r="E9" s="10">
        <v>1</v>
      </c>
      <c r="F9" s="10">
        <v>4</v>
      </c>
      <c r="G9" s="10">
        <v>4</v>
      </c>
      <c r="H9" s="10">
        <v>2</v>
      </c>
    </row>
    <row r="10" spans="1:8" x14ac:dyDescent="0.25">
      <c r="A10" s="10" t="s">
        <v>35</v>
      </c>
      <c r="B10">
        <v>34</v>
      </c>
      <c r="C10" s="10">
        <v>17</v>
      </c>
      <c r="D10" s="10">
        <v>4</v>
      </c>
      <c r="E10" s="10">
        <v>3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23</v>
      </c>
      <c r="C11" s="10">
        <v>10</v>
      </c>
      <c r="D11" s="10">
        <v>2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29</v>
      </c>
      <c r="C12" s="10">
        <v>14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29</v>
      </c>
      <c r="C13" s="10">
        <v>15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3</v>
      </c>
      <c r="F14" s="10">
        <v>2</v>
      </c>
      <c r="G14" s="10">
        <v>3</v>
      </c>
      <c r="H14" s="10">
        <v>1</v>
      </c>
    </row>
    <row r="15" spans="1:8" x14ac:dyDescent="0.25">
      <c r="A15" s="10" t="s">
        <v>40</v>
      </c>
      <c r="B15">
        <v>26</v>
      </c>
      <c r="C15" s="10">
        <v>13</v>
      </c>
      <c r="D15" s="10">
        <v>3</v>
      </c>
      <c r="E15" s="10">
        <v>3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28</v>
      </c>
      <c r="C16" s="10">
        <v>14</v>
      </c>
      <c r="D16" s="10">
        <v>3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39</v>
      </c>
      <c r="C17" s="10">
        <v>19</v>
      </c>
      <c r="D17" s="10">
        <v>4</v>
      </c>
      <c r="E17" s="10">
        <v>4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31</v>
      </c>
      <c r="C18" s="10">
        <v>15</v>
      </c>
      <c r="D18" s="10">
        <v>4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33</v>
      </c>
      <c r="C19" s="10">
        <v>16</v>
      </c>
      <c r="D19" s="10">
        <v>4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35</v>
      </c>
      <c r="C20" s="10">
        <v>17</v>
      </c>
      <c r="D20" s="10">
        <v>3</v>
      </c>
      <c r="E20" s="10">
        <v>4</v>
      </c>
      <c r="F20" s="10">
        <v>4</v>
      </c>
      <c r="G20" s="10">
        <v>4</v>
      </c>
      <c r="H20" s="10">
        <v>3</v>
      </c>
    </row>
    <row r="21" spans="1:8" x14ac:dyDescent="0.25">
      <c r="A21" s="10" t="s">
        <v>46</v>
      </c>
      <c r="B21">
        <v>31</v>
      </c>
      <c r="C21" s="10">
        <v>16</v>
      </c>
      <c r="D21" s="10">
        <v>3</v>
      </c>
      <c r="E21" s="10">
        <v>3</v>
      </c>
      <c r="F21" s="10">
        <v>3</v>
      </c>
      <c r="G21" s="10">
        <v>4</v>
      </c>
      <c r="H21" s="10">
        <v>2</v>
      </c>
    </row>
    <row r="22" spans="1:8" x14ac:dyDescent="0.25">
      <c r="A22" s="10" t="s">
        <v>47</v>
      </c>
      <c r="B22">
        <v>22</v>
      </c>
      <c r="C22" s="10">
        <v>10</v>
      </c>
      <c r="D22" s="10">
        <v>2</v>
      </c>
      <c r="E22" s="10">
        <v>3</v>
      </c>
      <c r="F22" s="10">
        <v>3</v>
      </c>
      <c r="G22" s="10">
        <v>3</v>
      </c>
      <c r="H22" s="10">
        <v>1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29</v>
      </c>
      <c r="C24" s="10">
        <v>14</v>
      </c>
      <c r="D24" s="10">
        <v>3</v>
      </c>
      <c r="E24" s="10">
        <v>3</v>
      </c>
      <c r="F24" s="10">
        <v>3</v>
      </c>
      <c r="G24" s="10">
        <v>4</v>
      </c>
      <c r="H24" s="10">
        <v>2</v>
      </c>
    </row>
    <row r="25" spans="1:8" x14ac:dyDescent="0.25">
      <c r="A25" s="10" t="s">
        <v>50</v>
      </c>
      <c r="B25">
        <v>26</v>
      </c>
      <c r="C25" s="10">
        <v>13</v>
      </c>
      <c r="D25" s="10">
        <v>2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29</v>
      </c>
      <c r="C26" s="10">
        <v>14</v>
      </c>
      <c r="D26" s="10">
        <v>4</v>
      </c>
      <c r="E26" s="10">
        <v>2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23</v>
      </c>
      <c r="C27" s="10">
        <v>11</v>
      </c>
      <c r="D27" s="10">
        <v>2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25</v>
      </c>
      <c r="C28" s="10">
        <v>13</v>
      </c>
      <c r="D28" s="10">
        <v>2</v>
      </c>
      <c r="E28" s="10">
        <v>2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30</v>
      </c>
      <c r="C29" s="10">
        <v>14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24</v>
      </c>
      <c r="C30" s="10">
        <v>12</v>
      </c>
      <c r="D30" s="10">
        <v>2</v>
      </c>
      <c r="E30" s="10">
        <v>2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20</v>
      </c>
      <c r="C31" s="10">
        <v>8</v>
      </c>
      <c r="D31" s="10">
        <v>1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27</v>
      </c>
      <c r="C32" s="10">
        <v>13</v>
      </c>
      <c r="D32" s="10">
        <v>3</v>
      </c>
      <c r="E32" s="10">
        <v>4</v>
      </c>
      <c r="F32" s="10">
        <v>2</v>
      </c>
      <c r="G32" s="10">
        <v>2</v>
      </c>
      <c r="H32" s="10">
        <v>3</v>
      </c>
    </row>
    <row r="33" spans="1:8" x14ac:dyDescent="0.25">
      <c r="A33" s="10" t="s">
        <v>58</v>
      </c>
      <c r="B33">
        <v>8</v>
      </c>
      <c r="C33" s="10">
        <v>1</v>
      </c>
      <c r="D33" s="10">
        <v>1</v>
      </c>
      <c r="E33" s="10">
        <v>1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25</v>
      </c>
      <c r="C34" s="10">
        <v>13</v>
      </c>
      <c r="D34" s="10">
        <v>2</v>
      </c>
      <c r="E34" s="10">
        <v>3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19</v>
      </c>
      <c r="C36" s="10">
        <v>8</v>
      </c>
      <c r="D36" s="10">
        <v>2</v>
      </c>
      <c r="E36" s="10">
        <v>2</v>
      </c>
      <c r="F36" s="10">
        <v>3</v>
      </c>
      <c r="G36" s="10">
        <v>3</v>
      </c>
      <c r="H36" s="10">
        <v>1</v>
      </c>
    </row>
    <row r="37" spans="1:8" x14ac:dyDescent="0.25">
      <c r="A37" s="10" t="s">
        <v>62</v>
      </c>
      <c r="B37">
        <v>34</v>
      </c>
      <c r="C37" s="10">
        <v>16</v>
      </c>
      <c r="D37" s="10">
        <v>4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35</v>
      </c>
      <c r="C38" s="10">
        <v>17</v>
      </c>
      <c r="D38" s="10">
        <v>4</v>
      </c>
      <c r="E38" s="10">
        <v>4</v>
      </c>
      <c r="F38" s="10">
        <v>3</v>
      </c>
      <c r="G38" s="10">
        <v>3</v>
      </c>
      <c r="H38" s="10">
        <v>4</v>
      </c>
    </row>
    <row r="39" spans="1:8" x14ac:dyDescent="0.25">
      <c r="A39" s="10" t="s">
        <v>64</v>
      </c>
      <c r="B39">
        <v>33</v>
      </c>
      <c r="C39" s="10">
        <v>16</v>
      </c>
      <c r="D39" s="10">
        <v>4</v>
      </c>
      <c r="E39" s="10">
        <v>4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17</v>
      </c>
      <c r="C40" s="10">
        <v>7</v>
      </c>
      <c r="D40" s="10">
        <v>2</v>
      </c>
      <c r="E40" s="10">
        <v>2</v>
      </c>
      <c r="F40" s="10">
        <v>3</v>
      </c>
      <c r="G40" s="10">
        <v>2</v>
      </c>
      <c r="H40" s="10">
        <v>1</v>
      </c>
    </row>
    <row r="41" spans="1:8" x14ac:dyDescent="0.25">
      <c r="A41" s="10" t="s">
        <v>66</v>
      </c>
      <c r="B41">
        <v>31</v>
      </c>
      <c r="C41" s="10">
        <v>16</v>
      </c>
      <c r="D41" s="10">
        <v>3</v>
      </c>
      <c r="E41" s="10">
        <v>2</v>
      </c>
      <c r="F41" s="10">
        <v>4</v>
      </c>
      <c r="G41" s="10">
        <v>4</v>
      </c>
      <c r="H41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B7F3-6C06-42D3-B4DA-22BA1912FAF6}">
  <dimension ref="A1:H41"/>
  <sheetViews>
    <sheetView topLeftCell="A2" workbookViewId="0">
      <selection activeCell="A2" sqref="A2:H4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2</v>
      </c>
      <c r="E2" s="10">
        <v>2</v>
      </c>
      <c r="F2" s="10">
        <v>2</v>
      </c>
      <c r="G2" s="10">
        <v>2</v>
      </c>
      <c r="H2" s="10">
        <v>1</v>
      </c>
    </row>
    <row r="3" spans="1:8" x14ac:dyDescent="0.25">
      <c r="A3" s="10" t="s">
        <v>28</v>
      </c>
      <c r="B3">
        <v>26</v>
      </c>
      <c r="C3" s="10">
        <v>13</v>
      </c>
      <c r="D3" s="10">
        <v>3</v>
      </c>
      <c r="E3" s="10">
        <v>2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30</v>
      </c>
      <c r="C4" s="10">
        <v>15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32</v>
      </c>
      <c r="C5" s="10">
        <v>16</v>
      </c>
      <c r="D5" s="10">
        <v>3</v>
      </c>
      <c r="E5" s="10">
        <v>3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25</v>
      </c>
      <c r="C7" s="10">
        <v>11</v>
      </c>
      <c r="D7" s="10">
        <v>3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18</v>
      </c>
      <c r="C8" s="10">
        <v>9</v>
      </c>
      <c r="D8" s="10">
        <v>2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12</v>
      </c>
      <c r="C9" s="10">
        <v>6</v>
      </c>
      <c r="D9" s="10">
        <v>2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25">
      <c r="A10" s="10" t="s">
        <v>35</v>
      </c>
      <c r="B10">
        <v>24</v>
      </c>
      <c r="C10" s="10">
        <v>12</v>
      </c>
      <c r="D10" s="10">
        <v>3</v>
      </c>
      <c r="E10" s="10">
        <v>2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14</v>
      </c>
      <c r="C11" s="10">
        <v>7</v>
      </c>
      <c r="D11" s="10">
        <v>2</v>
      </c>
      <c r="E11" s="10">
        <v>1</v>
      </c>
      <c r="F11" s="10">
        <v>1</v>
      </c>
      <c r="G11" s="10">
        <v>2</v>
      </c>
      <c r="H11" s="10">
        <v>1</v>
      </c>
    </row>
    <row r="12" spans="1:8" x14ac:dyDescent="0.25">
      <c r="A12" s="10" t="s">
        <v>37</v>
      </c>
      <c r="B12">
        <v>16</v>
      </c>
      <c r="C12" s="10">
        <v>8</v>
      </c>
      <c r="D12" s="10">
        <v>2</v>
      </c>
      <c r="E12" s="10">
        <v>2</v>
      </c>
      <c r="F12" s="10">
        <v>1</v>
      </c>
      <c r="G12" s="10">
        <v>2</v>
      </c>
      <c r="H12" s="10">
        <v>1</v>
      </c>
    </row>
    <row r="13" spans="1:8" x14ac:dyDescent="0.25">
      <c r="A13" s="10" t="s">
        <v>38</v>
      </c>
      <c r="B13">
        <v>32</v>
      </c>
      <c r="C13" s="10">
        <v>16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24</v>
      </c>
      <c r="C14" s="10">
        <v>12</v>
      </c>
      <c r="D14" s="10">
        <v>3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24</v>
      </c>
      <c r="C15" s="10">
        <v>12</v>
      </c>
      <c r="D15" s="10">
        <v>3</v>
      </c>
      <c r="E15" s="10">
        <v>2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40</v>
      </c>
      <c r="C17" s="10">
        <v>20</v>
      </c>
      <c r="D17" s="10">
        <v>4</v>
      </c>
      <c r="E17" s="10">
        <v>4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28</v>
      </c>
      <c r="C18" s="10">
        <v>14</v>
      </c>
      <c r="D18" s="10">
        <v>3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30</v>
      </c>
      <c r="C20" s="10">
        <v>15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18</v>
      </c>
      <c r="C21" s="10">
        <v>9</v>
      </c>
      <c r="D21" s="10">
        <v>2</v>
      </c>
      <c r="E21" s="10">
        <v>2</v>
      </c>
      <c r="F21" s="10">
        <v>1</v>
      </c>
      <c r="G21" s="10">
        <v>2</v>
      </c>
      <c r="H21" s="10">
        <v>2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28</v>
      </c>
      <c r="C23" s="10">
        <v>14</v>
      </c>
      <c r="D23" s="10">
        <v>3</v>
      </c>
      <c r="E23" s="10">
        <v>3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28</v>
      </c>
      <c r="C24" s="10">
        <v>14</v>
      </c>
      <c r="D24" s="10">
        <v>3</v>
      </c>
      <c r="E24" s="10">
        <v>3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14</v>
      </c>
      <c r="C25" s="10">
        <v>7</v>
      </c>
      <c r="D25" s="10">
        <v>2</v>
      </c>
      <c r="E25" s="10">
        <v>1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22</v>
      </c>
      <c r="C26" s="10">
        <v>11</v>
      </c>
      <c r="D26" s="10">
        <v>2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14</v>
      </c>
      <c r="C27" s="10">
        <v>7</v>
      </c>
      <c r="D27" s="10">
        <v>2</v>
      </c>
      <c r="E27" s="10">
        <v>1</v>
      </c>
      <c r="F27" s="10">
        <v>1</v>
      </c>
      <c r="G27" s="10">
        <v>2</v>
      </c>
      <c r="H27" s="10">
        <v>1</v>
      </c>
    </row>
    <row r="28" spans="1:8" x14ac:dyDescent="0.25">
      <c r="A28" s="10" t="s">
        <v>53</v>
      </c>
      <c r="B28">
        <v>12</v>
      </c>
      <c r="C28" s="10">
        <v>6</v>
      </c>
      <c r="D28" s="10">
        <v>2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12</v>
      </c>
      <c r="C29" s="10">
        <v>6</v>
      </c>
      <c r="D29" s="10">
        <v>2</v>
      </c>
      <c r="E29" s="10">
        <v>1</v>
      </c>
      <c r="F29" s="10">
        <v>1</v>
      </c>
      <c r="G29" s="10">
        <v>1</v>
      </c>
      <c r="H29" s="10">
        <v>1</v>
      </c>
    </row>
    <row r="30" spans="1:8" x14ac:dyDescent="0.25">
      <c r="A30" s="10" t="s">
        <v>55</v>
      </c>
      <c r="B30">
        <v>18</v>
      </c>
      <c r="C30" s="10">
        <v>9</v>
      </c>
      <c r="D30" s="10">
        <v>2</v>
      </c>
      <c r="E30" s="10">
        <v>2</v>
      </c>
      <c r="F30" s="10">
        <v>2</v>
      </c>
      <c r="G30" s="10">
        <v>2</v>
      </c>
      <c r="H30" s="10">
        <v>1</v>
      </c>
    </row>
    <row r="31" spans="1:8" x14ac:dyDescent="0.25">
      <c r="A31" s="10" t="s">
        <v>56</v>
      </c>
      <c r="B31">
        <v>14</v>
      </c>
      <c r="C31" s="10">
        <v>7</v>
      </c>
      <c r="D31" s="10">
        <v>2</v>
      </c>
      <c r="E31" s="10">
        <v>1</v>
      </c>
      <c r="F31" s="10">
        <v>1</v>
      </c>
      <c r="G31" s="10">
        <v>2</v>
      </c>
      <c r="H31" s="10">
        <v>1</v>
      </c>
    </row>
    <row r="32" spans="1:8" x14ac:dyDescent="0.25">
      <c r="A32" s="10" t="s">
        <v>57</v>
      </c>
      <c r="B32">
        <v>26</v>
      </c>
      <c r="C32" s="10">
        <v>13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4</v>
      </c>
      <c r="C33" s="10">
        <v>2</v>
      </c>
      <c r="D33" s="10">
        <v>1</v>
      </c>
      <c r="E33" s="10">
        <v>0</v>
      </c>
      <c r="F33" s="10">
        <v>0</v>
      </c>
      <c r="G33" s="10">
        <v>1</v>
      </c>
      <c r="H33" s="10">
        <v>0</v>
      </c>
    </row>
    <row r="34" spans="1:8" x14ac:dyDescent="0.25">
      <c r="A34" s="10" t="s">
        <v>59</v>
      </c>
      <c r="B34">
        <v>20</v>
      </c>
      <c r="C34" s="10">
        <v>10</v>
      </c>
      <c r="D34" s="10">
        <v>2</v>
      </c>
      <c r="E34" s="10">
        <v>2</v>
      </c>
      <c r="F34" s="10">
        <v>2</v>
      </c>
      <c r="G34" s="10">
        <v>2</v>
      </c>
      <c r="H34" s="10">
        <v>2</v>
      </c>
    </row>
    <row r="35" spans="1:8" x14ac:dyDescent="0.25">
      <c r="A35" s="10" t="s">
        <v>60</v>
      </c>
      <c r="B35">
        <v>20</v>
      </c>
      <c r="C35" s="10">
        <v>10</v>
      </c>
      <c r="D35" s="10">
        <v>2</v>
      </c>
      <c r="E35" s="10">
        <v>2</v>
      </c>
      <c r="F35" s="10">
        <v>2</v>
      </c>
      <c r="G35" s="10">
        <v>2</v>
      </c>
      <c r="H35" s="10">
        <v>2</v>
      </c>
    </row>
    <row r="36" spans="1:8" x14ac:dyDescent="0.25">
      <c r="A36" s="10" t="s">
        <v>61</v>
      </c>
      <c r="B36">
        <v>14</v>
      </c>
      <c r="C36" s="10">
        <v>7</v>
      </c>
      <c r="D36" s="10">
        <v>2</v>
      </c>
      <c r="E36" s="10">
        <v>1</v>
      </c>
      <c r="F36" s="10">
        <v>1</v>
      </c>
      <c r="G36" s="10">
        <v>2</v>
      </c>
      <c r="H36" s="10">
        <v>1</v>
      </c>
    </row>
    <row r="37" spans="1:8" x14ac:dyDescent="0.25">
      <c r="A37" s="10" t="s">
        <v>62</v>
      </c>
      <c r="B37">
        <v>26</v>
      </c>
      <c r="C37" s="10">
        <v>13</v>
      </c>
      <c r="D37" s="10">
        <v>3</v>
      </c>
      <c r="E37" s="10">
        <v>3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16</v>
      </c>
      <c r="C38" s="10">
        <v>8</v>
      </c>
      <c r="D38" s="10">
        <v>1</v>
      </c>
      <c r="E38" s="10">
        <v>2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20</v>
      </c>
      <c r="C39" s="10">
        <v>10</v>
      </c>
      <c r="D39" s="10">
        <v>2</v>
      </c>
      <c r="E39" s="10">
        <v>2</v>
      </c>
      <c r="F39" s="10">
        <v>2</v>
      </c>
      <c r="G39" s="10">
        <v>2</v>
      </c>
      <c r="H39" s="10">
        <v>2</v>
      </c>
    </row>
    <row r="40" spans="1:8" x14ac:dyDescent="0.25">
      <c r="A40" s="10" t="s">
        <v>65</v>
      </c>
      <c r="B40">
        <v>14</v>
      </c>
      <c r="C40" s="10">
        <v>7</v>
      </c>
      <c r="D40" s="10">
        <v>2</v>
      </c>
      <c r="E40" s="10">
        <v>1</v>
      </c>
      <c r="F40" s="10">
        <v>1</v>
      </c>
      <c r="G40" s="10">
        <v>2</v>
      </c>
      <c r="H40" s="10">
        <v>1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3</v>
      </c>
      <c r="G41" s="10">
        <v>3</v>
      </c>
      <c r="H41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EEE4-29B3-439A-B2F9-5219721CFEE5}">
  <dimension ref="A1:H41"/>
  <sheetViews>
    <sheetView topLeftCell="A2" workbookViewId="0">
      <selection activeCell="A2" sqref="A2:H4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29</v>
      </c>
      <c r="C2" s="10">
        <v>14</v>
      </c>
      <c r="D2" s="10">
        <v>3</v>
      </c>
      <c r="E2" s="10">
        <v>3</v>
      </c>
      <c r="F2" s="10">
        <v>4</v>
      </c>
      <c r="G2" s="10">
        <v>3</v>
      </c>
      <c r="H2" s="10">
        <v>2</v>
      </c>
    </row>
    <row r="3" spans="1:8" x14ac:dyDescent="0.25">
      <c r="A3" s="10" t="s">
        <v>28</v>
      </c>
      <c r="B3">
        <v>27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28</v>
      </c>
      <c r="C4" s="10">
        <v>14</v>
      </c>
      <c r="D4" s="10">
        <v>3</v>
      </c>
      <c r="E4" s="10">
        <v>3</v>
      </c>
      <c r="F4" s="10">
        <v>3</v>
      </c>
      <c r="G4" s="10">
        <v>3</v>
      </c>
      <c r="H4" s="10">
        <v>2</v>
      </c>
    </row>
    <row r="5" spans="1:8" x14ac:dyDescent="0.25">
      <c r="A5" s="10" t="s">
        <v>30</v>
      </c>
      <c r="B5">
        <v>33</v>
      </c>
      <c r="C5" s="10">
        <v>16</v>
      </c>
      <c r="D5" s="10">
        <v>3</v>
      </c>
      <c r="E5" s="10">
        <v>3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31</v>
      </c>
      <c r="C6" s="10">
        <v>15</v>
      </c>
      <c r="D6" s="10">
        <v>3</v>
      </c>
      <c r="E6" s="10">
        <v>3</v>
      </c>
      <c r="F6" s="10">
        <v>4</v>
      </c>
      <c r="G6" s="10">
        <v>4</v>
      </c>
      <c r="H6" s="10">
        <v>2</v>
      </c>
    </row>
    <row r="7" spans="1:8" x14ac:dyDescent="0.25">
      <c r="A7" s="10" t="s">
        <v>32</v>
      </c>
      <c r="B7">
        <v>32</v>
      </c>
      <c r="C7" s="10">
        <v>15</v>
      </c>
      <c r="D7" s="10">
        <v>4</v>
      </c>
      <c r="E7" s="10">
        <v>3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26</v>
      </c>
      <c r="C8" s="10">
        <v>13</v>
      </c>
      <c r="D8" s="10">
        <v>2</v>
      </c>
      <c r="E8" s="10">
        <v>2</v>
      </c>
      <c r="F8" s="10">
        <v>3</v>
      </c>
      <c r="G8" s="10">
        <v>4</v>
      </c>
      <c r="H8" s="10">
        <v>2</v>
      </c>
    </row>
    <row r="9" spans="1:8" x14ac:dyDescent="0.25">
      <c r="A9" s="10" t="s">
        <v>34</v>
      </c>
      <c r="B9">
        <v>22</v>
      </c>
      <c r="C9" s="10">
        <v>9</v>
      </c>
      <c r="D9" s="10">
        <v>2</v>
      </c>
      <c r="E9" s="10">
        <v>1</v>
      </c>
      <c r="F9" s="10">
        <v>4</v>
      </c>
      <c r="G9" s="10">
        <v>4</v>
      </c>
      <c r="H9" s="10">
        <v>2</v>
      </c>
    </row>
    <row r="10" spans="1:8" x14ac:dyDescent="0.25">
      <c r="A10" s="10" t="s">
        <v>35</v>
      </c>
      <c r="B10">
        <v>34</v>
      </c>
      <c r="C10" s="10">
        <v>17</v>
      </c>
      <c r="D10" s="10">
        <v>4</v>
      </c>
      <c r="E10" s="10">
        <v>3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23</v>
      </c>
      <c r="C11" s="10">
        <v>10</v>
      </c>
      <c r="D11" s="10">
        <v>2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29</v>
      </c>
      <c r="C12" s="10">
        <v>14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29</v>
      </c>
      <c r="C13" s="10">
        <v>15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3</v>
      </c>
      <c r="F14" s="10">
        <v>2</v>
      </c>
      <c r="G14" s="10">
        <v>3</v>
      </c>
      <c r="H14" s="10">
        <v>1</v>
      </c>
    </row>
    <row r="15" spans="1:8" x14ac:dyDescent="0.25">
      <c r="A15" s="10" t="s">
        <v>40</v>
      </c>
      <c r="B15">
        <v>26</v>
      </c>
      <c r="C15" s="10">
        <v>13</v>
      </c>
      <c r="D15" s="10">
        <v>3</v>
      </c>
      <c r="E15" s="10">
        <v>3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28</v>
      </c>
      <c r="C16" s="10">
        <v>14</v>
      </c>
      <c r="D16" s="10">
        <v>3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39</v>
      </c>
      <c r="C17" s="10">
        <v>19</v>
      </c>
      <c r="D17" s="10">
        <v>4</v>
      </c>
      <c r="E17" s="10">
        <v>4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31</v>
      </c>
      <c r="C18" s="10">
        <v>15</v>
      </c>
      <c r="D18" s="10">
        <v>4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33</v>
      </c>
      <c r="C19" s="10">
        <v>16</v>
      </c>
      <c r="D19" s="10">
        <v>4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35</v>
      </c>
      <c r="C20" s="10">
        <v>17</v>
      </c>
      <c r="D20" s="10">
        <v>3</v>
      </c>
      <c r="E20" s="10">
        <v>4</v>
      </c>
      <c r="F20" s="10">
        <v>4</v>
      </c>
      <c r="G20" s="10">
        <v>4</v>
      </c>
      <c r="H20" s="10">
        <v>3</v>
      </c>
    </row>
    <row r="21" spans="1:8" x14ac:dyDescent="0.25">
      <c r="A21" s="10" t="s">
        <v>46</v>
      </c>
      <c r="B21">
        <v>31</v>
      </c>
      <c r="C21" s="10">
        <v>16</v>
      </c>
      <c r="D21" s="10">
        <v>3</v>
      </c>
      <c r="E21" s="10">
        <v>3</v>
      </c>
      <c r="F21" s="10">
        <v>3</v>
      </c>
      <c r="G21" s="10">
        <v>4</v>
      </c>
      <c r="H21" s="10">
        <v>2</v>
      </c>
    </row>
    <row r="22" spans="1:8" x14ac:dyDescent="0.25">
      <c r="A22" s="10" t="s">
        <v>47</v>
      </c>
      <c r="B22">
        <v>22</v>
      </c>
      <c r="C22" s="10">
        <v>10</v>
      </c>
      <c r="D22" s="10">
        <v>2</v>
      </c>
      <c r="E22" s="10">
        <v>3</v>
      </c>
      <c r="F22" s="10">
        <v>3</v>
      </c>
      <c r="G22" s="10">
        <v>3</v>
      </c>
      <c r="H22" s="10">
        <v>1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29</v>
      </c>
      <c r="C24" s="10">
        <v>14</v>
      </c>
      <c r="D24" s="10">
        <v>3</v>
      </c>
      <c r="E24" s="10">
        <v>3</v>
      </c>
      <c r="F24" s="10">
        <v>3</v>
      </c>
      <c r="G24" s="10">
        <v>4</v>
      </c>
      <c r="H24" s="10">
        <v>2</v>
      </c>
    </row>
    <row r="25" spans="1:8" x14ac:dyDescent="0.25">
      <c r="A25" s="10" t="s">
        <v>50</v>
      </c>
      <c r="B25">
        <v>26</v>
      </c>
      <c r="C25" s="10">
        <v>13</v>
      </c>
      <c r="D25" s="10">
        <v>2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29</v>
      </c>
      <c r="C26" s="10">
        <v>14</v>
      </c>
      <c r="D26" s="10">
        <v>4</v>
      </c>
      <c r="E26" s="10">
        <v>2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23</v>
      </c>
      <c r="C27" s="10">
        <v>11</v>
      </c>
      <c r="D27" s="10">
        <v>2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25</v>
      </c>
      <c r="C28" s="10">
        <v>13</v>
      </c>
      <c r="D28" s="10">
        <v>2</v>
      </c>
      <c r="E28" s="10">
        <v>2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30</v>
      </c>
      <c r="C29" s="10">
        <v>14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24</v>
      </c>
      <c r="C30" s="10">
        <v>12</v>
      </c>
      <c r="D30" s="10">
        <v>2</v>
      </c>
      <c r="E30" s="10">
        <v>2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20</v>
      </c>
      <c r="C31" s="10">
        <v>8</v>
      </c>
      <c r="D31" s="10">
        <v>1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27</v>
      </c>
      <c r="C32" s="10">
        <v>13</v>
      </c>
      <c r="D32" s="10">
        <v>3</v>
      </c>
      <c r="E32" s="10">
        <v>4</v>
      </c>
      <c r="F32" s="10">
        <v>2</v>
      </c>
      <c r="G32" s="10">
        <v>2</v>
      </c>
      <c r="H32" s="10">
        <v>3</v>
      </c>
    </row>
    <row r="33" spans="1:8" x14ac:dyDescent="0.25">
      <c r="A33" s="10" t="s">
        <v>58</v>
      </c>
      <c r="B33">
        <v>8</v>
      </c>
      <c r="C33" s="10">
        <v>1</v>
      </c>
      <c r="D33" s="10">
        <v>1</v>
      </c>
      <c r="E33" s="10">
        <v>1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25</v>
      </c>
      <c r="C34" s="10">
        <v>13</v>
      </c>
      <c r="D34" s="10">
        <v>2</v>
      </c>
      <c r="E34" s="10">
        <v>3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19</v>
      </c>
      <c r="C36" s="10">
        <v>8</v>
      </c>
      <c r="D36" s="10">
        <v>2</v>
      </c>
      <c r="E36" s="10">
        <v>2</v>
      </c>
      <c r="F36" s="10">
        <v>3</v>
      </c>
      <c r="G36" s="10">
        <v>3</v>
      </c>
      <c r="H36" s="10">
        <v>1</v>
      </c>
    </row>
    <row r="37" spans="1:8" x14ac:dyDescent="0.25">
      <c r="A37" s="10" t="s">
        <v>62</v>
      </c>
      <c r="B37">
        <v>34</v>
      </c>
      <c r="C37" s="10">
        <v>16</v>
      </c>
      <c r="D37" s="10">
        <v>4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35</v>
      </c>
      <c r="C38" s="10">
        <v>17</v>
      </c>
      <c r="D38" s="10">
        <v>4</v>
      </c>
      <c r="E38" s="10">
        <v>4</v>
      </c>
      <c r="F38" s="10">
        <v>3</v>
      </c>
      <c r="G38" s="10">
        <v>3</v>
      </c>
      <c r="H38" s="10">
        <v>4</v>
      </c>
    </row>
    <row r="39" spans="1:8" x14ac:dyDescent="0.25">
      <c r="A39" s="10" t="s">
        <v>64</v>
      </c>
      <c r="B39">
        <v>33</v>
      </c>
      <c r="C39" s="10">
        <v>16</v>
      </c>
      <c r="D39" s="10">
        <v>4</v>
      </c>
      <c r="E39" s="10">
        <v>4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17</v>
      </c>
      <c r="C40" s="10">
        <v>7</v>
      </c>
      <c r="D40" s="10">
        <v>2</v>
      </c>
      <c r="E40" s="10">
        <v>2</v>
      </c>
      <c r="F40" s="10">
        <v>3</v>
      </c>
      <c r="G40" s="10">
        <v>2</v>
      </c>
      <c r="H40" s="10">
        <v>1</v>
      </c>
    </row>
    <row r="41" spans="1:8" x14ac:dyDescent="0.25">
      <c r="A41" s="10" t="s">
        <v>66</v>
      </c>
      <c r="B41">
        <v>31</v>
      </c>
      <c r="C41" s="10">
        <v>16</v>
      </c>
      <c r="D41" s="10">
        <v>3</v>
      </c>
      <c r="E41" s="10">
        <v>2</v>
      </c>
      <c r="F41" s="10">
        <v>4</v>
      </c>
      <c r="G41" s="10">
        <v>4</v>
      </c>
      <c r="H41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A J l k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A A m W R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J l k W Z M 0 P U r g A Q A A U g 8 A A B M A H A B G b 3 J t d W x h c y 9 T Z W N 0 a W 9 u M S 5 t I K I Y A C i g F A A A A A A A A A A A A A A A A A A A A A A A A A A A A O 2 W T U v j Q B j H 7 4 F + h y F e W s i G p F Y P L j k 1 C h 5 W W O y e j I d a Z 3 e D y Y x k p q K I s B 6 2 1 o q g + L a 7 L Q V v L i v K y m J 9 Q T 9 N Z 0 y + h b M E d Q M N p a x Y D 8 l l k v 9 k 8 v y f + c 3 z E A J L 1 M Y I T I a j / l a S y O e i B 2 f B g B z s / 2 a b L f / n H q t W 3 v D 6 L T u p t q 9 X Z W A A B 9 K U B M T V v q 3 w q y 2 h 5 M m C a u J S 2 Y W I p s d s B 6 p 5 j K h 4 I G n Z H L E + E O g R 6 5 0 9 B y 0 T k j m K 5 y 3 W 2 G C n v 9 o 3 D b 6 / x v c u + M 4 P v n s e 1 C t + d Y 0 f f f e P r q 3 O 8 V W 6 S O W M M m V C x 3 Z t C j 1 D V m Q F 5 L F T d h E x c g o Y R S U 8 a 6 N P x v C Q p u k K e F / G F E 7 S J Q c a T 7 f q B E Z w O q O E e b D W m X 9 S 4 / U / w W G T N T d E Q o X i j H i p 4 B U R + Y g 9 N / x 8 Y W k e k n S Y t L K 8 L I e q L s J T M Q M o X K Q r C n j Q s 0 I f R 3 Q 4 p / 5 d 9 8 / E Y M y C X E R f y a Q k G 3 X 0 F 0 u J 1 d a D + l e / d t w n S o / x E 0 p R S l p W 0 6 P n u X n A V t d 5 a 7 t 3 U v k H U i Z 0 c Q + k w s h W v J U E W h d o / 1 F e z w 0 t q b S e K w 2 k s 5 n + g 0 u q L Q 6 c r u V e S 4 u M t Z J A 6 w K t j y 0 y 1 k o C T U B L S a l I k x y K 7 N X d 7 r e g c f Z y f 4 1 P 3 b G T j w R Y V 2 D i c L P L C / 7 l s P / M H q 0 k 2 A S 2 e 1 B L A Q I t A B Q A A g A I A A C Z Z F n c L g h 8 p g A A A P Y A A A A S A A A A A A A A A A A A A A A A A A A A A A B D b 2 5 m a W c v U G F j a 2 F n Z S 5 4 b W x Q S w E C L Q A U A A I A C A A A m W R Z U 3 I 4 L J s A A A D h A A A A E w A A A A A A A A A A A A A A A A D y A A A A W 0 N v b n R l b n R f V H l w Z X N d L n h t b F B L A Q I t A B Q A A g A I A A C Z Z F m T N D 1 K 4 A E A A F I P A A A T A A A A A A A A A A A A A A A A A N o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Z Y A A A A A A A A d F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I w N S V F O S U 5 N i V C M S V F N S U 4 R C V C N y V F O C V B O S U 5 N S V F N S U 4 O C U 4 N i 0 l R T c l O T Q l O T g l R T k l O U M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T I z M 2 Z h M i 0 3 Y j Y w L T Q 1 M W Y t Y j M 0 O C 0 1 M D Y 2 Y 2 Q 2 N D k 0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D X p l r H l j b f o q Z X l i I Z f 5 5 S Y 6 Z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x O j A 3 O j M w L j U w O D c x M D Z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X p l r H l j b f o q Z X l i I Y t 5 5 S Y 6 Z y y L 0 F 1 d G 9 S Z W 1 v d m V k Q 2 9 s d W 1 u c z E u e 0 N v b H V t b j E s M H 0 m c X V v d D s s J n F 1 b 3 Q 7 U 2 V j d G l v b j E v M D I w N e m W s e W N t + i p l e W I h i 3 n l J j p n L I v Q X V 0 b 1 J l b W 9 2 Z W R D b 2 x 1 b W 5 z M S 5 7 Q 2 9 s d W 1 u M i w x f S Z x d W 9 0 O y w m c X V v d D t T Z W N 0 a W 9 u M S 8 w M j A 1 6 Z a x 5 Y 2 3 6 K m V 5 Y i G L e e U m O m c s i 9 B d X R v U m V t b 3 Z l Z E N v b H V t b n M x L n t D b 2 x 1 b W 4 z L D J 9 J n F 1 b 3 Q 7 L C Z x d W 9 0 O 1 N l Y 3 R p b 2 4 x L z A y M D X p l r H l j b f o q Z X l i I Y t 5 5 S Y 6 Z y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N e m W s e W N t + i p l e W I h i 3 n l J j p n L I v Q X V 0 b 1 J l b W 9 2 Z W R D b 2 x 1 b W 5 z M S 5 7 Q 2 9 s d W 1 u M S w w f S Z x d W 9 0 O y w m c X V v d D t T Z W N 0 a W 9 u M S 8 w M j A 1 6 Z a x 5 Y 2 3 6 K m V 5 Y i G L e e U m O m c s i 9 B d X R v U m V t b 3 Z l Z E N v b H V t b n M x L n t D b 2 x 1 b W 4 y L D F 9 J n F 1 b 3 Q 7 L C Z x d W 9 0 O 1 N l Y 3 R p b 2 4 x L z A y M D X p l r H l j b f o q Z X l i I Y t 5 5 S Y 6 Z y y L 0 F 1 d G 9 S Z W 1 v d m V k Q 2 9 s d W 1 u c z E u e 0 N v b H V t b j M s M n 0 m c X V v d D s s J n F 1 b 3 Q 7 U 2 V j d G l v b j E v M D I w N e m W s e W N t + i p l e W I h i 3 n l J j p n L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w N S V F O S U 5 N i V C M S V F N S U 4 R C V C N y V F O C V B O S U 5 N S V F N S U 4 O C U 4 N i 0 l R T c l O T Q l O T g l R T k l O U M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S V F O S U 5 N i V C M S V F N S U 4 R C V C N y V F O C V B O S U 5 N S V F N S U 4 O C U 4 N i 0 l R T c l O T Q l O T g l R T k l O U M l Q j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S V F O S U 5 N i V C M S V F N S U 4 R C V C N y V F O C V B O S U 5 N S V F N S U 4 O C U 4 N i 0 l R T U l O E E l O D k l R T U l Q j k l Q j g l R T Y l O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j Z i Z W Q 1 N S 0 1 N T U x L T R k M z Y t Y j A 2 N y 0 y O T B l M T A 2 N G U 4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D X p l r H l j b f o q Z X l i I Z f 5 Y q J 5 b m 4 5 o C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x O j A 4 O j A w L j A 0 M j Y x O D h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X p l r H l j b f o q Z X l i I Y t 5 Y q J 5 b m 4 5 o C h L 0 F 1 d G 9 S Z W 1 v d m V k Q 2 9 s d W 1 u c z E u e 0 N v b H V t b j E s M H 0 m c X V v d D s s J n F 1 b 3 Q 7 U 2 V j d G l v b j E v M D I w N e m W s e W N t + i p l e W I h i 3 l i o n l u b j m g K E v Q X V 0 b 1 J l b W 9 2 Z W R D b 2 x 1 b W 5 z M S 5 7 Q 2 9 s d W 1 u M i w x f S Z x d W 9 0 O y w m c X V v d D t T Z W N 0 a W 9 u M S 8 w M j A 1 6 Z a x 5 Y 2 3 6 K m V 5 Y i G L e W K i e W 5 u O a A o S 9 B d X R v U m V t b 3 Z l Z E N v b H V t b n M x L n t D b 2 x 1 b W 4 z L D J 9 J n F 1 b 3 Q 7 L C Z x d W 9 0 O 1 N l Y 3 R p b 2 4 x L z A y M D X p l r H l j b f o q Z X l i I Y t 5 Y q J 5 b m 4 5 o C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N e m W s e W N t + i p l e W I h i 3 l i o n l u b j m g K E v Q X V 0 b 1 J l b W 9 2 Z W R D b 2 x 1 b W 5 z M S 5 7 Q 2 9 s d W 1 u M S w w f S Z x d W 9 0 O y w m c X V v d D t T Z W N 0 a W 9 u M S 8 w M j A 1 6 Z a x 5 Y 2 3 6 K m V 5 Y i G L e W K i e W 5 u O a A o S 9 B d X R v U m V t b 3 Z l Z E N v b H V t b n M x L n t D b 2 x 1 b W 4 y L D F 9 J n F 1 b 3 Q 7 L C Z x d W 9 0 O 1 N l Y 3 R p b 2 4 x L z A y M D X p l r H l j b f o q Z X l i I Y t 5 Y q J 5 b m 4 5 o C h L 0 F 1 d G 9 S Z W 1 v d m V k Q 2 9 s d W 1 u c z E u e 0 N v b H V t b j M s M n 0 m c X V v d D s s J n F 1 b 3 Q 7 U 2 V j d G l v b j E v M D I w N e m W s e W N t + i p l e W I h i 3 l i o n l u b j m g K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w N S V F O S U 5 N i V C M S V F N S U 4 R C V C N y V F O C V B O S U 5 N S V F N S U 4 O C U 4 N i 0 l R T U l O E E l O D k l R T U l Q j k l Q j g l R T Y l O D A l Q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N S V F O S U 5 N i V C M S V F N S U 4 R C V C N y V F O C V B O S U 5 N S V F N S U 4 O C U 4 N i 0 l R T U l O E E l O D k l R T U l Q j k l Q j g l R T Y l O D A l Q T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q A 1 + 5 E k V O l L a J y R N d j h o A A A A A A g A A A A A A E G Y A A A A B A A A g A A A A Y 3 0 e + S 1 K e 5 Z Q r V K 4 d C + f H n i 2 Z D l x o u Z 7 + b z I I J 2 x v G A A A A A A D o A A A A A C A A A g A A A A m y 6 y Z r 5 B v / b w d m G e 5 y m p z U u i R Y 3 i c V f l o z s 0 u t v 2 M + 5 Q A A A A D 2 S B e Z 9 o f J A F a 1 + 5 Y F 6 4 w X q / w a 3 D 0 N + S c / G E w c g 5 9 5 D O f S P o G r a c 3 O F t S l f p s n 7 R x v v K K S d R z f R l W L 4 h m C p 3 M q Z A K 7 w P t T 6 Z Q w u r W + B I 5 0 F A A A A A u e / O A z W 2 L 9 4 t f N l z 4 + A h H E E t R v y c A e t n B K f 9 D 5 5 v f D x V U v a 5 d f U 5 k 2 S 5 d U F K K A w m Y M 2 V S 7 X + G Z p l 3 E R t j p 3 o Y g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0205閱卷評分-甘露</vt:lpstr>
      <vt:lpstr>0205閱卷評分-劉幸怡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2024-11-04T12:46:29Z</dcterms:modified>
</cp:coreProperties>
</file>