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3910127F-32F1-47B6-9568-8E32EAC3F0A2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6閱卷評分-陳姞淨" sheetId="10" r:id="rId4"/>
    <sheet name="0216閱卷評分-戴榮冠" sheetId="11" r:id="rId5"/>
  </sheets>
  <definedNames>
    <definedName name="外部資料_1" localSheetId="2" hidden="1">'閱卷評分-Teacher2'!$A$1:$D$57</definedName>
    <definedName name="外部資料_2" localSheetId="3" hidden="1">'0216閱卷評分-陳姞淨'!$A$1:$D$57</definedName>
    <definedName name="外部資料_2" localSheetId="1" hidden="1">'閱卷評分-Teacher1'!$A$1:$D$57</definedName>
    <definedName name="外部資料_3" localSheetId="4" hidden="1">'0216閱卷評分-戴榮冠'!$A$1:$D$57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E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E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H37" i="1"/>
  <c r="I37" i="1"/>
  <c r="J37" i="1"/>
  <c r="K37" i="1"/>
  <c r="L37" i="1"/>
  <c r="M37" i="1"/>
  <c r="N37" i="1"/>
  <c r="O37" i="1"/>
  <c r="P37" i="1"/>
  <c r="Q37" i="1"/>
  <c r="C38" i="1"/>
  <c r="G38" i="1" s="1"/>
  <c r="D38" i="1"/>
  <c r="E38" i="1" s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G45" i="1" s="1"/>
  <c r="D45" i="1"/>
  <c r="H45" i="1"/>
  <c r="I45" i="1"/>
  <c r="J45" i="1"/>
  <c r="K45" i="1"/>
  <c r="L45" i="1"/>
  <c r="M45" i="1"/>
  <c r="N45" i="1"/>
  <c r="O45" i="1"/>
  <c r="P45" i="1"/>
  <c r="Q45" i="1"/>
  <c r="C46" i="1"/>
  <c r="E46" i="1" s="1"/>
  <c r="D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 s="1"/>
  <c r="H51" i="1"/>
  <c r="I51" i="1"/>
  <c r="J51" i="1"/>
  <c r="K51" i="1"/>
  <c r="L51" i="1"/>
  <c r="M51" i="1"/>
  <c r="N51" i="1"/>
  <c r="O51" i="1"/>
  <c r="P51" i="1"/>
  <c r="Q51" i="1"/>
  <c r="C52" i="1"/>
  <c r="E52" i="1" s="1"/>
  <c r="D52" i="1"/>
  <c r="H52" i="1"/>
  <c r="I52" i="1"/>
  <c r="J52" i="1"/>
  <c r="K52" i="1"/>
  <c r="L52" i="1"/>
  <c r="M52" i="1"/>
  <c r="N52" i="1"/>
  <c r="O52" i="1"/>
  <c r="P52" i="1"/>
  <c r="Q52" i="1"/>
  <c r="C53" i="1"/>
  <c r="G53" i="1" s="1"/>
  <c r="D53" i="1"/>
  <c r="E53" i="1"/>
  <c r="H53" i="1"/>
  <c r="I53" i="1"/>
  <c r="J53" i="1"/>
  <c r="K53" i="1"/>
  <c r="L53" i="1"/>
  <c r="M53" i="1"/>
  <c r="N53" i="1"/>
  <c r="O53" i="1"/>
  <c r="P53" i="1"/>
  <c r="Q53" i="1"/>
  <c r="C54" i="1"/>
  <c r="E54" i="1" s="1"/>
  <c r="D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H55" i="1"/>
  <c r="I55" i="1"/>
  <c r="J55" i="1"/>
  <c r="K55" i="1"/>
  <c r="L55" i="1"/>
  <c r="M55" i="1"/>
  <c r="N55" i="1"/>
  <c r="O55" i="1"/>
  <c r="P55" i="1"/>
  <c r="Q55" i="1"/>
  <c r="C56" i="1"/>
  <c r="D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 s="1"/>
  <c r="G57" i="1"/>
  <c r="H57" i="1"/>
  <c r="I57" i="1"/>
  <c r="J57" i="1"/>
  <c r="K57" i="1"/>
  <c r="L57" i="1"/>
  <c r="M57" i="1"/>
  <c r="N57" i="1"/>
  <c r="O57" i="1"/>
  <c r="P57" i="1"/>
  <c r="Q57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51" i="1" l="1"/>
  <c r="E50" i="1"/>
  <c r="E49" i="1"/>
  <c r="E48" i="1"/>
  <c r="E47" i="1"/>
  <c r="E45" i="1"/>
  <c r="E37" i="1"/>
  <c r="E56" i="1"/>
  <c r="E55" i="1"/>
  <c r="G55" i="1"/>
  <c r="G47" i="1"/>
  <c r="G39" i="1"/>
  <c r="G31" i="1"/>
  <c r="G56" i="1"/>
  <c r="G48" i="1"/>
  <c r="G40" i="1"/>
  <c r="G32" i="1"/>
  <c r="G49" i="1"/>
  <c r="G41" i="1"/>
  <c r="G33" i="1"/>
  <c r="G50" i="1"/>
  <c r="G42" i="1"/>
  <c r="G34" i="1"/>
  <c r="G43" i="1"/>
  <c r="G35" i="1"/>
  <c r="G27" i="1"/>
  <c r="G52" i="1"/>
  <c r="G44" i="1"/>
  <c r="G36" i="1"/>
  <c r="G28" i="1"/>
  <c r="E20" i="1"/>
  <c r="E4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DA26EA3B-1B92-4B18-93A8-041BDCB146E2}" keepAlive="1" name="查詢 - 0216閱卷評分-陳姞淨" description="與活頁簿中 '0216閱卷評分-陳姞淨' 查詢的連接。" type="5" refreshedVersion="8" background="1" saveData="1">
    <dbPr connection="Provider=Microsoft.Mashup.OleDb.1;Data Source=$Workbook$;Location=0216閱卷評分-陳姞淨;Extended Properties=&quot;&quot;" command="SELECT * FROM [0216閱卷評分-陳姞淨]"/>
  </connection>
  <connection id="7" xr16:uid="{65AA1053-CC95-4A3F-837C-450E3A4836A5}" keepAlive="1" name="查詢 - 0216閱卷評分-戴榮冠" description="與活頁簿中 '0216閱卷評分-戴榮冠' 查詢的連接。" type="5" refreshedVersion="8" background="1" saveData="1">
    <dbPr connection="Provider=Microsoft.Mashup.OleDb.1;Data Source=$Workbook$;Location=0216閱卷評分-戴榮冠;Extended Properties=&quot;&quot;" command="SELECT * FROM [0216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<sst xmlns="http://schemas.openxmlformats.org/spreadsheetml/2006/main" count="329" uniqueCount="81">
  <si>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</si>
  <si>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</si>
  <si>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</si>
  <si>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</si>
  <si>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</si>
  <si>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</si>
  <si>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</si>
  <si>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</si>
  <si>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</si>
  <si>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</si>
  <si>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</si>
  <si>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</si>
  <si>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</si>
  <si>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</si>
  <si>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</si>
  <si>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</si>
  <si>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</si>
  <si>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</si>
  <si>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</si>
  <si>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</si>
  <si>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</si>
  <si>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</si>
  <si>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</si>
  <si>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</si>
  <si>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02-16-412616210</t>
  </si>
  <si>
    <t>02-16-4133551002</t>
  </si>
  <si>
    <t>02-16-413550020</t>
  </si>
  <si>
    <t>02-16-413550046</t>
  </si>
  <si>
    <t>02-16-413550061</t>
  </si>
  <si>
    <t>02-16-413550087</t>
  </si>
  <si>
    <t>02-16-413550129</t>
  </si>
  <si>
    <t>02-16-413550160</t>
  </si>
  <si>
    <t>02-16-413550186</t>
  </si>
  <si>
    <t>02-16-413550202</t>
  </si>
  <si>
    <t>02-16-413550228</t>
  </si>
  <si>
    <t>02-16-413550244</t>
  </si>
  <si>
    <t>02-16-413550269</t>
  </si>
  <si>
    <t>02-16-413550285</t>
  </si>
  <si>
    <t>02-16-413550301</t>
  </si>
  <si>
    <t>02-16-413550327</t>
  </si>
  <si>
    <t>02-16-413550343</t>
  </si>
  <si>
    <t>02-16-413550368</t>
  </si>
  <si>
    <t>02-16-413550384</t>
  </si>
  <si>
    <t>02-16-413550400</t>
  </si>
  <si>
    <t>02-16-413550426</t>
  </si>
  <si>
    <t>02-16-413550442</t>
  </si>
  <si>
    <t>02-16-413550467</t>
  </si>
  <si>
    <t>02-16-413550483</t>
  </si>
  <si>
    <t>02-16-413550509</t>
  </si>
  <si>
    <t>02-16-413550525</t>
  </si>
  <si>
    <t>02-16-413550541</t>
  </si>
  <si>
    <t>02-16-413550566</t>
  </si>
  <si>
    <t>02-16-413550624</t>
  </si>
  <si>
    <t>02-16-413550640</t>
  </si>
  <si>
    <t>02-16-413550665</t>
  </si>
  <si>
    <t>02-16-413550681</t>
  </si>
  <si>
    <t>02-16-413550707</t>
  </si>
  <si>
    <t>02-16-413550749</t>
  </si>
  <si>
    <t>02-16-413550764</t>
  </si>
  <si>
    <t>02-16-413550780</t>
  </si>
  <si>
    <t>02-16-413550806</t>
  </si>
  <si>
    <t>02-16-413550822</t>
  </si>
  <si>
    <t>02-16-413550848</t>
  </si>
  <si>
    <t>02-16-413550863</t>
  </si>
  <si>
    <t>02-16-413550889</t>
  </si>
  <si>
    <t>02-16-413550905</t>
  </si>
  <si>
    <t>02-16-413550921</t>
  </si>
  <si>
    <t>02-16-413550962</t>
  </si>
  <si>
    <t>02-16-413550988</t>
  </si>
  <si>
    <t>02-16-413551028</t>
  </si>
  <si>
    <t>02-16-413551044</t>
  </si>
  <si>
    <t>02-16-413551069</t>
  </si>
  <si>
    <t>02-16-413551101</t>
  </si>
  <si>
    <t>02-16-4135550103</t>
  </si>
  <si>
    <t>02-16-413556100</t>
  </si>
  <si>
    <t>02-16-413556142</t>
  </si>
  <si>
    <t>02-16-413556522</t>
  </si>
  <si>
    <t>02-16-413557207</t>
  </si>
  <si>
    <t>02-16-413557355</t>
  </si>
  <si>
    <t>02-16-413567248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</si>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</sst>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4E926DF2-634C-4EE0-8349-08EA66E2C2E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A18F5B0-ABFC-4328-BFF0-45B7BBD99B0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E321B3-E8ED-4BF8-9840-8C86C2D7CEC7}" name="_0216閱卷評分_陳姞淨" displayName="_0216閱卷評分_陳姞淨" ref="A1:H57" tableType="queryTable" totalsRowShown="0">
  <autoFilter ref="A1:H57" xr:uid="{A8E321B3-E8ED-4BF8-9840-8C86C2D7CEC7}"/>
  <tableColumns count="8">
    <tableColumn id="1" xr3:uid="{DC11402D-AE75-401B-A3F6-38E907F77883}" uniqueName="1" name="Column1" queryTableFieldId="1" dataDxfId="14"/>
    <tableColumn id="2" xr3:uid="{E2F000E3-FAED-4AD4-BFA6-0370CF0E9CA6}" uniqueName="2" name="Column2" queryTableFieldId="2"/>
    <tableColumn id="3" xr3:uid="{9D7DB2E4-9C30-4B01-9D16-C38B27DD4527}" uniqueName="3" name="Column3" queryTableFieldId="3" dataDxfId="13"/>
    <tableColumn id="4" xr3:uid="{69631DC6-07F1-4F5E-9B8F-36CE564CFBE4}" uniqueName="4" name="Column4" queryTableFieldId="4" dataDxfId="12"/>
    <tableColumn id="5" xr3:uid="{BCCD0B60-7C45-405C-BBEE-1CDF6FB36724}" uniqueName="5" name="Column5" queryTableFieldId="5" dataDxfId="11"/>
    <tableColumn id="6" xr3:uid="{0B87373D-E917-4C13-BE1B-F947B041DED5}" uniqueName="6" name="Column6" queryTableFieldId="6" dataDxfId="10"/>
    <tableColumn id="7" xr3:uid="{2F4F2BF5-08F9-48B9-9E23-E6F908D65F0E}" uniqueName="7" name="Column7" queryTableFieldId="7" dataDxfId="9"/>
    <tableColumn id="8" xr3:uid="{59269054-DAAA-46E0-B0DB-ED6BDD4F2A7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F4BA68-C0FF-45CA-AD7F-10F0A4A83642}" name="_0216閱卷評分_戴榮冠" displayName="_0216閱卷評分_戴榮冠" ref="A1:H57" tableType="queryTable" totalsRowShown="0">
  <autoFilter ref="A1:H57" xr:uid="{E7F4BA68-C0FF-45CA-AD7F-10F0A4A83642}"/>
  <tableColumns count="8">
    <tableColumn id="1" xr3:uid="{BABBD1D8-E754-4244-A731-453D2DB3859D}" uniqueName="1" name="Column1" queryTableFieldId="1" dataDxfId="7"/>
    <tableColumn id="2" xr3:uid="{C9BF526E-CC01-48D4-BDB4-2334EA8E9CB6}" uniqueName="2" name="Column2" queryTableFieldId="2"/>
    <tableColumn id="3" xr3:uid="{77115181-B1C6-4AAA-9B4B-102496387D70}" uniqueName="3" name="Column3" queryTableFieldId="3" dataDxfId="6"/>
    <tableColumn id="4" xr3:uid="{9F27DA24-D9BA-4ACA-80D0-FD0C75C75ACC}" uniqueName="4" name="Column4" queryTableFieldId="4" dataDxfId="5"/>
    <tableColumn id="5" xr3:uid="{A5766F73-2A6B-4C51-8968-A1AA66BA5076}" uniqueName="5" name="Column5" queryTableFieldId="5" dataDxfId="4"/>
    <tableColumn id="6" xr3:uid="{BD47B7D4-A8DA-43CA-8947-A84304EA777E}" uniqueName="6" name="Column6" queryTableFieldId="6" dataDxfId="3"/>
    <tableColumn id="7" xr3:uid="{0FF20444-A3C6-44AF-90B9-115BD96B82B3}" uniqueName="7" name="Column7" queryTableFieldId="7" dataDxfId="2"/>
    <tableColumn id="8" xr3:uid="{D0C59D0B-022C-4F3F-B2D2-CA38A151B35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7"/>
  <sheetViews>
    <sheetView tabSelected="1" zoomScale="85" zoomScaleNormal="85" workbookViewId="0">
      <pane ySplit="1" topLeftCell="A2" activePane="bottomLeft" state="frozen"/>
      <selection pane="bottomLeft" activeCell="D65" sqref="D65"/>
    </sheetView>
  </sheetViews>
  <sheetFormatPr defaultRowHeight="16.5" x14ac:dyDescent="0.25"/>
  <cols>
    <col min="2" max="2" width="19.25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80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1101</v>
      </c>
      <c r="B2" t="s">
        <v>24</v>
      </c>
      <c r="C2">
        <f t="shared" ref="C2:C57" si="0">VLOOKUP($B2,閱卷評分_Teacher1,3,FALSE)</f>
        <v>13</v>
      </c>
      <c r="D2">
        <f t="shared" ref="D2:D57" si="1">VLOOKUP($B2,閱卷評分_Teacher2,3,FALSE)</f>
        <v>16</v>
      </c>
      <c r="E2">
        <f>ABS(C2-D2)</f>
        <v>3</v>
      </c>
      <c r="G2" s="6">
        <f>IF(F2&gt;0,((C2+D2)*0.5+F2*2)/3,(C2+D2)/2)</f>
        <v>14.5</v>
      </c>
      <c r="H2">
        <f t="shared" ref="H2:H57" si="2">VLOOKUP($B2,閱卷評分_Teacher1,4,FALSE)</f>
        <v>3</v>
      </c>
      <c r="I2">
        <f t="shared" ref="I2:I57" si="3">VLOOKUP($B2,閱卷評分_Teacher1,5,FALSE)</f>
        <v>3</v>
      </c>
      <c r="J2">
        <f t="shared" ref="J2:J57" si="4">VLOOKUP($B2,閱卷評分_Teacher1,6,FALSE)</f>
        <v>2</v>
      </c>
      <c r="K2">
        <f t="shared" ref="K2:K57" si="5">VLOOKUP($B2,閱卷評分_Teacher1,7,FALSE)</f>
        <v>3</v>
      </c>
      <c r="L2">
        <f t="shared" ref="L2:L57" si="6">VLOOKUP($B2,閱卷評分_Teacher1,8,FALSE)</f>
        <v>2</v>
      </c>
      <c r="M2">
        <f t="shared" ref="M2:M57" si="7">VLOOKUP($B2,閱卷評分_Teacher2,4,FALSE)</f>
        <v>4</v>
      </c>
      <c r="N2">
        <f t="shared" ref="N2:N57" si="8">VLOOKUP($B2,閱卷評分_Teacher2,5,FALSE)</f>
        <v>4</v>
      </c>
      <c r="O2">
        <f t="shared" ref="O2:O57" si="9">VLOOKUP($B2,閱卷評分_Teacher2,6,FALSE)</f>
        <v>3</v>
      </c>
      <c r="P2">
        <f t="shared" ref="P2:P57" si="10">VLOOKUP($B2,閱卷評分_Teacher2,7,FALSE)</f>
        <v>3</v>
      </c>
      <c r="Q2">
        <f t="shared" ref="Q2:Q57" si="11">VLOOKUP($B2,閱卷評分_Teacher2,8,FALSE)</f>
        <v>3</v>
      </c>
    </row>
    <row r="3" spans="1:17" x14ac:dyDescent="0.25">
      <c r="A3">
        <v>1101</v>
      </c>
      <c r="B3" t="s">
        <v>25</v>
      </c>
      <c r="C3">
        <f t="shared" si="0"/>
        <v>12</v>
      </c>
      <c r="D3">
        <f t="shared" si="1"/>
        <v>16</v>
      </c>
      <c r="E3">
        <f t="shared" ref="E3:E26" si="12">ABS(C3-D3)</f>
        <v>4</v>
      </c>
      <c r="G3" s="6">
        <f t="shared" ref="G3:G26" si="13">IF(F3&gt;0,((C3+D3)*0.5+F3*2)/3,(C3+D3)/2)</f>
        <v>14</v>
      </c>
      <c r="H3">
        <f t="shared" si="2"/>
        <v>2</v>
      </c>
      <c r="I3">
        <f t="shared" si="3"/>
        <v>3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17" x14ac:dyDescent="0.25">
      <c r="A4">
        <v>1101</v>
      </c>
      <c r="B4" t="s">
        <v>26</v>
      </c>
      <c r="C4">
        <f t="shared" si="0"/>
        <v>14</v>
      </c>
      <c r="D4">
        <f t="shared" si="1"/>
        <v>17</v>
      </c>
      <c r="E4">
        <f t="shared" si="12"/>
        <v>3</v>
      </c>
      <c r="G4" s="6">
        <f t="shared" si="13"/>
        <v>15.5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4</v>
      </c>
    </row>
    <row r="5" spans="1:17" x14ac:dyDescent="0.25">
      <c r="A5">
        <v>1101</v>
      </c>
      <c r="B5" t="s">
        <v>27</v>
      </c>
      <c r="C5">
        <f t="shared" si="0"/>
        <v>13</v>
      </c>
      <c r="D5">
        <f t="shared" si="1"/>
        <v>15</v>
      </c>
      <c r="E5">
        <f t="shared" si="12"/>
        <v>2</v>
      </c>
      <c r="G5" s="6">
        <f t="shared" si="13"/>
        <v>14</v>
      </c>
      <c r="H5">
        <f t="shared" si="2"/>
        <v>3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17" x14ac:dyDescent="0.25">
      <c r="A6">
        <v>1101</v>
      </c>
      <c r="B6" t="s">
        <v>28</v>
      </c>
      <c r="C6">
        <f t="shared" si="0"/>
        <v>14</v>
      </c>
      <c r="D6">
        <f t="shared" si="1"/>
        <v>18</v>
      </c>
      <c r="E6">
        <f t="shared" si="12"/>
        <v>4</v>
      </c>
      <c r="G6" s="6">
        <f t="shared" si="13"/>
        <v>16</v>
      </c>
      <c r="H6">
        <f t="shared" si="2"/>
        <v>3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3</v>
      </c>
      <c r="M6">
        <f t="shared" si="7"/>
        <v>5</v>
      </c>
      <c r="N6">
        <f t="shared" si="8"/>
        <v>4</v>
      </c>
      <c r="O6">
        <f t="shared" si="9"/>
        <v>4</v>
      </c>
      <c r="P6">
        <f t="shared" si="10"/>
        <v>4</v>
      </c>
      <c r="Q6">
        <f t="shared" si="11"/>
        <v>4</v>
      </c>
    </row>
    <row r="7" spans="1:17" x14ac:dyDescent="0.25">
      <c r="A7">
        <v>1101</v>
      </c>
      <c r="B7" t="s">
        <v>29</v>
      </c>
      <c r="C7">
        <f t="shared" si="0"/>
        <v>18</v>
      </c>
      <c r="D7">
        <f t="shared" si="1"/>
        <v>16</v>
      </c>
      <c r="E7">
        <f t="shared" si="12"/>
        <v>2</v>
      </c>
      <c r="G7" s="6">
        <f t="shared" si="13"/>
        <v>17</v>
      </c>
      <c r="H7">
        <f t="shared" si="2"/>
        <v>4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1101</v>
      </c>
      <c r="B8" t="s">
        <v>30</v>
      </c>
      <c r="C8">
        <f t="shared" si="0"/>
        <v>17</v>
      </c>
      <c r="D8">
        <f t="shared" si="1"/>
        <v>17</v>
      </c>
      <c r="E8">
        <f t="shared" si="12"/>
        <v>0</v>
      </c>
      <c r="G8" s="6">
        <f t="shared" si="13"/>
        <v>17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5</v>
      </c>
      <c r="N8">
        <f t="shared" si="8"/>
        <v>4</v>
      </c>
      <c r="O8">
        <f t="shared" si="9"/>
        <v>4</v>
      </c>
      <c r="P8">
        <f t="shared" si="10"/>
        <v>4</v>
      </c>
      <c r="Q8">
        <f t="shared" si="11"/>
        <v>4</v>
      </c>
    </row>
    <row r="9" spans="1:17" x14ac:dyDescent="0.25">
      <c r="A9">
        <v>1101</v>
      </c>
      <c r="B9" t="s">
        <v>31</v>
      </c>
      <c r="C9">
        <f t="shared" si="0"/>
        <v>14</v>
      </c>
      <c r="D9">
        <f t="shared" si="1"/>
        <v>14</v>
      </c>
      <c r="E9">
        <f t="shared" si="12"/>
        <v>0</v>
      </c>
      <c r="G9" s="6">
        <f t="shared" si="13"/>
        <v>14</v>
      </c>
      <c r="H9">
        <f t="shared" si="2"/>
        <v>3</v>
      </c>
      <c r="I9">
        <f t="shared" si="3"/>
        <v>3</v>
      </c>
      <c r="J9">
        <f t="shared" si="4"/>
        <v>2</v>
      </c>
      <c r="K9">
        <f t="shared" si="5"/>
        <v>3</v>
      </c>
      <c r="L9">
        <f t="shared" si="6"/>
        <v>2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17" x14ac:dyDescent="0.25">
      <c r="A10">
        <v>1101</v>
      </c>
      <c r="B10" t="s">
        <v>32</v>
      </c>
      <c r="C10">
        <f t="shared" si="0"/>
        <v>14</v>
      </c>
      <c r="D10">
        <f t="shared" si="1"/>
        <v>15</v>
      </c>
      <c r="E10">
        <f t="shared" si="12"/>
        <v>1</v>
      </c>
      <c r="G10" s="6">
        <f t="shared" si="13"/>
        <v>14.5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17" x14ac:dyDescent="0.25">
      <c r="A11">
        <v>1101</v>
      </c>
      <c r="B11" t="s">
        <v>33</v>
      </c>
      <c r="C11">
        <f t="shared" si="0"/>
        <v>15</v>
      </c>
      <c r="D11">
        <f t="shared" si="1"/>
        <v>14</v>
      </c>
      <c r="E11">
        <f t="shared" si="12"/>
        <v>1</v>
      </c>
      <c r="G11" s="6">
        <f t="shared" si="13"/>
        <v>14.5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17" x14ac:dyDescent="0.25">
      <c r="A12">
        <v>1101</v>
      </c>
      <c r="B12" t="s">
        <v>34</v>
      </c>
      <c r="C12">
        <f t="shared" si="0"/>
        <v>14</v>
      </c>
      <c r="D12">
        <f t="shared" si="1"/>
        <v>16</v>
      </c>
      <c r="E12">
        <f t="shared" si="12"/>
        <v>2</v>
      </c>
      <c r="G12" s="6">
        <f t="shared" si="13"/>
        <v>15</v>
      </c>
      <c r="H12">
        <f t="shared" si="2"/>
        <v>3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17" x14ac:dyDescent="0.25">
      <c r="A13">
        <v>1101</v>
      </c>
      <c r="B13" t="s">
        <v>35</v>
      </c>
      <c r="C13">
        <f t="shared" si="0"/>
        <v>13</v>
      </c>
      <c r="D13">
        <f t="shared" si="1"/>
        <v>16</v>
      </c>
      <c r="E13">
        <f t="shared" si="12"/>
        <v>3</v>
      </c>
      <c r="G13" s="6">
        <f t="shared" si="13"/>
        <v>14.5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2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17" x14ac:dyDescent="0.25">
      <c r="A14">
        <v>1101</v>
      </c>
      <c r="B14" t="s">
        <v>36</v>
      </c>
      <c r="C14">
        <f t="shared" si="0"/>
        <v>18</v>
      </c>
      <c r="D14">
        <f t="shared" si="1"/>
        <v>17</v>
      </c>
      <c r="E14">
        <f t="shared" si="12"/>
        <v>1</v>
      </c>
      <c r="G14" s="6">
        <f t="shared" si="13"/>
        <v>17.5</v>
      </c>
      <c r="H14">
        <f t="shared" si="2"/>
        <v>4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3</v>
      </c>
      <c r="M14">
        <f t="shared" si="7"/>
        <v>5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4</v>
      </c>
    </row>
    <row r="15" spans="1:17" x14ac:dyDescent="0.25">
      <c r="A15">
        <v>1101</v>
      </c>
      <c r="B15" t="s">
        <v>37</v>
      </c>
      <c r="C15">
        <f t="shared" si="0"/>
        <v>9</v>
      </c>
      <c r="D15">
        <f t="shared" si="1"/>
        <v>13</v>
      </c>
      <c r="E15">
        <f t="shared" si="12"/>
        <v>4</v>
      </c>
      <c r="G15" s="6">
        <f t="shared" si="13"/>
        <v>11</v>
      </c>
      <c r="H15">
        <f t="shared" si="2"/>
        <v>2</v>
      </c>
      <c r="I15">
        <f t="shared" si="3"/>
        <v>2</v>
      </c>
      <c r="J15">
        <f t="shared" si="4"/>
        <v>2</v>
      </c>
      <c r="K15">
        <f t="shared" si="5"/>
        <v>2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1101</v>
      </c>
      <c r="B16" t="s">
        <v>38</v>
      </c>
      <c r="C16">
        <f t="shared" si="0"/>
        <v>15</v>
      </c>
      <c r="D16">
        <f t="shared" si="1"/>
        <v>15</v>
      </c>
      <c r="E16">
        <f t="shared" si="12"/>
        <v>0</v>
      </c>
      <c r="G16" s="6">
        <f t="shared" si="13"/>
        <v>15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4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1101</v>
      </c>
      <c r="B17" t="s">
        <v>39</v>
      </c>
      <c r="C17">
        <f t="shared" si="0"/>
        <v>14</v>
      </c>
      <c r="D17">
        <f t="shared" si="1"/>
        <v>16</v>
      </c>
      <c r="E17">
        <f t="shared" si="12"/>
        <v>2</v>
      </c>
      <c r="G17" s="6">
        <f t="shared" si="13"/>
        <v>15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5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1101</v>
      </c>
      <c r="B18" t="s">
        <v>40</v>
      </c>
      <c r="C18">
        <f t="shared" si="0"/>
        <v>15</v>
      </c>
      <c r="D18">
        <f t="shared" si="1"/>
        <v>12</v>
      </c>
      <c r="E18">
        <f t="shared" si="12"/>
        <v>3</v>
      </c>
      <c r="G18" s="6">
        <f t="shared" si="13"/>
        <v>13.5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2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1101</v>
      </c>
      <c r="B19" t="s">
        <v>41</v>
      </c>
      <c r="C19">
        <f t="shared" si="0"/>
        <v>14</v>
      </c>
      <c r="D19">
        <f t="shared" si="1"/>
        <v>15</v>
      </c>
      <c r="E19">
        <f t="shared" si="12"/>
        <v>1</v>
      </c>
      <c r="G19" s="6">
        <f t="shared" si="13"/>
        <v>14.5</v>
      </c>
      <c r="H19">
        <f t="shared" si="2"/>
        <v>3</v>
      </c>
      <c r="I19">
        <f t="shared" si="3"/>
        <v>2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4</v>
      </c>
      <c r="N19">
        <f t="shared" si="8"/>
        <v>2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1101</v>
      </c>
      <c r="B20" t="s">
        <v>42</v>
      </c>
      <c r="C20">
        <f t="shared" si="0"/>
        <v>8</v>
      </c>
      <c r="D20">
        <f t="shared" si="1"/>
        <v>11</v>
      </c>
      <c r="E20">
        <f t="shared" si="12"/>
        <v>3</v>
      </c>
      <c r="G20" s="6">
        <f t="shared" si="13"/>
        <v>9.5</v>
      </c>
      <c r="H20">
        <f t="shared" si="2"/>
        <v>3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2</v>
      </c>
      <c r="M20">
        <f t="shared" si="7"/>
        <v>3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1101</v>
      </c>
      <c r="B21" t="s">
        <v>43</v>
      </c>
      <c r="C21">
        <f t="shared" si="0"/>
        <v>16</v>
      </c>
      <c r="D21">
        <f t="shared" si="1"/>
        <v>17</v>
      </c>
      <c r="E21">
        <f t="shared" si="12"/>
        <v>1</v>
      </c>
      <c r="G21" s="6">
        <f t="shared" si="13"/>
        <v>16.5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5</v>
      </c>
      <c r="N21">
        <f t="shared" si="8"/>
        <v>4</v>
      </c>
      <c r="O21">
        <f t="shared" si="9"/>
        <v>4</v>
      </c>
      <c r="P21">
        <f t="shared" si="10"/>
        <v>4</v>
      </c>
      <c r="Q21">
        <f t="shared" si="11"/>
        <v>4</v>
      </c>
    </row>
    <row r="22" spans="1:17" x14ac:dyDescent="0.25">
      <c r="A22">
        <v>1101</v>
      </c>
      <c r="B22" t="s">
        <v>44</v>
      </c>
      <c r="C22">
        <f t="shared" si="0"/>
        <v>14</v>
      </c>
      <c r="D22">
        <f t="shared" si="1"/>
        <v>15</v>
      </c>
      <c r="E22">
        <f t="shared" si="12"/>
        <v>1</v>
      </c>
      <c r="G22" s="6">
        <f t="shared" si="13"/>
        <v>14.5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4</v>
      </c>
    </row>
    <row r="23" spans="1:17" x14ac:dyDescent="0.25">
      <c r="A23">
        <v>1101</v>
      </c>
      <c r="B23" t="s">
        <v>45</v>
      </c>
      <c r="C23">
        <f t="shared" si="0"/>
        <v>14</v>
      </c>
      <c r="D23">
        <f t="shared" si="1"/>
        <v>13</v>
      </c>
      <c r="E23">
        <f t="shared" si="12"/>
        <v>1</v>
      </c>
      <c r="G23" s="6">
        <f t="shared" si="13"/>
        <v>13.5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1101</v>
      </c>
      <c r="B24" t="s">
        <v>46</v>
      </c>
      <c r="C24">
        <f t="shared" si="0"/>
        <v>11</v>
      </c>
      <c r="D24">
        <f t="shared" si="1"/>
        <v>12</v>
      </c>
      <c r="E24">
        <f t="shared" si="12"/>
        <v>1</v>
      </c>
      <c r="G24" s="6">
        <f t="shared" si="13"/>
        <v>11.5</v>
      </c>
      <c r="H24">
        <f t="shared" si="2"/>
        <v>3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1101</v>
      </c>
      <c r="B25" t="s">
        <v>47</v>
      </c>
      <c r="C25">
        <f t="shared" si="0"/>
        <v>12</v>
      </c>
      <c r="D25">
        <f t="shared" si="1"/>
        <v>13</v>
      </c>
      <c r="E25">
        <f t="shared" si="12"/>
        <v>1</v>
      </c>
      <c r="G25" s="6">
        <f t="shared" si="13"/>
        <v>12.5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1101</v>
      </c>
      <c r="B26" t="s">
        <v>48</v>
      </c>
      <c r="C26">
        <f t="shared" si="0"/>
        <v>16</v>
      </c>
      <c r="D26">
        <f t="shared" si="1"/>
        <v>14</v>
      </c>
      <c r="E26">
        <f t="shared" si="12"/>
        <v>2</v>
      </c>
      <c r="G26" s="6">
        <f t="shared" si="13"/>
        <v>15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1101</v>
      </c>
      <c r="B27" t="s">
        <v>49</v>
      </c>
      <c r="C27">
        <f t="shared" si="0"/>
        <v>14</v>
      </c>
      <c r="D27">
        <f t="shared" si="1"/>
        <v>13</v>
      </c>
      <c r="E27">
        <f t="shared" ref="E27:E57" si="14">ABS(C27-D27)</f>
        <v>1</v>
      </c>
      <c r="G27" s="6">
        <f t="shared" ref="G27:G57" si="15">IF(F27&gt;0,((C27+D27)*0.5+F27*2)/3,(C27+D27)/2)</f>
        <v>13.5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1101</v>
      </c>
      <c r="B28" t="s">
        <v>50</v>
      </c>
      <c r="C28">
        <f t="shared" si="0"/>
        <v>14</v>
      </c>
      <c r="D28">
        <f t="shared" si="1"/>
        <v>13</v>
      </c>
      <c r="E28">
        <f t="shared" si="14"/>
        <v>1</v>
      </c>
      <c r="G28" s="6">
        <f t="shared" si="15"/>
        <v>13.5</v>
      </c>
      <c r="H28">
        <f t="shared" si="2"/>
        <v>3</v>
      </c>
      <c r="I28">
        <f t="shared" si="3"/>
        <v>3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1101</v>
      </c>
      <c r="B29" t="s">
        <v>51</v>
      </c>
      <c r="C29">
        <f t="shared" si="0"/>
        <v>16</v>
      </c>
      <c r="D29">
        <f t="shared" si="1"/>
        <v>13</v>
      </c>
      <c r="E29">
        <f t="shared" si="14"/>
        <v>3</v>
      </c>
      <c r="G29" s="6">
        <f t="shared" si="15"/>
        <v>14.5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1101</v>
      </c>
      <c r="B30" t="s">
        <v>52</v>
      </c>
      <c r="C30">
        <f t="shared" si="0"/>
        <v>17</v>
      </c>
      <c r="D30">
        <f t="shared" si="1"/>
        <v>14</v>
      </c>
      <c r="E30">
        <f t="shared" si="14"/>
        <v>3</v>
      </c>
      <c r="G30" s="6">
        <f t="shared" si="15"/>
        <v>15.5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4</v>
      </c>
      <c r="L30">
        <f t="shared" si="6"/>
        <v>4</v>
      </c>
      <c r="M30">
        <f t="shared" si="7"/>
        <v>4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1101</v>
      </c>
      <c r="B31" t="s">
        <v>53</v>
      </c>
      <c r="C31">
        <f t="shared" si="0"/>
        <v>12</v>
      </c>
      <c r="D31">
        <f t="shared" si="1"/>
        <v>12</v>
      </c>
      <c r="E31">
        <f t="shared" si="14"/>
        <v>0</v>
      </c>
      <c r="G31" s="6">
        <f t="shared" si="15"/>
        <v>12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1101</v>
      </c>
      <c r="B32" t="s">
        <v>54</v>
      </c>
      <c r="C32">
        <f t="shared" si="0"/>
        <v>15</v>
      </c>
      <c r="D32">
        <f t="shared" si="1"/>
        <v>15</v>
      </c>
      <c r="E32">
        <f t="shared" si="14"/>
        <v>0</v>
      </c>
      <c r="G32" s="6">
        <f t="shared" si="15"/>
        <v>15</v>
      </c>
      <c r="H32">
        <f t="shared" si="2"/>
        <v>3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1101</v>
      </c>
      <c r="B33" t="s">
        <v>55</v>
      </c>
      <c r="C33">
        <f t="shared" si="0"/>
        <v>14</v>
      </c>
      <c r="D33">
        <f t="shared" si="1"/>
        <v>13</v>
      </c>
      <c r="E33">
        <f t="shared" si="14"/>
        <v>1</v>
      </c>
      <c r="G33" s="6">
        <f t="shared" si="15"/>
        <v>13.5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1101</v>
      </c>
      <c r="B34" t="s">
        <v>56</v>
      </c>
      <c r="C34">
        <f t="shared" si="0"/>
        <v>15</v>
      </c>
      <c r="D34">
        <f t="shared" si="1"/>
        <v>14</v>
      </c>
      <c r="E34">
        <f t="shared" si="14"/>
        <v>1</v>
      </c>
      <c r="G34" s="6">
        <f t="shared" si="15"/>
        <v>14.5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1101</v>
      </c>
      <c r="B35" t="s">
        <v>57</v>
      </c>
      <c r="C35">
        <f t="shared" si="0"/>
        <v>17</v>
      </c>
      <c r="D35">
        <f t="shared" si="1"/>
        <v>17</v>
      </c>
      <c r="E35">
        <f t="shared" si="14"/>
        <v>0</v>
      </c>
      <c r="G35" s="6">
        <f t="shared" si="15"/>
        <v>17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4</v>
      </c>
      <c r="L35">
        <f t="shared" si="6"/>
        <v>4</v>
      </c>
      <c r="M35">
        <f t="shared" si="7"/>
        <v>4</v>
      </c>
      <c r="N35">
        <f t="shared" si="8"/>
        <v>4</v>
      </c>
      <c r="O35">
        <f t="shared" si="9"/>
        <v>4</v>
      </c>
      <c r="P35">
        <f t="shared" si="10"/>
        <v>3</v>
      </c>
      <c r="Q35">
        <f t="shared" si="11"/>
        <v>3</v>
      </c>
    </row>
    <row r="36" spans="1:17" x14ac:dyDescent="0.25">
      <c r="A36">
        <v>1101</v>
      </c>
      <c r="B36" t="s">
        <v>58</v>
      </c>
      <c r="C36">
        <f t="shared" si="0"/>
        <v>13</v>
      </c>
      <c r="D36">
        <f t="shared" si="1"/>
        <v>10</v>
      </c>
      <c r="E36">
        <f t="shared" si="14"/>
        <v>3</v>
      </c>
      <c r="G36" s="6">
        <f t="shared" si="15"/>
        <v>11.5</v>
      </c>
      <c r="H36">
        <f t="shared" si="2"/>
        <v>2</v>
      </c>
      <c r="I36">
        <f t="shared" si="3"/>
        <v>3</v>
      </c>
      <c r="J36">
        <f t="shared" si="4"/>
        <v>2</v>
      </c>
      <c r="K36">
        <f t="shared" si="5"/>
        <v>3</v>
      </c>
      <c r="L36">
        <f t="shared" si="6"/>
        <v>3</v>
      </c>
      <c r="M36">
        <f t="shared" si="7"/>
        <v>2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2</v>
      </c>
    </row>
    <row r="37" spans="1:17" x14ac:dyDescent="0.25">
      <c r="A37">
        <v>1101</v>
      </c>
      <c r="B37" t="s">
        <v>59</v>
      </c>
      <c r="C37">
        <f t="shared" si="0"/>
        <v>17</v>
      </c>
      <c r="D37">
        <f t="shared" si="1"/>
        <v>20</v>
      </c>
      <c r="E37">
        <f t="shared" si="14"/>
        <v>3</v>
      </c>
      <c r="G37" s="6">
        <f t="shared" si="15"/>
        <v>18.5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4</v>
      </c>
      <c r="L37">
        <f t="shared" si="6"/>
        <v>4</v>
      </c>
      <c r="M37">
        <f t="shared" si="7"/>
        <v>5</v>
      </c>
      <c r="N37">
        <f t="shared" si="8"/>
        <v>4</v>
      </c>
      <c r="O37">
        <f t="shared" si="9"/>
        <v>4</v>
      </c>
      <c r="P37">
        <f t="shared" si="10"/>
        <v>4</v>
      </c>
      <c r="Q37">
        <f t="shared" si="11"/>
        <v>4</v>
      </c>
    </row>
    <row r="38" spans="1:17" x14ac:dyDescent="0.25">
      <c r="A38">
        <v>1101</v>
      </c>
      <c r="B38" t="s">
        <v>60</v>
      </c>
      <c r="C38">
        <f t="shared" si="0"/>
        <v>14</v>
      </c>
      <c r="D38">
        <f t="shared" si="1"/>
        <v>16</v>
      </c>
      <c r="E38">
        <f t="shared" si="14"/>
        <v>2</v>
      </c>
      <c r="G38" s="6">
        <f t="shared" si="15"/>
        <v>15</v>
      </c>
      <c r="H38">
        <f t="shared" si="2"/>
        <v>3</v>
      </c>
      <c r="I38">
        <f t="shared" si="3"/>
        <v>3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4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1101</v>
      </c>
      <c r="B39" t="s">
        <v>61</v>
      </c>
      <c r="C39">
        <f t="shared" si="0"/>
        <v>12</v>
      </c>
      <c r="D39">
        <f t="shared" si="1"/>
        <v>13</v>
      </c>
      <c r="E39">
        <f t="shared" si="14"/>
        <v>1</v>
      </c>
      <c r="G39" s="6">
        <f t="shared" si="15"/>
        <v>12.5</v>
      </c>
      <c r="H39">
        <f t="shared" si="2"/>
        <v>2</v>
      </c>
      <c r="I39">
        <f t="shared" si="3"/>
        <v>3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1101</v>
      </c>
      <c r="B40" t="s">
        <v>62</v>
      </c>
      <c r="C40">
        <f t="shared" si="0"/>
        <v>18</v>
      </c>
      <c r="D40">
        <f t="shared" si="1"/>
        <v>15</v>
      </c>
      <c r="E40">
        <f t="shared" si="14"/>
        <v>3</v>
      </c>
      <c r="G40" s="6">
        <f t="shared" si="15"/>
        <v>16.5</v>
      </c>
      <c r="H40">
        <f t="shared" si="2"/>
        <v>4</v>
      </c>
      <c r="I40">
        <f t="shared" si="3"/>
        <v>4</v>
      </c>
      <c r="J40">
        <f t="shared" si="4"/>
        <v>3</v>
      </c>
      <c r="K40">
        <f t="shared" si="5"/>
        <v>4</v>
      </c>
      <c r="L40">
        <f t="shared" si="6"/>
        <v>4</v>
      </c>
      <c r="M40">
        <f t="shared" si="7"/>
        <v>4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1101</v>
      </c>
      <c r="B41" t="s">
        <v>63</v>
      </c>
      <c r="C41">
        <f t="shared" si="0"/>
        <v>14</v>
      </c>
      <c r="D41">
        <f t="shared" si="1"/>
        <v>14</v>
      </c>
      <c r="E41">
        <f t="shared" si="14"/>
        <v>0</v>
      </c>
      <c r="G41" s="6">
        <f t="shared" si="15"/>
        <v>14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1101</v>
      </c>
      <c r="B42" t="s">
        <v>64</v>
      </c>
      <c r="C42">
        <f t="shared" si="0"/>
        <v>12</v>
      </c>
      <c r="D42">
        <f t="shared" si="1"/>
        <v>14</v>
      </c>
      <c r="E42">
        <f t="shared" si="14"/>
        <v>2</v>
      </c>
      <c r="G42" s="6">
        <f t="shared" si="15"/>
        <v>13</v>
      </c>
      <c r="H42">
        <f t="shared" si="2"/>
        <v>2</v>
      </c>
      <c r="I42">
        <f t="shared" si="3"/>
        <v>3</v>
      </c>
      <c r="J42">
        <f t="shared" si="4"/>
        <v>2</v>
      </c>
      <c r="K42">
        <f t="shared" si="5"/>
        <v>3</v>
      </c>
      <c r="L42">
        <f t="shared" si="6"/>
        <v>2</v>
      </c>
      <c r="M42">
        <f t="shared" si="7"/>
        <v>3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1101</v>
      </c>
      <c r="B43" t="s">
        <v>65</v>
      </c>
      <c r="C43">
        <f t="shared" si="0"/>
        <v>14</v>
      </c>
      <c r="D43">
        <f t="shared" si="1"/>
        <v>14</v>
      </c>
      <c r="E43">
        <f t="shared" si="14"/>
        <v>0</v>
      </c>
      <c r="G43" s="6">
        <f t="shared" si="15"/>
        <v>14</v>
      </c>
      <c r="H43">
        <f t="shared" si="2"/>
        <v>3</v>
      </c>
      <c r="I43">
        <f t="shared" si="3"/>
        <v>3</v>
      </c>
      <c r="J43">
        <f t="shared" si="4"/>
        <v>2</v>
      </c>
      <c r="K43">
        <f t="shared" si="5"/>
        <v>3</v>
      </c>
      <c r="L43">
        <f t="shared" si="6"/>
        <v>3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3</v>
      </c>
    </row>
    <row r="44" spans="1:17" x14ac:dyDescent="0.25">
      <c r="A44">
        <v>1101</v>
      </c>
      <c r="B44" t="s">
        <v>66</v>
      </c>
      <c r="C44">
        <f t="shared" si="0"/>
        <v>13</v>
      </c>
      <c r="D44">
        <f t="shared" si="1"/>
        <v>12</v>
      </c>
      <c r="E44">
        <f t="shared" si="14"/>
        <v>1</v>
      </c>
      <c r="G44" s="6">
        <f t="shared" si="15"/>
        <v>12.5</v>
      </c>
      <c r="H44">
        <f t="shared" si="2"/>
        <v>3</v>
      </c>
      <c r="I44">
        <f t="shared" si="3"/>
        <v>3</v>
      </c>
      <c r="J44">
        <f t="shared" si="4"/>
        <v>3</v>
      </c>
      <c r="K44">
        <f t="shared" si="5"/>
        <v>3</v>
      </c>
      <c r="L44">
        <f t="shared" si="6"/>
        <v>2</v>
      </c>
      <c r="M44">
        <f t="shared" si="7"/>
        <v>3</v>
      </c>
      <c r="N44">
        <f t="shared" si="8"/>
        <v>3</v>
      </c>
      <c r="O44">
        <f t="shared" si="9"/>
        <v>3</v>
      </c>
      <c r="P44">
        <f t="shared" si="10"/>
        <v>3</v>
      </c>
      <c r="Q44">
        <f t="shared" si="11"/>
        <v>3</v>
      </c>
    </row>
    <row r="45" spans="1:17" x14ac:dyDescent="0.25">
      <c r="A45">
        <v>1101</v>
      </c>
      <c r="B45" t="s">
        <v>67</v>
      </c>
      <c r="C45">
        <f t="shared" si="0"/>
        <v>14</v>
      </c>
      <c r="D45">
        <f t="shared" si="1"/>
        <v>15</v>
      </c>
      <c r="E45">
        <f t="shared" si="14"/>
        <v>1</v>
      </c>
      <c r="G45" s="6">
        <f t="shared" si="15"/>
        <v>14.5</v>
      </c>
      <c r="H45">
        <f t="shared" si="2"/>
        <v>3</v>
      </c>
      <c r="I45">
        <f t="shared" si="3"/>
        <v>3</v>
      </c>
      <c r="J45">
        <f t="shared" si="4"/>
        <v>3</v>
      </c>
      <c r="K45">
        <f t="shared" si="5"/>
        <v>3</v>
      </c>
      <c r="L45">
        <f t="shared" si="6"/>
        <v>3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1101</v>
      </c>
      <c r="B46" t="s">
        <v>68</v>
      </c>
      <c r="C46">
        <f t="shared" si="0"/>
        <v>11</v>
      </c>
      <c r="D46">
        <f t="shared" si="1"/>
        <v>12</v>
      </c>
      <c r="E46">
        <f t="shared" si="14"/>
        <v>1</v>
      </c>
      <c r="G46" s="6">
        <f t="shared" si="15"/>
        <v>11.5</v>
      </c>
      <c r="H46">
        <f t="shared" si="2"/>
        <v>3</v>
      </c>
      <c r="I46">
        <f t="shared" si="3"/>
        <v>2</v>
      </c>
      <c r="J46">
        <f t="shared" si="4"/>
        <v>3</v>
      </c>
      <c r="K46">
        <f t="shared" si="5"/>
        <v>3</v>
      </c>
      <c r="L46">
        <f t="shared" si="6"/>
        <v>2</v>
      </c>
      <c r="M46">
        <f t="shared" si="7"/>
        <v>2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1101</v>
      </c>
      <c r="B47" t="s">
        <v>69</v>
      </c>
      <c r="C47">
        <f t="shared" si="0"/>
        <v>16</v>
      </c>
      <c r="D47">
        <f t="shared" si="1"/>
        <v>15</v>
      </c>
      <c r="E47">
        <f t="shared" si="14"/>
        <v>1</v>
      </c>
      <c r="G47" s="6">
        <f t="shared" si="15"/>
        <v>15.5</v>
      </c>
      <c r="H47">
        <f t="shared" si="2"/>
        <v>3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4</v>
      </c>
      <c r="M47">
        <f t="shared" si="7"/>
        <v>4</v>
      </c>
      <c r="N47">
        <f t="shared" si="8"/>
        <v>4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1101</v>
      </c>
      <c r="B48" t="s">
        <v>70</v>
      </c>
      <c r="C48">
        <f t="shared" si="0"/>
        <v>17</v>
      </c>
      <c r="D48">
        <f t="shared" si="1"/>
        <v>15</v>
      </c>
      <c r="E48">
        <f t="shared" si="14"/>
        <v>2</v>
      </c>
      <c r="G48" s="6">
        <f t="shared" si="15"/>
        <v>16</v>
      </c>
      <c r="H48">
        <f t="shared" si="2"/>
        <v>4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4</v>
      </c>
      <c r="O48">
        <f t="shared" si="9"/>
        <v>3</v>
      </c>
      <c r="P48">
        <f t="shared" si="10"/>
        <v>3</v>
      </c>
      <c r="Q48">
        <f t="shared" si="11"/>
        <v>3</v>
      </c>
    </row>
    <row r="49" spans="1:17" x14ac:dyDescent="0.25">
      <c r="A49">
        <v>1101</v>
      </c>
      <c r="B49" t="s">
        <v>71</v>
      </c>
      <c r="C49">
        <f t="shared" si="0"/>
        <v>16</v>
      </c>
      <c r="D49">
        <f t="shared" si="1"/>
        <v>17</v>
      </c>
      <c r="E49">
        <f t="shared" si="14"/>
        <v>1</v>
      </c>
      <c r="G49" s="6">
        <f t="shared" si="15"/>
        <v>16.5</v>
      </c>
      <c r="H49">
        <f t="shared" si="2"/>
        <v>3</v>
      </c>
      <c r="I49">
        <f t="shared" si="3"/>
        <v>3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4</v>
      </c>
      <c r="N49">
        <f t="shared" si="8"/>
        <v>4</v>
      </c>
      <c r="O49">
        <f t="shared" si="9"/>
        <v>4</v>
      </c>
      <c r="P49">
        <f t="shared" si="10"/>
        <v>4</v>
      </c>
      <c r="Q49">
        <f t="shared" si="11"/>
        <v>4</v>
      </c>
    </row>
    <row r="50" spans="1:17" x14ac:dyDescent="0.25">
      <c r="A50">
        <v>1101</v>
      </c>
      <c r="B50" t="s">
        <v>72</v>
      </c>
      <c r="C50">
        <f t="shared" si="0"/>
        <v>6</v>
      </c>
      <c r="D50">
        <f t="shared" si="1"/>
        <v>8</v>
      </c>
      <c r="E50">
        <f t="shared" si="14"/>
        <v>2</v>
      </c>
      <c r="G50" s="6">
        <f t="shared" si="15"/>
        <v>7</v>
      </c>
      <c r="H50">
        <f t="shared" si="2"/>
        <v>2</v>
      </c>
      <c r="I50">
        <f t="shared" si="3"/>
        <v>2</v>
      </c>
      <c r="J50">
        <f t="shared" si="4"/>
        <v>2</v>
      </c>
      <c r="K50">
        <f t="shared" si="5"/>
        <v>2</v>
      </c>
      <c r="L50">
        <f t="shared" si="6"/>
        <v>2</v>
      </c>
      <c r="M50">
        <f t="shared" si="7"/>
        <v>3</v>
      </c>
      <c r="N50">
        <f t="shared" si="8"/>
        <v>2</v>
      </c>
      <c r="O50">
        <f t="shared" si="9"/>
        <v>3</v>
      </c>
      <c r="P50">
        <f t="shared" si="10"/>
        <v>3</v>
      </c>
      <c r="Q50">
        <f t="shared" si="11"/>
        <v>3</v>
      </c>
    </row>
    <row r="51" spans="1:17" x14ac:dyDescent="0.25">
      <c r="A51">
        <v>1101</v>
      </c>
      <c r="B51" t="s">
        <v>73</v>
      </c>
      <c r="C51">
        <f t="shared" si="0"/>
        <v>17</v>
      </c>
      <c r="D51">
        <f t="shared" si="1"/>
        <v>21</v>
      </c>
      <c r="E51">
        <f t="shared" si="14"/>
        <v>4</v>
      </c>
      <c r="G51" s="6">
        <f t="shared" si="15"/>
        <v>19</v>
      </c>
      <c r="H51">
        <f t="shared" si="2"/>
        <v>3</v>
      </c>
      <c r="I51">
        <f t="shared" si="3"/>
        <v>4</v>
      </c>
      <c r="J51">
        <f t="shared" si="4"/>
        <v>3</v>
      </c>
      <c r="K51">
        <f t="shared" si="5"/>
        <v>4</v>
      </c>
      <c r="L51">
        <f t="shared" si="6"/>
        <v>3</v>
      </c>
      <c r="M51">
        <f t="shared" si="7"/>
        <v>5</v>
      </c>
      <c r="N51">
        <f t="shared" si="8"/>
        <v>5</v>
      </c>
      <c r="O51">
        <f t="shared" si="9"/>
        <v>4</v>
      </c>
      <c r="P51">
        <f t="shared" si="10"/>
        <v>4</v>
      </c>
      <c r="Q51">
        <f t="shared" si="11"/>
        <v>5</v>
      </c>
    </row>
    <row r="52" spans="1:17" x14ac:dyDescent="0.25">
      <c r="A52">
        <v>1101</v>
      </c>
      <c r="B52" t="s">
        <v>74</v>
      </c>
      <c r="C52">
        <f t="shared" si="0"/>
        <v>0</v>
      </c>
      <c r="D52">
        <f t="shared" si="1"/>
        <v>0</v>
      </c>
      <c r="E52">
        <f t="shared" si="14"/>
        <v>0</v>
      </c>
      <c r="G52" s="6">
        <f t="shared" si="15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</row>
    <row r="53" spans="1:17" x14ac:dyDescent="0.25">
      <c r="A53">
        <v>1101</v>
      </c>
      <c r="B53" t="s">
        <v>75</v>
      </c>
      <c r="C53">
        <f t="shared" si="0"/>
        <v>0</v>
      </c>
      <c r="D53">
        <f t="shared" si="1"/>
        <v>0</v>
      </c>
      <c r="E53">
        <f t="shared" si="14"/>
        <v>0</v>
      </c>
      <c r="G53" s="6">
        <f t="shared" si="15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</row>
    <row r="54" spans="1:17" x14ac:dyDescent="0.25">
      <c r="A54">
        <v>1101</v>
      </c>
      <c r="B54" t="s">
        <v>76</v>
      </c>
      <c r="C54">
        <f t="shared" si="0"/>
        <v>9</v>
      </c>
      <c r="D54">
        <f t="shared" si="1"/>
        <v>10</v>
      </c>
      <c r="E54">
        <f t="shared" si="14"/>
        <v>1</v>
      </c>
      <c r="G54" s="6">
        <f t="shared" si="15"/>
        <v>9.5</v>
      </c>
      <c r="H54">
        <f t="shared" si="2"/>
        <v>2</v>
      </c>
      <c r="I54">
        <f t="shared" si="3"/>
        <v>2</v>
      </c>
      <c r="J54">
        <f t="shared" si="4"/>
        <v>2</v>
      </c>
      <c r="K54">
        <f t="shared" si="5"/>
        <v>2</v>
      </c>
      <c r="L54">
        <f t="shared" si="6"/>
        <v>2</v>
      </c>
      <c r="M54">
        <f t="shared" si="7"/>
        <v>2</v>
      </c>
      <c r="N54">
        <f t="shared" si="8"/>
        <v>3</v>
      </c>
      <c r="O54">
        <f t="shared" si="9"/>
        <v>2</v>
      </c>
      <c r="P54">
        <f t="shared" si="10"/>
        <v>2</v>
      </c>
      <c r="Q54">
        <f t="shared" si="11"/>
        <v>2</v>
      </c>
    </row>
    <row r="55" spans="1:17" x14ac:dyDescent="0.25">
      <c r="A55">
        <v>1101</v>
      </c>
      <c r="B55" t="s">
        <v>77</v>
      </c>
      <c r="C55">
        <f t="shared" si="0"/>
        <v>17</v>
      </c>
      <c r="D55">
        <f t="shared" si="1"/>
        <v>14</v>
      </c>
      <c r="E55">
        <f t="shared" si="14"/>
        <v>3</v>
      </c>
      <c r="G55" s="6">
        <f t="shared" si="15"/>
        <v>15.5</v>
      </c>
      <c r="H55">
        <f t="shared" si="2"/>
        <v>3</v>
      </c>
      <c r="I55">
        <f t="shared" si="3"/>
        <v>4</v>
      </c>
      <c r="J55">
        <f t="shared" si="4"/>
        <v>3</v>
      </c>
      <c r="K55">
        <f t="shared" si="5"/>
        <v>4</v>
      </c>
      <c r="L55">
        <f t="shared" si="6"/>
        <v>3</v>
      </c>
      <c r="M55">
        <f t="shared" si="7"/>
        <v>3</v>
      </c>
      <c r="N55">
        <f t="shared" si="8"/>
        <v>4</v>
      </c>
      <c r="O55">
        <f t="shared" si="9"/>
        <v>3</v>
      </c>
      <c r="P55">
        <f t="shared" si="10"/>
        <v>3</v>
      </c>
      <c r="Q55">
        <f t="shared" si="11"/>
        <v>3</v>
      </c>
    </row>
    <row r="56" spans="1:17" x14ac:dyDescent="0.25">
      <c r="A56">
        <v>1132</v>
      </c>
      <c r="B56" t="s">
        <v>78</v>
      </c>
      <c r="C56">
        <f t="shared" si="0"/>
        <v>12</v>
      </c>
      <c r="D56">
        <f t="shared" si="1"/>
        <v>14</v>
      </c>
      <c r="E56">
        <f t="shared" si="14"/>
        <v>2</v>
      </c>
      <c r="G56" s="6">
        <f t="shared" si="15"/>
        <v>13</v>
      </c>
      <c r="H56">
        <f t="shared" si="2"/>
        <v>2</v>
      </c>
      <c r="I56">
        <f t="shared" si="3"/>
        <v>3</v>
      </c>
      <c r="J56">
        <f t="shared" si="4"/>
        <v>2</v>
      </c>
      <c r="K56">
        <f t="shared" si="5"/>
        <v>3</v>
      </c>
      <c r="L56">
        <f t="shared" si="6"/>
        <v>2</v>
      </c>
      <c r="M56">
        <f t="shared" si="7"/>
        <v>3</v>
      </c>
      <c r="N56">
        <f t="shared" si="8"/>
        <v>4</v>
      </c>
      <c r="O56">
        <f t="shared" si="9"/>
        <v>3</v>
      </c>
      <c r="P56">
        <f t="shared" si="10"/>
        <v>3</v>
      </c>
      <c r="Q56">
        <f t="shared" si="11"/>
        <v>3</v>
      </c>
    </row>
    <row r="57" spans="1:17" x14ac:dyDescent="0.25">
      <c r="A57">
        <v>1101</v>
      </c>
      <c r="B57" t="s">
        <v>79</v>
      </c>
      <c r="C57">
        <f t="shared" si="0"/>
        <v>18</v>
      </c>
      <c r="D57">
        <f t="shared" si="1"/>
        <v>16</v>
      </c>
      <c r="E57">
        <f t="shared" si="14"/>
        <v>2</v>
      </c>
      <c r="G57" s="6">
        <f t="shared" si="15"/>
        <v>17</v>
      </c>
      <c r="H57">
        <f t="shared" si="2"/>
        <v>4</v>
      </c>
      <c r="I57">
        <f t="shared" si="3"/>
        <v>4</v>
      </c>
      <c r="J57">
        <f t="shared" si="4"/>
        <v>3</v>
      </c>
      <c r="K57">
        <f t="shared" si="5"/>
        <v>4</v>
      </c>
      <c r="L57">
        <f t="shared" si="6"/>
        <v>3</v>
      </c>
      <c r="M57">
        <f t="shared" si="7"/>
        <v>4</v>
      </c>
      <c r="N57">
        <f t="shared" si="8"/>
        <v>4</v>
      </c>
      <c r="O57">
        <f t="shared" si="9"/>
        <v>3</v>
      </c>
      <c r="P57">
        <f t="shared" si="10"/>
        <v>3</v>
      </c>
      <c r="Q57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7"/>
  <sheetViews>
    <sheetView zoomScale="85" zoomScaleNormal="85" workbookViewId="0">
      <pane ySplit="1" topLeftCell="A38" activePane="bottomLeft" state="frozen"/>
      <selection pane="bottomLeft" activeCell="A2" sqref="A2:A5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3</v>
      </c>
      <c r="E2" s="7">
        <v>3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24</v>
      </c>
      <c r="C3" s="7">
        <v>12</v>
      </c>
      <c r="D3" s="7">
        <v>2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28</v>
      </c>
      <c r="C4" s="7">
        <v>14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26</v>
      </c>
      <c r="C5" s="7">
        <v>13</v>
      </c>
      <c r="D5" s="7">
        <v>3</v>
      </c>
      <c r="E5" s="7">
        <v>2</v>
      </c>
      <c r="F5" s="7">
        <v>2</v>
      </c>
      <c r="G5" s="7">
        <v>3</v>
      </c>
      <c r="H5" s="7">
        <v>3</v>
      </c>
    </row>
    <row r="6" spans="1:8" x14ac:dyDescent="0.25">
      <c r="A6" s="7" t="s">
        <v>28</v>
      </c>
      <c r="B6">
        <v>28</v>
      </c>
      <c r="C6" s="7">
        <v>14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36</v>
      </c>
      <c r="C7" s="7">
        <v>18</v>
      </c>
      <c r="D7" s="7">
        <v>4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27</v>
      </c>
      <c r="C9" s="7">
        <v>14</v>
      </c>
      <c r="D9" s="7">
        <v>3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29</v>
      </c>
      <c r="C12" s="7">
        <v>14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27</v>
      </c>
      <c r="C13" s="7">
        <v>13</v>
      </c>
      <c r="D13" s="7">
        <v>3</v>
      </c>
      <c r="E13" s="7">
        <v>3</v>
      </c>
      <c r="F13" s="7">
        <v>3</v>
      </c>
      <c r="G13" s="7">
        <v>3</v>
      </c>
      <c r="H13" s="7">
        <v>2</v>
      </c>
    </row>
    <row r="14" spans="1:8" x14ac:dyDescent="0.25">
      <c r="A14" s="7" t="s">
        <v>36</v>
      </c>
      <c r="B14">
        <v>36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19</v>
      </c>
      <c r="C15" s="7">
        <v>9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29</v>
      </c>
      <c r="C17" s="7">
        <v>14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30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28</v>
      </c>
      <c r="C19" s="7">
        <v>14</v>
      </c>
      <c r="D19" s="7">
        <v>3</v>
      </c>
      <c r="E19" s="7">
        <v>2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19</v>
      </c>
      <c r="C20" s="7">
        <v>8</v>
      </c>
      <c r="D20" s="7">
        <v>3</v>
      </c>
      <c r="E20" s="7">
        <v>2</v>
      </c>
      <c r="F20" s="7">
        <v>2</v>
      </c>
      <c r="G20" s="7">
        <v>2</v>
      </c>
      <c r="H20" s="7">
        <v>2</v>
      </c>
    </row>
    <row r="21" spans="1:8" x14ac:dyDescent="0.25">
      <c r="A21" s="7" t="s">
        <v>43</v>
      </c>
      <c r="B21">
        <v>32</v>
      </c>
      <c r="C21" s="7">
        <v>16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29</v>
      </c>
      <c r="C23" s="7">
        <v>14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24</v>
      </c>
      <c r="C24" s="7">
        <v>11</v>
      </c>
      <c r="D24" s="7">
        <v>3</v>
      </c>
      <c r="E24" s="7">
        <v>3</v>
      </c>
      <c r="F24" s="7">
        <v>2</v>
      </c>
      <c r="G24" s="7">
        <v>3</v>
      </c>
      <c r="H24" s="7">
        <v>2</v>
      </c>
    </row>
    <row r="25" spans="1:8" x14ac:dyDescent="0.25">
      <c r="A25" s="7" t="s">
        <v>47</v>
      </c>
      <c r="B25">
        <v>27</v>
      </c>
      <c r="C25" s="7">
        <v>12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29</v>
      </c>
      <c r="C28" s="7">
        <v>14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32</v>
      </c>
      <c r="C29" s="7">
        <v>16</v>
      </c>
      <c r="D29" s="7">
        <v>3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34</v>
      </c>
      <c r="C30" s="7">
        <v>17</v>
      </c>
      <c r="D30" s="7">
        <v>3</v>
      </c>
      <c r="E30" s="7">
        <v>3</v>
      </c>
      <c r="F30" s="7">
        <v>3</v>
      </c>
      <c r="G30" s="7">
        <v>4</v>
      </c>
      <c r="H30" s="7">
        <v>4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15</v>
      </c>
      <c r="D32" s="7">
        <v>3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29</v>
      </c>
      <c r="C33" s="7">
        <v>14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15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34</v>
      </c>
      <c r="C35" s="7">
        <v>17</v>
      </c>
      <c r="D35" s="7">
        <v>3</v>
      </c>
      <c r="E35" s="7">
        <v>3</v>
      </c>
      <c r="F35" s="7">
        <v>3</v>
      </c>
      <c r="G35" s="7">
        <v>4</v>
      </c>
      <c r="H35" s="7">
        <v>4</v>
      </c>
    </row>
    <row r="36" spans="1:8" x14ac:dyDescent="0.25">
      <c r="A36" s="7" t="s">
        <v>58</v>
      </c>
      <c r="B36">
        <v>26</v>
      </c>
      <c r="C36" s="7">
        <v>13</v>
      </c>
      <c r="D36" s="7">
        <v>2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34</v>
      </c>
      <c r="C37" s="7">
        <v>17</v>
      </c>
      <c r="D37" s="7">
        <v>3</v>
      </c>
      <c r="E37" s="7">
        <v>3</v>
      </c>
      <c r="F37" s="7">
        <v>3</v>
      </c>
      <c r="G37" s="7">
        <v>4</v>
      </c>
      <c r="H37" s="7">
        <v>4</v>
      </c>
    </row>
    <row r="38" spans="1:8" x14ac:dyDescent="0.25">
      <c r="A38" s="7" t="s">
        <v>60</v>
      </c>
      <c r="B38">
        <v>29</v>
      </c>
      <c r="C38" s="7">
        <v>14</v>
      </c>
      <c r="D38" s="7">
        <v>3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24</v>
      </c>
      <c r="C39" s="7">
        <v>12</v>
      </c>
      <c r="D39" s="7">
        <v>2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37</v>
      </c>
      <c r="C40" s="7">
        <v>18</v>
      </c>
      <c r="D40" s="7">
        <v>4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28</v>
      </c>
      <c r="C41" s="7">
        <v>14</v>
      </c>
      <c r="D41" s="7">
        <v>3</v>
      </c>
      <c r="E41" s="7">
        <v>3</v>
      </c>
      <c r="F41" s="7">
        <v>3</v>
      </c>
      <c r="G41" s="7">
        <v>3</v>
      </c>
      <c r="H41" s="7">
        <v>2</v>
      </c>
    </row>
    <row r="42" spans="1:8" x14ac:dyDescent="0.25">
      <c r="A42" s="7" t="s">
        <v>64</v>
      </c>
      <c r="B42">
        <v>24</v>
      </c>
      <c r="C42" s="7">
        <v>12</v>
      </c>
      <c r="D42" s="7">
        <v>2</v>
      </c>
      <c r="E42" s="7">
        <v>3</v>
      </c>
      <c r="F42" s="7">
        <v>2</v>
      </c>
      <c r="G42" s="7">
        <v>3</v>
      </c>
      <c r="H42" s="7">
        <v>2</v>
      </c>
    </row>
    <row r="43" spans="1:8" x14ac:dyDescent="0.25">
      <c r="A43" s="7" t="s">
        <v>65</v>
      </c>
      <c r="B43">
        <v>28</v>
      </c>
      <c r="C43" s="7">
        <v>14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27</v>
      </c>
      <c r="C44" s="7">
        <v>13</v>
      </c>
      <c r="D44" s="7">
        <v>3</v>
      </c>
      <c r="E44" s="7">
        <v>3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29</v>
      </c>
      <c r="C45" s="7">
        <v>14</v>
      </c>
      <c r="D45" s="7">
        <v>3</v>
      </c>
      <c r="E45" s="7">
        <v>3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24</v>
      </c>
      <c r="C46" s="7">
        <v>11</v>
      </c>
      <c r="D46" s="7">
        <v>3</v>
      </c>
      <c r="E46" s="7">
        <v>2</v>
      </c>
      <c r="F46" s="7">
        <v>3</v>
      </c>
      <c r="G46" s="7">
        <v>3</v>
      </c>
      <c r="H46" s="7">
        <v>2</v>
      </c>
    </row>
    <row r="47" spans="1:8" x14ac:dyDescent="0.25">
      <c r="A47" s="7" t="s">
        <v>69</v>
      </c>
      <c r="B47">
        <v>32</v>
      </c>
      <c r="C47" s="7">
        <v>16</v>
      </c>
      <c r="D47" s="7">
        <v>3</v>
      </c>
      <c r="E47" s="7">
        <v>3</v>
      </c>
      <c r="F47" s="7">
        <v>3</v>
      </c>
      <c r="G47" s="7">
        <v>3</v>
      </c>
      <c r="H47" s="7">
        <v>4</v>
      </c>
    </row>
    <row r="48" spans="1:8" x14ac:dyDescent="0.25">
      <c r="A48" s="7" t="s">
        <v>70</v>
      </c>
      <c r="B48">
        <v>34</v>
      </c>
      <c r="C48" s="7">
        <v>17</v>
      </c>
      <c r="D48" s="7">
        <v>4</v>
      </c>
      <c r="E48" s="7">
        <v>3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32</v>
      </c>
      <c r="C49" s="7">
        <v>16</v>
      </c>
      <c r="D49" s="7">
        <v>3</v>
      </c>
      <c r="E49" s="7">
        <v>3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16</v>
      </c>
      <c r="C50" s="7">
        <v>6</v>
      </c>
      <c r="D50" s="7">
        <v>2</v>
      </c>
      <c r="E50" s="7">
        <v>2</v>
      </c>
      <c r="F50" s="7">
        <v>2</v>
      </c>
      <c r="G50" s="7">
        <v>2</v>
      </c>
      <c r="H50" s="7">
        <v>2</v>
      </c>
    </row>
    <row r="51" spans="1:8" x14ac:dyDescent="0.25">
      <c r="A51" s="7" t="s">
        <v>73</v>
      </c>
      <c r="B51">
        <v>34</v>
      </c>
      <c r="C51" s="7">
        <v>17</v>
      </c>
      <c r="D51" s="7">
        <v>3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5">
      <c r="A53" s="7" t="s">
        <v>75</v>
      </c>
      <c r="B53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5">
      <c r="A54" s="7" t="s">
        <v>76</v>
      </c>
      <c r="B54">
        <v>19</v>
      </c>
      <c r="C54" s="7">
        <v>9</v>
      </c>
      <c r="D54" s="7">
        <v>2</v>
      </c>
      <c r="E54" s="7">
        <v>2</v>
      </c>
      <c r="F54" s="7">
        <v>2</v>
      </c>
      <c r="G54" s="7">
        <v>2</v>
      </c>
      <c r="H54" s="7">
        <v>2</v>
      </c>
    </row>
    <row r="55" spans="1:8" x14ac:dyDescent="0.25">
      <c r="A55" s="7" t="s">
        <v>77</v>
      </c>
      <c r="B55">
        <v>34</v>
      </c>
      <c r="C55" s="7">
        <v>17</v>
      </c>
      <c r="D55" s="7">
        <v>3</v>
      </c>
      <c r="E55" s="7">
        <v>4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3</v>
      </c>
      <c r="F56" s="7">
        <v>2</v>
      </c>
      <c r="G56" s="7">
        <v>3</v>
      </c>
      <c r="H56" s="7">
        <v>2</v>
      </c>
    </row>
    <row r="57" spans="1:8" x14ac:dyDescent="0.25">
      <c r="A57" s="7" t="s">
        <v>79</v>
      </c>
      <c r="B57">
        <v>36</v>
      </c>
      <c r="C57" s="7">
        <v>18</v>
      </c>
      <c r="D57" s="7">
        <v>4</v>
      </c>
      <c r="E57" s="7">
        <v>4</v>
      </c>
      <c r="F57" s="7">
        <v>3</v>
      </c>
      <c r="G57" s="7">
        <v>4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7"/>
  <sheetViews>
    <sheetView zoomScale="85" zoomScaleNormal="85" workbookViewId="0">
      <pane ySplit="1" topLeftCell="A2" activePane="bottomLeft" state="frozen"/>
      <selection pane="bottomLeft" activeCell="A2" sqref="A2:H5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4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36</v>
      </c>
      <c r="C4" s="7">
        <v>17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32</v>
      </c>
      <c r="C5" s="7">
        <v>15</v>
      </c>
      <c r="D5" s="7">
        <v>3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39</v>
      </c>
      <c r="C6" s="7">
        <v>18</v>
      </c>
      <c r="D6" s="7">
        <v>5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33</v>
      </c>
      <c r="C7" s="7">
        <v>16</v>
      </c>
      <c r="D7" s="7">
        <v>4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38</v>
      </c>
      <c r="C8" s="7">
        <v>17</v>
      </c>
      <c r="D8" s="7">
        <v>5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30</v>
      </c>
      <c r="C9" s="7">
        <v>14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15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30</v>
      </c>
      <c r="C11" s="7">
        <v>14</v>
      </c>
      <c r="D11" s="7">
        <v>3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16</v>
      </c>
      <c r="D12" s="7">
        <v>4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33</v>
      </c>
      <c r="C13" s="7">
        <v>16</v>
      </c>
      <c r="D13" s="7">
        <v>4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38</v>
      </c>
      <c r="C14" s="7">
        <v>17</v>
      </c>
      <c r="D14" s="7">
        <v>5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28</v>
      </c>
      <c r="C15" s="7">
        <v>13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31</v>
      </c>
      <c r="C16" s="7">
        <v>15</v>
      </c>
      <c r="D16" s="7">
        <v>4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16</v>
      </c>
      <c r="D17" s="7">
        <v>5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27</v>
      </c>
      <c r="C18" s="7">
        <v>12</v>
      </c>
      <c r="D18" s="7">
        <v>2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30</v>
      </c>
      <c r="C19" s="7">
        <v>15</v>
      </c>
      <c r="D19" s="7">
        <v>4</v>
      </c>
      <c r="E19" s="7">
        <v>2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25</v>
      </c>
      <c r="C20" s="7">
        <v>11</v>
      </c>
      <c r="D20" s="7">
        <v>3</v>
      </c>
      <c r="E20" s="7">
        <v>2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38</v>
      </c>
      <c r="C21" s="7">
        <v>17</v>
      </c>
      <c r="D21" s="7">
        <v>5</v>
      </c>
      <c r="E21" s="7">
        <v>4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33</v>
      </c>
      <c r="C22" s="7">
        <v>15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28</v>
      </c>
      <c r="C23" s="7">
        <v>13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27</v>
      </c>
      <c r="C24" s="7">
        <v>12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28</v>
      </c>
      <c r="C25" s="7">
        <v>13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30</v>
      </c>
      <c r="C26" s="7">
        <v>14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28</v>
      </c>
      <c r="C27" s="7">
        <v>13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28</v>
      </c>
      <c r="C29" s="7">
        <v>13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30</v>
      </c>
      <c r="C30" s="7">
        <v>14</v>
      </c>
      <c r="D30" s="7">
        <v>4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13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14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4</v>
      </c>
      <c r="G35" s="7">
        <v>3</v>
      </c>
      <c r="H35" s="7">
        <v>3</v>
      </c>
    </row>
    <row r="36" spans="1:8" x14ac:dyDescent="0.25">
      <c r="A36" s="7" t="s">
        <v>58</v>
      </c>
      <c r="B36">
        <v>24</v>
      </c>
      <c r="C36" s="7">
        <v>10</v>
      </c>
      <c r="D36" s="7">
        <v>2</v>
      </c>
      <c r="E36" s="7">
        <v>4</v>
      </c>
      <c r="F36" s="7">
        <v>3</v>
      </c>
      <c r="G36" s="7">
        <v>3</v>
      </c>
      <c r="H36" s="7">
        <v>2</v>
      </c>
    </row>
    <row r="37" spans="1:8" x14ac:dyDescent="0.25">
      <c r="A37" s="7" t="s">
        <v>59</v>
      </c>
      <c r="B37">
        <v>41</v>
      </c>
      <c r="C37" s="7">
        <v>20</v>
      </c>
      <c r="D37" s="7">
        <v>5</v>
      </c>
      <c r="E37" s="7">
        <v>4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33</v>
      </c>
      <c r="C38" s="7">
        <v>16</v>
      </c>
      <c r="D38" s="7">
        <v>4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13</v>
      </c>
      <c r="D39" s="7">
        <v>3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31</v>
      </c>
      <c r="C40" s="7">
        <v>15</v>
      </c>
      <c r="D40" s="7">
        <v>4</v>
      </c>
      <c r="E40" s="7">
        <v>3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14</v>
      </c>
      <c r="D41" s="7">
        <v>3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30</v>
      </c>
      <c r="C42" s="7">
        <v>14</v>
      </c>
      <c r="D42" s="7">
        <v>3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29</v>
      </c>
      <c r="C43" s="7">
        <v>14</v>
      </c>
      <c r="D43" s="7">
        <v>3</v>
      </c>
      <c r="E43" s="7">
        <v>3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27</v>
      </c>
      <c r="C44" s="7">
        <v>12</v>
      </c>
      <c r="D44" s="7">
        <v>3</v>
      </c>
      <c r="E44" s="7">
        <v>3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32</v>
      </c>
      <c r="C45" s="7">
        <v>15</v>
      </c>
      <c r="D45" s="7">
        <v>4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12</v>
      </c>
      <c r="D46" s="7">
        <v>2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32</v>
      </c>
      <c r="C47" s="7">
        <v>15</v>
      </c>
      <c r="D47" s="7">
        <v>4</v>
      </c>
      <c r="E47" s="7">
        <v>4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32</v>
      </c>
      <c r="C48" s="7">
        <v>15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37</v>
      </c>
      <c r="C49" s="7">
        <v>17</v>
      </c>
      <c r="D49" s="7">
        <v>4</v>
      </c>
      <c r="E49" s="7">
        <v>4</v>
      </c>
      <c r="F49" s="7">
        <v>4</v>
      </c>
      <c r="G49" s="7">
        <v>4</v>
      </c>
      <c r="H49" s="7">
        <v>4</v>
      </c>
    </row>
    <row r="50" spans="1:8" x14ac:dyDescent="0.25">
      <c r="A50" s="7" t="s">
        <v>72</v>
      </c>
      <c r="B50">
        <v>22</v>
      </c>
      <c r="C50" s="7">
        <v>8</v>
      </c>
      <c r="D50" s="7">
        <v>3</v>
      </c>
      <c r="E50" s="7">
        <v>2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44</v>
      </c>
      <c r="C51" s="7">
        <v>21</v>
      </c>
      <c r="D51" s="7">
        <v>5</v>
      </c>
      <c r="E51" s="7">
        <v>5</v>
      </c>
      <c r="F51" s="7">
        <v>4</v>
      </c>
      <c r="G51" s="7">
        <v>4</v>
      </c>
      <c r="H51" s="7">
        <v>5</v>
      </c>
    </row>
    <row r="52" spans="1:8" x14ac:dyDescent="0.25">
      <c r="A52" s="7" t="s">
        <v>74</v>
      </c>
      <c r="B52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5">
      <c r="A53" s="7" t="s">
        <v>75</v>
      </c>
      <c r="B53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5">
      <c r="A54" s="7" t="s">
        <v>76</v>
      </c>
      <c r="B54">
        <v>21</v>
      </c>
      <c r="C54" s="7">
        <v>10</v>
      </c>
      <c r="D54" s="7">
        <v>2</v>
      </c>
      <c r="E54" s="7">
        <v>3</v>
      </c>
      <c r="F54" s="7">
        <v>2</v>
      </c>
      <c r="G54" s="7">
        <v>2</v>
      </c>
      <c r="H54" s="7">
        <v>2</v>
      </c>
    </row>
    <row r="55" spans="1:8" x14ac:dyDescent="0.25">
      <c r="A55" s="7" t="s">
        <v>77</v>
      </c>
      <c r="B55">
        <v>30</v>
      </c>
      <c r="C55" s="7">
        <v>14</v>
      </c>
      <c r="D55" s="7">
        <v>3</v>
      </c>
      <c r="E55" s="7">
        <v>4</v>
      </c>
      <c r="F55" s="7">
        <v>3</v>
      </c>
      <c r="G55" s="7">
        <v>3</v>
      </c>
      <c r="H55" s="7">
        <v>3</v>
      </c>
    </row>
    <row r="56" spans="1:8" x14ac:dyDescent="0.25">
      <c r="A56" s="7" t="s">
        <v>78</v>
      </c>
      <c r="B56">
        <v>30</v>
      </c>
      <c r="C56" s="7">
        <v>14</v>
      </c>
      <c r="D56" s="7">
        <v>3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33</v>
      </c>
      <c r="C57" s="7">
        <v>16</v>
      </c>
      <c r="D57" s="7">
        <v>4</v>
      </c>
      <c r="E57" s="7">
        <v>4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B9A9-A1BB-4A4D-A0B3-B7D4107F142F}">
  <dimension ref="A1:H57"/>
  <sheetViews>
    <sheetView topLeftCell="A2" workbookViewId="0">
      <selection activeCell="A2" sqref="A2:H57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3</v>
      </c>
      <c r="E2" s="7">
        <v>3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24</v>
      </c>
      <c r="C3" s="7">
        <v>12</v>
      </c>
      <c r="D3" s="7">
        <v>2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28</v>
      </c>
      <c r="C4" s="7">
        <v>14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26</v>
      </c>
      <c r="C5" s="7">
        <v>13</v>
      </c>
      <c r="D5" s="7">
        <v>3</v>
      </c>
      <c r="E5" s="7">
        <v>2</v>
      </c>
      <c r="F5" s="7">
        <v>2</v>
      </c>
      <c r="G5" s="7">
        <v>3</v>
      </c>
      <c r="H5" s="7">
        <v>3</v>
      </c>
    </row>
    <row r="6" spans="1:8" x14ac:dyDescent="0.25">
      <c r="A6" s="7" t="s">
        <v>28</v>
      </c>
      <c r="B6">
        <v>28</v>
      </c>
      <c r="C6" s="7">
        <v>14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36</v>
      </c>
      <c r="C7" s="7">
        <v>18</v>
      </c>
      <c r="D7" s="7">
        <v>4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27</v>
      </c>
      <c r="C9" s="7">
        <v>14</v>
      </c>
      <c r="D9" s="7">
        <v>3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29</v>
      </c>
      <c r="C12" s="7">
        <v>14</v>
      </c>
      <c r="D12" s="7">
        <v>3</v>
      </c>
      <c r="E12" s="7">
        <v>3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27</v>
      </c>
      <c r="C13" s="7">
        <v>13</v>
      </c>
      <c r="D13" s="7">
        <v>3</v>
      </c>
      <c r="E13" s="7">
        <v>3</v>
      </c>
      <c r="F13" s="7">
        <v>3</v>
      </c>
      <c r="G13" s="7">
        <v>3</v>
      </c>
      <c r="H13" s="7">
        <v>2</v>
      </c>
    </row>
    <row r="14" spans="1:8" x14ac:dyDescent="0.25">
      <c r="A14" s="7" t="s">
        <v>36</v>
      </c>
      <c r="B14">
        <v>36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19</v>
      </c>
      <c r="C15" s="7">
        <v>9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29</v>
      </c>
      <c r="C17" s="7">
        <v>14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30</v>
      </c>
      <c r="C18" s="7">
        <v>15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28</v>
      </c>
      <c r="C19" s="7">
        <v>14</v>
      </c>
      <c r="D19" s="7">
        <v>3</v>
      </c>
      <c r="E19" s="7">
        <v>2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19</v>
      </c>
      <c r="C20" s="7">
        <v>8</v>
      </c>
      <c r="D20" s="7">
        <v>3</v>
      </c>
      <c r="E20" s="7">
        <v>2</v>
      </c>
      <c r="F20" s="7">
        <v>2</v>
      </c>
      <c r="G20" s="7">
        <v>2</v>
      </c>
      <c r="H20" s="7">
        <v>2</v>
      </c>
    </row>
    <row r="21" spans="1:8" x14ac:dyDescent="0.25">
      <c r="A21" s="7" t="s">
        <v>43</v>
      </c>
      <c r="B21">
        <v>32</v>
      </c>
      <c r="C21" s="7">
        <v>16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29</v>
      </c>
      <c r="C22" s="7">
        <v>14</v>
      </c>
      <c r="D22" s="7">
        <v>3</v>
      </c>
      <c r="E22" s="7">
        <v>3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29</v>
      </c>
      <c r="C23" s="7">
        <v>14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24</v>
      </c>
      <c r="C24" s="7">
        <v>11</v>
      </c>
      <c r="D24" s="7">
        <v>3</v>
      </c>
      <c r="E24" s="7">
        <v>3</v>
      </c>
      <c r="F24" s="7">
        <v>2</v>
      </c>
      <c r="G24" s="7">
        <v>3</v>
      </c>
      <c r="H24" s="7">
        <v>2</v>
      </c>
    </row>
    <row r="25" spans="1:8" x14ac:dyDescent="0.25">
      <c r="A25" s="7" t="s">
        <v>47</v>
      </c>
      <c r="B25">
        <v>27</v>
      </c>
      <c r="C25" s="7">
        <v>12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3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29</v>
      </c>
      <c r="C28" s="7">
        <v>14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32</v>
      </c>
      <c r="C29" s="7">
        <v>16</v>
      </c>
      <c r="D29" s="7">
        <v>3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34</v>
      </c>
      <c r="C30" s="7">
        <v>17</v>
      </c>
      <c r="D30" s="7">
        <v>3</v>
      </c>
      <c r="E30" s="7">
        <v>3</v>
      </c>
      <c r="F30" s="7">
        <v>3</v>
      </c>
      <c r="G30" s="7">
        <v>4</v>
      </c>
      <c r="H30" s="7">
        <v>4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15</v>
      </c>
      <c r="D32" s="7">
        <v>3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29</v>
      </c>
      <c r="C33" s="7">
        <v>14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15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34</v>
      </c>
      <c r="C35" s="7">
        <v>17</v>
      </c>
      <c r="D35" s="7">
        <v>3</v>
      </c>
      <c r="E35" s="7">
        <v>3</v>
      </c>
      <c r="F35" s="7">
        <v>3</v>
      </c>
      <c r="G35" s="7">
        <v>4</v>
      </c>
      <c r="H35" s="7">
        <v>4</v>
      </c>
    </row>
    <row r="36" spans="1:8" x14ac:dyDescent="0.25">
      <c r="A36" s="7" t="s">
        <v>58</v>
      </c>
      <c r="B36">
        <v>26</v>
      </c>
      <c r="C36" s="7">
        <v>13</v>
      </c>
      <c r="D36" s="7">
        <v>2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34</v>
      </c>
      <c r="C37" s="7">
        <v>17</v>
      </c>
      <c r="D37" s="7">
        <v>3</v>
      </c>
      <c r="E37" s="7">
        <v>3</v>
      </c>
      <c r="F37" s="7">
        <v>3</v>
      </c>
      <c r="G37" s="7">
        <v>4</v>
      </c>
      <c r="H37" s="7">
        <v>4</v>
      </c>
    </row>
    <row r="38" spans="1:8" x14ac:dyDescent="0.25">
      <c r="A38" s="7" t="s">
        <v>60</v>
      </c>
      <c r="B38">
        <v>29</v>
      </c>
      <c r="C38" s="7">
        <v>14</v>
      </c>
      <c r="D38" s="7">
        <v>3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24</v>
      </c>
      <c r="C39" s="7">
        <v>12</v>
      </c>
      <c r="D39" s="7">
        <v>2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37</v>
      </c>
      <c r="C40" s="7">
        <v>18</v>
      </c>
      <c r="D40" s="7">
        <v>4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28</v>
      </c>
      <c r="C41" s="7">
        <v>14</v>
      </c>
      <c r="D41" s="7">
        <v>3</v>
      </c>
      <c r="E41" s="7">
        <v>3</v>
      </c>
      <c r="F41" s="7">
        <v>3</v>
      </c>
      <c r="G41" s="7">
        <v>3</v>
      </c>
      <c r="H41" s="7">
        <v>2</v>
      </c>
    </row>
    <row r="42" spans="1:8" x14ac:dyDescent="0.25">
      <c r="A42" s="7" t="s">
        <v>64</v>
      </c>
      <c r="B42">
        <v>24</v>
      </c>
      <c r="C42" s="7">
        <v>12</v>
      </c>
      <c r="D42" s="7">
        <v>2</v>
      </c>
      <c r="E42" s="7">
        <v>3</v>
      </c>
      <c r="F42" s="7">
        <v>2</v>
      </c>
      <c r="G42" s="7">
        <v>3</v>
      </c>
      <c r="H42" s="7">
        <v>2</v>
      </c>
    </row>
    <row r="43" spans="1:8" x14ac:dyDescent="0.25">
      <c r="A43" s="7" t="s">
        <v>65</v>
      </c>
      <c r="B43">
        <v>28</v>
      </c>
      <c r="C43" s="7">
        <v>14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27</v>
      </c>
      <c r="C44" s="7">
        <v>13</v>
      </c>
      <c r="D44" s="7">
        <v>3</v>
      </c>
      <c r="E44" s="7">
        <v>3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29</v>
      </c>
      <c r="C45" s="7">
        <v>14</v>
      </c>
      <c r="D45" s="7">
        <v>3</v>
      </c>
      <c r="E45" s="7">
        <v>3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24</v>
      </c>
      <c r="C46" s="7">
        <v>11</v>
      </c>
      <c r="D46" s="7">
        <v>3</v>
      </c>
      <c r="E46" s="7">
        <v>2</v>
      </c>
      <c r="F46" s="7">
        <v>3</v>
      </c>
      <c r="G46" s="7">
        <v>3</v>
      </c>
      <c r="H46" s="7">
        <v>2</v>
      </c>
    </row>
    <row r="47" spans="1:8" x14ac:dyDescent="0.25">
      <c r="A47" s="7" t="s">
        <v>69</v>
      </c>
      <c r="B47">
        <v>32</v>
      </c>
      <c r="C47" s="7">
        <v>16</v>
      </c>
      <c r="D47" s="7">
        <v>3</v>
      </c>
      <c r="E47" s="7">
        <v>3</v>
      </c>
      <c r="F47" s="7">
        <v>3</v>
      </c>
      <c r="G47" s="7">
        <v>3</v>
      </c>
      <c r="H47" s="7">
        <v>4</v>
      </c>
    </row>
    <row r="48" spans="1:8" x14ac:dyDescent="0.25">
      <c r="A48" s="7" t="s">
        <v>70</v>
      </c>
      <c r="B48">
        <v>34</v>
      </c>
      <c r="C48" s="7">
        <v>17</v>
      </c>
      <c r="D48" s="7">
        <v>4</v>
      </c>
      <c r="E48" s="7">
        <v>3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32</v>
      </c>
      <c r="C49" s="7">
        <v>16</v>
      </c>
      <c r="D49" s="7">
        <v>3</v>
      </c>
      <c r="E49" s="7">
        <v>3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16</v>
      </c>
      <c r="C50" s="7">
        <v>6</v>
      </c>
      <c r="D50" s="7">
        <v>2</v>
      </c>
      <c r="E50" s="7">
        <v>2</v>
      </c>
      <c r="F50" s="7">
        <v>2</v>
      </c>
      <c r="G50" s="7">
        <v>2</v>
      </c>
      <c r="H50" s="7">
        <v>2</v>
      </c>
    </row>
    <row r="51" spans="1:8" x14ac:dyDescent="0.25">
      <c r="A51" s="7" t="s">
        <v>73</v>
      </c>
      <c r="B51">
        <v>34</v>
      </c>
      <c r="C51" s="7">
        <v>17</v>
      </c>
      <c r="D51" s="7">
        <v>3</v>
      </c>
      <c r="E51" s="7">
        <v>4</v>
      </c>
      <c r="F51" s="7">
        <v>3</v>
      </c>
      <c r="G51" s="7">
        <v>4</v>
      </c>
      <c r="H51" s="7">
        <v>3</v>
      </c>
    </row>
    <row r="52" spans="1:8" x14ac:dyDescent="0.25">
      <c r="A52" s="7" t="s">
        <v>74</v>
      </c>
      <c r="B52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5">
      <c r="A53" s="7" t="s">
        <v>75</v>
      </c>
      <c r="B53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5">
      <c r="A54" s="7" t="s">
        <v>76</v>
      </c>
      <c r="B54">
        <v>19</v>
      </c>
      <c r="C54" s="7">
        <v>9</v>
      </c>
      <c r="D54" s="7">
        <v>2</v>
      </c>
      <c r="E54" s="7">
        <v>2</v>
      </c>
      <c r="F54" s="7">
        <v>2</v>
      </c>
      <c r="G54" s="7">
        <v>2</v>
      </c>
      <c r="H54" s="7">
        <v>2</v>
      </c>
    </row>
    <row r="55" spans="1:8" x14ac:dyDescent="0.25">
      <c r="A55" s="7" t="s">
        <v>77</v>
      </c>
      <c r="B55">
        <v>34</v>
      </c>
      <c r="C55" s="7">
        <v>17</v>
      </c>
      <c r="D55" s="7">
        <v>3</v>
      </c>
      <c r="E55" s="7">
        <v>4</v>
      </c>
      <c r="F55" s="7">
        <v>3</v>
      </c>
      <c r="G55" s="7">
        <v>4</v>
      </c>
      <c r="H55" s="7">
        <v>3</v>
      </c>
    </row>
    <row r="56" spans="1:8" x14ac:dyDescent="0.25">
      <c r="A56" s="7" t="s">
        <v>78</v>
      </c>
      <c r="B56">
        <v>24</v>
      </c>
      <c r="C56" s="7">
        <v>12</v>
      </c>
      <c r="D56" s="7">
        <v>2</v>
      </c>
      <c r="E56" s="7">
        <v>3</v>
      </c>
      <c r="F56" s="7">
        <v>2</v>
      </c>
      <c r="G56" s="7">
        <v>3</v>
      </c>
      <c r="H56" s="7">
        <v>2</v>
      </c>
    </row>
    <row r="57" spans="1:8" x14ac:dyDescent="0.25">
      <c r="A57" s="7" t="s">
        <v>79</v>
      </c>
      <c r="B57">
        <v>36</v>
      </c>
      <c r="C57" s="7">
        <v>18</v>
      </c>
      <c r="D57" s="7">
        <v>4</v>
      </c>
      <c r="E57" s="7">
        <v>4</v>
      </c>
      <c r="F57" s="7">
        <v>3</v>
      </c>
      <c r="G57" s="7">
        <v>4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66A7-1FF4-4C55-B7CF-77DA001FBCA2}">
  <dimension ref="A1:H57"/>
  <sheetViews>
    <sheetView topLeftCell="A2" workbookViewId="0">
      <selection activeCell="A2" sqref="A2:H57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4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36</v>
      </c>
      <c r="C4" s="7">
        <v>17</v>
      </c>
      <c r="D4" s="7">
        <v>4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32</v>
      </c>
      <c r="C5" s="7">
        <v>15</v>
      </c>
      <c r="D5" s="7">
        <v>3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39</v>
      </c>
      <c r="C6" s="7">
        <v>18</v>
      </c>
      <c r="D6" s="7">
        <v>5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33</v>
      </c>
      <c r="C7" s="7">
        <v>16</v>
      </c>
      <c r="D7" s="7">
        <v>4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38</v>
      </c>
      <c r="C8" s="7">
        <v>17</v>
      </c>
      <c r="D8" s="7">
        <v>5</v>
      </c>
      <c r="E8" s="7">
        <v>4</v>
      </c>
      <c r="F8" s="7">
        <v>4</v>
      </c>
      <c r="G8" s="7">
        <v>4</v>
      </c>
      <c r="H8" s="7">
        <v>4</v>
      </c>
    </row>
    <row r="9" spans="1:8" x14ac:dyDescent="0.25">
      <c r="A9" s="7" t="s">
        <v>31</v>
      </c>
      <c r="B9">
        <v>30</v>
      </c>
      <c r="C9" s="7">
        <v>14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15</v>
      </c>
      <c r="D10" s="7">
        <v>4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30</v>
      </c>
      <c r="C11" s="7">
        <v>14</v>
      </c>
      <c r="D11" s="7">
        <v>3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33</v>
      </c>
      <c r="C12" s="7">
        <v>16</v>
      </c>
      <c r="D12" s="7">
        <v>4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33</v>
      </c>
      <c r="C13" s="7">
        <v>16</v>
      </c>
      <c r="D13" s="7">
        <v>4</v>
      </c>
      <c r="E13" s="7">
        <v>4</v>
      </c>
      <c r="F13" s="7">
        <v>3</v>
      </c>
      <c r="G13" s="7">
        <v>3</v>
      </c>
      <c r="H13" s="7">
        <v>3</v>
      </c>
    </row>
    <row r="14" spans="1:8" x14ac:dyDescent="0.25">
      <c r="A14" s="7" t="s">
        <v>36</v>
      </c>
      <c r="B14">
        <v>38</v>
      </c>
      <c r="C14" s="7">
        <v>17</v>
      </c>
      <c r="D14" s="7">
        <v>5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28</v>
      </c>
      <c r="C15" s="7">
        <v>13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31</v>
      </c>
      <c r="C16" s="7">
        <v>15</v>
      </c>
      <c r="D16" s="7">
        <v>4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16</v>
      </c>
      <c r="D17" s="7">
        <v>5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27</v>
      </c>
      <c r="C18" s="7">
        <v>12</v>
      </c>
      <c r="D18" s="7">
        <v>2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30</v>
      </c>
      <c r="C19" s="7">
        <v>15</v>
      </c>
      <c r="D19" s="7">
        <v>4</v>
      </c>
      <c r="E19" s="7">
        <v>2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25</v>
      </c>
      <c r="C20" s="7">
        <v>11</v>
      </c>
      <c r="D20" s="7">
        <v>3</v>
      </c>
      <c r="E20" s="7">
        <v>2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38</v>
      </c>
      <c r="C21" s="7">
        <v>17</v>
      </c>
      <c r="D21" s="7">
        <v>5</v>
      </c>
      <c r="E21" s="7">
        <v>4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33</v>
      </c>
      <c r="C22" s="7">
        <v>15</v>
      </c>
      <c r="D22" s="7">
        <v>4</v>
      </c>
      <c r="E22" s="7">
        <v>4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B23">
        <v>28</v>
      </c>
      <c r="C23" s="7">
        <v>13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27</v>
      </c>
      <c r="C24" s="7">
        <v>12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28</v>
      </c>
      <c r="C25" s="7">
        <v>13</v>
      </c>
      <c r="D25" s="7">
        <v>3</v>
      </c>
      <c r="E25" s="7">
        <v>3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30</v>
      </c>
      <c r="C26" s="7">
        <v>14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28</v>
      </c>
      <c r="C27" s="7">
        <v>13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28</v>
      </c>
      <c r="C29" s="7">
        <v>13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30</v>
      </c>
      <c r="C30" s="7">
        <v>14</v>
      </c>
      <c r="D30" s="7">
        <v>4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27</v>
      </c>
      <c r="C31" s="7">
        <v>12</v>
      </c>
      <c r="D31" s="7">
        <v>3</v>
      </c>
      <c r="E31" s="7">
        <v>3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13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14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4</v>
      </c>
      <c r="G35" s="7">
        <v>3</v>
      </c>
      <c r="H35" s="7">
        <v>3</v>
      </c>
    </row>
    <row r="36" spans="1:8" x14ac:dyDescent="0.25">
      <c r="A36" s="7" t="s">
        <v>58</v>
      </c>
      <c r="B36">
        <v>24</v>
      </c>
      <c r="C36" s="7">
        <v>10</v>
      </c>
      <c r="D36" s="7">
        <v>2</v>
      </c>
      <c r="E36" s="7">
        <v>4</v>
      </c>
      <c r="F36" s="7">
        <v>3</v>
      </c>
      <c r="G36" s="7">
        <v>3</v>
      </c>
      <c r="H36" s="7">
        <v>2</v>
      </c>
    </row>
    <row r="37" spans="1:8" x14ac:dyDescent="0.25">
      <c r="A37" s="7" t="s">
        <v>59</v>
      </c>
      <c r="B37">
        <v>41</v>
      </c>
      <c r="C37" s="7">
        <v>20</v>
      </c>
      <c r="D37" s="7">
        <v>5</v>
      </c>
      <c r="E37" s="7">
        <v>4</v>
      </c>
      <c r="F37" s="7">
        <v>4</v>
      </c>
      <c r="G37" s="7">
        <v>4</v>
      </c>
      <c r="H37" s="7">
        <v>4</v>
      </c>
    </row>
    <row r="38" spans="1:8" x14ac:dyDescent="0.25">
      <c r="A38" s="7" t="s">
        <v>60</v>
      </c>
      <c r="B38">
        <v>33</v>
      </c>
      <c r="C38" s="7">
        <v>16</v>
      </c>
      <c r="D38" s="7">
        <v>4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13</v>
      </c>
      <c r="D39" s="7">
        <v>3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31</v>
      </c>
      <c r="C40" s="7">
        <v>15</v>
      </c>
      <c r="D40" s="7">
        <v>4</v>
      </c>
      <c r="E40" s="7">
        <v>3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14</v>
      </c>
      <c r="D41" s="7">
        <v>3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30</v>
      </c>
      <c r="C42" s="7">
        <v>14</v>
      </c>
      <c r="D42" s="7">
        <v>3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29</v>
      </c>
      <c r="C43" s="7">
        <v>14</v>
      </c>
      <c r="D43" s="7">
        <v>3</v>
      </c>
      <c r="E43" s="7">
        <v>3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27</v>
      </c>
      <c r="C44" s="7">
        <v>12</v>
      </c>
      <c r="D44" s="7">
        <v>3</v>
      </c>
      <c r="E44" s="7">
        <v>3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32</v>
      </c>
      <c r="C45" s="7">
        <v>15</v>
      </c>
      <c r="D45" s="7">
        <v>4</v>
      </c>
      <c r="E45" s="7">
        <v>4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12</v>
      </c>
      <c r="D46" s="7">
        <v>2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32</v>
      </c>
      <c r="C47" s="7">
        <v>15</v>
      </c>
      <c r="D47" s="7">
        <v>4</v>
      </c>
      <c r="E47" s="7">
        <v>4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32</v>
      </c>
      <c r="C48" s="7">
        <v>15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37</v>
      </c>
      <c r="C49" s="7">
        <v>17</v>
      </c>
      <c r="D49" s="7">
        <v>4</v>
      </c>
      <c r="E49" s="7">
        <v>4</v>
      </c>
      <c r="F49" s="7">
        <v>4</v>
      </c>
      <c r="G49" s="7">
        <v>4</v>
      </c>
      <c r="H49" s="7">
        <v>4</v>
      </c>
    </row>
    <row r="50" spans="1:8" x14ac:dyDescent="0.25">
      <c r="A50" s="7" t="s">
        <v>72</v>
      </c>
      <c r="B50">
        <v>22</v>
      </c>
      <c r="C50" s="7">
        <v>8</v>
      </c>
      <c r="D50" s="7">
        <v>3</v>
      </c>
      <c r="E50" s="7">
        <v>2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44</v>
      </c>
      <c r="C51" s="7">
        <v>21</v>
      </c>
      <c r="D51" s="7">
        <v>5</v>
      </c>
      <c r="E51" s="7">
        <v>5</v>
      </c>
      <c r="F51" s="7">
        <v>4</v>
      </c>
      <c r="G51" s="7">
        <v>4</v>
      </c>
      <c r="H51" s="7">
        <v>5</v>
      </c>
    </row>
    <row r="52" spans="1:8" x14ac:dyDescent="0.25">
      <c r="A52" s="7" t="s">
        <v>74</v>
      </c>
      <c r="B52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5">
      <c r="A53" s="7" t="s">
        <v>75</v>
      </c>
      <c r="B53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5">
      <c r="A54" s="7" t="s">
        <v>76</v>
      </c>
      <c r="B54">
        <v>21</v>
      </c>
      <c r="C54" s="7">
        <v>10</v>
      </c>
      <c r="D54" s="7">
        <v>2</v>
      </c>
      <c r="E54" s="7">
        <v>3</v>
      </c>
      <c r="F54" s="7">
        <v>2</v>
      </c>
      <c r="G54" s="7">
        <v>2</v>
      </c>
      <c r="H54" s="7">
        <v>2</v>
      </c>
    </row>
    <row r="55" spans="1:8" x14ac:dyDescent="0.25">
      <c r="A55" s="7" t="s">
        <v>77</v>
      </c>
      <c r="B55">
        <v>30</v>
      </c>
      <c r="C55" s="7">
        <v>14</v>
      </c>
      <c r="D55" s="7">
        <v>3</v>
      </c>
      <c r="E55" s="7">
        <v>4</v>
      </c>
      <c r="F55" s="7">
        <v>3</v>
      </c>
      <c r="G55" s="7">
        <v>3</v>
      </c>
      <c r="H55" s="7">
        <v>3</v>
      </c>
    </row>
    <row r="56" spans="1:8" x14ac:dyDescent="0.25">
      <c r="A56" s="7" t="s">
        <v>78</v>
      </c>
      <c r="B56">
        <v>30</v>
      </c>
      <c r="C56" s="7">
        <v>14</v>
      </c>
      <c r="D56" s="7">
        <v>3</v>
      </c>
      <c r="E56" s="7">
        <v>4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33</v>
      </c>
      <c r="C57" s="7">
        <v>16</v>
      </c>
      <c r="D57" s="7">
        <v>4</v>
      </c>
      <c r="E57" s="7">
        <v>4</v>
      </c>
      <c r="F57" s="7">
        <v>3</v>
      </c>
      <c r="G57" s="7">
        <v>3</v>
      </c>
      <c r="H57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o 5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G j k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o 5 M W Y m O o V 3 g A Q A A W A 8 A A B M A H A B G b 3 J t d W x h c y 9 T Z W N 0 a W 9 u M S 5 t I K I Y A C i g F A A A A A A A A A A A A A A A A A A A A A A A A A A A A O 2 U T U v j Q B j H 7 4 F + h y F e W o g h 6 d Y e l J w a F z w o L H Z P Z g + 1 z u 4 G k x n J T E U R D x 6 s t S L s s r 6 g l e J e t M s u X X z B i r J + m s 6 Q f A t H g q 4 F Q y k r Z A + Z S 2 b + k 5 n n / + S X 5 y G w T G 2 M w H T 4 1 M c k i X w u e X A O D M n B 3 h n b 7 v g / d l m t O s w b d 6 x d 6 9 6 u y c A A D q Q p C Y j R v a v y m y 9 C K Z B F 1 c T l i g s R T b + 1 H a g W M K J i Q d K y O W q 9 J 9 A j 1 q Q 9 D y 0 T k n m K F y x 2 t M V + / + z + O e J 7 G 3 z 3 m n 8 7 5 D t X Q a P q 1 z Z 4 6 8 B v 3 V o v x 1 f p E p U z y o w J H d u 1 K f Q M W Z E V U M B O x U X E y C l g H J X x n I 0 + G f k R T d M V 8 K 6 C K Z y m y w 4 0 / k 7 V K Y z g h 4 w S 5 s E 6 5 3 6 7 z h u X w f c m a 2 6 J h I q l W f F S 0 S s h 8 h F 7 b n h 9 c X k B k n S Y t L K y I o e q L s J T s Q M o X K K r C n j U s 0 K f Q D S f U x / O P d t 4 E 3 E g 1 6 O v Z l K S j V 7 0 F 0 m J 1 T e D x r p f / x U T p a f 4 C a V e S l p W 0 3 v / 5 + Y + W 9 v k n a + D k y o 8 k j K h i w c g F U a 2 o q 0 k 0 P p A + 4 f y e m 1 o S a U N X G k g n c 3 E D y 6 p t i h w u p b 7 X 1 p k p J U E W h 9 o M b b I S C s J N A E t J a W e N 0 k 9 3 / O t g o M L d t r k n V Y M D T L K S o K t L z Z e u + Q n b V Y 9 j h / b k 5 U E m 8 B 2 D 1 B L A Q I t A B Q A A g A I A M a O T F l J v j D p p g A A A P Y A A A A S A A A A A A A A A A A A A A A A A A A A A A B D b 2 5 m a W c v U G F j a 2 F n Z S 5 4 b W x Q S w E C L Q A U A A I A C A D G j k x Z U 3 I 4 L J s A A A D h A A A A E w A A A A A A A A A A A A A A A A D y A A A A W 0 N v b n R l b n R f V H l w Z X N d L n h t b F B L A Q I t A B Q A A g A I A M a O T F m J j q F d 4 A E A A F g P A A A T A A A A A A A A A A A A A A A A A N o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Y A A A A A A A A s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O S U 5 O S V C M y V F N S V B N y U 5 R S V F N i V C N y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N D F i M z Q 5 L T B j M 2 Q t N D M 0 Z S 1 i N z M z L T I 2 Z G J m Z j U w M D E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x N u m W s e W N t + i p l e W I h l / p m b P l p 5 7 m t 6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D k 6 N T M 6 N D Q u N D Y x O T A 4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x N u m W s e W N t + i p l e W I h i 3 p m b P l p 5 7 m t 6 g v Q X V 0 b 1 J l b W 9 2 Z W R D b 2 x 1 b W 5 z M S 5 7 Q 2 9 s d W 1 u M S w w f S Z x d W 9 0 O y w m c X V v d D t T Z W N 0 a W 9 u M S 8 w M j E 2 6 Z a x 5 Y 2 3 6 K m V 5 Y i G L e m Z s + W n n u a 3 q C 9 B d X R v U m V t b 3 Z l Z E N v b H V t b n M x L n t D b 2 x 1 b W 4 y L D F 9 J n F 1 b 3 Q 7 L C Z x d W 9 0 O 1 N l Y 3 R p b 2 4 x L z A y M T b p l r H l j b f o q Z X l i I Y t 6 Z m z 5 a e e 5 r e o L 0 F 1 d G 9 S Z W 1 v d m V k Q 2 9 s d W 1 u c z E u e 0 N v b H V t b j M s M n 0 m c X V v d D s s J n F 1 b 3 Q 7 U 2 V j d G l v b j E v M D I x N u m W s e W N t + i p l e W I h i 3 p m b P l p 5 7 m t 6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E 2 6 Z a x 5 Y 2 3 6 K m V 5 Y i G L e m Z s + W n n u a 3 q C 9 B d X R v U m V t b 3 Z l Z E N v b H V t b n M x L n t D b 2 x 1 b W 4 x L D B 9 J n F 1 b 3 Q 7 L C Z x d W 9 0 O 1 N l Y 3 R p b 2 4 x L z A y M T b p l r H l j b f o q Z X l i I Y t 6 Z m z 5 a e e 5 r e o L 0 F 1 d G 9 S Z W 1 v d m V k Q 2 9 s d W 1 u c z E u e 0 N v b H V t b j I s M X 0 m c X V v d D s s J n F 1 b 3 Q 7 U 2 V j d G l v b j E v M D I x N u m W s e W N t + i p l e W I h i 3 p m b P l p 5 7 m t 6 g v Q X V 0 b 1 J l b W 9 2 Z W R D b 2 x 1 b W 5 z M S 5 7 Q 2 9 s d W 1 u M y w y f S Z x d W 9 0 O y w m c X V v d D t T Z W N 0 a W 9 u M S 8 w M j E 2 6 Z a x 5 Y 2 3 6 K m V 5 Y i G L e m Z s + W n n u a 3 q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O S U 5 O S V C M y V F N S V B N y U 5 R S V F N i V C N y V B O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O S U 5 O S V C M y V F N S V B N y U 5 R S V F N i V C N y V B O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N i U 4 O C V C N C V F N i V B N i V B R S V F N S U 4 N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N T N j M z J j L T U x Z T g t N G E w N i 1 h Z T g 2 L W V k Z j V m Z j k y N D R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x N u m W s e W N t + i p l e W I h l / m i L T m p q 7 l h q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J U M D k 6 N T Q 6 M T I u N z k y M j E z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x N u m W s e W N t + i p l e W I h i 3 m i L T m p q 7 l h q A v Q X V 0 b 1 J l b W 9 2 Z W R D b 2 x 1 b W 5 z M S 5 7 Q 2 9 s d W 1 u M S w w f S Z x d W 9 0 O y w m c X V v d D t T Z W N 0 a W 9 u M S 8 w M j E 2 6 Z a x 5 Y 2 3 6 K m V 5 Y i G L e a I t O a m r u W G o C 9 B d X R v U m V t b 3 Z l Z E N v b H V t b n M x L n t D b 2 x 1 b W 4 y L D F 9 J n F 1 b 3 Q 7 L C Z x d W 9 0 O 1 N l Y 3 R p b 2 4 x L z A y M T b p l r H l j b f o q Z X l i I Y t 5 o i 0 5 q a u 5 Y a g L 0 F 1 d G 9 S Z W 1 v d m V k Q 2 9 s d W 1 u c z E u e 0 N v b H V t b j M s M n 0 m c X V v d D s s J n F 1 b 3 Q 7 U 2 V j d G l v b j E v M D I x N u m W s e W N t + i p l e W I h i 3 m i L T m p q 7 l h q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E 2 6 Z a x 5 Y 2 3 6 K m V 5 Y i G L e a I t O a m r u W G o C 9 B d X R v U m V t b 3 Z l Z E N v b H V t b n M x L n t D b 2 x 1 b W 4 x L D B 9 J n F 1 b 3 Q 7 L C Z x d W 9 0 O 1 N l Y 3 R p b 2 4 x L z A y M T b p l r H l j b f o q Z X l i I Y t 5 o i 0 5 q a u 5 Y a g L 0 F 1 d G 9 S Z W 1 v d m V k Q 2 9 s d W 1 u c z E u e 0 N v b H V t b j I s M X 0 m c X V v d D s s J n F 1 b 3 Q 7 U 2 V j d G l v b j E v M D I x N u m W s e W N t + i p l e W I h i 3 m i L T m p q 7 l h q A v Q X V 0 b 1 J l b W 9 2 Z W R D b 2 x 1 b W 5 z M S 5 7 Q 2 9 s d W 1 u M y w y f S Z x d W 9 0 O y w m c X V v d D t T Z W N 0 a W 9 u M S 8 w M j E 2 6 Z a x 5 Y 2 3 6 K m V 5 Y i G L e a I t O a m r u W G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N i U 4 O C V C N C V F N i V B N i V B R S V F N S U 4 N i V B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E 2 J U U 5 J T k 2 J U I x J U U 1 J T h E J U I 3 J U U 4 J U E 5 J T k 1 J U U 1 J T g 4 J T g 2 L S V F N i U 4 O C V C N C V F N i V B N i V B R S V F N S U 4 N i V B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0 9 f q x c a 0 K X A A V L 1 Y L s K w A A A A A C A A A A A A A Q Z g A A A A E A A C A A A A B / l u 0 m X a A l 1 M + + N v Z V y m 1 x I 0 s P m i 9 j s 1 U t A 9 G 4 + 9 J s Y A A A A A A O g A A A A A I A A C A A A A A 6 M t h U r q t w T w p Z K p 6 p M Y w / Z S r t 2 G S H H g 0 O q w A U A n d 9 + F A A A A B y U I 5 B Q j 0 z h a L h F 6 9 h A W / W u C y C P i M D c d E W R / k R t Q x d V c 5 1 K H N 6 R b 3 Z + H Y w 2 D g S b W u q y U q / e f k A i d v r n q u X A Z Y X / j E / q l k r 3 Y l K q W g u g k / l 2 k A A A A C 3 I q H L G u e o J 8 k P q x M g S 4 j v P 9 r p 8 S M F S p h d p R J / t o G z B k 1 a L 1 i / D x T o R H 4 L 3 Q j L Y G h E A B r N M t u r 5 o b g q t + l / 9 8 B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0216閱卷評分-陳姞淨</vt:lpstr>
      <vt:lpstr>0216閱卷評分-戴榮冠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2024-10-13T02:45:50Z</dcterms:modified>
</cp:coreProperties>
</file>