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BFE210F1-FBD2-4731-883C-14B67E030930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7閱卷評分-邱詩雯" sheetId="10" r:id="rId4"/>
    <sheet name="0407閱卷評分-陳姞淨" sheetId="11" r:id="rId5"/>
  </sheets>
  <definedNames>
    <definedName name="外部資料_1" localSheetId="2" hidden="1">'閱卷評分-Teacher2'!$A$1:$D$17</definedName>
    <definedName name="外部資料_2" localSheetId="3" hidden="1">'0407閱卷評分-邱詩雯'!$A$1:$D$17</definedName>
    <definedName name="外部資料_2" localSheetId="1" hidden="1">'閱卷評分-Teacher1'!$A$1:$D$17</definedName>
    <definedName name="外部資料_3" localSheetId="4" hidden="1">'0407閱卷評分-陳姞淨'!$A$1:$D$17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2" i="1"/>
  <c r="E4" i="1" l="1"/>
  <c r="E14" i="1"/>
  <c r="E8" i="1"/>
  <c r="G11" i="1"/>
  <c r="G4" i="1"/>
  <c r="G9" i="1"/>
  <c r="G8" i="1"/>
  <c r="E6" i="1"/>
  <c r="E16" i="1"/>
  <c r="E13" i="1"/>
  <c r="E12" i="1"/>
  <c r="E5" i="1"/>
  <c r="E15" i="1"/>
  <c r="G14" i="1"/>
  <c r="G6" i="1"/>
  <c r="E9" i="1"/>
  <c r="E2" i="1"/>
  <c r="E7" i="1"/>
  <c r="E17" i="1"/>
  <c r="E10" i="1"/>
  <c r="E3" i="1"/>
  <c r="E11" i="1"/>
  <c r="G12" i="1"/>
  <c r="G5" i="1"/>
  <c r="G3" i="1"/>
  <c r="G16" i="1"/>
  <c r="G13" i="1"/>
  <c r="G10" i="1"/>
  <c r="G2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BE7E4FB-73AF-435B-B7AE-E81D17950C52}" keepAlive="1" name="查詢 - 0407閱卷評分-邱詩雯" description="與活頁簿中 '0407閱卷評分-邱詩雯' 查詢的連接。" type="5" refreshedVersion="8" background="1" saveData="1">
    <dbPr connection="Provider=Microsoft.Mashup.OleDb.1;Data Source=$Workbook$;Location=0407閱卷評分-邱詩雯;Extended Properties=&quot;&quot;" command="SELECT * FROM [0407閱卷評分-邱詩雯]"/>
  </connection>
  <connection id="7" xr16:uid="{8866D324-C41C-4909-AF8F-4EC596DA1885}" keepAlive="1" name="查詢 - 0407閱卷評分-陳姞淨" description="與活頁簿中 '0407閱卷評分-陳姞淨' 查詢的連接。" type="5" refreshedVersion="8" background="1" saveData="1">
    <dbPr connection="Provider=Microsoft.Mashup.OleDb.1;Data Source=$Workbook$;Location=0407閱卷評分-陳姞淨;Extended Properties=&quot;&quot;" command="SELECT * FROM [0407閱卷評分-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<sst xmlns="http://schemas.openxmlformats.org/spreadsheetml/2006/main" count="129" uniqueCount="41">
  <si>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</si>
  <si>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</si>
  <si>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</si>
  <si>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</si>
  <si>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</si>
  <si>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</si>
  <si>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</si>
  <si>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</si>
  <si>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</si>
  <si>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</si>
  <si>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</si>
  <si>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</si>
  <si>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</si>
  <si>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</si>
  <si>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</si>
  <si>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</si>
  <si>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</si>
  <si>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</si>
  <si>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</si>
  <si>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</si>
  <si>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</si>
  <si>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</si>
  <si>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</si>
  <si>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</si>
  <si>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04-07-11011433</t>
  </si>
  <si>
    <t>04-07-111305004</t>
  </si>
  <si>
    <t>04-07-111305008</t>
  </si>
  <si>
    <t>04-07-111305009</t>
  </si>
  <si>
    <t>04-07-111305011</t>
  </si>
  <si>
    <t>04-07-111305014</t>
  </si>
  <si>
    <t>04-07-111305015</t>
  </si>
  <si>
    <t>04-07-111305016</t>
  </si>
  <si>
    <t>04-07-111305017</t>
  </si>
  <si>
    <t>04-07-111305020</t>
  </si>
  <si>
    <t>04-07-111305022</t>
  </si>
  <si>
    <t>04-07-111305023</t>
  </si>
  <si>
    <t>04-07-111305025</t>
  </si>
  <si>
    <t>04-07-111305026</t>
  </si>
  <si>
    <t>04-07-111305030</t>
  </si>
  <si>
    <t>04-07-111305031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</si>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</sst>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6CB324A5-B796-4EA1-BAD0-B44281484AB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A32BE53-1E87-4244-B42C-431F986E85D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1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1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B67A75-55C3-4AEC-AA79-E314C8C328E8}" name="_0407閱卷評分_邱詩雯" displayName="_0407閱卷評分_邱詩雯" ref="A1:H17" tableType="queryTable" totalsRowShown="0">
  <autoFilter ref="A1:H17" xr:uid="{D5B67A75-55C3-4AEC-AA79-E314C8C328E8}"/>
  <tableColumns count="8">
    <tableColumn id="1" xr3:uid="{28CC682F-D43D-4C37-9863-F546BADCBFA1}" uniqueName="1" name="Column1" queryTableFieldId="1" dataDxfId="14"/>
    <tableColumn id="2" xr3:uid="{61D30BF1-C018-4DAA-915A-BE78A81EB3EC}" uniqueName="2" name="Column2" queryTableFieldId="2"/>
    <tableColumn id="3" xr3:uid="{989AD1C7-8114-41D9-B0A8-B2893A227A83}" uniqueName="3" name="Column3" queryTableFieldId="3" dataDxfId="13"/>
    <tableColumn id="4" xr3:uid="{77F68F9E-89A3-4E2D-B5B5-111164A2B23D}" uniqueName="4" name="Column4" queryTableFieldId="4" dataDxfId="12"/>
    <tableColumn id="5" xr3:uid="{E1495078-5172-417F-B355-6E8EF7B9D8A9}" uniqueName="5" name="Column5" queryTableFieldId="5" dataDxfId="11"/>
    <tableColumn id="6" xr3:uid="{6AF5EA1A-BBAD-4BB2-BF87-D9AB038221D3}" uniqueName="6" name="Column6" queryTableFieldId="6" dataDxfId="10"/>
    <tableColumn id="7" xr3:uid="{10A9316E-B784-46CF-AD79-14B9973533B1}" uniqueName="7" name="Column7" queryTableFieldId="7" dataDxfId="9"/>
    <tableColumn id="8" xr3:uid="{42570CAA-E114-46A6-B143-50A2839EA032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4C6408-1354-4C4B-B0D0-9D7FAA0B3974}" name="_0407閱卷評分_陳姞淨" displayName="_0407閱卷評分_陳姞淨" ref="A1:H17" tableType="queryTable" totalsRowShown="0">
  <autoFilter ref="A1:H17" xr:uid="{084C6408-1354-4C4B-B0D0-9D7FAA0B3974}"/>
  <tableColumns count="8">
    <tableColumn id="1" xr3:uid="{74937445-286D-46F1-9295-106A59E3D613}" uniqueName="1" name="Column1" queryTableFieldId="1" dataDxfId="7"/>
    <tableColumn id="2" xr3:uid="{0379846C-8982-4527-A67D-2D757526ECCC}" uniqueName="2" name="Column2" queryTableFieldId="2"/>
    <tableColumn id="3" xr3:uid="{2A7BA9B7-0353-4BFA-BB00-0BC19EBDC0EA}" uniqueName="3" name="Column3" queryTableFieldId="3" dataDxfId="6"/>
    <tableColumn id="4" xr3:uid="{6CFDF24B-FDC9-4860-90D1-0F75E6CC7459}" uniqueName="4" name="Column4" queryTableFieldId="4" dataDxfId="5"/>
    <tableColumn id="5" xr3:uid="{9D527C6B-A65C-4EB2-9AC6-4A923E90C54B}" uniqueName="5" name="Column5" queryTableFieldId="5" dataDxfId="4"/>
    <tableColumn id="6" xr3:uid="{377FA09D-F43C-4064-81A4-F5D3302A7DE1}" uniqueName="6" name="Column6" queryTableFieldId="6" dataDxfId="3"/>
    <tableColumn id="7" xr3:uid="{C14B4A25-54AB-4185-A76B-118861E1C993}" uniqueName="7" name="Column7" queryTableFieldId="7" dataDxfId="2"/>
    <tableColumn id="8" xr3:uid="{4BE69926-70A6-4CB7-82FC-D7C3961F9D43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17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40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1071</v>
      </c>
      <c r="B2" t="s">
        <v>24</v>
      </c>
      <c r="C2">
        <f t="shared" ref="C2:C17" si="0">VLOOKUP($B2,閱卷評分_Teacher1,3,FALSE)</f>
        <v>13</v>
      </c>
      <c r="D2">
        <f t="shared" ref="D2:D17" si="1">VLOOKUP($B2,閱卷評分_Teacher2,3,FALSE)</f>
        <v>17</v>
      </c>
      <c r="E2">
        <f>ABS(C2-D2)</f>
        <v>4</v>
      </c>
      <c r="G2" s="6">
        <f>IF(F2&gt;0,((C2+D2)*0.5+F2*2)/3,(C2+D2)/2)</f>
        <v>15</v>
      </c>
      <c r="H2">
        <f t="shared" ref="H2:H17" si="2">VLOOKUP($B2,閱卷評分_Teacher1,4,FALSE)</f>
        <v>5</v>
      </c>
      <c r="I2">
        <f t="shared" ref="I2:I17" si="3">VLOOKUP($B2,閱卷評分_Teacher1,5,FALSE)</f>
        <v>4</v>
      </c>
      <c r="J2">
        <f t="shared" ref="J2:J17" si="4">VLOOKUP($B2,閱卷評分_Teacher1,6,FALSE)</f>
        <v>3</v>
      </c>
      <c r="K2">
        <f t="shared" ref="K2:K17" si="5">VLOOKUP($B2,閱卷評分_Teacher1,7,FALSE)</f>
        <v>4</v>
      </c>
      <c r="L2">
        <f t="shared" ref="L2:L17" si="6">VLOOKUP($B2,閱卷評分_Teacher1,8,FALSE)</f>
        <v>3</v>
      </c>
      <c r="M2">
        <f t="shared" ref="M2:M17" si="7">VLOOKUP($B2,閱卷評分_Teacher2,4,FALSE)</f>
        <v>4</v>
      </c>
      <c r="N2">
        <f t="shared" ref="N2:N17" si="8">VLOOKUP($B2,閱卷評分_Teacher2,5,FALSE)</f>
        <v>4</v>
      </c>
      <c r="O2">
        <f t="shared" ref="O2:O17" si="9">VLOOKUP($B2,閱卷評分_Teacher2,6,FALSE)</f>
        <v>3</v>
      </c>
      <c r="P2">
        <f t="shared" ref="P2:P17" si="10">VLOOKUP($B2,閱卷評分_Teacher2,7,FALSE)</f>
        <v>4</v>
      </c>
      <c r="Q2">
        <f t="shared" ref="Q2:Q17" si="11">VLOOKUP($B2,閱卷評分_Teacher2,8,FALSE)</f>
        <v>3</v>
      </c>
    </row>
    <row r="3" spans="1:17" x14ac:dyDescent="0.25">
      <c r="A3">
        <v>1071</v>
      </c>
      <c r="B3" t="s">
        <v>25</v>
      </c>
      <c r="C3">
        <f t="shared" si="0"/>
        <v>9</v>
      </c>
      <c r="D3">
        <f t="shared" si="1"/>
        <v>13</v>
      </c>
      <c r="E3">
        <f t="shared" ref="E3:E17" si="12">ABS(C3-D3)</f>
        <v>4</v>
      </c>
      <c r="G3" s="6">
        <f t="shared" ref="G3:G17" si="13">IF(F3&gt;0,((C3+D3)*0.5+F3*2)/3,(C3+D3)/2)</f>
        <v>11</v>
      </c>
      <c r="H3">
        <f t="shared" si="2"/>
        <v>3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3</v>
      </c>
      <c r="Q3">
        <f t="shared" si="11"/>
        <v>2</v>
      </c>
    </row>
    <row r="4" spans="1:17" x14ac:dyDescent="0.25">
      <c r="A4">
        <v>1071</v>
      </c>
      <c r="B4" t="s">
        <v>26</v>
      </c>
      <c r="C4">
        <f t="shared" si="0"/>
        <v>15</v>
      </c>
      <c r="D4">
        <f t="shared" si="1"/>
        <v>16</v>
      </c>
      <c r="E4">
        <f t="shared" si="12"/>
        <v>1</v>
      </c>
      <c r="G4" s="6">
        <f t="shared" si="13"/>
        <v>15.5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17" x14ac:dyDescent="0.25">
      <c r="A5">
        <v>1071</v>
      </c>
      <c r="B5" t="s">
        <v>27</v>
      </c>
      <c r="C5">
        <f t="shared" si="0"/>
        <v>9</v>
      </c>
      <c r="D5">
        <f t="shared" si="1"/>
        <v>13</v>
      </c>
      <c r="E5">
        <f t="shared" si="12"/>
        <v>4</v>
      </c>
      <c r="G5" s="6">
        <f t="shared" si="13"/>
        <v>11</v>
      </c>
      <c r="H5">
        <f t="shared" si="2"/>
        <v>3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2</v>
      </c>
      <c r="P5">
        <f t="shared" si="10"/>
        <v>3</v>
      </c>
      <c r="Q5">
        <f t="shared" si="11"/>
        <v>2</v>
      </c>
    </row>
    <row r="6" spans="1:17" x14ac:dyDescent="0.25">
      <c r="A6">
        <v>1071</v>
      </c>
      <c r="B6" t="s">
        <v>28</v>
      </c>
      <c r="C6">
        <f t="shared" si="0"/>
        <v>13</v>
      </c>
      <c r="D6">
        <f t="shared" si="1"/>
        <v>15</v>
      </c>
      <c r="E6">
        <f t="shared" si="12"/>
        <v>2</v>
      </c>
      <c r="G6" s="6">
        <f t="shared" si="13"/>
        <v>14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1071</v>
      </c>
      <c r="B7" t="s">
        <v>29</v>
      </c>
      <c r="C7">
        <f t="shared" si="0"/>
        <v>14</v>
      </c>
      <c r="D7">
        <f t="shared" si="1"/>
        <v>14</v>
      </c>
      <c r="E7">
        <f t="shared" si="12"/>
        <v>0</v>
      </c>
      <c r="G7" s="6">
        <f t="shared" si="13"/>
        <v>14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4</v>
      </c>
      <c r="O7">
        <f t="shared" si="9"/>
        <v>2</v>
      </c>
      <c r="P7">
        <f t="shared" si="10"/>
        <v>3</v>
      </c>
      <c r="Q7">
        <f t="shared" si="11"/>
        <v>2</v>
      </c>
    </row>
    <row r="8" spans="1:17" x14ac:dyDescent="0.25">
      <c r="A8">
        <v>1071</v>
      </c>
      <c r="B8" t="s">
        <v>30</v>
      </c>
      <c r="C8">
        <f t="shared" si="0"/>
        <v>12</v>
      </c>
      <c r="D8">
        <f t="shared" si="1"/>
        <v>14</v>
      </c>
      <c r="E8">
        <f t="shared" si="12"/>
        <v>2</v>
      </c>
      <c r="G8" s="6">
        <f t="shared" si="13"/>
        <v>13</v>
      </c>
      <c r="H8">
        <f t="shared" si="2"/>
        <v>5</v>
      </c>
      <c r="I8">
        <f t="shared" si="3"/>
        <v>4</v>
      </c>
      <c r="J8">
        <f t="shared" si="4"/>
        <v>4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4</v>
      </c>
      <c r="O8">
        <f t="shared" si="9"/>
        <v>2</v>
      </c>
      <c r="P8">
        <f t="shared" si="10"/>
        <v>3</v>
      </c>
      <c r="Q8">
        <f t="shared" si="11"/>
        <v>2</v>
      </c>
    </row>
    <row r="9" spans="1:17" x14ac:dyDescent="0.25">
      <c r="A9">
        <v>1071</v>
      </c>
      <c r="B9" t="s">
        <v>31</v>
      </c>
      <c r="C9">
        <f t="shared" si="0"/>
        <v>8</v>
      </c>
      <c r="D9">
        <f t="shared" si="1"/>
        <v>9</v>
      </c>
      <c r="E9">
        <f t="shared" si="12"/>
        <v>1</v>
      </c>
      <c r="G9" s="6">
        <f t="shared" si="13"/>
        <v>8.5</v>
      </c>
      <c r="H9">
        <f t="shared" si="2"/>
        <v>4</v>
      </c>
      <c r="I9">
        <f t="shared" si="3"/>
        <v>2</v>
      </c>
      <c r="J9">
        <f t="shared" si="4"/>
        <v>2</v>
      </c>
      <c r="K9">
        <f t="shared" si="5"/>
        <v>3</v>
      </c>
      <c r="L9">
        <f t="shared" si="6"/>
        <v>2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2</v>
      </c>
    </row>
    <row r="10" spans="1:17" x14ac:dyDescent="0.25">
      <c r="A10">
        <v>1071</v>
      </c>
      <c r="B10" t="s">
        <v>32</v>
      </c>
      <c r="C10">
        <f t="shared" si="0"/>
        <v>14</v>
      </c>
      <c r="D10">
        <f t="shared" si="1"/>
        <v>14</v>
      </c>
      <c r="E10">
        <f t="shared" si="12"/>
        <v>0</v>
      </c>
      <c r="G10" s="6">
        <f t="shared" si="13"/>
        <v>14</v>
      </c>
      <c r="H10">
        <f t="shared" si="2"/>
        <v>5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2</v>
      </c>
    </row>
    <row r="11" spans="1:17" x14ac:dyDescent="0.25">
      <c r="A11">
        <v>1071</v>
      </c>
      <c r="B11" t="s">
        <v>33</v>
      </c>
      <c r="C11">
        <f t="shared" si="0"/>
        <v>11</v>
      </c>
      <c r="D11">
        <f t="shared" si="1"/>
        <v>16</v>
      </c>
      <c r="E11">
        <f t="shared" si="12"/>
        <v>5</v>
      </c>
      <c r="G11" s="6">
        <f t="shared" si="13"/>
        <v>13.5</v>
      </c>
      <c r="H11">
        <f t="shared" si="2"/>
        <v>5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17" x14ac:dyDescent="0.25">
      <c r="A12">
        <v>1071</v>
      </c>
      <c r="B12" t="s">
        <v>34</v>
      </c>
      <c r="C12">
        <f t="shared" si="0"/>
        <v>10</v>
      </c>
      <c r="D12">
        <f t="shared" si="1"/>
        <v>11</v>
      </c>
      <c r="E12">
        <f t="shared" si="12"/>
        <v>1</v>
      </c>
      <c r="G12" s="6">
        <f t="shared" si="13"/>
        <v>10.5</v>
      </c>
      <c r="H12">
        <f t="shared" si="2"/>
        <v>4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3</v>
      </c>
      <c r="O12">
        <f t="shared" si="9"/>
        <v>2</v>
      </c>
      <c r="P12">
        <f t="shared" si="10"/>
        <v>3</v>
      </c>
      <c r="Q12">
        <f t="shared" si="11"/>
        <v>2</v>
      </c>
    </row>
    <row r="13" spans="1:17" x14ac:dyDescent="0.25">
      <c r="A13">
        <v>1071</v>
      </c>
      <c r="B13" t="s">
        <v>35</v>
      </c>
      <c r="C13">
        <f t="shared" si="0"/>
        <v>11</v>
      </c>
      <c r="D13">
        <f t="shared" si="1"/>
        <v>11</v>
      </c>
      <c r="E13">
        <f t="shared" si="12"/>
        <v>0</v>
      </c>
      <c r="G13" s="6">
        <f t="shared" si="13"/>
        <v>11</v>
      </c>
      <c r="H13">
        <f t="shared" si="2"/>
        <v>5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2</v>
      </c>
      <c r="N13">
        <f t="shared" si="8"/>
        <v>3</v>
      </c>
      <c r="O13">
        <f t="shared" si="9"/>
        <v>2</v>
      </c>
      <c r="P13">
        <f t="shared" si="10"/>
        <v>3</v>
      </c>
      <c r="Q13">
        <f t="shared" si="11"/>
        <v>2</v>
      </c>
    </row>
    <row r="14" spans="1:17" x14ac:dyDescent="0.25">
      <c r="A14">
        <v>1071</v>
      </c>
      <c r="B14" t="s">
        <v>36</v>
      </c>
      <c r="C14">
        <f t="shared" si="0"/>
        <v>11</v>
      </c>
      <c r="D14">
        <f t="shared" si="1"/>
        <v>11</v>
      </c>
      <c r="E14">
        <f t="shared" si="12"/>
        <v>0</v>
      </c>
      <c r="G14" s="6">
        <f t="shared" si="13"/>
        <v>11</v>
      </c>
      <c r="H14">
        <f t="shared" si="2"/>
        <v>4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2</v>
      </c>
      <c r="M14">
        <f t="shared" si="7"/>
        <v>2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2</v>
      </c>
    </row>
    <row r="15" spans="1:17" x14ac:dyDescent="0.25">
      <c r="A15">
        <v>1071</v>
      </c>
      <c r="B15" t="s">
        <v>37</v>
      </c>
      <c r="C15">
        <f t="shared" si="0"/>
        <v>13</v>
      </c>
      <c r="D15">
        <f t="shared" si="1"/>
        <v>15</v>
      </c>
      <c r="E15">
        <f t="shared" si="12"/>
        <v>2</v>
      </c>
      <c r="G15" s="6">
        <f t="shared" si="13"/>
        <v>14</v>
      </c>
      <c r="H15">
        <f t="shared" si="2"/>
        <v>4</v>
      </c>
      <c r="I15">
        <f t="shared" si="3"/>
        <v>3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1071</v>
      </c>
      <c r="B16" t="s">
        <v>38</v>
      </c>
      <c r="C16">
        <f t="shared" si="0"/>
        <v>13</v>
      </c>
      <c r="D16">
        <f t="shared" si="1"/>
        <v>15</v>
      </c>
      <c r="E16">
        <f t="shared" si="12"/>
        <v>2</v>
      </c>
      <c r="G16" s="6">
        <f t="shared" si="13"/>
        <v>14</v>
      </c>
      <c r="H16">
        <f t="shared" si="2"/>
        <v>5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4</v>
      </c>
      <c r="M16">
        <f t="shared" si="7"/>
        <v>3</v>
      </c>
      <c r="N16">
        <f t="shared" si="8"/>
        <v>3</v>
      </c>
      <c r="O16">
        <f t="shared" si="9"/>
        <v>2</v>
      </c>
      <c r="P16">
        <f t="shared" si="10"/>
        <v>4</v>
      </c>
      <c r="Q16">
        <f t="shared" si="11"/>
        <v>3</v>
      </c>
    </row>
    <row r="17" spans="1:17" x14ac:dyDescent="0.25">
      <c r="A17">
        <v>1071</v>
      </c>
      <c r="B17" t="s">
        <v>39</v>
      </c>
      <c r="C17">
        <f t="shared" si="0"/>
        <v>12</v>
      </c>
      <c r="D17">
        <f t="shared" si="1"/>
        <v>14</v>
      </c>
      <c r="E17">
        <f t="shared" si="12"/>
        <v>2</v>
      </c>
      <c r="G17" s="6">
        <f t="shared" si="13"/>
        <v>13</v>
      </c>
      <c r="H17">
        <f t="shared" si="2"/>
        <v>5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17"/>
  <sheetViews>
    <sheetView zoomScale="85" zoomScaleNormal="85" workbookViewId="0">
      <pane ySplit="1" topLeftCell="A2" activePane="bottomLeft" state="frozen"/>
      <selection pane="bottomLeft" activeCell="A2" sqref="A2:A1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13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25</v>
      </c>
      <c r="C3" s="7">
        <v>9</v>
      </c>
      <c r="D3" s="7">
        <v>3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34</v>
      </c>
      <c r="C4" s="7">
        <v>15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25</v>
      </c>
      <c r="C5" s="7">
        <v>9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33</v>
      </c>
      <c r="C7" s="7">
        <v>14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31</v>
      </c>
      <c r="C8" s="7">
        <v>12</v>
      </c>
      <c r="D8" s="7">
        <v>5</v>
      </c>
      <c r="E8" s="7">
        <v>4</v>
      </c>
      <c r="F8" s="7">
        <v>4</v>
      </c>
      <c r="G8" s="7">
        <v>3</v>
      </c>
      <c r="H8" s="7">
        <v>3</v>
      </c>
    </row>
    <row r="9" spans="1:8" x14ac:dyDescent="0.25">
      <c r="A9" s="7" t="s">
        <v>31</v>
      </c>
      <c r="B9">
        <v>21</v>
      </c>
      <c r="C9" s="7">
        <v>8</v>
      </c>
      <c r="D9" s="7">
        <v>4</v>
      </c>
      <c r="E9" s="7">
        <v>2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32</v>
      </c>
      <c r="C10" s="7">
        <v>14</v>
      </c>
      <c r="D10" s="7">
        <v>5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29</v>
      </c>
      <c r="C11" s="7">
        <v>11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26</v>
      </c>
      <c r="C12" s="7">
        <v>10</v>
      </c>
      <c r="D12" s="7">
        <v>4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28</v>
      </c>
      <c r="C13" s="7">
        <v>11</v>
      </c>
      <c r="D13" s="7">
        <v>5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26</v>
      </c>
      <c r="C14" s="7">
        <v>11</v>
      </c>
      <c r="D14" s="7">
        <v>4</v>
      </c>
      <c r="E14" s="7">
        <v>3</v>
      </c>
      <c r="F14" s="7">
        <v>3</v>
      </c>
      <c r="G14" s="7">
        <v>3</v>
      </c>
      <c r="H14" s="7">
        <v>2</v>
      </c>
    </row>
    <row r="15" spans="1:8" x14ac:dyDescent="0.25">
      <c r="A15" s="7" t="s">
        <v>37</v>
      </c>
      <c r="B15">
        <v>30</v>
      </c>
      <c r="C15" s="7">
        <v>13</v>
      </c>
      <c r="D15" s="7">
        <v>4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31</v>
      </c>
      <c r="C16" s="7">
        <v>13</v>
      </c>
      <c r="D16" s="7">
        <v>5</v>
      </c>
      <c r="E16" s="7">
        <v>3</v>
      </c>
      <c r="F16" s="7">
        <v>3</v>
      </c>
      <c r="G16" s="7">
        <v>3</v>
      </c>
      <c r="H16" s="7">
        <v>4</v>
      </c>
    </row>
    <row r="17" spans="1:8" x14ac:dyDescent="0.25">
      <c r="A17" s="7" t="s">
        <v>39</v>
      </c>
      <c r="B17">
        <v>29</v>
      </c>
      <c r="C17" s="7">
        <v>12</v>
      </c>
      <c r="D17" s="7">
        <v>5</v>
      </c>
      <c r="E17" s="7">
        <v>3</v>
      </c>
      <c r="F17" s="7">
        <v>3</v>
      </c>
      <c r="G17" s="7">
        <v>3</v>
      </c>
      <c r="H1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17"/>
  <sheetViews>
    <sheetView zoomScale="85" zoomScaleNormal="85" workbookViewId="0">
      <pane ySplit="1" topLeftCell="A2" activePane="bottomLeft" state="frozen"/>
      <selection pane="bottomLeft" activeCell="A18" sqref="A18:XFD2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35</v>
      </c>
      <c r="C2" s="7">
        <v>17</v>
      </c>
      <c r="D2" s="7">
        <v>4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33</v>
      </c>
      <c r="C4" s="7">
        <v>16</v>
      </c>
      <c r="D4" s="7">
        <v>3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27</v>
      </c>
      <c r="C5" s="7">
        <v>13</v>
      </c>
      <c r="D5" s="7">
        <v>3</v>
      </c>
      <c r="E5" s="7">
        <v>4</v>
      </c>
      <c r="F5" s="7">
        <v>2</v>
      </c>
      <c r="G5" s="7">
        <v>3</v>
      </c>
      <c r="H5" s="7">
        <v>2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28</v>
      </c>
      <c r="C7" s="7">
        <v>14</v>
      </c>
      <c r="D7" s="7">
        <v>3</v>
      </c>
      <c r="E7" s="7">
        <v>4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28</v>
      </c>
      <c r="C8" s="7">
        <v>14</v>
      </c>
      <c r="D8" s="7">
        <v>3</v>
      </c>
      <c r="E8" s="7">
        <v>4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21</v>
      </c>
      <c r="C9" s="7">
        <v>9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4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32</v>
      </c>
      <c r="C11" s="7">
        <v>16</v>
      </c>
      <c r="D11" s="7">
        <v>3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23</v>
      </c>
      <c r="C12" s="7">
        <v>11</v>
      </c>
      <c r="D12" s="7">
        <v>2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23</v>
      </c>
      <c r="C13" s="7">
        <v>11</v>
      </c>
      <c r="D13" s="7">
        <v>2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23</v>
      </c>
      <c r="C14" s="7">
        <v>11</v>
      </c>
      <c r="D14" s="7">
        <v>2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31</v>
      </c>
      <c r="C15" s="7">
        <v>15</v>
      </c>
      <c r="D15" s="7">
        <v>3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2</v>
      </c>
      <c r="G16" s="7">
        <v>4</v>
      </c>
      <c r="H16" s="7">
        <v>3</v>
      </c>
    </row>
    <row r="17" spans="1:8" x14ac:dyDescent="0.25">
      <c r="A17" s="7" t="s">
        <v>39</v>
      </c>
      <c r="B17">
        <v>28</v>
      </c>
      <c r="C17" s="7">
        <v>14</v>
      </c>
      <c r="D17" s="7">
        <v>3</v>
      </c>
      <c r="E17" s="7">
        <v>3</v>
      </c>
      <c r="F17" s="7">
        <v>3</v>
      </c>
      <c r="G17" s="7">
        <v>3</v>
      </c>
      <c r="H17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7F10-07F7-41F0-8DBC-EDF5218B1185}">
  <dimension ref="A1:H17"/>
  <sheetViews>
    <sheetView workbookViewId="0">
      <selection activeCell="A2" sqref="A2:H17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13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25</v>
      </c>
      <c r="C3" s="7">
        <v>9</v>
      </c>
      <c r="D3" s="7">
        <v>3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34</v>
      </c>
      <c r="C4" s="7">
        <v>15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25</v>
      </c>
      <c r="C5" s="7">
        <v>9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33</v>
      </c>
      <c r="C7" s="7">
        <v>14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31</v>
      </c>
      <c r="C8" s="7">
        <v>12</v>
      </c>
      <c r="D8" s="7">
        <v>5</v>
      </c>
      <c r="E8" s="7">
        <v>4</v>
      </c>
      <c r="F8" s="7">
        <v>4</v>
      </c>
      <c r="G8" s="7">
        <v>3</v>
      </c>
      <c r="H8" s="7">
        <v>3</v>
      </c>
    </row>
    <row r="9" spans="1:8" x14ac:dyDescent="0.25">
      <c r="A9" s="7" t="s">
        <v>31</v>
      </c>
      <c r="B9">
        <v>21</v>
      </c>
      <c r="C9" s="7">
        <v>8</v>
      </c>
      <c r="D9" s="7">
        <v>4</v>
      </c>
      <c r="E9" s="7">
        <v>2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32</v>
      </c>
      <c r="C10" s="7">
        <v>14</v>
      </c>
      <c r="D10" s="7">
        <v>5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29</v>
      </c>
      <c r="C11" s="7">
        <v>11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26</v>
      </c>
      <c r="C12" s="7">
        <v>10</v>
      </c>
      <c r="D12" s="7">
        <v>4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28</v>
      </c>
      <c r="C13" s="7">
        <v>11</v>
      </c>
      <c r="D13" s="7">
        <v>5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26</v>
      </c>
      <c r="C14" s="7">
        <v>11</v>
      </c>
      <c r="D14" s="7">
        <v>4</v>
      </c>
      <c r="E14" s="7">
        <v>3</v>
      </c>
      <c r="F14" s="7">
        <v>3</v>
      </c>
      <c r="G14" s="7">
        <v>3</v>
      </c>
      <c r="H14" s="7">
        <v>2</v>
      </c>
    </row>
    <row r="15" spans="1:8" x14ac:dyDescent="0.25">
      <c r="A15" s="7" t="s">
        <v>37</v>
      </c>
      <c r="B15">
        <v>30</v>
      </c>
      <c r="C15" s="7">
        <v>13</v>
      </c>
      <c r="D15" s="7">
        <v>4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31</v>
      </c>
      <c r="C16" s="7">
        <v>13</v>
      </c>
      <c r="D16" s="7">
        <v>5</v>
      </c>
      <c r="E16" s="7">
        <v>3</v>
      </c>
      <c r="F16" s="7">
        <v>3</v>
      </c>
      <c r="G16" s="7">
        <v>3</v>
      </c>
      <c r="H16" s="7">
        <v>4</v>
      </c>
    </row>
    <row r="17" spans="1:8" x14ac:dyDescent="0.25">
      <c r="A17" s="7" t="s">
        <v>39</v>
      </c>
      <c r="B17">
        <v>29</v>
      </c>
      <c r="C17" s="7">
        <v>12</v>
      </c>
      <c r="D17" s="7">
        <v>5</v>
      </c>
      <c r="E17" s="7">
        <v>3</v>
      </c>
      <c r="F17" s="7">
        <v>3</v>
      </c>
      <c r="G17" s="7">
        <v>3</v>
      </c>
      <c r="H1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676C-F3DD-4F81-A721-7FE725DC81DD}">
  <dimension ref="A1:H17"/>
  <sheetViews>
    <sheetView workbookViewId="0">
      <selection activeCell="A2" sqref="A2:H17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35</v>
      </c>
      <c r="C2" s="7">
        <v>17</v>
      </c>
      <c r="D2" s="7">
        <v>4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33</v>
      </c>
      <c r="C4" s="7">
        <v>16</v>
      </c>
      <c r="D4" s="7">
        <v>3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27</v>
      </c>
      <c r="C5" s="7">
        <v>13</v>
      </c>
      <c r="D5" s="7">
        <v>3</v>
      </c>
      <c r="E5" s="7">
        <v>4</v>
      </c>
      <c r="F5" s="7">
        <v>2</v>
      </c>
      <c r="G5" s="7">
        <v>3</v>
      </c>
      <c r="H5" s="7">
        <v>2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28</v>
      </c>
      <c r="C7" s="7">
        <v>14</v>
      </c>
      <c r="D7" s="7">
        <v>3</v>
      </c>
      <c r="E7" s="7">
        <v>4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28</v>
      </c>
      <c r="C8" s="7">
        <v>14</v>
      </c>
      <c r="D8" s="7">
        <v>3</v>
      </c>
      <c r="E8" s="7">
        <v>4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21</v>
      </c>
      <c r="C9" s="7">
        <v>9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4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32</v>
      </c>
      <c r="C11" s="7">
        <v>16</v>
      </c>
      <c r="D11" s="7">
        <v>3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23</v>
      </c>
      <c r="C12" s="7">
        <v>11</v>
      </c>
      <c r="D12" s="7">
        <v>2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23</v>
      </c>
      <c r="C13" s="7">
        <v>11</v>
      </c>
      <c r="D13" s="7">
        <v>2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23</v>
      </c>
      <c r="C14" s="7">
        <v>11</v>
      </c>
      <c r="D14" s="7">
        <v>2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31</v>
      </c>
      <c r="C15" s="7">
        <v>15</v>
      </c>
      <c r="D15" s="7">
        <v>3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2</v>
      </c>
      <c r="G16" s="7">
        <v>4</v>
      </c>
      <c r="H16" s="7">
        <v>3</v>
      </c>
    </row>
    <row r="17" spans="1:8" x14ac:dyDescent="0.25">
      <c r="A17" s="7" t="s">
        <v>39</v>
      </c>
      <c r="B17">
        <v>28</v>
      </c>
      <c r="C17" s="7">
        <v>14</v>
      </c>
      <c r="D17" s="7">
        <v>3</v>
      </c>
      <c r="E17" s="7">
        <v>3</v>
      </c>
      <c r="F17" s="7">
        <v>3</v>
      </c>
      <c r="G17" s="7">
        <v>3</v>
      </c>
      <c r="H17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p J B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k k E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J B M W T 0 R u i P f A Q A A W A 8 A A B M A H A B G b 3 J t d W x h c y 9 T Z W N 0 a W 9 u M S 5 t I K I Y A C i g F A A A A A A A A A A A A A A A A A A A A A A A A A A A A O 3 U 3 0 v b Q B w A 8 P d A / 4 c j e 2 k h h q T L H C h 5 a i b 4 M G H Y P S 0 + 1 H p z w e R O c l d R x A c H q 7 U y U P w x N F L w a S 0 b i t t Y x 2 T + N b 0 j + S 8 8 C X U W D K U o 1 o f k J c n 3 c v l + L 5 9 8 j 8 A y d T A C 0 / F Z H 5 c k 8 q H k w z n w T I 4 O z t n n d t j a Z 7 X q C A 8 u 2 W m t c 7 E u A x O 4 k G Y k I I 7 O Z Z X / 3 R a R A l l S L V y u e B D R 7 I T j Q r W A E R U 3 J C t b Y / Z b A n 1 i v 3 Y W o G 1 B s k D x o s 2 O t 9 j Z t 8 6 / Y 3 6 w w f f / 8 N 0 j v v c 7 C q p h b Y M 3 D 8 P m h X 1 3 f p U u U z m n v L O g 6 3 g O h b 4 p K 7 I C C t i t e I i Y h g J e o T K e c 9 C 8 O f p C 0 3 Q F v K l g C q f p i g v N / 5 f q F E Z w J q f E 6 2 D t H + F p n Q e / o p M G a 2 y J B R V L s + K h o l 9 C 5 D 3 2 v f j 1 x Z V F S L L x o p X V V T m O 6 i I 9 F S O A w m W 6 p o B u P C / i k 4 i O G u r 1 v F s D z x M m G D 3 x t V x G c t C d 9 S U q s f p m F H w K 6 9 + H p H S T P 1 X q V d L y m t 7 7 P z e + s P V N 3 t 4 Z X K r Q l b K g h w e Q i j P b y a W k a H 3 Q 7 t F e D 4 2 W d t r A n Q a y + d z w 4 d J u S 4 L T N e O p b J G J p a R o f d C G u E U m l p K i C b S M l L n F Z m g v e 7 5 V 9 P E 8 b L W i 4 O z x 2 R J L S d n 6 s x 3 + Z F 8 b v N 1 8 A m z d U l I 2 w X Y F U E s B A i 0 A F A A C A A g A p J B M W U m + M O m m A A A A 9 g A A A B I A A A A A A A A A A A A A A A A A A A A A A E N v b m Z p Z y 9 Q Y W N r Y W d l L n h t b F B L A Q I t A B Q A A g A I A K S Q T F l T c j g s m w A A A O E A A A A T A A A A A A A A A A A A A A A A A P I A A A B b Q 2 9 u d G V u d F 9 U e X B l c 1 0 u e G 1 s U E s B A i 0 A F A A C A A g A p J B M W T 0 R u i P f A Q A A W A 8 A A B M A A A A A A A A A A A A A A A A A 2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F g A A A A A A A C y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5 N j c w Y z c t Z m U 4 O C 0 0 Y m I w L T g 5 N m Q t M G E 4 M G V j M 2 Q y N z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3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x M D o w N D o z N S 4 0 M T c z M T A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3 6 Z a x 5 Y 2 3 6 K m V 5 Y i G L e m C s e i p q e m b r y 9 B d X R v U m V t b 3 Z l Z E N v b H V t b n M x L n t D b 2 x 1 b W 4 x L D B 9 J n F 1 b 3 Q 7 L C Z x d W 9 0 O 1 N l Y 3 R p b 2 4 x L z A 0 M D f p l r H l j b f o q Z X l i I Y t 6 Y K x 6 K m p 6 Z u v L 0 F 1 d G 9 S Z W 1 v d m V k Q 2 9 s d W 1 u c z E u e 0 N v b H V t b j I s M X 0 m c X V v d D s s J n F 1 b 3 Q 7 U 2 V j d G l v b j E v M D Q w N + m W s e W N t + i p l e W I h i 3 p g r H o q a n p m 6 8 v Q X V 0 b 1 J l b W 9 2 Z W R D b 2 x 1 b W 5 z M S 5 7 Q 2 9 s d W 1 u M y w y f S Z x d W 9 0 O y w m c X V v d D t T Z W N 0 a W 9 u M S 8 w N D A 3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f p l r H l j b f o q Z X l i I Y t 6 Y K x 6 K m p 6 Z u v L 0 F 1 d G 9 S Z W 1 v d m V k Q 2 9 s d W 1 u c z E u e 0 N v b H V t b j E s M H 0 m c X V v d D s s J n F 1 b 3 Q 7 U 2 V j d G l v b j E v M D Q w N + m W s e W N t + i p l e W I h i 3 p g r H o q a n p m 6 8 v Q X V 0 b 1 J l b W 9 2 Z W R D b 2 x 1 b W 5 z M S 5 7 Q 2 9 s d W 1 u M i w x f S Z x d W 9 0 O y w m c X V v d D t T Z W N 0 a W 9 u M S 8 w N D A 3 6 Z a x 5 Y 2 3 6 K m V 5 Y i G L e m C s e i p q e m b r y 9 B d X R v U m V t b 3 Z l Z E N v b H V t b n M x L n t D b 2 x 1 b W 4 z L D J 9 J n F 1 b 3 Q 7 L C Z x d W 9 0 O 1 N l Y 3 R p b 2 4 x L z A 0 M D f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1 Y T U 3 N z A t O T A 2 M S 0 0 Y W V m L W I 5 Y j k t O D l i M T k x O D Z j N z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3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x M D o w N T o w O C 4 2 O T c z M z c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3 6 Z a x 5 Y 2 3 6 K m V 5 Y i G L e m Z s + W n n u a 3 q C 9 B d X R v U m V t b 3 Z l Z E N v b H V t b n M x L n t D b 2 x 1 b W 4 x L D B 9 J n F 1 b 3 Q 7 L C Z x d W 9 0 O 1 N l Y 3 R p b 2 4 x L z A 0 M D f p l r H l j b f o q Z X l i I Y t 6 Z m z 5 a e e 5 r e o L 0 F 1 d G 9 S Z W 1 v d m V k Q 2 9 s d W 1 u c z E u e 0 N v b H V t b j I s M X 0 m c X V v d D s s J n F 1 b 3 Q 7 U 2 V j d G l v b j E v M D Q w N + m W s e W N t + i p l e W I h i 3 p m b P l p 5 7 m t 6 g v Q X V 0 b 1 J l b W 9 2 Z W R D b 2 x 1 b W 5 z M S 5 7 Q 2 9 s d W 1 u M y w y f S Z x d W 9 0 O y w m c X V v d D t T Z W N 0 a W 9 u M S 8 w N D A 3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f p l r H l j b f o q Z X l i I Y t 6 Z m z 5 a e e 5 r e o L 0 F 1 d G 9 S Z W 1 v d m V k Q 2 9 s d W 1 u c z E u e 0 N v b H V t b j E s M H 0 m c X V v d D s s J n F 1 b 3 Q 7 U 2 V j d G l v b j E v M D Q w N + m W s e W N t + i p l e W I h i 3 p m b P l p 5 7 m t 6 g v Q X V 0 b 1 J l b W 9 2 Z W R D b 2 x 1 b W 5 z M S 5 7 Q 2 9 s d W 1 u M i w x f S Z x d W 9 0 O y w m c X V v d D t T Z W N 0 a W 9 u M S 8 w N D A 3 6 Z a x 5 Y 2 3 6 K m V 5 Y i G L e m Z s + W n n u a 3 q C 9 B d X R v U m V t b 3 Z l Z E N v b H V t b n M x L n t D b 2 x 1 b W 4 z L D J 9 J n F 1 b 3 Q 7 L C Z x d W 9 0 O 1 N l Y 3 R p b 2 4 x L z A 0 M D f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c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z T 1 + r F x r Q p c A B U v V g u w r A A A A A A I A A A A A A B B m A A A A A Q A A I A A A A M Q e u n E A E P x d N b V 7 Q e + 7 a g p w N I V i E + j z C W b h A g S 5 8 W 2 z A A A A A A 6 A A A A A A g A A I A A A A J R q j 0 1 + e d 3 X r k t a I + k k b G W c f 1 y u K 6 T D U E L 6 U f m o 3 Y n z U A A A A C Z I d y V W g J Z A P z w 7 c W T G 9 y m 7 G 1 M v P e 2 2 u k x g J o 2 f 6 N c W 3 E C I l B z O 7 u e p C b q F 8 V T L 4 C V 7 e P 7 k 1 k 0 L K 6 E j z G J 5 Q D 6 O f B C 1 1 9 Q P o 5 p a q Y 6 o W v 4 l Q A A A A M H b g p D Q 3 3 o T t l 2 D a S j H 7 d p 8 g X E d p V V x A S y Z B T e T A C x Z q T k 2 v e J t b c + 1 X V b 7 g H p a 3 + 7 Q G 1 k D F 7 2 V P 2 m B a m U 8 I L 8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0407閱卷評分-邱詩雯</vt:lpstr>
      <vt:lpstr>0407閱卷評分-陳姞淨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2024-10-13T03:13:44Z</dcterms:modified>
</cp:coreProperties>
</file>