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20AAADCD-72BE-43F2-AC9F-D18B354937DB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04閱卷評分-邱詩雯" sheetId="10" r:id="rId4"/>
    <sheet name="0504閱卷評分-劉幸怡" sheetId="11" r:id="rId5"/>
  </sheets>
  <definedNames>
    <definedName name="外部資料_1" localSheetId="2" hidden="1">'閱卷評分-Teacher2'!$A$1:$D$35</definedName>
    <definedName name="外部資料_2" localSheetId="3" hidden="1">'0504閱卷評分-邱詩雯'!$A$1:$D$35</definedName>
    <definedName name="外部資料_2" localSheetId="1" hidden="1">'閱卷評分-Teacher1'!$A$1:$D$35</definedName>
    <definedName name="外部資料_3" localSheetId="4" hidden="1">'0504閱卷評分-劉幸怡'!$A$1:$D$35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G28" i="1" s="1"/>
  <c r="H28" i="1"/>
  <c r="I28" i="1"/>
  <c r="J28" i="1"/>
  <c r="K28" i="1"/>
  <c r="L28" i="1"/>
  <c r="M28" i="1"/>
  <c r="N28" i="1"/>
  <c r="O28" i="1"/>
  <c r="P28" i="1"/>
  <c r="Q28" i="1"/>
  <c r="C29" i="1"/>
  <c r="D29" i="1"/>
  <c r="G29" i="1" s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G35" i="1" s="1"/>
  <c r="D35" i="1"/>
  <c r="H35" i="1"/>
  <c r="I35" i="1"/>
  <c r="J35" i="1"/>
  <c r="K35" i="1"/>
  <c r="L35" i="1"/>
  <c r="M35" i="1"/>
  <c r="N35" i="1"/>
  <c r="O35" i="1"/>
  <c r="P35" i="1"/>
  <c r="Q35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35" i="1" l="1"/>
  <c r="G30" i="1"/>
  <c r="E29" i="1"/>
  <c r="E28" i="1"/>
  <c r="E27" i="1"/>
  <c r="G31" i="1"/>
  <c r="G32" i="1"/>
  <c r="G33" i="1"/>
  <c r="G34" i="1"/>
  <c r="G27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5587B52-6B83-49FB-8477-328D7F138FAA}" keepAlive="1" name="查詢 - 0504閱卷評分-邱詩雯" description="與活頁簿中 '0504閱卷評分-邱詩雯' 查詢的連接。" type="5" refreshedVersion="8" background="1" saveData="1">
    <dbPr connection="Provider=Microsoft.Mashup.OleDb.1;Data Source=$Workbook$;Location=0504閱卷評分-邱詩雯;Extended Properties=&quot;&quot;" command="SELECT * FROM [0504閱卷評分-邱詩雯]"/>
  </connection>
  <connection id="7" xr16:uid="{7D8BC6E1-9186-4C67-9B67-B6173378EC3A}" keepAlive="1" name="查詢 - 0504閱卷評分-劉幸怡" description="與活頁簿中 '0504閱卷評分-劉幸怡' 查詢的連接。" type="5" refreshedVersion="8" background="1" saveData="1">
    <dbPr connection="Provider=Microsoft.Mashup.OleDb.1;Data Source=$Workbook$;Location=0504閱卷評分-劉幸怡;Extended Properties=&quot;&quot;" command="SELECT * FROM [0504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<sst xmlns="http://schemas.openxmlformats.org/spreadsheetml/2006/main" count="219" uniqueCount="59">
  <si>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</si>
  <si>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</si>
  <si>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</si>
  <si>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</si>
  <si>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</si>
  <si>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</si>
  <si>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</si>
  <si>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</si>
  <si>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</si>
  <si>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</si>
  <si>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</si>
  <si>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</si>
  <si>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</si>
  <si>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</si>
  <si>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</si>
  <si>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</si>
  <si>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</si>
  <si>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</si>
  <si>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</si>
  <si>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</si>
  <si>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</si>
  <si>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</si>
  <si>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</si>
  <si>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</si>
  <si>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05-04-412520840</t>
  </si>
  <si>
    <t>05-04413310474</t>
  </si>
  <si>
    <t>05-04-413310486</t>
  </si>
  <si>
    <t>05-04-413310498</t>
  </si>
  <si>
    <t>05-04-413310503</t>
  </si>
  <si>
    <t>05-04-413310515</t>
  </si>
  <si>
    <t>05-04-413310527</t>
  </si>
  <si>
    <t>05-04-413310539</t>
  </si>
  <si>
    <t>05-04-413310541</t>
  </si>
  <si>
    <t>05-04-413310565</t>
  </si>
  <si>
    <t>05-04-413310589</t>
  </si>
  <si>
    <t>05-04-413310591</t>
  </si>
  <si>
    <t>05-04-413310618</t>
  </si>
  <si>
    <t>05-04-413460463</t>
  </si>
  <si>
    <t>05-04-413460475</t>
  </si>
  <si>
    <t>05-04-413460499</t>
  </si>
  <si>
    <t>05-04-413460516</t>
  </si>
  <si>
    <t>05-04-413460542</t>
  </si>
  <si>
    <t>05-04-413460554</t>
  </si>
  <si>
    <t>05-04-413460566</t>
  </si>
  <si>
    <t>05-04-413460578</t>
  </si>
  <si>
    <t>05-04-413460592</t>
  </si>
  <si>
    <t>05-04-413460607</t>
  </si>
  <si>
    <t>05-04-413470523</t>
  </si>
  <si>
    <t>05-04-413470547</t>
  </si>
  <si>
    <t>05-04-413470559</t>
  </si>
  <si>
    <t>05-04-413470561</t>
  </si>
  <si>
    <t>05-04-413470573</t>
  </si>
  <si>
    <t>05-04-413470585</t>
  </si>
  <si>
    <t>05-04-413470597</t>
  </si>
  <si>
    <t>05-04-413470602</t>
  </si>
  <si>
    <t>05-04-413470614</t>
  </si>
  <si>
    <t>05-04-413470626</t>
  </si>
  <si>
    <t>05-04-413470638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</si>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</sst>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3C37AF2B-81EC-4EEF-8F1C-F1ACA73CC6B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66604D33-34BB-43B6-9BA4-E4B50AEE61F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5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5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DAAD0-7641-4648-8585-ABAEA4B75E1E}" name="_0504閱卷評分_邱詩雯" displayName="_0504閱卷評分_邱詩雯" ref="A1:H35" tableType="queryTable" totalsRowShown="0">
  <autoFilter ref="A1:H35" xr:uid="{C0ADAAD0-7641-4648-8585-ABAEA4B75E1E}"/>
  <tableColumns count="8">
    <tableColumn id="1" xr3:uid="{676AE480-913A-4C03-8C8B-8568B2799ED8}" uniqueName="1" name="Column1" queryTableFieldId="1" dataDxfId="14"/>
    <tableColumn id="2" xr3:uid="{B26A61E5-5FFA-4640-BA87-9F9B08B1C39D}" uniqueName="2" name="Column2" queryTableFieldId="2"/>
    <tableColumn id="3" xr3:uid="{D31DC086-03F2-4E83-8884-EB7CD1B934DA}" uniqueName="3" name="Column3" queryTableFieldId="3" dataDxfId="13"/>
    <tableColumn id="4" xr3:uid="{3F5F5171-4F89-4670-82BC-DBA5B03ED14B}" uniqueName="4" name="Column4" queryTableFieldId="4" dataDxfId="12"/>
    <tableColumn id="5" xr3:uid="{EC229A43-F1B6-4A5F-AD98-E13C50B4696A}" uniqueName="5" name="Column5" queryTableFieldId="5" dataDxfId="11"/>
    <tableColumn id="6" xr3:uid="{1A39D8BF-93B4-439B-967E-7DEB7C3D34FF}" uniqueName="6" name="Column6" queryTableFieldId="6" dataDxfId="10"/>
    <tableColumn id="7" xr3:uid="{2B7432A7-D498-4214-A4E2-FD845FE72510}" uniqueName="7" name="Column7" queryTableFieldId="7" dataDxfId="9"/>
    <tableColumn id="8" xr3:uid="{E480F89B-5E2D-48CD-BCD8-BAD392879136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D81BB-1167-4B9A-B05C-18F4D02B53D5}" name="_0504閱卷評分_劉幸怡" displayName="_0504閱卷評分_劉幸怡" ref="A1:H35" tableType="queryTable" totalsRowShown="0">
  <autoFilter ref="A1:H35" xr:uid="{0D6D81BB-1167-4B9A-B05C-18F4D02B53D5}"/>
  <tableColumns count="8">
    <tableColumn id="1" xr3:uid="{9FF44BAD-6E07-470C-812C-526DF12B3CAA}" uniqueName="1" name="Column1" queryTableFieldId="1" dataDxfId="7"/>
    <tableColumn id="2" xr3:uid="{425AD40A-255B-463A-A9D1-752DA26847AE}" uniqueName="2" name="Column2" queryTableFieldId="2"/>
    <tableColumn id="3" xr3:uid="{A089E91E-44E6-46AA-89F1-F370B65F9C81}" uniqueName="3" name="Column3" queryTableFieldId="3" dataDxfId="6"/>
    <tableColumn id="4" xr3:uid="{1359EB74-2095-424A-8EE3-F028F713BE93}" uniqueName="4" name="Column4" queryTableFieldId="4" dataDxfId="5"/>
    <tableColumn id="5" xr3:uid="{476F2BF7-0260-4784-9A02-24C5E69821F9}" uniqueName="5" name="Column5" queryTableFieldId="5" dataDxfId="4"/>
    <tableColumn id="6" xr3:uid="{D79606FE-E467-4CD0-A299-0090A44A0590}" uniqueName="6" name="Column6" queryTableFieldId="6" dataDxfId="3"/>
    <tableColumn id="7" xr3:uid="{4704D01D-2D3F-4411-AF69-C8CB8885D494}" uniqueName="7" name="Column7" queryTableFieldId="7" dataDxfId="2"/>
    <tableColumn id="8" xr3:uid="{C57F23B1-2A2A-40FD-A85B-10EEC7202BFE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35"/>
  <sheetViews>
    <sheetView tabSelected="1" zoomScale="85" zoomScaleNormal="85" workbookViewId="0">
      <pane ySplit="1" topLeftCell="A2" activePane="bottomLeft" state="frozen"/>
      <selection pane="bottomLeft" activeCell="D17" sqref="D17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58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1081</v>
      </c>
      <c r="B2" t="s">
        <v>24</v>
      </c>
      <c r="C2">
        <f t="shared" ref="C2:C35" si="0">VLOOKUP($B2,閱卷評分_Teacher1,3,FALSE)</f>
        <v>14</v>
      </c>
      <c r="D2">
        <f t="shared" ref="D2:D35" si="1">VLOOKUP($B2,閱卷評分_Teacher2,3,FALSE)</f>
        <v>14</v>
      </c>
      <c r="E2">
        <f>ABS(C2-D2)</f>
        <v>0</v>
      </c>
      <c r="G2" s="6">
        <f>IF(F2&gt;0,((C2+D2)*0.5+F2*2)/3,(C2+D2)/2)</f>
        <v>14</v>
      </c>
      <c r="H2">
        <f t="shared" ref="H2:H35" si="2">VLOOKUP($B2,閱卷評分_Teacher1,4,FALSE)</f>
        <v>5</v>
      </c>
      <c r="I2">
        <f t="shared" ref="I2:I35" si="3">VLOOKUP($B2,閱卷評分_Teacher1,5,FALSE)</f>
        <v>3</v>
      </c>
      <c r="J2">
        <f t="shared" ref="J2:J35" si="4">VLOOKUP($B2,閱卷評分_Teacher1,6,FALSE)</f>
        <v>3</v>
      </c>
      <c r="K2">
        <f t="shared" ref="K2:K35" si="5">VLOOKUP($B2,閱卷評分_Teacher1,7,FALSE)</f>
        <v>4</v>
      </c>
      <c r="L2">
        <f t="shared" ref="L2:L35" si="6">VLOOKUP($B2,閱卷評分_Teacher1,8,FALSE)</f>
        <v>3</v>
      </c>
      <c r="M2">
        <f t="shared" ref="M2:M35" si="7">VLOOKUP($B2,閱卷評分_Teacher2,4,FALSE)</f>
        <v>3</v>
      </c>
      <c r="N2">
        <f t="shared" ref="N2:N35" si="8">VLOOKUP($B2,閱卷評分_Teacher2,5,FALSE)</f>
        <v>3</v>
      </c>
      <c r="O2">
        <f t="shared" ref="O2:O35" si="9">VLOOKUP($B2,閱卷評分_Teacher2,6,FALSE)</f>
        <v>3</v>
      </c>
      <c r="P2">
        <f t="shared" ref="P2:P35" si="10">VLOOKUP($B2,閱卷評分_Teacher2,7,FALSE)</f>
        <v>3</v>
      </c>
      <c r="Q2">
        <f t="shared" ref="Q2:Q35" si="11">VLOOKUP($B2,閱卷評分_Teacher2,8,FALSE)</f>
        <v>2</v>
      </c>
    </row>
    <row r="3" spans="1:17" x14ac:dyDescent="0.25">
      <c r="A3">
        <v>1081</v>
      </c>
      <c r="B3" t="s">
        <v>25</v>
      </c>
      <c r="C3">
        <f t="shared" si="0"/>
        <v>14</v>
      </c>
      <c r="D3">
        <f t="shared" si="1"/>
        <v>15</v>
      </c>
      <c r="E3">
        <f t="shared" ref="E3:E26" si="12">ABS(C3-D3)</f>
        <v>1</v>
      </c>
      <c r="G3" s="6">
        <f t="shared" ref="G3:G26" si="13">IF(F3&gt;0,((C3+D3)*0.5+F3*2)/3,(C3+D3)/2)</f>
        <v>14.5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2</v>
      </c>
    </row>
    <row r="4" spans="1:17" x14ac:dyDescent="0.25">
      <c r="A4">
        <v>1081</v>
      </c>
      <c r="B4" t="s">
        <v>26</v>
      </c>
      <c r="C4">
        <f t="shared" si="0"/>
        <v>16</v>
      </c>
      <c r="D4">
        <f t="shared" si="1"/>
        <v>15</v>
      </c>
      <c r="E4">
        <f t="shared" si="12"/>
        <v>1</v>
      </c>
      <c r="G4" s="6">
        <f t="shared" si="13"/>
        <v>15.5</v>
      </c>
      <c r="H4">
        <f t="shared" si="2"/>
        <v>5</v>
      </c>
      <c r="I4">
        <f t="shared" si="3"/>
        <v>5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2</v>
      </c>
    </row>
    <row r="5" spans="1:17" x14ac:dyDescent="0.25">
      <c r="A5">
        <v>1081</v>
      </c>
      <c r="B5" t="s">
        <v>27</v>
      </c>
      <c r="C5">
        <f t="shared" si="0"/>
        <v>13</v>
      </c>
      <c r="D5">
        <f t="shared" si="1"/>
        <v>14</v>
      </c>
      <c r="E5">
        <f t="shared" si="12"/>
        <v>1</v>
      </c>
      <c r="G5" s="6">
        <f t="shared" si="13"/>
        <v>13.5</v>
      </c>
      <c r="H5">
        <f t="shared" si="2"/>
        <v>5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2</v>
      </c>
      <c r="O5">
        <f t="shared" si="9"/>
        <v>3</v>
      </c>
      <c r="P5">
        <f t="shared" si="10"/>
        <v>3</v>
      </c>
      <c r="Q5">
        <f t="shared" si="11"/>
        <v>2</v>
      </c>
    </row>
    <row r="6" spans="1:17" x14ac:dyDescent="0.25">
      <c r="A6">
        <v>1081</v>
      </c>
      <c r="B6" t="s">
        <v>28</v>
      </c>
      <c r="C6">
        <f t="shared" si="0"/>
        <v>15</v>
      </c>
      <c r="D6">
        <f t="shared" si="1"/>
        <v>13</v>
      </c>
      <c r="E6">
        <f t="shared" si="12"/>
        <v>2</v>
      </c>
      <c r="G6" s="6">
        <f t="shared" si="13"/>
        <v>14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4</v>
      </c>
      <c r="M6">
        <f t="shared" si="7"/>
        <v>2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1</v>
      </c>
    </row>
    <row r="7" spans="1:17" x14ac:dyDescent="0.25">
      <c r="A7">
        <v>1081</v>
      </c>
      <c r="B7" t="s">
        <v>29</v>
      </c>
      <c r="C7">
        <f t="shared" si="0"/>
        <v>15</v>
      </c>
      <c r="D7">
        <f t="shared" si="1"/>
        <v>15</v>
      </c>
      <c r="E7">
        <f t="shared" si="12"/>
        <v>0</v>
      </c>
      <c r="G7" s="6">
        <f t="shared" si="13"/>
        <v>15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3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1081</v>
      </c>
      <c r="B8" t="s">
        <v>30</v>
      </c>
      <c r="C8">
        <f t="shared" si="0"/>
        <v>14</v>
      </c>
      <c r="D8">
        <f t="shared" si="1"/>
        <v>12</v>
      </c>
      <c r="E8">
        <f t="shared" si="12"/>
        <v>2</v>
      </c>
      <c r="G8" s="6">
        <f t="shared" si="13"/>
        <v>13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2</v>
      </c>
      <c r="N8">
        <f t="shared" si="8"/>
        <v>3</v>
      </c>
      <c r="O8">
        <f t="shared" si="9"/>
        <v>3</v>
      </c>
      <c r="P8">
        <f t="shared" si="10"/>
        <v>4</v>
      </c>
      <c r="Q8">
        <f t="shared" si="11"/>
        <v>1</v>
      </c>
    </row>
    <row r="9" spans="1:17" x14ac:dyDescent="0.25">
      <c r="A9">
        <v>1081</v>
      </c>
      <c r="B9" t="s">
        <v>31</v>
      </c>
      <c r="C9">
        <f t="shared" si="0"/>
        <v>15</v>
      </c>
      <c r="D9">
        <f t="shared" si="1"/>
        <v>17</v>
      </c>
      <c r="E9">
        <f t="shared" si="12"/>
        <v>2</v>
      </c>
      <c r="G9" s="6">
        <f t="shared" si="13"/>
        <v>16</v>
      </c>
      <c r="H9">
        <f t="shared" si="2"/>
        <v>5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17" x14ac:dyDescent="0.25">
      <c r="A10">
        <v>1081</v>
      </c>
      <c r="B10" s="9" t="s">
        <v>32</v>
      </c>
      <c r="C10">
        <f t="shared" si="0"/>
        <v>8</v>
      </c>
      <c r="D10">
        <f t="shared" si="1"/>
        <v>4</v>
      </c>
      <c r="E10">
        <f t="shared" si="12"/>
        <v>4</v>
      </c>
      <c r="G10" s="6">
        <f t="shared" si="13"/>
        <v>6</v>
      </c>
      <c r="H10">
        <f t="shared" si="2"/>
        <v>3</v>
      </c>
      <c r="I10">
        <f t="shared" si="3"/>
        <v>2</v>
      </c>
      <c r="J10">
        <f t="shared" si="4"/>
        <v>2</v>
      </c>
      <c r="K10">
        <f t="shared" si="5"/>
        <v>3</v>
      </c>
      <c r="L10">
        <f t="shared" si="6"/>
        <v>2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3</v>
      </c>
      <c r="Q10">
        <f t="shared" si="11"/>
        <v>1</v>
      </c>
    </row>
    <row r="11" spans="1:17" x14ac:dyDescent="0.25">
      <c r="A11">
        <v>1081</v>
      </c>
      <c r="B11" t="s">
        <v>33</v>
      </c>
      <c r="C11">
        <f t="shared" si="0"/>
        <v>10</v>
      </c>
      <c r="D11">
        <f t="shared" si="1"/>
        <v>12</v>
      </c>
      <c r="E11">
        <f t="shared" si="12"/>
        <v>2</v>
      </c>
      <c r="G11" s="6">
        <f t="shared" si="13"/>
        <v>11</v>
      </c>
      <c r="H11">
        <f t="shared" si="2"/>
        <v>5</v>
      </c>
      <c r="I11">
        <f t="shared" si="3"/>
        <v>4</v>
      </c>
      <c r="J11">
        <f t="shared" si="4"/>
        <v>3</v>
      </c>
      <c r="K11">
        <f t="shared" si="5"/>
        <v>2</v>
      </c>
      <c r="L11">
        <f t="shared" si="6"/>
        <v>2</v>
      </c>
      <c r="M11">
        <f t="shared" si="7"/>
        <v>2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1</v>
      </c>
    </row>
    <row r="12" spans="1:17" x14ac:dyDescent="0.25">
      <c r="A12">
        <v>1081</v>
      </c>
      <c r="B12" t="s">
        <v>34</v>
      </c>
      <c r="C12">
        <f t="shared" si="0"/>
        <v>16</v>
      </c>
      <c r="D12">
        <f t="shared" si="1"/>
        <v>13</v>
      </c>
      <c r="E12">
        <f t="shared" si="12"/>
        <v>3</v>
      </c>
      <c r="G12" s="6">
        <f t="shared" si="13"/>
        <v>14.5</v>
      </c>
      <c r="H12">
        <f t="shared" si="2"/>
        <v>5</v>
      </c>
      <c r="I12">
        <f t="shared" si="3"/>
        <v>5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2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1</v>
      </c>
    </row>
    <row r="13" spans="1:17" x14ac:dyDescent="0.25">
      <c r="A13">
        <v>1081</v>
      </c>
      <c r="B13" t="s">
        <v>35</v>
      </c>
      <c r="C13">
        <f t="shared" si="0"/>
        <v>15</v>
      </c>
      <c r="D13">
        <f t="shared" si="1"/>
        <v>17</v>
      </c>
      <c r="E13">
        <f t="shared" si="12"/>
        <v>2</v>
      </c>
      <c r="G13" s="6">
        <f t="shared" si="13"/>
        <v>16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17" x14ac:dyDescent="0.25">
      <c r="A14">
        <v>1081</v>
      </c>
      <c r="B14" t="s">
        <v>36</v>
      </c>
      <c r="C14">
        <f t="shared" si="0"/>
        <v>11</v>
      </c>
      <c r="D14">
        <f t="shared" si="1"/>
        <v>14</v>
      </c>
      <c r="E14">
        <f t="shared" si="12"/>
        <v>3</v>
      </c>
      <c r="G14" s="6">
        <f t="shared" si="13"/>
        <v>12.5</v>
      </c>
      <c r="H14">
        <f t="shared" si="2"/>
        <v>5</v>
      </c>
      <c r="I14">
        <f t="shared" si="3"/>
        <v>4</v>
      </c>
      <c r="J14">
        <f t="shared" si="4"/>
        <v>3</v>
      </c>
      <c r="K14">
        <f t="shared" si="5"/>
        <v>2</v>
      </c>
      <c r="L14">
        <f t="shared" si="6"/>
        <v>2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2</v>
      </c>
      <c r="Q14">
        <f t="shared" si="11"/>
        <v>3</v>
      </c>
    </row>
    <row r="15" spans="1:17" x14ac:dyDescent="0.25">
      <c r="A15">
        <v>1081</v>
      </c>
      <c r="B15" t="s">
        <v>37</v>
      </c>
      <c r="C15">
        <f t="shared" si="0"/>
        <v>12</v>
      </c>
      <c r="D15">
        <f t="shared" si="1"/>
        <v>18</v>
      </c>
      <c r="E15">
        <f t="shared" si="12"/>
        <v>6</v>
      </c>
      <c r="G15" s="6">
        <f t="shared" si="13"/>
        <v>15</v>
      </c>
      <c r="H15">
        <f t="shared" si="2"/>
        <v>5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4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4</v>
      </c>
    </row>
    <row r="16" spans="1:17" x14ac:dyDescent="0.25">
      <c r="A16">
        <v>1081</v>
      </c>
      <c r="B16" t="s">
        <v>38</v>
      </c>
      <c r="C16">
        <f t="shared" si="0"/>
        <v>16</v>
      </c>
      <c r="D16">
        <f t="shared" si="1"/>
        <v>17</v>
      </c>
      <c r="E16">
        <f t="shared" si="12"/>
        <v>1</v>
      </c>
      <c r="G16" s="6">
        <f t="shared" si="13"/>
        <v>16.5</v>
      </c>
      <c r="H16">
        <f t="shared" si="2"/>
        <v>5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4</v>
      </c>
      <c r="M16">
        <f t="shared" si="7"/>
        <v>4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1081</v>
      </c>
      <c r="B17" t="s">
        <v>39</v>
      </c>
      <c r="C17">
        <f t="shared" si="0"/>
        <v>14</v>
      </c>
      <c r="D17">
        <f t="shared" si="1"/>
        <v>13</v>
      </c>
      <c r="E17">
        <f t="shared" si="12"/>
        <v>1</v>
      </c>
      <c r="G17" s="6">
        <f t="shared" si="13"/>
        <v>13.5</v>
      </c>
      <c r="H17">
        <f t="shared" si="2"/>
        <v>5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3</v>
      </c>
      <c r="N17">
        <f t="shared" si="8"/>
        <v>2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1081</v>
      </c>
      <c r="B18" t="s">
        <v>40</v>
      </c>
      <c r="C18">
        <f t="shared" si="0"/>
        <v>8</v>
      </c>
      <c r="D18">
        <f t="shared" si="1"/>
        <v>3</v>
      </c>
      <c r="E18">
        <f t="shared" si="12"/>
        <v>5</v>
      </c>
      <c r="G18" s="6">
        <f t="shared" si="13"/>
        <v>5.5</v>
      </c>
      <c r="H18">
        <f t="shared" si="2"/>
        <v>4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2</v>
      </c>
      <c r="M18">
        <f t="shared" si="7"/>
        <v>1</v>
      </c>
      <c r="N18">
        <f t="shared" si="8"/>
        <v>2</v>
      </c>
      <c r="O18">
        <f t="shared" si="9"/>
        <v>2</v>
      </c>
      <c r="P18">
        <f t="shared" si="10"/>
        <v>3</v>
      </c>
      <c r="Q18">
        <f t="shared" si="11"/>
        <v>1</v>
      </c>
    </row>
    <row r="19" spans="1:17" x14ac:dyDescent="0.25">
      <c r="A19">
        <v>1081</v>
      </c>
      <c r="B19" t="s">
        <v>41</v>
      </c>
      <c r="C19">
        <f t="shared" si="0"/>
        <v>13</v>
      </c>
      <c r="D19">
        <f t="shared" si="1"/>
        <v>12</v>
      </c>
      <c r="E19">
        <f t="shared" si="12"/>
        <v>1</v>
      </c>
      <c r="G19" s="6">
        <f t="shared" si="13"/>
        <v>12.5</v>
      </c>
      <c r="H19">
        <f t="shared" si="2"/>
        <v>5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2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1</v>
      </c>
    </row>
    <row r="20" spans="1:17" x14ac:dyDescent="0.25">
      <c r="A20">
        <v>1081</v>
      </c>
      <c r="B20" t="s">
        <v>42</v>
      </c>
      <c r="C20">
        <f t="shared" si="0"/>
        <v>15</v>
      </c>
      <c r="D20">
        <f t="shared" si="1"/>
        <v>14</v>
      </c>
      <c r="E20">
        <f t="shared" si="12"/>
        <v>1</v>
      </c>
      <c r="G20" s="6">
        <f t="shared" si="13"/>
        <v>14.5</v>
      </c>
      <c r="H20">
        <f t="shared" si="2"/>
        <v>5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2</v>
      </c>
    </row>
    <row r="21" spans="1:17" x14ac:dyDescent="0.25">
      <c r="A21">
        <v>1081</v>
      </c>
      <c r="B21" t="s">
        <v>43</v>
      </c>
      <c r="C21">
        <f t="shared" si="0"/>
        <v>18</v>
      </c>
      <c r="D21">
        <f t="shared" si="1"/>
        <v>14</v>
      </c>
      <c r="E21">
        <f t="shared" si="12"/>
        <v>4</v>
      </c>
      <c r="G21" s="6">
        <f t="shared" si="13"/>
        <v>16</v>
      </c>
      <c r="H21">
        <f t="shared" si="2"/>
        <v>5</v>
      </c>
      <c r="I21">
        <f t="shared" si="3"/>
        <v>4</v>
      </c>
      <c r="J21">
        <f t="shared" si="4"/>
        <v>4</v>
      </c>
      <c r="K21">
        <f t="shared" si="5"/>
        <v>5</v>
      </c>
      <c r="L21">
        <f t="shared" si="6"/>
        <v>4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4</v>
      </c>
      <c r="Q21">
        <f t="shared" si="11"/>
        <v>2</v>
      </c>
    </row>
    <row r="22" spans="1:17" x14ac:dyDescent="0.25">
      <c r="A22">
        <v>1081</v>
      </c>
      <c r="B22" t="s">
        <v>44</v>
      </c>
      <c r="C22">
        <f t="shared" si="0"/>
        <v>16</v>
      </c>
      <c r="D22">
        <f t="shared" si="1"/>
        <v>14</v>
      </c>
      <c r="E22">
        <f t="shared" si="12"/>
        <v>2</v>
      </c>
      <c r="G22" s="6">
        <f t="shared" si="13"/>
        <v>15</v>
      </c>
      <c r="H22">
        <f t="shared" si="2"/>
        <v>5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5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4</v>
      </c>
      <c r="Q22">
        <f t="shared" si="11"/>
        <v>2</v>
      </c>
    </row>
    <row r="23" spans="1:17" x14ac:dyDescent="0.25">
      <c r="A23">
        <v>1081</v>
      </c>
      <c r="B23" t="s">
        <v>45</v>
      </c>
      <c r="C23">
        <f t="shared" si="0"/>
        <v>15</v>
      </c>
      <c r="D23">
        <f t="shared" si="1"/>
        <v>12</v>
      </c>
      <c r="E23">
        <f t="shared" si="12"/>
        <v>3</v>
      </c>
      <c r="G23" s="6">
        <f t="shared" si="13"/>
        <v>13.5</v>
      </c>
      <c r="H23">
        <f t="shared" si="2"/>
        <v>5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2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>
        <v>1081</v>
      </c>
      <c r="B24" t="s">
        <v>46</v>
      </c>
      <c r="C24">
        <f t="shared" si="0"/>
        <v>13</v>
      </c>
      <c r="D24">
        <f t="shared" si="1"/>
        <v>14</v>
      </c>
      <c r="E24">
        <f t="shared" si="12"/>
        <v>1</v>
      </c>
      <c r="G24" s="6">
        <f t="shared" si="13"/>
        <v>13.5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2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1081</v>
      </c>
      <c r="B25" t="s">
        <v>47</v>
      </c>
      <c r="C25">
        <f t="shared" si="0"/>
        <v>16</v>
      </c>
      <c r="D25">
        <f t="shared" si="1"/>
        <v>19</v>
      </c>
      <c r="E25">
        <f t="shared" si="12"/>
        <v>3</v>
      </c>
      <c r="G25" s="6">
        <f t="shared" si="13"/>
        <v>17.5</v>
      </c>
      <c r="H25">
        <f t="shared" si="2"/>
        <v>5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4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4</v>
      </c>
    </row>
    <row r="26" spans="1:17" x14ac:dyDescent="0.25">
      <c r="A26">
        <v>1081</v>
      </c>
      <c r="B26" t="s">
        <v>48</v>
      </c>
      <c r="C26">
        <f t="shared" si="0"/>
        <v>12</v>
      </c>
      <c r="D26">
        <f t="shared" si="1"/>
        <v>18</v>
      </c>
      <c r="E26">
        <f t="shared" si="12"/>
        <v>6</v>
      </c>
      <c r="G26" s="6">
        <f t="shared" si="13"/>
        <v>15</v>
      </c>
      <c r="H26">
        <f t="shared" si="2"/>
        <v>5</v>
      </c>
      <c r="I26">
        <f t="shared" si="3"/>
        <v>4</v>
      </c>
      <c r="J26">
        <f t="shared" si="4"/>
        <v>3</v>
      </c>
      <c r="K26">
        <f t="shared" si="5"/>
        <v>3</v>
      </c>
      <c r="L26">
        <f t="shared" si="6"/>
        <v>3</v>
      </c>
      <c r="M26">
        <f t="shared" si="7"/>
        <v>4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1081</v>
      </c>
      <c r="B27" t="s">
        <v>49</v>
      </c>
      <c r="C27">
        <f t="shared" si="0"/>
        <v>14</v>
      </c>
      <c r="D27">
        <f t="shared" si="1"/>
        <v>15</v>
      </c>
      <c r="E27">
        <f t="shared" ref="E27:E35" si="14">ABS(C27-D27)</f>
        <v>1</v>
      </c>
      <c r="G27" s="6">
        <f t="shared" ref="G27:G35" si="15">IF(F27&gt;0,((C27+D27)*0.5+F27*2)/3,(C27+D27)/2)</f>
        <v>14.5</v>
      </c>
      <c r="H27">
        <f t="shared" si="2"/>
        <v>5</v>
      </c>
      <c r="I27">
        <f t="shared" si="3"/>
        <v>3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4</v>
      </c>
      <c r="N27">
        <f t="shared" si="8"/>
        <v>2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1081</v>
      </c>
      <c r="B28" t="s">
        <v>50</v>
      </c>
      <c r="C28">
        <f t="shared" si="0"/>
        <v>11</v>
      </c>
      <c r="D28">
        <f t="shared" si="1"/>
        <v>12</v>
      </c>
      <c r="E28">
        <f t="shared" si="14"/>
        <v>1</v>
      </c>
      <c r="G28" s="6">
        <f t="shared" si="15"/>
        <v>11.5</v>
      </c>
      <c r="H28">
        <f t="shared" si="2"/>
        <v>4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2</v>
      </c>
      <c r="N28">
        <f t="shared" si="8"/>
        <v>2</v>
      </c>
      <c r="O28">
        <f t="shared" si="9"/>
        <v>3</v>
      </c>
      <c r="P28">
        <f t="shared" si="10"/>
        <v>3</v>
      </c>
      <c r="Q28">
        <f t="shared" si="11"/>
        <v>2</v>
      </c>
    </row>
    <row r="29" spans="1:17" x14ac:dyDescent="0.25">
      <c r="A29">
        <v>1081</v>
      </c>
      <c r="B29" t="s">
        <v>51</v>
      </c>
      <c r="C29">
        <f t="shared" si="0"/>
        <v>17</v>
      </c>
      <c r="D29">
        <f t="shared" si="1"/>
        <v>20</v>
      </c>
      <c r="E29">
        <f t="shared" si="14"/>
        <v>3</v>
      </c>
      <c r="G29" s="6">
        <f t="shared" si="15"/>
        <v>18.5</v>
      </c>
      <c r="H29">
        <f t="shared" si="2"/>
        <v>5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4</v>
      </c>
      <c r="M29">
        <f t="shared" si="7"/>
        <v>4</v>
      </c>
      <c r="N29">
        <f t="shared" si="8"/>
        <v>4</v>
      </c>
      <c r="O29">
        <f t="shared" si="9"/>
        <v>3</v>
      </c>
      <c r="P29">
        <f t="shared" si="10"/>
        <v>4</v>
      </c>
      <c r="Q29">
        <f t="shared" si="11"/>
        <v>4</v>
      </c>
    </row>
    <row r="30" spans="1:17" x14ac:dyDescent="0.25">
      <c r="A30">
        <v>1081</v>
      </c>
      <c r="B30" t="s">
        <v>52</v>
      </c>
      <c r="C30">
        <f t="shared" si="0"/>
        <v>12</v>
      </c>
      <c r="D30">
        <f t="shared" si="1"/>
        <v>14</v>
      </c>
      <c r="E30">
        <f t="shared" si="14"/>
        <v>2</v>
      </c>
      <c r="G30" s="6">
        <f t="shared" si="15"/>
        <v>13</v>
      </c>
      <c r="H30">
        <f t="shared" si="2"/>
        <v>5</v>
      </c>
      <c r="I30">
        <f t="shared" si="3"/>
        <v>3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1081</v>
      </c>
      <c r="B31" t="s">
        <v>53</v>
      </c>
      <c r="C31">
        <f t="shared" si="0"/>
        <v>18</v>
      </c>
      <c r="D31">
        <f t="shared" si="1"/>
        <v>14</v>
      </c>
      <c r="E31">
        <f t="shared" si="14"/>
        <v>4</v>
      </c>
      <c r="G31" s="6">
        <f t="shared" si="15"/>
        <v>16</v>
      </c>
      <c r="H31">
        <f t="shared" si="2"/>
        <v>5</v>
      </c>
      <c r="I31">
        <f t="shared" si="3"/>
        <v>4</v>
      </c>
      <c r="J31">
        <f t="shared" si="4"/>
        <v>3</v>
      </c>
      <c r="K31">
        <f t="shared" si="5"/>
        <v>5</v>
      </c>
      <c r="L31">
        <f t="shared" si="6"/>
        <v>4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2</v>
      </c>
    </row>
    <row r="32" spans="1:17" x14ac:dyDescent="0.25">
      <c r="A32">
        <v>1081</v>
      </c>
      <c r="B32" t="s">
        <v>54</v>
      </c>
      <c r="C32">
        <f t="shared" si="0"/>
        <v>15</v>
      </c>
      <c r="D32">
        <f t="shared" si="1"/>
        <v>14</v>
      </c>
      <c r="E32">
        <f t="shared" si="14"/>
        <v>1</v>
      </c>
      <c r="G32" s="6">
        <f t="shared" si="15"/>
        <v>14.5</v>
      </c>
      <c r="H32">
        <f t="shared" si="2"/>
        <v>5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2</v>
      </c>
    </row>
    <row r="33" spans="1:17" x14ac:dyDescent="0.25">
      <c r="A33">
        <v>1081</v>
      </c>
      <c r="B33" t="s">
        <v>55</v>
      </c>
      <c r="C33">
        <f t="shared" si="0"/>
        <v>15</v>
      </c>
      <c r="D33">
        <f t="shared" si="1"/>
        <v>17</v>
      </c>
      <c r="E33">
        <f t="shared" si="14"/>
        <v>2</v>
      </c>
      <c r="G33" s="6">
        <f t="shared" si="15"/>
        <v>16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4</v>
      </c>
      <c r="L33">
        <f t="shared" si="6"/>
        <v>3</v>
      </c>
      <c r="M33">
        <f t="shared" si="7"/>
        <v>4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1081</v>
      </c>
      <c r="B34" t="s">
        <v>56</v>
      </c>
      <c r="C34">
        <f t="shared" si="0"/>
        <v>17</v>
      </c>
      <c r="D34">
        <f t="shared" si="1"/>
        <v>16</v>
      </c>
      <c r="E34">
        <f t="shared" si="14"/>
        <v>1</v>
      </c>
      <c r="G34" s="6">
        <f t="shared" si="15"/>
        <v>16.5</v>
      </c>
      <c r="H34">
        <f t="shared" si="2"/>
        <v>5</v>
      </c>
      <c r="I34">
        <f t="shared" si="3"/>
        <v>3</v>
      </c>
      <c r="J34">
        <f t="shared" si="4"/>
        <v>4</v>
      </c>
      <c r="K34">
        <f t="shared" si="5"/>
        <v>4</v>
      </c>
      <c r="L34">
        <f t="shared" si="6"/>
        <v>4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1081</v>
      </c>
      <c r="B35" t="s">
        <v>57</v>
      </c>
      <c r="C35">
        <f t="shared" si="0"/>
        <v>17</v>
      </c>
      <c r="D35">
        <f t="shared" si="1"/>
        <v>15</v>
      </c>
      <c r="E35">
        <f t="shared" si="14"/>
        <v>2</v>
      </c>
      <c r="G35" s="6">
        <f t="shared" si="15"/>
        <v>16</v>
      </c>
      <c r="H35">
        <f t="shared" si="2"/>
        <v>5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4</v>
      </c>
      <c r="M35">
        <f t="shared" si="7"/>
        <v>3</v>
      </c>
      <c r="N35">
        <f t="shared" si="8"/>
        <v>2</v>
      </c>
      <c r="O35">
        <f t="shared" si="9"/>
        <v>3</v>
      </c>
      <c r="P35">
        <f t="shared" si="10"/>
        <v>4</v>
      </c>
      <c r="Q35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5"/>
  <sheetViews>
    <sheetView zoomScale="85" zoomScaleNormal="85" workbookViewId="0">
      <pane ySplit="1" topLeftCell="A2" activePane="bottomLeft" state="frozen"/>
      <selection pane="bottomLeft" activeCell="A2" sqref="A2:A35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32</v>
      </c>
      <c r="C2" s="7">
        <v>14</v>
      </c>
      <c r="D2" s="7">
        <v>5</v>
      </c>
      <c r="E2" s="7">
        <v>3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33</v>
      </c>
      <c r="C3" s="7">
        <v>14</v>
      </c>
      <c r="D3" s="7">
        <v>5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37</v>
      </c>
      <c r="C4" s="7">
        <v>16</v>
      </c>
      <c r="D4" s="7">
        <v>5</v>
      </c>
      <c r="E4" s="7">
        <v>5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31</v>
      </c>
      <c r="C5" s="7">
        <v>13</v>
      </c>
      <c r="D5" s="7">
        <v>5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35</v>
      </c>
      <c r="C6" s="7">
        <v>15</v>
      </c>
      <c r="D6" s="7">
        <v>5</v>
      </c>
      <c r="E6" s="7">
        <v>4</v>
      </c>
      <c r="F6" s="7">
        <v>3</v>
      </c>
      <c r="G6" s="7">
        <v>4</v>
      </c>
      <c r="H6" s="7">
        <v>4</v>
      </c>
    </row>
    <row r="7" spans="1:8" x14ac:dyDescent="0.25">
      <c r="A7" s="7" t="s">
        <v>29</v>
      </c>
      <c r="B7">
        <v>34</v>
      </c>
      <c r="C7" s="7">
        <v>15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32</v>
      </c>
      <c r="C8" s="7">
        <v>14</v>
      </c>
      <c r="D8" s="7">
        <v>5</v>
      </c>
      <c r="E8" s="7">
        <v>4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34</v>
      </c>
      <c r="C9" s="7">
        <v>15</v>
      </c>
      <c r="D9" s="7">
        <v>5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20</v>
      </c>
      <c r="C10" s="7">
        <v>8</v>
      </c>
      <c r="D10" s="7">
        <v>3</v>
      </c>
      <c r="E10" s="7">
        <v>2</v>
      </c>
      <c r="F10" s="7">
        <v>2</v>
      </c>
      <c r="G10" s="7">
        <v>3</v>
      </c>
      <c r="H10" s="7">
        <v>2</v>
      </c>
    </row>
    <row r="11" spans="1:8" x14ac:dyDescent="0.25">
      <c r="A11" s="7" t="s">
        <v>33</v>
      </c>
      <c r="B11">
        <v>26</v>
      </c>
      <c r="C11" s="7">
        <v>10</v>
      </c>
      <c r="D11" s="7">
        <v>5</v>
      </c>
      <c r="E11" s="7">
        <v>4</v>
      </c>
      <c r="F11" s="7">
        <v>3</v>
      </c>
      <c r="G11" s="7">
        <v>2</v>
      </c>
      <c r="H11" s="7">
        <v>2</v>
      </c>
    </row>
    <row r="12" spans="1:8" x14ac:dyDescent="0.25">
      <c r="A12" s="7" t="s">
        <v>34</v>
      </c>
      <c r="B12">
        <v>36</v>
      </c>
      <c r="C12" s="7">
        <v>16</v>
      </c>
      <c r="D12" s="7">
        <v>5</v>
      </c>
      <c r="E12" s="7">
        <v>5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27</v>
      </c>
      <c r="C14" s="7">
        <v>11</v>
      </c>
      <c r="D14" s="7">
        <v>5</v>
      </c>
      <c r="E14" s="7">
        <v>4</v>
      </c>
      <c r="F14" s="7">
        <v>3</v>
      </c>
      <c r="G14" s="7">
        <v>2</v>
      </c>
      <c r="H14" s="7">
        <v>2</v>
      </c>
    </row>
    <row r="15" spans="1:8" x14ac:dyDescent="0.25">
      <c r="A15" s="7" t="s">
        <v>37</v>
      </c>
      <c r="B15">
        <v>29</v>
      </c>
      <c r="C15" s="7">
        <v>12</v>
      </c>
      <c r="D15" s="7">
        <v>5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36</v>
      </c>
      <c r="C16" s="7">
        <v>16</v>
      </c>
      <c r="D16" s="7">
        <v>5</v>
      </c>
      <c r="E16" s="7">
        <v>4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33</v>
      </c>
      <c r="C17" s="7">
        <v>14</v>
      </c>
      <c r="D17" s="7">
        <v>5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20</v>
      </c>
      <c r="C18" s="7">
        <v>8</v>
      </c>
      <c r="D18" s="7">
        <v>4</v>
      </c>
      <c r="E18" s="7">
        <v>2</v>
      </c>
      <c r="F18" s="7">
        <v>2</v>
      </c>
      <c r="G18" s="7">
        <v>2</v>
      </c>
      <c r="H18" s="7">
        <v>2</v>
      </c>
    </row>
    <row r="19" spans="1:8" x14ac:dyDescent="0.25">
      <c r="A19" s="7" t="s">
        <v>41</v>
      </c>
      <c r="B19">
        <v>31</v>
      </c>
      <c r="C19" s="7">
        <v>13</v>
      </c>
      <c r="D19" s="7">
        <v>5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34</v>
      </c>
      <c r="C20" s="7">
        <v>15</v>
      </c>
      <c r="D20" s="7">
        <v>5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40</v>
      </c>
      <c r="C21" s="7">
        <v>18</v>
      </c>
      <c r="D21" s="7">
        <v>5</v>
      </c>
      <c r="E21" s="7">
        <v>4</v>
      </c>
      <c r="F21" s="7">
        <v>4</v>
      </c>
      <c r="G21" s="7">
        <v>5</v>
      </c>
      <c r="H21" s="7">
        <v>4</v>
      </c>
    </row>
    <row r="22" spans="1:8" x14ac:dyDescent="0.25">
      <c r="A22" s="7" t="s">
        <v>44</v>
      </c>
      <c r="B22">
        <v>37</v>
      </c>
      <c r="C22" s="7">
        <v>16</v>
      </c>
      <c r="D22" s="7">
        <v>5</v>
      </c>
      <c r="E22" s="7">
        <v>4</v>
      </c>
      <c r="F22" s="7">
        <v>3</v>
      </c>
      <c r="G22" s="7">
        <v>4</v>
      </c>
      <c r="H22" s="7">
        <v>5</v>
      </c>
    </row>
    <row r="23" spans="1:8" x14ac:dyDescent="0.25">
      <c r="A23" s="7" t="s">
        <v>45</v>
      </c>
      <c r="B23">
        <v>34</v>
      </c>
      <c r="C23" s="7">
        <v>15</v>
      </c>
      <c r="D23" s="7">
        <v>5</v>
      </c>
      <c r="E23" s="7">
        <v>4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31</v>
      </c>
      <c r="C24" s="7">
        <v>13</v>
      </c>
      <c r="D24" s="7">
        <v>5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35</v>
      </c>
      <c r="C25" s="7">
        <v>16</v>
      </c>
      <c r="D25" s="7">
        <v>5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30</v>
      </c>
      <c r="C26" s="7">
        <v>12</v>
      </c>
      <c r="D26" s="7">
        <v>5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32</v>
      </c>
      <c r="C27" s="7">
        <v>14</v>
      </c>
      <c r="D27" s="7">
        <v>5</v>
      </c>
      <c r="E27" s="7">
        <v>3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28</v>
      </c>
      <c r="C28" s="7">
        <v>11</v>
      </c>
      <c r="D28" s="7">
        <v>4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37</v>
      </c>
      <c r="C29" s="7">
        <v>17</v>
      </c>
      <c r="D29" s="7">
        <v>5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29</v>
      </c>
      <c r="C30" s="7">
        <v>12</v>
      </c>
      <c r="D30" s="7">
        <v>5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39</v>
      </c>
      <c r="C31" s="7">
        <v>18</v>
      </c>
      <c r="D31" s="7">
        <v>5</v>
      </c>
      <c r="E31" s="7">
        <v>4</v>
      </c>
      <c r="F31" s="7">
        <v>3</v>
      </c>
      <c r="G31" s="7">
        <v>5</v>
      </c>
      <c r="H31" s="7">
        <v>4</v>
      </c>
    </row>
    <row r="32" spans="1:8" x14ac:dyDescent="0.25">
      <c r="A32" s="7" t="s">
        <v>54</v>
      </c>
      <c r="B32">
        <v>34</v>
      </c>
      <c r="C32" s="7">
        <v>15</v>
      </c>
      <c r="D32" s="7">
        <v>5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34</v>
      </c>
      <c r="C33" s="7">
        <v>15</v>
      </c>
      <c r="D33" s="7">
        <v>5</v>
      </c>
      <c r="E33" s="7">
        <v>4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37</v>
      </c>
      <c r="C34" s="7">
        <v>17</v>
      </c>
      <c r="D34" s="7">
        <v>5</v>
      </c>
      <c r="E34" s="7">
        <v>3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37</v>
      </c>
      <c r="C35" s="7">
        <v>17</v>
      </c>
      <c r="D35" s="7">
        <v>5</v>
      </c>
      <c r="E35" s="7">
        <v>4</v>
      </c>
      <c r="F35" s="7">
        <v>3</v>
      </c>
      <c r="G35" s="7">
        <v>4</v>
      </c>
      <c r="H35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5"/>
  <sheetViews>
    <sheetView zoomScale="85" zoomScaleNormal="85" workbookViewId="0">
      <pane ySplit="1" topLeftCell="A2" activePane="bottomLeft" state="frozen"/>
      <selection pane="bottomLeft" activeCell="A2" sqref="A2:H35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29</v>
      </c>
      <c r="C3" s="7">
        <v>15</v>
      </c>
      <c r="D3" s="7">
        <v>3</v>
      </c>
      <c r="E3" s="7">
        <v>3</v>
      </c>
      <c r="F3" s="7">
        <v>3</v>
      </c>
      <c r="G3" s="7">
        <v>3</v>
      </c>
      <c r="H3" s="7">
        <v>2</v>
      </c>
    </row>
    <row r="4" spans="1:8" x14ac:dyDescent="0.25">
      <c r="A4" s="7" t="s">
        <v>26</v>
      </c>
      <c r="B4">
        <v>29</v>
      </c>
      <c r="C4" s="7">
        <v>15</v>
      </c>
      <c r="D4" s="7">
        <v>3</v>
      </c>
      <c r="E4" s="7">
        <v>3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27</v>
      </c>
      <c r="C5" s="7">
        <v>14</v>
      </c>
      <c r="D5" s="7">
        <v>3</v>
      </c>
      <c r="E5" s="7">
        <v>2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25</v>
      </c>
      <c r="C6" s="7">
        <v>13</v>
      </c>
      <c r="D6" s="7">
        <v>2</v>
      </c>
      <c r="E6" s="7">
        <v>3</v>
      </c>
      <c r="F6" s="7">
        <v>3</v>
      </c>
      <c r="G6" s="7">
        <v>3</v>
      </c>
      <c r="H6" s="7">
        <v>1</v>
      </c>
    </row>
    <row r="7" spans="1:8" x14ac:dyDescent="0.25">
      <c r="A7" s="7" t="s">
        <v>29</v>
      </c>
      <c r="B7">
        <v>30</v>
      </c>
      <c r="C7" s="7">
        <v>15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25</v>
      </c>
      <c r="C8" s="7">
        <v>12</v>
      </c>
      <c r="D8" s="7">
        <v>2</v>
      </c>
      <c r="E8" s="7">
        <v>3</v>
      </c>
      <c r="F8" s="7">
        <v>3</v>
      </c>
      <c r="G8" s="7">
        <v>4</v>
      </c>
      <c r="H8" s="7">
        <v>1</v>
      </c>
    </row>
    <row r="9" spans="1:8" x14ac:dyDescent="0.25">
      <c r="A9" s="7" t="s">
        <v>31</v>
      </c>
      <c r="B9">
        <v>33</v>
      </c>
      <c r="C9" s="7">
        <v>17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14</v>
      </c>
      <c r="C10" s="7">
        <v>4</v>
      </c>
      <c r="D10" s="7">
        <v>1</v>
      </c>
      <c r="E10" s="7">
        <v>2</v>
      </c>
      <c r="F10" s="7">
        <v>3</v>
      </c>
      <c r="G10" s="7">
        <v>3</v>
      </c>
      <c r="H10" s="7">
        <v>1</v>
      </c>
    </row>
    <row r="11" spans="1:8" x14ac:dyDescent="0.25">
      <c r="A11" s="7" t="s">
        <v>33</v>
      </c>
      <c r="B11">
        <v>25</v>
      </c>
      <c r="C11" s="7">
        <v>12</v>
      </c>
      <c r="D11" s="7">
        <v>2</v>
      </c>
      <c r="E11" s="7">
        <v>4</v>
      </c>
      <c r="F11" s="7">
        <v>3</v>
      </c>
      <c r="G11" s="7">
        <v>3</v>
      </c>
      <c r="H11" s="7">
        <v>1</v>
      </c>
    </row>
    <row r="12" spans="1:8" x14ac:dyDescent="0.25">
      <c r="A12" s="7" t="s">
        <v>34</v>
      </c>
      <c r="B12">
        <v>25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1</v>
      </c>
    </row>
    <row r="13" spans="1:8" x14ac:dyDescent="0.25">
      <c r="A13" s="7" t="s">
        <v>35</v>
      </c>
      <c r="B13">
        <v>33</v>
      </c>
      <c r="C13" s="7">
        <v>17</v>
      </c>
      <c r="D13" s="7">
        <v>3</v>
      </c>
      <c r="E13" s="7">
        <v>4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28</v>
      </c>
      <c r="C14" s="7">
        <v>14</v>
      </c>
      <c r="D14" s="7">
        <v>3</v>
      </c>
      <c r="E14" s="7">
        <v>3</v>
      </c>
      <c r="F14" s="7">
        <v>3</v>
      </c>
      <c r="G14" s="7">
        <v>2</v>
      </c>
      <c r="H14" s="7">
        <v>3</v>
      </c>
    </row>
    <row r="15" spans="1:8" x14ac:dyDescent="0.25">
      <c r="A15" s="7" t="s">
        <v>37</v>
      </c>
      <c r="B15">
        <v>35</v>
      </c>
      <c r="C15" s="7">
        <v>18</v>
      </c>
      <c r="D15" s="7">
        <v>4</v>
      </c>
      <c r="E15" s="7">
        <v>3</v>
      </c>
      <c r="F15" s="7">
        <v>3</v>
      </c>
      <c r="G15" s="7">
        <v>3</v>
      </c>
      <c r="H15" s="7">
        <v>4</v>
      </c>
    </row>
    <row r="16" spans="1:8" x14ac:dyDescent="0.25">
      <c r="A16" s="7" t="s">
        <v>38</v>
      </c>
      <c r="B16">
        <v>34</v>
      </c>
      <c r="C16" s="7">
        <v>17</v>
      </c>
      <c r="D16" s="7">
        <v>4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26</v>
      </c>
      <c r="C17" s="7">
        <v>13</v>
      </c>
      <c r="D17" s="7">
        <v>3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12</v>
      </c>
      <c r="C18" s="7">
        <v>3</v>
      </c>
      <c r="D18" s="7">
        <v>1</v>
      </c>
      <c r="E18" s="7">
        <v>2</v>
      </c>
      <c r="F18" s="7">
        <v>2</v>
      </c>
      <c r="G18" s="7">
        <v>3</v>
      </c>
      <c r="H18" s="7">
        <v>1</v>
      </c>
    </row>
    <row r="19" spans="1:8" x14ac:dyDescent="0.25">
      <c r="A19" s="7" t="s">
        <v>41</v>
      </c>
      <c r="B19">
        <v>24</v>
      </c>
      <c r="C19" s="7">
        <v>12</v>
      </c>
      <c r="D19" s="7">
        <v>2</v>
      </c>
      <c r="E19" s="7">
        <v>3</v>
      </c>
      <c r="F19" s="7">
        <v>3</v>
      </c>
      <c r="G19" s="7">
        <v>3</v>
      </c>
      <c r="H19" s="7">
        <v>1</v>
      </c>
    </row>
    <row r="20" spans="1:8" x14ac:dyDescent="0.25">
      <c r="A20" s="7" t="s">
        <v>42</v>
      </c>
      <c r="B20">
        <v>28</v>
      </c>
      <c r="C20" s="7">
        <v>14</v>
      </c>
      <c r="D20" s="7">
        <v>3</v>
      </c>
      <c r="E20" s="7">
        <v>3</v>
      </c>
      <c r="F20" s="7">
        <v>3</v>
      </c>
      <c r="G20" s="7">
        <v>3</v>
      </c>
      <c r="H20" s="7">
        <v>2</v>
      </c>
    </row>
    <row r="21" spans="1:8" x14ac:dyDescent="0.25">
      <c r="A21" s="7" t="s">
        <v>43</v>
      </c>
      <c r="B21">
        <v>29</v>
      </c>
      <c r="C21" s="7">
        <v>14</v>
      </c>
      <c r="D21" s="7">
        <v>3</v>
      </c>
      <c r="E21" s="7">
        <v>3</v>
      </c>
      <c r="F21" s="7">
        <v>3</v>
      </c>
      <c r="G21" s="7">
        <v>4</v>
      </c>
      <c r="H21" s="7">
        <v>2</v>
      </c>
    </row>
    <row r="22" spans="1:8" x14ac:dyDescent="0.25">
      <c r="A22" s="7" t="s">
        <v>44</v>
      </c>
      <c r="B22">
        <v>29</v>
      </c>
      <c r="C22" s="7">
        <v>14</v>
      </c>
      <c r="D22" s="7">
        <v>3</v>
      </c>
      <c r="E22" s="7">
        <v>3</v>
      </c>
      <c r="F22" s="7">
        <v>3</v>
      </c>
      <c r="G22" s="7">
        <v>4</v>
      </c>
      <c r="H22" s="7">
        <v>2</v>
      </c>
    </row>
    <row r="23" spans="1:8" x14ac:dyDescent="0.25">
      <c r="A23" s="7" t="s">
        <v>45</v>
      </c>
      <c r="B23">
        <v>25</v>
      </c>
      <c r="C23" s="7">
        <v>12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28</v>
      </c>
      <c r="C24" s="7">
        <v>14</v>
      </c>
      <c r="D24" s="7">
        <v>3</v>
      </c>
      <c r="E24" s="7">
        <v>2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37</v>
      </c>
      <c r="C25" s="7">
        <v>19</v>
      </c>
      <c r="D25" s="7">
        <v>4</v>
      </c>
      <c r="E25" s="7">
        <v>4</v>
      </c>
      <c r="F25" s="7">
        <v>3</v>
      </c>
      <c r="G25" s="7">
        <v>3</v>
      </c>
      <c r="H25" s="7">
        <v>4</v>
      </c>
    </row>
    <row r="26" spans="1:8" x14ac:dyDescent="0.25">
      <c r="A26" s="7" t="s">
        <v>48</v>
      </c>
      <c r="B26">
        <v>36</v>
      </c>
      <c r="C26" s="7">
        <v>18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30</v>
      </c>
      <c r="C27" s="7">
        <v>15</v>
      </c>
      <c r="D27" s="7">
        <v>4</v>
      </c>
      <c r="E27" s="7">
        <v>2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24</v>
      </c>
      <c r="C28" s="7">
        <v>12</v>
      </c>
      <c r="D28" s="7">
        <v>2</v>
      </c>
      <c r="E28" s="7">
        <v>2</v>
      </c>
      <c r="F28" s="7">
        <v>3</v>
      </c>
      <c r="G28" s="7">
        <v>3</v>
      </c>
      <c r="H28" s="7">
        <v>2</v>
      </c>
    </row>
    <row r="29" spans="1:8" x14ac:dyDescent="0.25">
      <c r="A29" s="7" t="s">
        <v>51</v>
      </c>
      <c r="B29">
        <v>39</v>
      </c>
      <c r="C29" s="7">
        <v>20</v>
      </c>
      <c r="D29" s="7">
        <v>4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29</v>
      </c>
      <c r="C30" s="7">
        <v>14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28</v>
      </c>
      <c r="C31" s="7">
        <v>14</v>
      </c>
      <c r="D31" s="7">
        <v>3</v>
      </c>
      <c r="E31" s="7">
        <v>3</v>
      </c>
      <c r="F31" s="7">
        <v>3</v>
      </c>
      <c r="G31" s="7">
        <v>3</v>
      </c>
      <c r="H31" s="7">
        <v>2</v>
      </c>
    </row>
    <row r="32" spans="1:8" x14ac:dyDescent="0.25">
      <c r="A32" s="7" t="s">
        <v>54</v>
      </c>
      <c r="B32">
        <v>28</v>
      </c>
      <c r="C32" s="7">
        <v>14</v>
      </c>
      <c r="D32" s="7">
        <v>3</v>
      </c>
      <c r="E32" s="7">
        <v>3</v>
      </c>
      <c r="F32" s="7">
        <v>3</v>
      </c>
      <c r="G32" s="7">
        <v>3</v>
      </c>
      <c r="H32" s="7">
        <v>2</v>
      </c>
    </row>
    <row r="33" spans="1:8" x14ac:dyDescent="0.25">
      <c r="A33" s="7" t="s">
        <v>55</v>
      </c>
      <c r="B33">
        <v>34</v>
      </c>
      <c r="C33" s="7">
        <v>17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32</v>
      </c>
      <c r="C34" s="7">
        <v>16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30</v>
      </c>
      <c r="C35" s="7">
        <v>15</v>
      </c>
      <c r="D35" s="7">
        <v>3</v>
      </c>
      <c r="E35" s="7">
        <v>2</v>
      </c>
      <c r="F35" s="7">
        <v>3</v>
      </c>
      <c r="G35" s="7">
        <v>4</v>
      </c>
      <c r="H35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6A19-747B-4F29-A8B7-52FB5D8B273A}">
  <dimension ref="A1:H35"/>
  <sheetViews>
    <sheetView topLeftCell="A2" workbookViewId="0">
      <selection activeCell="A2" sqref="A2:H35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32</v>
      </c>
      <c r="C2" s="7">
        <v>14</v>
      </c>
      <c r="D2" s="7">
        <v>5</v>
      </c>
      <c r="E2" s="7">
        <v>3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33</v>
      </c>
      <c r="C3" s="7">
        <v>14</v>
      </c>
      <c r="D3" s="7">
        <v>5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37</v>
      </c>
      <c r="C4" s="7">
        <v>16</v>
      </c>
      <c r="D4" s="7">
        <v>5</v>
      </c>
      <c r="E4" s="7">
        <v>5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31</v>
      </c>
      <c r="C5" s="7">
        <v>13</v>
      </c>
      <c r="D5" s="7">
        <v>5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35</v>
      </c>
      <c r="C6" s="7">
        <v>15</v>
      </c>
      <c r="D6" s="7">
        <v>5</v>
      </c>
      <c r="E6" s="7">
        <v>4</v>
      </c>
      <c r="F6" s="7">
        <v>3</v>
      </c>
      <c r="G6" s="7">
        <v>4</v>
      </c>
      <c r="H6" s="7">
        <v>4</v>
      </c>
    </row>
    <row r="7" spans="1:8" x14ac:dyDescent="0.25">
      <c r="A7" s="7" t="s">
        <v>29</v>
      </c>
      <c r="B7">
        <v>34</v>
      </c>
      <c r="C7" s="7">
        <v>15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32</v>
      </c>
      <c r="C8" s="7">
        <v>14</v>
      </c>
      <c r="D8" s="7">
        <v>5</v>
      </c>
      <c r="E8" s="7">
        <v>4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34</v>
      </c>
      <c r="C9" s="7">
        <v>15</v>
      </c>
      <c r="D9" s="7">
        <v>5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20</v>
      </c>
      <c r="C10" s="7">
        <v>8</v>
      </c>
      <c r="D10" s="7">
        <v>3</v>
      </c>
      <c r="E10" s="7">
        <v>2</v>
      </c>
      <c r="F10" s="7">
        <v>2</v>
      </c>
      <c r="G10" s="7">
        <v>3</v>
      </c>
      <c r="H10" s="7">
        <v>2</v>
      </c>
    </row>
    <row r="11" spans="1:8" x14ac:dyDescent="0.25">
      <c r="A11" s="7" t="s">
        <v>33</v>
      </c>
      <c r="B11">
        <v>26</v>
      </c>
      <c r="C11" s="7">
        <v>10</v>
      </c>
      <c r="D11" s="7">
        <v>5</v>
      </c>
      <c r="E11" s="7">
        <v>4</v>
      </c>
      <c r="F11" s="7">
        <v>3</v>
      </c>
      <c r="G11" s="7">
        <v>2</v>
      </c>
      <c r="H11" s="7">
        <v>2</v>
      </c>
    </row>
    <row r="12" spans="1:8" x14ac:dyDescent="0.25">
      <c r="A12" s="7" t="s">
        <v>34</v>
      </c>
      <c r="B12">
        <v>36</v>
      </c>
      <c r="C12" s="7">
        <v>16</v>
      </c>
      <c r="D12" s="7">
        <v>5</v>
      </c>
      <c r="E12" s="7">
        <v>5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27</v>
      </c>
      <c r="C14" s="7">
        <v>11</v>
      </c>
      <c r="D14" s="7">
        <v>5</v>
      </c>
      <c r="E14" s="7">
        <v>4</v>
      </c>
      <c r="F14" s="7">
        <v>3</v>
      </c>
      <c r="G14" s="7">
        <v>2</v>
      </c>
      <c r="H14" s="7">
        <v>2</v>
      </c>
    </row>
    <row r="15" spans="1:8" x14ac:dyDescent="0.25">
      <c r="A15" s="7" t="s">
        <v>37</v>
      </c>
      <c r="B15">
        <v>29</v>
      </c>
      <c r="C15" s="7">
        <v>12</v>
      </c>
      <c r="D15" s="7">
        <v>5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36</v>
      </c>
      <c r="C16" s="7">
        <v>16</v>
      </c>
      <c r="D16" s="7">
        <v>5</v>
      </c>
      <c r="E16" s="7">
        <v>4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33</v>
      </c>
      <c r="C17" s="7">
        <v>14</v>
      </c>
      <c r="D17" s="7">
        <v>5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20</v>
      </c>
      <c r="C18" s="7">
        <v>8</v>
      </c>
      <c r="D18" s="7">
        <v>4</v>
      </c>
      <c r="E18" s="7">
        <v>2</v>
      </c>
      <c r="F18" s="7">
        <v>2</v>
      </c>
      <c r="G18" s="7">
        <v>2</v>
      </c>
      <c r="H18" s="7">
        <v>2</v>
      </c>
    </row>
    <row r="19" spans="1:8" x14ac:dyDescent="0.25">
      <c r="A19" s="7" t="s">
        <v>41</v>
      </c>
      <c r="B19">
        <v>31</v>
      </c>
      <c r="C19" s="7">
        <v>13</v>
      </c>
      <c r="D19" s="7">
        <v>5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34</v>
      </c>
      <c r="C20" s="7">
        <v>15</v>
      </c>
      <c r="D20" s="7">
        <v>5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40</v>
      </c>
      <c r="C21" s="7">
        <v>18</v>
      </c>
      <c r="D21" s="7">
        <v>5</v>
      </c>
      <c r="E21" s="7">
        <v>4</v>
      </c>
      <c r="F21" s="7">
        <v>4</v>
      </c>
      <c r="G21" s="7">
        <v>5</v>
      </c>
      <c r="H21" s="7">
        <v>4</v>
      </c>
    </row>
    <row r="22" spans="1:8" x14ac:dyDescent="0.25">
      <c r="A22" s="7" t="s">
        <v>44</v>
      </c>
      <c r="B22">
        <v>37</v>
      </c>
      <c r="C22" s="7">
        <v>16</v>
      </c>
      <c r="D22" s="7">
        <v>5</v>
      </c>
      <c r="E22" s="7">
        <v>4</v>
      </c>
      <c r="F22" s="7">
        <v>3</v>
      </c>
      <c r="G22" s="7">
        <v>4</v>
      </c>
      <c r="H22" s="7">
        <v>5</v>
      </c>
    </row>
    <row r="23" spans="1:8" x14ac:dyDescent="0.25">
      <c r="A23" s="7" t="s">
        <v>45</v>
      </c>
      <c r="B23">
        <v>34</v>
      </c>
      <c r="C23" s="7">
        <v>15</v>
      </c>
      <c r="D23" s="7">
        <v>5</v>
      </c>
      <c r="E23" s="7">
        <v>4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31</v>
      </c>
      <c r="C24" s="7">
        <v>13</v>
      </c>
      <c r="D24" s="7">
        <v>5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35</v>
      </c>
      <c r="C25" s="7">
        <v>16</v>
      </c>
      <c r="D25" s="7">
        <v>5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30</v>
      </c>
      <c r="C26" s="7">
        <v>12</v>
      </c>
      <c r="D26" s="7">
        <v>5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32</v>
      </c>
      <c r="C27" s="7">
        <v>14</v>
      </c>
      <c r="D27" s="7">
        <v>5</v>
      </c>
      <c r="E27" s="7">
        <v>3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28</v>
      </c>
      <c r="C28" s="7">
        <v>11</v>
      </c>
      <c r="D28" s="7">
        <v>4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37</v>
      </c>
      <c r="C29" s="7">
        <v>17</v>
      </c>
      <c r="D29" s="7">
        <v>5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29</v>
      </c>
      <c r="C30" s="7">
        <v>12</v>
      </c>
      <c r="D30" s="7">
        <v>5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39</v>
      </c>
      <c r="C31" s="7">
        <v>18</v>
      </c>
      <c r="D31" s="7">
        <v>5</v>
      </c>
      <c r="E31" s="7">
        <v>4</v>
      </c>
      <c r="F31" s="7">
        <v>3</v>
      </c>
      <c r="G31" s="7">
        <v>5</v>
      </c>
      <c r="H31" s="7">
        <v>4</v>
      </c>
    </row>
    <row r="32" spans="1:8" x14ac:dyDescent="0.25">
      <c r="A32" s="7" t="s">
        <v>54</v>
      </c>
      <c r="B32">
        <v>34</v>
      </c>
      <c r="C32" s="7">
        <v>15</v>
      </c>
      <c r="D32" s="7">
        <v>5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34</v>
      </c>
      <c r="C33" s="7">
        <v>15</v>
      </c>
      <c r="D33" s="7">
        <v>5</v>
      </c>
      <c r="E33" s="7">
        <v>4</v>
      </c>
      <c r="F33" s="7">
        <v>3</v>
      </c>
      <c r="G33" s="7">
        <v>4</v>
      </c>
      <c r="H33" s="7">
        <v>3</v>
      </c>
    </row>
    <row r="34" spans="1:8" x14ac:dyDescent="0.25">
      <c r="A34" s="7" t="s">
        <v>56</v>
      </c>
      <c r="B34">
        <v>37</v>
      </c>
      <c r="C34" s="7">
        <v>17</v>
      </c>
      <c r="D34" s="7">
        <v>5</v>
      </c>
      <c r="E34" s="7">
        <v>3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37</v>
      </c>
      <c r="C35" s="7">
        <v>17</v>
      </c>
      <c r="D35" s="7">
        <v>5</v>
      </c>
      <c r="E35" s="7">
        <v>4</v>
      </c>
      <c r="F35" s="7">
        <v>3</v>
      </c>
      <c r="G35" s="7">
        <v>4</v>
      </c>
      <c r="H35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20EB-5983-42ED-B3CE-7135A7F926ED}">
  <dimension ref="A1:H35"/>
  <sheetViews>
    <sheetView topLeftCell="A2" workbookViewId="0">
      <selection activeCell="A2" sqref="A2:H35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29</v>
      </c>
      <c r="C3" s="7">
        <v>15</v>
      </c>
      <c r="D3" s="7">
        <v>3</v>
      </c>
      <c r="E3" s="7">
        <v>3</v>
      </c>
      <c r="F3" s="7">
        <v>3</v>
      </c>
      <c r="G3" s="7">
        <v>3</v>
      </c>
      <c r="H3" s="7">
        <v>2</v>
      </c>
    </row>
    <row r="4" spans="1:8" x14ac:dyDescent="0.25">
      <c r="A4" s="7" t="s">
        <v>26</v>
      </c>
      <c r="B4">
        <v>29</v>
      </c>
      <c r="C4" s="7">
        <v>15</v>
      </c>
      <c r="D4" s="7">
        <v>3</v>
      </c>
      <c r="E4" s="7">
        <v>3</v>
      </c>
      <c r="F4" s="7">
        <v>3</v>
      </c>
      <c r="G4" s="7">
        <v>3</v>
      </c>
      <c r="H4" s="7">
        <v>2</v>
      </c>
    </row>
    <row r="5" spans="1:8" x14ac:dyDescent="0.25">
      <c r="A5" s="7" t="s">
        <v>27</v>
      </c>
      <c r="B5">
        <v>27</v>
      </c>
      <c r="C5" s="7">
        <v>14</v>
      </c>
      <c r="D5" s="7">
        <v>3</v>
      </c>
      <c r="E5" s="7">
        <v>2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25</v>
      </c>
      <c r="C6" s="7">
        <v>13</v>
      </c>
      <c r="D6" s="7">
        <v>2</v>
      </c>
      <c r="E6" s="7">
        <v>3</v>
      </c>
      <c r="F6" s="7">
        <v>3</v>
      </c>
      <c r="G6" s="7">
        <v>3</v>
      </c>
      <c r="H6" s="7">
        <v>1</v>
      </c>
    </row>
    <row r="7" spans="1:8" x14ac:dyDescent="0.25">
      <c r="A7" s="7" t="s">
        <v>29</v>
      </c>
      <c r="B7">
        <v>30</v>
      </c>
      <c r="C7" s="7">
        <v>15</v>
      </c>
      <c r="D7" s="7">
        <v>3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25</v>
      </c>
      <c r="C8" s="7">
        <v>12</v>
      </c>
      <c r="D8" s="7">
        <v>2</v>
      </c>
      <c r="E8" s="7">
        <v>3</v>
      </c>
      <c r="F8" s="7">
        <v>3</v>
      </c>
      <c r="G8" s="7">
        <v>4</v>
      </c>
      <c r="H8" s="7">
        <v>1</v>
      </c>
    </row>
    <row r="9" spans="1:8" x14ac:dyDescent="0.25">
      <c r="A9" s="7" t="s">
        <v>31</v>
      </c>
      <c r="B9">
        <v>33</v>
      </c>
      <c r="C9" s="7">
        <v>17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14</v>
      </c>
      <c r="C10" s="7">
        <v>4</v>
      </c>
      <c r="D10" s="7">
        <v>1</v>
      </c>
      <c r="E10" s="7">
        <v>2</v>
      </c>
      <c r="F10" s="7">
        <v>3</v>
      </c>
      <c r="G10" s="7">
        <v>3</v>
      </c>
      <c r="H10" s="7">
        <v>1</v>
      </c>
    </row>
    <row r="11" spans="1:8" x14ac:dyDescent="0.25">
      <c r="A11" s="7" t="s">
        <v>33</v>
      </c>
      <c r="B11">
        <v>25</v>
      </c>
      <c r="C11" s="7">
        <v>12</v>
      </c>
      <c r="D11" s="7">
        <v>2</v>
      </c>
      <c r="E11" s="7">
        <v>4</v>
      </c>
      <c r="F11" s="7">
        <v>3</v>
      </c>
      <c r="G11" s="7">
        <v>3</v>
      </c>
      <c r="H11" s="7">
        <v>1</v>
      </c>
    </row>
    <row r="12" spans="1:8" x14ac:dyDescent="0.25">
      <c r="A12" s="7" t="s">
        <v>34</v>
      </c>
      <c r="B12">
        <v>25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1</v>
      </c>
    </row>
    <row r="13" spans="1:8" x14ac:dyDescent="0.25">
      <c r="A13" s="7" t="s">
        <v>35</v>
      </c>
      <c r="B13">
        <v>33</v>
      </c>
      <c r="C13" s="7">
        <v>17</v>
      </c>
      <c r="D13" s="7">
        <v>3</v>
      </c>
      <c r="E13" s="7">
        <v>4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28</v>
      </c>
      <c r="C14" s="7">
        <v>14</v>
      </c>
      <c r="D14" s="7">
        <v>3</v>
      </c>
      <c r="E14" s="7">
        <v>3</v>
      </c>
      <c r="F14" s="7">
        <v>3</v>
      </c>
      <c r="G14" s="7">
        <v>2</v>
      </c>
      <c r="H14" s="7">
        <v>3</v>
      </c>
    </row>
    <row r="15" spans="1:8" x14ac:dyDescent="0.25">
      <c r="A15" s="7" t="s">
        <v>37</v>
      </c>
      <c r="B15">
        <v>35</v>
      </c>
      <c r="C15" s="7">
        <v>18</v>
      </c>
      <c r="D15" s="7">
        <v>4</v>
      </c>
      <c r="E15" s="7">
        <v>3</v>
      </c>
      <c r="F15" s="7">
        <v>3</v>
      </c>
      <c r="G15" s="7">
        <v>3</v>
      </c>
      <c r="H15" s="7">
        <v>4</v>
      </c>
    </row>
    <row r="16" spans="1:8" x14ac:dyDescent="0.25">
      <c r="A16" s="7" t="s">
        <v>38</v>
      </c>
      <c r="B16">
        <v>34</v>
      </c>
      <c r="C16" s="7">
        <v>17</v>
      </c>
      <c r="D16" s="7">
        <v>4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26</v>
      </c>
      <c r="C17" s="7">
        <v>13</v>
      </c>
      <c r="D17" s="7">
        <v>3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12</v>
      </c>
      <c r="C18" s="7">
        <v>3</v>
      </c>
      <c r="D18" s="7">
        <v>1</v>
      </c>
      <c r="E18" s="7">
        <v>2</v>
      </c>
      <c r="F18" s="7">
        <v>2</v>
      </c>
      <c r="G18" s="7">
        <v>3</v>
      </c>
      <c r="H18" s="7">
        <v>1</v>
      </c>
    </row>
    <row r="19" spans="1:8" x14ac:dyDescent="0.25">
      <c r="A19" s="7" t="s">
        <v>41</v>
      </c>
      <c r="B19">
        <v>24</v>
      </c>
      <c r="C19" s="7">
        <v>12</v>
      </c>
      <c r="D19" s="7">
        <v>2</v>
      </c>
      <c r="E19" s="7">
        <v>3</v>
      </c>
      <c r="F19" s="7">
        <v>3</v>
      </c>
      <c r="G19" s="7">
        <v>3</v>
      </c>
      <c r="H19" s="7">
        <v>1</v>
      </c>
    </row>
    <row r="20" spans="1:8" x14ac:dyDescent="0.25">
      <c r="A20" s="7" t="s">
        <v>42</v>
      </c>
      <c r="B20">
        <v>28</v>
      </c>
      <c r="C20" s="7">
        <v>14</v>
      </c>
      <c r="D20" s="7">
        <v>3</v>
      </c>
      <c r="E20" s="7">
        <v>3</v>
      </c>
      <c r="F20" s="7">
        <v>3</v>
      </c>
      <c r="G20" s="7">
        <v>3</v>
      </c>
      <c r="H20" s="7">
        <v>2</v>
      </c>
    </row>
    <row r="21" spans="1:8" x14ac:dyDescent="0.25">
      <c r="A21" s="7" t="s">
        <v>43</v>
      </c>
      <c r="B21">
        <v>29</v>
      </c>
      <c r="C21" s="7">
        <v>14</v>
      </c>
      <c r="D21" s="7">
        <v>3</v>
      </c>
      <c r="E21" s="7">
        <v>3</v>
      </c>
      <c r="F21" s="7">
        <v>3</v>
      </c>
      <c r="G21" s="7">
        <v>4</v>
      </c>
      <c r="H21" s="7">
        <v>2</v>
      </c>
    </row>
    <row r="22" spans="1:8" x14ac:dyDescent="0.25">
      <c r="A22" s="7" t="s">
        <v>44</v>
      </c>
      <c r="B22">
        <v>29</v>
      </c>
      <c r="C22" s="7">
        <v>14</v>
      </c>
      <c r="D22" s="7">
        <v>3</v>
      </c>
      <c r="E22" s="7">
        <v>3</v>
      </c>
      <c r="F22" s="7">
        <v>3</v>
      </c>
      <c r="G22" s="7">
        <v>4</v>
      </c>
      <c r="H22" s="7">
        <v>2</v>
      </c>
    </row>
    <row r="23" spans="1:8" x14ac:dyDescent="0.25">
      <c r="A23" s="7" t="s">
        <v>45</v>
      </c>
      <c r="B23">
        <v>25</v>
      </c>
      <c r="C23" s="7">
        <v>12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28</v>
      </c>
      <c r="C24" s="7">
        <v>14</v>
      </c>
      <c r="D24" s="7">
        <v>3</v>
      </c>
      <c r="E24" s="7">
        <v>2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37</v>
      </c>
      <c r="C25" s="7">
        <v>19</v>
      </c>
      <c r="D25" s="7">
        <v>4</v>
      </c>
      <c r="E25" s="7">
        <v>4</v>
      </c>
      <c r="F25" s="7">
        <v>3</v>
      </c>
      <c r="G25" s="7">
        <v>3</v>
      </c>
      <c r="H25" s="7">
        <v>4</v>
      </c>
    </row>
    <row r="26" spans="1:8" x14ac:dyDescent="0.25">
      <c r="A26" s="7" t="s">
        <v>48</v>
      </c>
      <c r="B26">
        <v>36</v>
      </c>
      <c r="C26" s="7">
        <v>18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30</v>
      </c>
      <c r="C27" s="7">
        <v>15</v>
      </c>
      <c r="D27" s="7">
        <v>4</v>
      </c>
      <c r="E27" s="7">
        <v>2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24</v>
      </c>
      <c r="C28" s="7">
        <v>12</v>
      </c>
      <c r="D28" s="7">
        <v>2</v>
      </c>
      <c r="E28" s="7">
        <v>2</v>
      </c>
      <c r="F28" s="7">
        <v>3</v>
      </c>
      <c r="G28" s="7">
        <v>3</v>
      </c>
      <c r="H28" s="7">
        <v>2</v>
      </c>
    </row>
    <row r="29" spans="1:8" x14ac:dyDescent="0.25">
      <c r="A29" s="7" t="s">
        <v>51</v>
      </c>
      <c r="B29">
        <v>39</v>
      </c>
      <c r="C29" s="7">
        <v>20</v>
      </c>
      <c r="D29" s="7">
        <v>4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29</v>
      </c>
      <c r="C30" s="7">
        <v>14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28</v>
      </c>
      <c r="C31" s="7">
        <v>14</v>
      </c>
      <c r="D31" s="7">
        <v>3</v>
      </c>
      <c r="E31" s="7">
        <v>3</v>
      </c>
      <c r="F31" s="7">
        <v>3</v>
      </c>
      <c r="G31" s="7">
        <v>3</v>
      </c>
      <c r="H31" s="7">
        <v>2</v>
      </c>
    </row>
    <row r="32" spans="1:8" x14ac:dyDescent="0.25">
      <c r="A32" s="7" t="s">
        <v>54</v>
      </c>
      <c r="B32">
        <v>28</v>
      </c>
      <c r="C32" s="7">
        <v>14</v>
      </c>
      <c r="D32" s="7">
        <v>3</v>
      </c>
      <c r="E32" s="7">
        <v>3</v>
      </c>
      <c r="F32" s="7">
        <v>3</v>
      </c>
      <c r="G32" s="7">
        <v>3</v>
      </c>
      <c r="H32" s="7">
        <v>2</v>
      </c>
    </row>
    <row r="33" spans="1:8" x14ac:dyDescent="0.25">
      <c r="A33" s="7" t="s">
        <v>55</v>
      </c>
      <c r="B33">
        <v>34</v>
      </c>
      <c r="C33" s="7">
        <v>17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32</v>
      </c>
      <c r="C34" s="7">
        <v>16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30</v>
      </c>
      <c r="C35" s="7">
        <v>15</v>
      </c>
      <c r="D35" s="7">
        <v>3</v>
      </c>
      <c r="E35" s="7">
        <v>2</v>
      </c>
      <c r="F35" s="7">
        <v>3</v>
      </c>
      <c r="G35" s="7">
        <v>4</v>
      </c>
      <c r="H35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J I J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k g k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I J K W c F K v h D d A Q A A W A 8 A A B M A H A B G b 3 J t d W x h c y 9 T Z W N 0 a W 9 u M S 5 t I K I Y A C i g F A A A A A A A A A A A A A A A A A A A A A A A A A A A A O 3 U 3 0 v b Q B w A 8 P d A / 4 c j v r S Q h a R W H z b y 1 C j 4 o D C s T 8 a H r p 4 a T O 4 k d x 2 K C C r Y 1 o r g 2 H R s k Y J v F o f i G K s / 0 L + m d y T / h S d B Z 8 V Q y s b q Q / K S 5 H u 5 f L + X z 3 1 D Y I n a G I H J 6 K y / k y S y U P T g L B i Q w 4 N z t t s K m v u s V n n D / V t 2 W m t f b 8 j A A A 6 k K Q m I o 3 1 b 4 V d 7 I p I n H 1 U T l 8 o u R D Q 9 a j t Q z W N E x Q 1 J y + Z b a 4 p A j 1 j j 9 i K 0 T E g W K V 6 y 2 O E O O z t p 3 x z y g y r f v + C f v / M v v 0 O / E t S q / P h b c H x t v Z x f p c t U z i j T J n R s 1 6 b Q M 2 R F V k A e O 2 U X E S O n g B F U w r M 2 m j e G h z R N V 8 D 7 M q Z w k q 4 4 0 P h z q U 5 g B G c y S r Q O 1 v o Z n N a 5 / y s 8 a r D G j l h Q o f h B P F T w i o j M Y c + N X l 9 Y W Y I k H S 1 a W V 2 V o 6 g u 0 l M x A i h c p m s K e I h n R X w M 0 e G c e j / v y c B g z I R c R 3 w t k 5 J s 9 G J 9 s U q s v h 3 6 W 0 H 9 R 5 + U H v M n S p 1 K W l b T O / d z 4 y v b 2 O a t T 7 1 L 5 R + k T O j i H q S i z F Z 8 K Q l a F 7 S / a K 9 / j Z Z 0 W s + d B t L Z T P / h k m 6 L g 9 O 1 3 G v 5 R c a W k q B 1 Q e v j L z K 2 l A R N o K W k 1 B O 2 o W f f K t w 8 D 5 r N 0 D / 7 / 2 y x p S R s X d n E F m e X F 3 z 9 q P 9 s j 6 U k b I L t D l B L A Q I t A B Q A A g A I A C S C S l l J v j D p p g A A A P Y A A A A S A A A A A A A A A A A A A A A A A A A A A A B D b 2 5 m a W c v U G F j a 2 F n Z S 5 4 b W x Q S w E C L Q A U A A I A C A A k g k p Z U 3 I 4 L J s A A A D h A A A A E w A A A A A A A A A A A A A A A A D y A A A A W 0 N v b n R l b n R f V H l w Z X N d L n h t b F B L A Q I t A B Q A A g A I A C S C S l n B S r 4 Q 3 Q E A A F g P A A A T A A A A A A A A A A A A A A A A A N o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Y A A A A A A A A s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T A 0 J U U 5 J T k 2 J U I x J U U 1 J T h E J U I 3 J U U 4 J U E 5 J T k 1 J U U 1 J T g 4 J T g 2 L S V F O S U 4 M i V C M S V F O C V B O S V B O S V F O S U 5 Q i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M m V h O D V m L T Y z M 2 E t N D Y 0 Z C 1 h O G M 5 L W M 1 N G Q 1 M j A x Y z U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U w N O m W s e W N t + i p l e W I h l / p g r H o q a n p m 6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g 6 M T Y 6 N D E u M T A y M z I z O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w N O m W s e W N t + i p l e W I h i 3 p g r H o q a n p m 6 8 v Q X V 0 b 1 J l b W 9 2 Z W R D b 2 x 1 b W 5 z M S 5 7 Q 2 9 s d W 1 u M S w w f S Z x d W 9 0 O y w m c X V v d D t T Z W N 0 a W 9 u M S 8 w N T A 0 6 Z a x 5 Y 2 3 6 K m V 5 Y i G L e m C s e i p q e m b r y 9 B d X R v U m V t b 3 Z l Z E N v b H V t b n M x L n t D b 2 x 1 b W 4 y L D F 9 J n F 1 b 3 Q 7 L C Z x d W 9 0 O 1 N l Y 3 R p b 2 4 x L z A 1 M D T p l r H l j b f o q Z X l i I Y t 6 Y K x 6 K m p 6 Z u v L 0 F 1 d G 9 S Z W 1 v d m V k Q 2 9 s d W 1 u c z E u e 0 N v b H V t b j M s M n 0 m c X V v d D s s J n F 1 b 3 Q 7 U 2 V j d G l v b j E v M D U w N O m W s e W N t + i p l e W I h i 3 p g r H o q a n p m 6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T A 0 6 Z a x 5 Y 2 3 6 K m V 5 Y i G L e m C s e i p q e m b r y 9 B d X R v U m V t b 3 Z l Z E N v b H V t b n M x L n t D b 2 x 1 b W 4 x L D B 9 J n F 1 b 3 Q 7 L C Z x d W 9 0 O 1 N l Y 3 R p b 2 4 x L z A 1 M D T p l r H l j b f o q Z X l i I Y t 6 Y K x 6 K m p 6 Z u v L 0 F 1 d G 9 S Z W 1 v d m V k Q 2 9 s d W 1 u c z E u e 0 N v b H V t b j I s M X 0 m c X V v d D s s J n F 1 b 3 Q 7 U 2 V j d G l v b j E v M D U w N O m W s e W N t + i p l e W I h i 3 p g r H o q a n p m 6 8 v Q X V 0 b 1 J l b W 9 2 Z W R D b 2 x 1 b W 5 z M S 5 7 Q 2 9 s d W 1 u M y w y f S Z x d W 9 0 O y w m c X V v d D t T Z W N 0 a W 9 u M S 8 w N T A 0 6 Z a x 5 Y 2 3 6 K m V 5 Y i G L e m C s e i p q e m b r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T A 0 J U U 5 J T k 2 J U I x J U U 1 J T h E J U I 3 J U U 4 J U E 5 J T k 1 J U U 1 J T g 4 J T g 2 L S V F O S U 4 M i V C M S V F O C V B O S V B O S V F O S U 5 Q i V B R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A 0 J U U 5 J T k 2 J U I x J U U 1 J T h E J U I 3 J U U 4 J U E 5 J T k 1 J U U 1 J T g 4 J T g 2 L S V F O S U 4 M i V C M S V F O C V B O S V B O S V F O S U 5 Q i V B R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A 0 J U U 5 J T k 2 J U I x J U U 1 J T h E J U I 3 J U U 4 J U E 5 J T k 1 J U U 1 J T g 4 J T g 2 L S V F N S U 4 Q S U 4 O S V F N S V C O S V C O C V F N i U 4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Y j E 4 Y m M w L T g 5 O D A t N D E x N S 1 i N T U 5 L T F j Z D M 4 Y T M x Y W U 2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U w N O m W s e W N t + i p l e W I h l / l i o n l u b j m g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g 6 M T c 6 M D g u N T Q w N j U 5 N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w N O m W s e W N t + i p l e W I h i 3 l i o n l u b j m g K E v Q X V 0 b 1 J l b W 9 2 Z W R D b 2 x 1 b W 5 z M S 5 7 Q 2 9 s d W 1 u M S w w f S Z x d W 9 0 O y w m c X V v d D t T Z W N 0 a W 9 u M S 8 w N T A 0 6 Z a x 5 Y 2 3 6 K m V 5 Y i G L e W K i e W 5 u O a A o S 9 B d X R v U m V t b 3 Z l Z E N v b H V t b n M x L n t D b 2 x 1 b W 4 y L D F 9 J n F 1 b 3 Q 7 L C Z x d W 9 0 O 1 N l Y 3 R p b 2 4 x L z A 1 M D T p l r H l j b f o q Z X l i I Y t 5 Y q J 5 b m 4 5 o C h L 0 F 1 d G 9 S Z W 1 v d m V k Q 2 9 s d W 1 u c z E u e 0 N v b H V t b j M s M n 0 m c X V v d D s s J n F 1 b 3 Q 7 U 2 V j d G l v b j E v M D U w N O m W s e W N t + i p l e W I h i 3 l i o n l u b j m g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T A 0 6 Z a x 5 Y 2 3 6 K m V 5 Y i G L e W K i e W 5 u O a A o S 9 B d X R v U m V t b 3 Z l Z E N v b H V t b n M x L n t D b 2 x 1 b W 4 x L D B 9 J n F 1 b 3 Q 7 L C Z x d W 9 0 O 1 N l Y 3 R p b 2 4 x L z A 1 M D T p l r H l j b f o q Z X l i I Y t 5 Y q J 5 b m 4 5 o C h L 0 F 1 d G 9 S Z W 1 v d m V k Q 2 9 s d W 1 u c z E u e 0 N v b H V t b j I s M X 0 m c X V v d D s s J n F 1 b 3 Q 7 U 2 V j d G l v b j E v M D U w N O m W s e W N t + i p l e W I h i 3 l i o n l u b j m g K E v Q X V 0 b 1 J l b W 9 2 Z W R D b 2 x 1 b W 5 z M S 5 7 Q 2 9 s d W 1 u M y w y f S Z x d W 9 0 O y w m c X V v d D t T Z W N 0 a W 9 u M S 8 w N T A 0 6 Z a x 5 Y 2 3 6 K m V 5 Y i G L e W K i e W 5 u O a A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T A 0 J U U 5 J T k 2 J U I x J U U 1 J T h E J U I 3 J U U 4 J U E 5 J T k 1 J U U 1 J T g 4 J T g 2 L S V F N S U 4 Q S U 4 O S V F N S V C O S V C O C V F N i U 4 M C V B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A 0 J U U 5 J T k 2 J U I x J U U 1 J T h E J U I 3 J U U 4 J U E 5 J T k 1 J U U 1 J T g 4 J T g 2 L S V F N S U 4 Q S U 4 O S V F N S V C O S V C O C V F N i U 4 M C V B M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O o p 5 8 y D k G C I 2 B M V v 0 9 a w A A A A A C A A A A A A A Q Z g A A A A E A A C A A A A A 9 O + g T z S 5 u G S K h k P f N W K G h l d 4 F Y Z Y h o X N M N J s z 0 R U V m A A A A A A O g A A A A A I A A C A A A A C T W 9 e P K O X p I 9 l M J 3 3 D W 5 U R e y 7 2 d o + q 4 3 r d i P v A j L p t 0 1 A A A A B 6 E Z V K q 6 9 E t 2 e y d / b 5 l y k o M v t C f o D K g K F V F 0 u 1 A H d z P x E P 4 F g L b z F R a S E G V g O n j k 5 o 1 g i W K o V h r a p B 2 T e + B v f u d M w l n 4 l 8 Z b 4 x g j 9 g 9 T 9 g O 0 A A A A B E T 4 E 5 f U X 7 Y T R 1 z j Q J 0 l P u F U h s L q j f O W x M e D 9 R c U / g i S R A c h l u o P S d e 2 V 3 i d 0 9 u z l w 5 n 2 W 5 z k Y q 7 Z o 3 E x P i p Q J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0504閱卷評分-邱詩雯</vt:lpstr>
      <vt:lpstr>0504閱卷評分-劉幸怡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2024-10-12T02:40:10Z</dcterms:modified>
</cp:coreProperties>
</file>