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023-2024.10.23－20：44\"/>
    </mc:Choice>
  </mc:AlternateContent>
  <xr:revisionPtr revIDLastSave="0" documentId="13_ncr:1_{D54DC55B-56AA-465E-AC24-351E95AF568D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603閱卷評分-邱詩雯" sheetId="10" r:id="rId4"/>
    <sheet name="0603閱卷評分-劉雅芬" sheetId="11" r:id="rId5"/>
  </sheets>
  <definedNames>
    <definedName name="外部資料_1" localSheetId="2" hidden="1">'閱卷評分-Teacher2'!$A$1:$D$34</definedName>
    <definedName name="外部資料_2" localSheetId="3" hidden="1">'0603閱卷評分-邱詩雯'!$A$1:$D$34</definedName>
    <definedName name="外部資料_2" localSheetId="1" hidden="1">'閱卷評分-Teacher1'!$A$1:$D$34</definedName>
    <definedName name="外部資料_3" localSheetId="4" hidden="1">'0603閱卷評分-劉雅芬'!$A$1:$D$34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G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G29" i="1" s="1"/>
  <c r="D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G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3" i="1" l="1"/>
  <c r="E14" i="1"/>
  <c r="E30" i="1"/>
  <c r="E29" i="1"/>
  <c r="E27" i="1"/>
  <c r="G31" i="1"/>
  <c r="G32" i="1"/>
  <c r="G34" i="1"/>
  <c r="G28" i="1"/>
  <c r="E20" i="1"/>
  <c r="E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76C7CAFF-D426-42A1-98EB-4F0298B9CBD0}" keepAlive="1" name="查詢 - 0603閱卷評分-邱詩雯" description="與活頁簿中 '0603閱卷評分-邱詩雯' 查詢的連接。" type="5" refreshedVersion="8" background="1" saveData="1">
    <dbPr connection="Provider=Microsoft.Mashup.OleDb.1;Data Source=$Workbook$;Location=0603閱卷評分-邱詩雯;Extended Properties=&quot;&quot;" command="SELECT * FROM [0603閱卷評分-邱詩雯]"/>
  </connection>
  <connection id="7" xr16:uid="{0B3205D8-638F-4B89-983C-0EED4380A383}" keepAlive="1" name="查詢 - 0603閱卷評分-劉雅芬" description="與活頁簿中 '0603閱卷評分-劉雅芬' 查詢的連接。" type="5" refreshedVersion="8" background="1" saveData="1">
    <dbPr connection="Provider=Microsoft.Mashup.OleDb.1;Data Source=$Workbook$;Location=0603閱卷評分-劉雅芬;Extended Properties=&quot;&quot;" command="SELECT * FROM [0603閱卷評分-劉雅芬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<sst xmlns="http://schemas.openxmlformats.org/spreadsheetml/2006/main" count="217" uniqueCount="61">
  <si>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</si>
  <si>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</si>
  <si>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</si>
  <si>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</si>
  <si>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</si>
  <si>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</si>
  <si>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</si>
  <si>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</si>
  <si>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</si>
  <si>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</si>
  <si>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</si>
  <si>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</si>
  <si>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</si>
  <si>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</si>
  <si>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</si>
  <si>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</si>
  <si>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</si>
  <si>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</si>
  <si>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</si>
  <si>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</si>
  <si>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</si>
  <si>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</si>
  <si>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</si>
  <si>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</si>
  <si>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</si>
  <si>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</si>
  <si>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</si>
  <si>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06-03-s1154052</t>
  </si>
  <si>
    <t>06-03-s1311101</t>
  </si>
  <si>
    <t>06-03-s1311102</t>
  </si>
  <si>
    <t>06-03-s1311103</t>
  </si>
  <si>
    <t>06-03-s1311104</t>
  </si>
  <si>
    <t>06-03-s1311105</t>
  </si>
  <si>
    <t>06-03-s1311106</t>
  </si>
  <si>
    <t>06-03-s1311107</t>
  </si>
  <si>
    <t>06-03-s1311108</t>
  </si>
  <si>
    <t>06-03-s1311109</t>
  </si>
  <si>
    <t>06-03-s1311110</t>
  </si>
  <si>
    <t>06-03-s1311111</t>
  </si>
  <si>
    <t>06-03-s1311112</t>
  </si>
  <si>
    <t>06-03-s1311113</t>
  </si>
  <si>
    <t>06-03-s1311114</t>
  </si>
  <si>
    <t>06-03-s1311115</t>
  </si>
  <si>
    <t>06-03-s1311116</t>
  </si>
  <si>
    <t>06-03-s1311117</t>
  </si>
  <si>
    <t>06-03-s1311119</t>
  </si>
  <si>
    <t>06-03-s1311120</t>
  </si>
  <si>
    <t>06-03-s1311121</t>
  </si>
  <si>
    <t>06-03-s1311123</t>
  </si>
  <si>
    <t>06-03-s1311124</t>
  </si>
  <si>
    <t>06-03-s1311125</t>
  </si>
  <si>
    <t>06-03-s1311126</t>
  </si>
  <si>
    <t>06-03-s1311127</t>
  </si>
  <si>
    <t>06-03-s1311128</t>
  </si>
  <si>
    <t>06-03-s1311129</t>
  </si>
  <si>
    <t>06-03-s1311130</t>
  </si>
  <si>
    <t>06-03-s1311132</t>
  </si>
  <si>
    <t>06-03-s1311134</t>
  </si>
  <si>
    <t>06-03-s1311135</t>
  </si>
  <si>
    <t>06-03-s1311136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</si>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</sst>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D1DB1D19-BD21-4BB7-95AE-484E854C31BF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D5BCFBE6-1C57-474A-A4DE-50A34C7E236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4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4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B95903-339E-4AC9-856B-BBD15FF39660}" name="_0603閱卷評分_邱詩雯" displayName="_0603閱卷評分_邱詩雯" ref="A1:H34" tableType="queryTable" totalsRowShown="0">
  <autoFilter ref="A1:H34" xr:uid="{EFB95903-339E-4AC9-856B-BBD15FF39660}"/>
  <tableColumns count="8">
    <tableColumn id="1" xr3:uid="{C43FBE7E-6FC6-4608-AF53-EA4E9C56FD5E}" uniqueName="1" name="Column1" queryTableFieldId="1" dataDxfId="14"/>
    <tableColumn id="2" xr3:uid="{4319C5CD-3F61-4B10-BD9C-134A49969786}" uniqueName="2" name="Column2" queryTableFieldId="2"/>
    <tableColumn id="3" xr3:uid="{726C0A63-C2F7-430B-8E38-1B8E143A4281}" uniqueName="3" name="Column3" queryTableFieldId="3" dataDxfId="13"/>
    <tableColumn id="4" xr3:uid="{E127F916-CA28-476F-A7AD-E655E0E5D8BB}" uniqueName="4" name="Column4" queryTableFieldId="4" dataDxfId="12"/>
    <tableColumn id="5" xr3:uid="{0789A833-841E-4D6F-A915-17FA1D613F5B}" uniqueName="5" name="Column5" queryTableFieldId="5" dataDxfId="11"/>
    <tableColumn id="6" xr3:uid="{62321DD4-AD40-41C4-888A-AA4C3213B3FA}" uniqueName="6" name="Column6" queryTableFieldId="6" dataDxfId="10"/>
    <tableColumn id="7" xr3:uid="{9281A831-9C7B-4588-9440-A84D8DD9328E}" uniqueName="7" name="Column7" queryTableFieldId="7" dataDxfId="9"/>
    <tableColumn id="8" xr3:uid="{57BCC079-395B-4F7A-A5FB-EFDB3B99523B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E501ED-0AF6-4359-8147-C222C81DBC1B}" name="_0603閱卷評分_劉雅芬" displayName="_0603閱卷評分_劉雅芬" ref="A1:H34" tableType="queryTable" totalsRowShown="0">
  <autoFilter ref="A1:H34" xr:uid="{A8E501ED-0AF6-4359-8147-C222C81DBC1B}"/>
  <tableColumns count="8">
    <tableColumn id="1" xr3:uid="{216959DD-09EF-4B18-940B-3E4B20854F38}" uniqueName="1" name="Column1" queryTableFieldId="1" dataDxfId="7"/>
    <tableColumn id="2" xr3:uid="{4B3C51CB-D5A4-418E-A29D-8B18A52190EF}" uniqueName="2" name="Column2" queryTableFieldId="2"/>
    <tableColumn id="3" xr3:uid="{EFFE7375-1064-4B2F-997A-ED92E952B698}" uniqueName="3" name="Column3" queryTableFieldId="3" dataDxfId="6"/>
    <tableColumn id="4" xr3:uid="{F6DABF06-9718-45EB-B204-B39BE4089161}" uniqueName="4" name="Column4" queryTableFieldId="4" dataDxfId="5"/>
    <tableColumn id="5" xr3:uid="{91BF7B65-6159-4247-BD81-18127C90B812}" uniqueName="5" name="Column5" queryTableFieldId="5" dataDxfId="4"/>
    <tableColumn id="6" xr3:uid="{64206F64-B901-4459-B92A-AF9ED4982F55}" uniqueName="6" name="Column6" queryTableFieldId="6" dataDxfId="3"/>
    <tableColumn id="7" xr3:uid="{E882A2FE-9BB5-4633-B203-F556716E1619}" uniqueName="7" name="Column7" queryTableFieldId="7" dataDxfId="2"/>
    <tableColumn id="8" xr3:uid="{097998D5-5D63-49B8-A257-596425FDCBCF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4"/>
  <sheetViews>
    <sheetView tabSelected="1" zoomScale="85" zoomScaleNormal="85" workbookViewId="0">
      <pane ySplit="1" topLeftCell="A2" activePane="bottomLeft" state="frozen"/>
      <selection pane="bottomLeft" activeCell="D35" sqref="D35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60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1091</v>
      </c>
      <c r="B2" t="s">
        <v>27</v>
      </c>
      <c r="C2">
        <f t="shared" ref="C2:C34" si="0">VLOOKUP($B2,閱卷評分_Teacher1,3,FALSE)</f>
        <v>15</v>
      </c>
      <c r="D2">
        <f t="shared" ref="D2:D34" si="1">VLOOKUP($B2,閱卷評分_Teacher2,3,FALSE)</f>
        <v>12</v>
      </c>
      <c r="E2">
        <f>ABS(C2-D2)</f>
        <v>3</v>
      </c>
      <c r="G2" s="6">
        <f>IF(F2&gt;0,((C2+D2)*0.5+F2*2)/3,(C2+D2)/2)</f>
        <v>13.5</v>
      </c>
      <c r="H2">
        <f t="shared" ref="H2:H34" si="2">VLOOKUP($B2,閱卷評分_Teacher1,4,FALSE)</f>
        <v>5</v>
      </c>
      <c r="I2">
        <f t="shared" ref="I2:I34" si="3">VLOOKUP($B2,閱卷評分_Teacher1,5,FALSE)</f>
        <v>4</v>
      </c>
      <c r="J2">
        <f t="shared" ref="J2:J34" si="4">VLOOKUP($B2,閱卷評分_Teacher1,6,FALSE)</f>
        <v>3</v>
      </c>
      <c r="K2">
        <f t="shared" ref="K2:K34" si="5">VLOOKUP($B2,閱卷評分_Teacher1,7,FALSE)</f>
        <v>3</v>
      </c>
      <c r="L2">
        <f t="shared" ref="L2:L34" si="6">VLOOKUP($B2,閱卷評分_Teacher1,8,FALSE)</f>
        <v>3</v>
      </c>
      <c r="M2">
        <f t="shared" ref="M2:M34" si="7">VLOOKUP($B2,閱卷評分_Teacher2,4,FALSE)</f>
        <v>2</v>
      </c>
      <c r="N2">
        <f t="shared" ref="N2:N34" si="8">VLOOKUP($B2,閱卷評分_Teacher2,5,FALSE)</f>
        <v>3</v>
      </c>
      <c r="O2">
        <f t="shared" ref="O2:O34" si="9">VLOOKUP($B2,閱卷評分_Teacher2,6,FALSE)</f>
        <v>2</v>
      </c>
      <c r="P2">
        <f t="shared" ref="P2:P34" si="10">VLOOKUP($B2,閱卷評分_Teacher2,7,FALSE)</f>
        <v>3</v>
      </c>
      <c r="Q2">
        <f t="shared" ref="Q2:Q34" si="11">VLOOKUP($B2,閱卷評分_Teacher2,8,FALSE)</f>
        <v>3</v>
      </c>
      <c r="R2" s="8">
        <f>COUNTIF(E:E,"&gt;7")</f>
        <v>1</v>
      </c>
      <c r="S2" s="8">
        <f>COUNTA(B:B)-1</f>
        <v>33</v>
      </c>
      <c r="T2" s="9">
        <f>R2/S2</f>
        <v>3.0303030303030304E-2</v>
      </c>
    </row>
    <row r="3" spans="1:20" x14ac:dyDescent="0.25">
      <c r="A3">
        <v>1111</v>
      </c>
      <c r="B3" t="s">
        <v>28</v>
      </c>
      <c r="C3">
        <f t="shared" si="0"/>
        <v>16</v>
      </c>
      <c r="D3">
        <f t="shared" si="1"/>
        <v>15</v>
      </c>
      <c r="E3">
        <f t="shared" ref="E3:E26" si="12">ABS(C3-D3)</f>
        <v>1</v>
      </c>
      <c r="G3" s="6">
        <f t="shared" ref="G3:G26" si="13">IF(F3&gt;0,((C3+D3)*0.5+F3*2)/3,(C3+D3)/2)</f>
        <v>15.5</v>
      </c>
      <c r="H3">
        <f t="shared" si="2"/>
        <v>5</v>
      </c>
      <c r="I3">
        <f t="shared" si="3"/>
        <v>4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4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1102</v>
      </c>
      <c r="B4" t="s">
        <v>29</v>
      </c>
      <c r="C4">
        <f t="shared" si="0"/>
        <v>18</v>
      </c>
      <c r="D4">
        <f t="shared" si="1"/>
        <v>18</v>
      </c>
      <c r="E4">
        <f t="shared" si="12"/>
        <v>0</v>
      </c>
      <c r="G4" s="6">
        <f t="shared" si="13"/>
        <v>18</v>
      </c>
      <c r="H4">
        <f t="shared" si="2"/>
        <v>5</v>
      </c>
      <c r="I4">
        <f t="shared" si="3"/>
        <v>4</v>
      </c>
      <c r="J4">
        <f t="shared" si="4"/>
        <v>4</v>
      </c>
      <c r="K4">
        <f t="shared" si="5"/>
        <v>4</v>
      </c>
      <c r="L4">
        <f t="shared" si="6"/>
        <v>4</v>
      </c>
      <c r="M4">
        <f t="shared" si="7"/>
        <v>4</v>
      </c>
      <c r="N4">
        <f t="shared" si="8"/>
        <v>4</v>
      </c>
      <c r="O4">
        <f t="shared" si="9"/>
        <v>4</v>
      </c>
      <c r="P4">
        <f t="shared" si="10"/>
        <v>4</v>
      </c>
      <c r="Q4">
        <f t="shared" si="11"/>
        <v>3</v>
      </c>
    </row>
    <row r="5" spans="1:20" x14ac:dyDescent="0.25">
      <c r="A5">
        <v>1092</v>
      </c>
      <c r="B5" t="s">
        <v>30</v>
      </c>
      <c r="C5">
        <f t="shared" si="0"/>
        <v>16</v>
      </c>
      <c r="D5">
        <f t="shared" si="1"/>
        <v>18</v>
      </c>
      <c r="E5">
        <f t="shared" si="12"/>
        <v>2</v>
      </c>
      <c r="G5" s="6">
        <f t="shared" si="13"/>
        <v>17</v>
      </c>
      <c r="H5">
        <f t="shared" si="2"/>
        <v>5</v>
      </c>
      <c r="I5">
        <f t="shared" si="3"/>
        <v>4</v>
      </c>
      <c r="J5">
        <f t="shared" si="4"/>
        <v>3</v>
      </c>
      <c r="K5">
        <f t="shared" si="5"/>
        <v>3</v>
      </c>
      <c r="L5">
        <f t="shared" si="6"/>
        <v>4</v>
      </c>
      <c r="M5">
        <f t="shared" si="7"/>
        <v>4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4</v>
      </c>
    </row>
    <row r="6" spans="1:20" x14ac:dyDescent="0.25">
      <c r="A6">
        <v>1131</v>
      </c>
      <c r="B6" t="s">
        <v>31</v>
      </c>
      <c r="C6">
        <f t="shared" si="0"/>
        <v>16</v>
      </c>
      <c r="D6">
        <f t="shared" si="1"/>
        <v>17</v>
      </c>
      <c r="E6">
        <f t="shared" si="12"/>
        <v>1</v>
      </c>
      <c r="G6" s="6">
        <f t="shared" si="13"/>
        <v>16.5</v>
      </c>
      <c r="H6">
        <f t="shared" si="2"/>
        <v>5</v>
      </c>
      <c r="I6">
        <f t="shared" si="3"/>
        <v>3</v>
      </c>
      <c r="J6">
        <f t="shared" si="4"/>
        <v>3</v>
      </c>
      <c r="K6">
        <f t="shared" si="5"/>
        <v>4</v>
      </c>
      <c r="L6">
        <f t="shared" si="6"/>
        <v>4</v>
      </c>
      <c r="M6">
        <f t="shared" si="7"/>
        <v>4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1111</v>
      </c>
      <c r="B7" t="s">
        <v>32</v>
      </c>
      <c r="C7">
        <f t="shared" si="0"/>
        <v>13</v>
      </c>
      <c r="D7">
        <f t="shared" si="1"/>
        <v>19</v>
      </c>
      <c r="E7">
        <f t="shared" si="12"/>
        <v>6</v>
      </c>
      <c r="G7" s="6">
        <f t="shared" si="13"/>
        <v>16</v>
      </c>
      <c r="H7">
        <f t="shared" si="2"/>
        <v>5</v>
      </c>
      <c r="I7">
        <f t="shared" si="3"/>
        <v>4</v>
      </c>
      <c r="J7">
        <f t="shared" si="4"/>
        <v>3</v>
      </c>
      <c r="K7">
        <f t="shared" si="5"/>
        <v>3</v>
      </c>
      <c r="L7">
        <f t="shared" si="6"/>
        <v>3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4</v>
      </c>
    </row>
    <row r="8" spans="1:20" x14ac:dyDescent="0.25">
      <c r="A8">
        <v>1111</v>
      </c>
      <c r="B8" t="s">
        <v>33</v>
      </c>
      <c r="C8">
        <f t="shared" si="0"/>
        <v>16</v>
      </c>
      <c r="D8">
        <f t="shared" si="1"/>
        <v>22</v>
      </c>
      <c r="E8">
        <f t="shared" si="12"/>
        <v>6</v>
      </c>
      <c r="G8" s="6">
        <f t="shared" si="13"/>
        <v>19</v>
      </c>
      <c r="H8">
        <f t="shared" si="2"/>
        <v>5</v>
      </c>
      <c r="I8">
        <f t="shared" si="3"/>
        <v>4</v>
      </c>
      <c r="J8">
        <f t="shared" si="4"/>
        <v>3</v>
      </c>
      <c r="K8">
        <f t="shared" si="5"/>
        <v>4</v>
      </c>
      <c r="L8">
        <f t="shared" si="6"/>
        <v>4</v>
      </c>
      <c r="M8">
        <f t="shared" si="7"/>
        <v>5</v>
      </c>
      <c r="N8">
        <f t="shared" si="8"/>
        <v>5</v>
      </c>
      <c r="O8">
        <f t="shared" si="9"/>
        <v>4</v>
      </c>
      <c r="P8">
        <f t="shared" si="10"/>
        <v>4</v>
      </c>
      <c r="Q8">
        <f t="shared" si="11"/>
        <v>4</v>
      </c>
    </row>
    <row r="9" spans="1:20" x14ac:dyDescent="0.25">
      <c r="A9">
        <v>1122</v>
      </c>
      <c r="B9" t="s">
        <v>34</v>
      </c>
      <c r="C9">
        <f t="shared" si="0"/>
        <v>18</v>
      </c>
      <c r="D9">
        <f t="shared" si="1"/>
        <v>19</v>
      </c>
      <c r="E9">
        <f t="shared" si="12"/>
        <v>1</v>
      </c>
      <c r="G9" s="6">
        <f t="shared" si="13"/>
        <v>18.5</v>
      </c>
      <c r="H9">
        <f t="shared" si="2"/>
        <v>5</v>
      </c>
      <c r="I9">
        <f t="shared" si="3"/>
        <v>4</v>
      </c>
      <c r="J9">
        <f t="shared" si="4"/>
        <v>4</v>
      </c>
      <c r="K9">
        <f t="shared" si="5"/>
        <v>4</v>
      </c>
      <c r="L9">
        <f t="shared" si="6"/>
        <v>3</v>
      </c>
      <c r="M9">
        <f t="shared" si="7"/>
        <v>5</v>
      </c>
      <c r="N9">
        <f t="shared" si="8"/>
        <v>5</v>
      </c>
      <c r="O9">
        <f t="shared" si="9"/>
        <v>4</v>
      </c>
      <c r="P9">
        <f t="shared" si="10"/>
        <v>4</v>
      </c>
      <c r="Q9">
        <f t="shared" si="11"/>
        <v>4</v>
      </c>
    </row>
    <row r="10" spans="1:20" x14ac:dyDescent="0.25">
      <c r="A10">
        <v>1121</v>
      </c>
      <c r="B10" t="s">
        <v>35</v>
      </c>
      <c r="C10">
        <f t="shared" si="0"/>
        <v>15</v>
      </c>
      <c r="D10">
        <f t="shared" si="1"/>
        <v>17</v>
      </c>
      <c r="E10">
        <f t="shared" si="12"/>
        <v>2</v>
      </c>
      <c r="G10" s="6">
        <f t="shared" si="13"/>
        <v>16</v>
      </c>
      <c r="H10">
        <f t="shared" si="2"/>
        <v>5</v>
      </c>
      <c r="I10">
        <f t="shared" si="3"/>
        <v>4</v>
      </c>
      <c r="J10">
        <f t="shared" si="4"/>
        <v>3</v>
      </c>
      <c r="K10">
        <f t="shared" si="5"/>
        <v>3</v>
      </c>
      <c r="L10">
        <f t="shared" si="6"/>
        <v>4</v>
      </c>
      <c r="M10">
        <f t="shared" si="7"/>
        <v>4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1072</v>
      </c>
      <c r="B11" t="s">
        <v>36</v>
      </c>
      <c r="C11">
        <f t="shared" si="0"/>
        <v>18</v>
      </c>
      <c r="D11">
        <f t="shared" si="1"/>
        <v>23</v>
      </c>
      <c r="E11">
        <f t="shared" si="12"/>
        <v>5</v>
      </c>
      <c r="G11" s="6">
        <f t="shared" si="13"/>
        <v>20.5</v>
      </c>
      <c r="H11">
        <f t="shared" si="2"/>
        <v>5</v>
      </c>
      <c r="I11">
        <f t="shared" si="3"/>
        <v>4</v>
      </c>
      <c r="J11">
        <f t="shared" si="4"/>
        <v>4</v>
      </c>
      <c r="K11">
        <f t="shared" si="5"/>
        <v>4</v>
      </c>
      <c r="L11">
        <f t="shared" si="6"/>
        <v>4</v>
      </c>
      <c r="M11">
        <f t="shared" si="7"/>
        <v>5</v>
      </c>
      <c r="N11">
        <f t="shared" si="8"/>
        <v>5</v>
      </c>
      <c r="O11">
        <f t="shared" si="9"/>
        <v>5</v>
      </c>
      <c r="P11">
        <f t="shared" si="10"/>
        <v>5</v>
      </c>
      <c r="Q11">
        <f t="shared" si="11"/>
        <v>5</v>
      </c>
    </row>
    <row r="12" spans="1:20" x14ac:dyDescent="0.25">
      <c r="A12">
        <v>1121</v>
      </c>
      <c r="B12" t="s">
        <v>37</v>
      </c>
      <c r="C12">
        <f t="shared" si="0"/>
        <v>15</v>
      </c>
      <c r="D12">
        <f t="shared" si="1"/>
        <v>18</v>
      </c>
      <c r="E12">
        <f t="shared" si="12"/>
        <v>3</v>
      </c>
      <c r="G12" s="6">
        <f t="shared" si="13"/>
        <v>16.5</v>
      </c>
      <c r="H12">
        <f t="shared" si="2"/>
        <v>5</v>
      </c>
      <c r="I12">
        <f t="shared" si="3"/>
        <v>4</v>
      </c>
      <c r="J12">
        <f t="shared" si="4"/>
        <v>3</v>
      </c>
      <c r="K12">
        <f t="shared" si="5"/>
        <v>3</v>
      </c>
      <c r="L12">
        <f t="shared" si="6"/>
        <v>3</v>
      </c>
      <c r="M12">
        <f t="shared" si="7"/>
        <v>4</v>
      </c>
      <c r="N12">
        <f t="shared" si="8"/>
        <v>4</v>
      </c>
      <c r="O12">
        <f t="shared" si="9"/>
        <v>3</v>
      </c>
      <c r="P12">
        <f t="shared" si="10"/>
        <v>3</v>
      </c>
      <c r="Q12">
        <f t="shared" si="11"/>
        <v>4</v>
      </c>
    </row>
    <row r="13" spans="1:20" x14ac:dyDescent="0.25">
      <c r="A13">
        <v>1132</v>
      </c>
      <c r="B13" t="s">
        <v>38</v>
      </c>
      <c r="C13">
        <f t="shared" si="0"/>
        <v>17</v>
      </c>
      <c r="D13">
        <f t="shared" si="1"/>
        <v>18</v>
      </c>
      <c r="E13">
        <f t="shared" si="12"/>
        <v>1</v>
      </c>
      <c r="G13" s="6">
        <f t="shared" si="13"/>
        <v>17.5</v>
      </c>
      <c r="H13">
        <f t="shared" si="2"/>
        <v>5</v>
      </c>
      <c r="I13">
        <f t="shared" si="3"/>
        <v>4</v>
      </c>
      <c r="J13">
        <f t="shared" si="4"/>
        <v>3</v>
      </c>
      <c r="K13">
        <f t="shared" si="5"/>
        <v>4</v>
      </c>
      <c r="L13">
        <f t="shared" si="6"/>
        <v>4</v>
      </c>
      <c r="M13">
        <f t="shared" si="7"/>
        <v>4</v>
      </c>
      <c r="N13">
        <f t="shared" si="8"/>
        <v>4</v>
      </c>
      <c r="O13">
        <f t="shared" si="9"/>
        <v>3</v>
      </c>
      <c r="P13">
        <f t="shared" si="10"/>
        <v>4</v>
      </c>
      <c r="Q13">
        <f t="shared" si="11"/>
        <v>4</v>
      </c>
    </row>
    <row r="14" spans="1:20" x14ac:dyDescent="0.25">
      <c r="A14">
        <v>1092</v>
      </c>
      <c r="B14" t="s">
        <v>39</v>
      </c>
      <c r="C14">
        <f t="shared" si="0"/>
        <v>14</v>
      </c>
      <c r="D14">
        <f t="shared" si="1"/>
        <v>18</v>
      </c>
      <c r="E14">
        <f t="shared" si="12"/>
        <v>4</v>
      </c>
      <c r="G14" s="6">
        <f t="shared" si="13"/>
        <v>16</v>
      </c>
      <c r="H14">
        <f t="shared" si="2"/>
        <v>5</v>
      </c>
      <c r="I14">
        <f t="shared" si="3"/>
        <v>4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4</v>
      </c>
      <c r="N14">
        <f t="shared" si="8"/>
        <v>4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1081</v>
      </c>
      <c r="B15" t="s">
        <v>40</v>
      </c>
      <c r="C15">
        <f t="shared" si="0"/>
        <v>14</v>
      </c>
      <c r="D15">
        <f t="shared" si="1"/>
        <v>17</v>
      </c>
      <c r="E15">
        <f t="shared" si="12"/>
        <v>3</v>
      </c>
      <c r="G15" s="6">
        <f t="shared" si="13"/>
        <v>15.5</v>
      </c>
      <c r="H15">
        <f t="shared" si="2"/>
        <v>5</v>
      </c>
      <c r="I15">
        <f t="shared" si="3"/>
        <v>3</v>
      </c>
      <c r="J15">
        <f t="shared" si="4"/>
        <v>4</v>
      </c>
      <c r="K15">
        <f t="shared" si="5"/>
        <v>3</v>
      </c>
      <c r="L15">
        <f t="shared" si="6"/>
        <v>3</v>
      </c>
      <c r="M15">
        <f t="shared" si="7"/>
        <v>4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4</v>
      </c>
    </row>
    <row r="16" spans="1:20" x14ac:dyDescent="0.25">
      <c r="A16">
        <v>1091</v>
      </c>
      <c r="B16" t="s">
        <v>41</v>
      </c>
      <c r="C16">
        <f t="shared" si="0"/>
        <v>15</v>
      </c>
      <c r="D16">
        <f t="shared" si="1"/>
        <v>15</v>
      </c>
      <c r="E16">
        <f t="shared" si="12"/>
        <v>0</v>
      </c>
      <c r="G16" s="6">
        <f t="shared" si="13"/>
        <v>15</v>
      </c>
      <c r="H16">
        <f t="shared" si="2"/>
        <v>5</v>
      </c>
      <c r="I16">
        <f t="shared" si="3"/>
        <v>4</v>
      </c>
      <c r="J16">
        <f t="shared" si="4"/>
        <v>3</v>
      </c>
      <c r="K16">
        <f t="shared" si="5"/>
        <v>3</v>
      </c>
      <c r="L16">
        <f t="shared" si="6"/>
        <v>3</v>
      </c>
      <c r="M16">
        <f t="shared" si="7"/>
        <v>4</v>
      </c>
      <c r="N16">
        <f t="shared" si="8"/>
        <v>4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1091</v>
      </c>
      <c r="B17" t="s">
        <v>42</v>
      </c>
      <c r="C17">
        <f t="shared" si="0"/>
        <v>17</v>
      </c>
      <c r="D17">
        <f t="shared" si="1"/>
        <v>16</v>
      </c>
      <c r="E17">
        <f t="shared" si="12"/>
        <v>1</v>
      </c>
      <c r="G17" s="6">
        <f t="shared" si="13"/>
        <v>16.5</v>
      </c>
      <c r="H17">
        <f t="shared" si="2"/>
        <v>5</v>
      </c>
      <c r="I17">
        <f t="shared" si="3"/>
        <v>4</v>
      </c>
      <c r="J17">
        <f t="shared" si="4"/>
        <v>3</v>
      </c>
      <c r="K17">
        <f t="shared" si="5"/>
        <v>3</v>
      </c>
      <c r="L17">
        <f t="shared" si="6"/>
        <v>4</v>
      </c>
      <c r="M17">
        <f t="shared" si="7"/>
        <v>4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1071</v>
      </c>
      <c r="B18" t="s">
        <v>43</v>
      </c>
      <c r="C18">
        <f t="shared" si="0"/>
        <v>16</v>
      </c>
      <c r="D18">
        <f t="shared" si="1"/>
        <v>17</v>
      </c>
      <c r="E18">
        <f t="shared" si="12"/>
        <v>1</v>
      </c>
      <c r="G18" s="6">
        <f t="shared" si="13"/>
        <v>16.5</v>
      </c>
      <c r="H18">
        <f t="shared" si="2"/>
        <v>5</v>
      </c>
      <c r="I18">
        <f t="shared" si="3"/>
        <v>4</v>
      </c>
      <c r="J18">
        <f t="shared" si="4"/>
        <v>3</v>
      </c>
      <c r="K18">
        <f t="shared" si="5"/>
        <v>3</v>
      </c>
      <c r="L18">
        <f t="shared" si="6"/>
        <v>3</v>
      </c>
      <c r="M18">
        <f t="shared" si="7"/>
        <v>4</v>
      </c>
      <c r="N18">
        <f t="shared" si="8"/>
        <v>4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1112</v>
      </c>
      <c r="B19" t="s">
        <v>44</v>
      </c>
      <c r="C19">
        <f t="shared" si="0"/>
        <v>14</v>
      </c>
      <c r="D19">
        <f t="shared" si="1"/>
        <v>18</v>
      </c>
      <c r="E19">
        <f t="shared" si="12"/>
        <v>4</v>
      </c>
      <c r="G19" s="6">
        <f t="shared" si="13"/>
        <v>16</v>
      </c>
      <c r="H19">
        <f t="shared" si="2"/>
        <v>5</v>
      </c>
      <c r="I19">
        <f t="shared" si="3"/>
        <v>3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4</v>
      </c>
      <c r="N19">
        <f t="shared" si="8"/>
        <v>4</v>
      </c>
      <c r="O19">
        <f t="shared" si="9"/>
        <v>4</v>
      </c>
      <c r="P19">
        <f t="shared" si="10"/>
        <v>4</v>
      </c>
      <c r="Q19">
        <f t="shared" si="11"/>
        <v>4</v>
      </c>
    </row>
    <row r="20" spans="1:17" x14ac:dyDescent="0.25">
      <c r="A20">
        <v>1092</v>
      </c>
      <c r="B20" t="s">
        <v>45</v>
      </c>
      <c r="C20">
        <f t="shared" si="0"/>
        <v>17</v>
      </c>
      <c r="D20">
        <f t="shared" si="1"/>
        <v>21</v>
      </c>
      <c r="E20">
        <f t="shared" si="12"/>
        <v>4</v>
      </c>
      <c r="G20" s="6">
        <f t="shared" si="13"/>
        <v>19</v>
      </c>
      <c r="H20">
        <f t="shared" si="2"/>
        <v>5</v>
      </c>
      <c r="I20">
        <f t="shared" si="3"/>
        <v>4</v>
      </c>
      <c r="J20">
        <f t="shared" si="4"/>
        <v>3</v>
      </c>
      <c r="K20">
        <f t="shared" si="5"/>
        <v>4</v>
      </c>
      <c r="L20">
        <f t="shared" si="6"/>
        <v>3</v>
      </c>
      <c r="M20">
        <f t="shared" si="7"/>
        <v>5</v>
      </c>
      <c r="N20">
        <f t="shared" si="8"/>
        <v>5</v>
      </c>
      <c r="O20">
        <f t="shared" si="9"/>
        <v>4</v>
      </c>
      <c r="P20">
        <f t="shared" si="10"/>
        <v>4</v>
      </c>
      <c r="Q20">
        <f t="shared" si="11"/>
        <v>4</v>
      </c>
    </row>
    <row r="21" spans="1:17" x14ac:dyDescent="0.25">
      <c r="A21">
        <v>1081</v>
      </c>
      <c r="B21" t="s">
        <v>46</v>
      </c>
      <c r="C21">
        <f t="shared" si="0"/>
        <v>14</v>
      </c>
      <c r="D21">
        <f t="shared" si="1"/>
        <v>20</v>
      </c>
      <c r="E21">
        <f t="shared" si="12"/>
        <v>6</v>
      </c>
      <c r="G21" s="6">
        <f t="shared" si="13"/>
        <v>17</v>
      </c>
      <c r="H21">
        <f t="shared" si="2"/>
        <v>5</v>
      </c>
      <c r="I21">
        <f t="shared" si="3"/>
        <v>4</v>
      </c>
      <c r="J21">
        <f t="shared" si="4"/>
        <v>3</v>
      </c>
      <c r="K21">
        <f t="shared" si="5"/>
        <v>3</v>
      </c>
      <c r="L21">
        <f t="shared" si="6"/>
        <v>3</v>
      </c>
      <c r="M21">
        <f t="shared" si="7"/>
        <v>5</v>
      </c>
      <c r="N21">
        <f t="shared" si="8"/>
        <v>5</v>
      </c>
      <c r="O21">
        <f t="shared" si="9"/>
        <v>3</v>
      </c>
      <c r="P21">
        <f t="shared" si="10"/>
        <v>3</v>
      </c>
      <c r="Q21">
        <f t="shared" si="11"/>
        <v>4</v>
      </c>
    </row>
    <row r="22" spans="1:17" x14ac:dyDescent="0.25">
      <c r="A22">
        <v>1082</v>
      </c>
      <c r="B22" t="s">
        <v>47</v>
      </c>
      <c r="C22">
        <f t="shared" si="0"/>
        <v>13</v>
      </c>
      <c r="D22">
        <f t="shared" si="1"/>
        <v>20</v>
      </c>
      <c r="E22">
        <f t="shared" si="12"/>
        <v>7</v>
      </c>
      <c r="G22" s="6">
        <f t="shared" si="13"/>
        <v>16.5</v>
      </c>
      <c r="H22">
        <f t="shared" si="2"/>
        <v>5</v>
      </c>
      <c r="I22">
        <f t="shared" si="3"/>
        <v>3</v>
      </c>
      <c r="J22">
        <f t="shared" si="4"/>
        <v>3</v>
      </c>
      <c r="K22">
        <f t="shared" si="5"/>
        <v>3</v>
      </c>
      <c r="L22">
        <f t="shared" si="6"/>
        <v>3</v>
      </c>
      <c r="M22">
        <f t="shared" si="7"/>
        <v>5</v>
      </c>
      <c r="N22">
        <f t="shared" si="8"/>
        <v>5</v>
      </c>
      <c r="O22">
        <f t="shared" si="9"/>
        <v>3</v>
      </c>
      <c r="P22">
        <f t="shared" si="10"/>
        <v>3</v>
      </c>
      <c r="Q22">
        <f t="shared" si="11"/>
        <v>4</v>
      </c>
    </row>
    <row r="23" spans="1:17" x14ac:dyDescent="0.25">
      <c r="A23">
        <v>1101</v>
      </c>
      <c r="B23" t="s">
        <v>48</v>
      </c>
      <c r="C23">
        <f t="shared" si="0"/>
        <v>15</v>
      </c>
      <c r="D23">
        <f t="shared" si="1"/>
        <v>18</v>
      </c>
      <c r="E23">
        <f t="shared" si="12"/>
        <v>3</v>
      </c>
      <c r="G23" s="6">
        <f t="shared" si="13"/>
        <v>16.5</v>
      </c>
      <c r="H23">
        <f t="shared" si="2"/>
        <v>5</v>
      </c>
      <c r="I23">
        <f t="shared" si="3"/>
        <v>4</v>
      </c>
      <c r="J23">
        <f t="shared" si="4"/>
        <v>3</v>
      </c>
      <c r="K23">
        <f t="shared" si="5"/>
        <v>3</v>
      </c>
      <c r="L23">
        <f t="shared" si="6"/>
        <v>4</v>
      </c>
      <c r="M23">
        <f t="shared" si="7"/>
        <v>4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4</v>
      </c>
    </row>
    <row r="24" spans="1:17" x14ac:dyDescent="0.25">
      <c r="A24">
        <v>1101</v>
      </c>
      <c r="B24" t="s">
        <v>49</v>
      </c>
      <c r="C24">
        <f t="shared" si="0"/>
        <v>16</v>
      </c>
      <c r="D24">
        <f t="shared" si="1"/>
        <v>20</v>
      </c>
      <c r="E24">
        <f t="shared" si="12"/>
        <v>4</v>
      </c>
      <c r="G24" s="6">
        <f t="shared" si="13"/>
        <v>18</v>
      </c>
      <c r="H24">
        <f t="shared" si="2"/>
        <v>5</v>
      </c>
      <c r="I24">
        <f t="shared" si="3"/>
        <v>3</v>
      </c>
      <c r="J24">
        <f t="shared" si="4"/>
        <v>3</v>
      </c>
      <c r="K24">
        <f t="shared" si="5"/>
        <v>4</v>
      </c>
      <c r="L24">
        <f t="shared" si="6"/>
        <v>4</v>
      </c>
      <c r="M24">
        <f t="shared" si="7"/>
        <v>5</v>
      </c>
      <c r="N24">
        <f t="shared" si="8"/>
        <v>5</v>
      </c>
      <c r="O24">
        <f t="shared" si="9"/>
        <v>4</v>
      </c>
      <c r="P24">
        <f t="shared" si="10"/>
        <v>4</v>
      </c>
      <c r="Q24">
        <f t="shared" si="11"/>
        <v>4</v>
      </c>
    </row>
    <row r="25" spans="1:17" x14ac:dyDescent="0.25">
      <c r="A25">
        <v>1092</v>
      </c>
      <c r="B25" t="s">
        <v>50</v>
      </c>
      <c r="C25">
        <f t="shared" si="0"/>
        <v>14</v>
      </c>
      <c r="D25">
        <f t="shared" si="1"/>
        <v>22</v>
      </c>
      <c r="E25">
        <f t="shared" si="12"/>
        <v>8</v>
      </c>
      <c r="F25">
        <v>18</v>
      </c>
      <c r="G25" s="6">
        <f t="shared" si="13"/>
        <v>18</v>
      </c>
      <c r="H25">
        <f t="shared" si="2"/>
        <v>5</v>
      </c>
      <c r="I25">
        <f t="shared" si="3"/>
        <v>4</v>
      </c>
      <c r="J25">
        <f t="shared" si="4"/>
        <v>3</v>
      </c>
      <c r="K25">
        <f t="shared" si="5"/>
        <v>4</v>
      </c>
      <c r="L25">
        <f t="shared" si="6"/>
        <v>3</v>
      </c>
      <c r="M25">
        <f t="shared" si="7"/>
        <v>5</v>
      </c>
      <c r="N25">
        <f t="shared" si="8"/>
        <v>5</v>
      </c>
      <c r="O25">
        <f t="shared" si="9"/>
        <v>4</v>
      </c>
      <c r="P25">
        <f t="shared" si="10"/>
        <v>5</v>
      </c>
      <c r="Q25">
        <f t="shared" si="11"/>
        <v>4</v>
      </c>
    </row>
    <row r="26" spans="1:17" x14ac:dyDescent="0.25">
      <c r="A26">
        <v>1072</v>
      </c>
      <c r="B26" t="s">
        <v>51</v>
      </c>
      <c r="C26">
        <f t="shared" si="0"/>
        <v>15</v>
      </c>
      <c r="D26">
        <f t="shared" si="1"/>
        <v>22</v>
      </c>
      <c r="E26">
        <f t="shared" si="12"/>
        <v>7</v>
      </c>
      <c r="G26" s="6">
        <f t="shared" si="13"/>
        <v>18.5</v>
      </c>
      <c r="H26">
        <f t="shared" si="2"/>
        <v>5</v>
      </c>
      <c r="I26">
        <f t="shared" si="3"/>
        <v>3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5</v>
      </c>
      <c r="N26">
        <f t="shared" si="8"/>
        <v>5</v>
      </c>
      <c r="O26">
        <f t="shared" si="9"/>
        <v>5</v>
      </c>
      <c r="P26">
        <f t="shared" si="10"/>
        <v>5</v>
      </c>
      <c r="Q26">
        <f t="shared" si="11"/>
        <v>5</v>
      </c>
    </row>
    <row r="27" spans="1:17" x14ac:dyDescent="0.25">
      <c r="A27">
        <v>1101</v>
      </c>
      <c r="B27" t="s">
        <v>52</v>
      </c>
      <c r="C27">
        <f t="shared" si="0"/>
        <v>16</v>
      </c>
      <c r="D27">
        <f t="shared" si="1"/>
        <v>20</v>
      </c>
      <c r="E27">
        <f t="shared" ref="E27:E34" si="14">ABS(C27-D27)</f>
        <v>4</v>
      </c>
      <c r="G27" s="6">
        <f t="shared" ref="G27:G34" si="15">IF(F27&gt;0,((C27+D27)*0.5+F27*2)/3,(C27+D27)/2)</f>
        <v>18</v>
      </c>
      <c r="H27">
        <f t="shared" si="2"/>
        <v>5</v>
      </c>
      <c r="I27">
        <f t="shared" si="3"/>
        <v>4</v>
      </c>
      <c r="J27">
        <f t="shared" si="4"/>
        <v>3</v>
      </c>
      <c r="K27">
        <f t="shared" si="5"/>
        <v>4</v>
      </c>
      <c r="L27">
        <f t="shared" si="6"/>
        <v>3</v>
      </c>
      <c r="M27">
        <f t="shared" si="7"/>
        <v>5</v>
      </c>
      <c r="N27">
        <f t="shared" si="8"/>
        <v>5</v>
      </c>
      <c r="O27">
        <f t="shared" si="9"/>
        <v>3</v>
      </c>
      <c r="P27">
        <f t="shared" si="10"/>
        <v>3</v>
      </c>
      <c r="Q27">
        <f t="shared" si="11"/>
        <v>4</v>
      </c>
    </row>
    <row r="28" spans="1:17" x14ac:dyDescent="0.25">
      <c r="A28">
        <v>1082</v>
      </c>
      <c r="B28" t="s">
        <v>53</v>
      </c>
      <c r="C28">
        <f t="shared" si="0"/>
        <v>16</v>
      </c>
      <c r="D28">
        <f t="shared" si="1"/>
        <v>19</v>
      </c>
      <c r="E28">
        <f t="shared" si="14"/>
        <v>3</v>
      </c>
      <c r="G28" s="6">
        <f t="shared" si="15"/>
        <v>17.5</v>
      </c>
      <c r="H28">
        <f t="shared" si="2"/>
        <v>5</v>
      </c>
      <c r="I28">
        <f t="shared" si="3"/>
        <v>4</v>
      </c>
      <c r="J28">
        <f t="shared" si="4"/>
        <v>3</v>
      </c>
      <c r="K28">
        <f t="shared" si="5"/>
        <v>4</v>
      </c>
      <c r="L28">
        <f t="shared" si="6"/>
        <v>3</v>
      </c>
      <c r="M28">
        <f t="shared" si="7"/>
        <v>5</v>
      </c>
      <c r="N28">
        <f t="shared" si="8"/>
        <v>5</v>
      </c>
      <c r="O28">
        <f t="shared" si="9"/>
        <v>3</v>
      </c>
      <c r="P28">
        <f t="shared" si="10"/>
        <v>4</v>
      </c>
      <c r="Q28">
        <f t="shared" si="11"/>
        <v>4</v>
      </c>
    </row>
    <row r="29" spans="1:17" x14ac:dyDescent="0.25">
      <c r="A29">
        <v>1102</v>
      </c>
      <c r="B29" t="s">
        <v>54</v>
      </c>
      <c r="C29">
        <f t="shared" si="0"/>
        <v>17</v>
      </c>
      <c r="D29">
        <f t="shared" si="1"/>
        <v>20</v>
      </c>
      <c r="E29">
        <f t="shared" si="14"/>
        <v>3</v>
      </c>
      <c r="G29" s="6">
        <f t="shared" si="15"/>
        <v>18.5</v>
      </c>
      <c r="H29">
        <f t="shared" si="2"/>
        <v>5</v>
      </c>
      <c r="I29">
        <f t="shared" si="3"/>
        <v>4</v>
      </c>
      <c r="J29">
        <f t="shared" si="4"/>
        <v>4</v>
      </c>
      <c r="K29">
        <f t="shared" si="5"/>
        <v>4</v>
      </c>
      <c r="L29">
        <f t="shared" si="6"/>
        <v>3</v>
      </c>
      <c r="M29">
        <f t="shared" si="7"/>
        <v>5</v>
      </c>
      <c r="N29">
        <f t="shared" si="8"/>
        <v>4</v>
      </c>
      <c r="O29">
        <f t="shared" si="9"/>
        <v>3</v>
      </c>
      <c r="P29">
        <f t="shared" si="10"/>
        <v>4</v>
      </c>
      <c r="Q29">
        <f t="shared" si="11"/>
        <v>4</v>
      </c>
    </row>
    <row r="30" spans="1:17" x14ac:dyDescent="0.25">
      <c r="A30">
        <v>1132</v>
      </c>
      <c r="B30" t="s">
        <v>55</v>
      </c>
      <c r="C30">
        <f t="shared" si="0"/>
        <v>14</v>
      </c>
      <c r="D30">
        <f t="shared" si="1"/>
        <v>14</v>
      </c>
      <c r="E30">
        <f t="shared" si="14"/>
        <v>0</v>
      </c>
      <c r="G30" s="6">
        <f t="shared" si="15"/>
        <v>14</v>
      </c>
      <c r="H30">
        <f t="shared" si="2"/>
        <v>5</v>
      </c>
      <c r="I30">
        <f t="shared" si="3"/>
        <v>4</v>
      </c>
      <c r="J30">
        <f t="shared" si="4"/>
        <v>3</v>
      </c>
      <c r="K30">
        <f t="shared" si="5"/>
        <v>3</v>
      </c>
      <c r="L30">
        <f t="shared" si="6"/>
        <v>3</v>
      </c>
      <c r="M30">
        <f t="shared" si="7"/>
        <v>3</v>
      </c>
      <c r="N30">
        <f t="shared" si="8"/>
        <v>3</v>
      </c>
      <c r="O30">
        <f t="shared" si="9"/>
        <v>2</v>
      </c>
      <c r="P30">
        <f t="shared" si="10"/>
        <v>3</v>
      </c>
      <c r="Q30">
        <f t="shared" si="11"/>
        <v>3</v>
      </c>
    </row>
    <row r="31" spans="1:17" x14ac:dyDescent="0.25">
      <c r="A31">
        <v>1102</v>
      </c>
      <c r="B31" t="s">
        <v>56</v>
      </c>
      <c r="C31">
        <f t="shared" si="0"/>
        <v>15</v>
      </c>
      <c r="D31">
        <f t="shared" si="1"/>
        <v>19</v>
      </c>
      <c r="E31">
        <f t="shared" si="14"/>
        <v>4</v>
      </c>
      <c r="G31" s="6">
        <f t="shared" si="15"/>
        <v>17</v>
      </c>
      <c r="H31">
        <f t="shared" si="2"/>
        <v>5</v>
      </c>
      <c r="I31">
        <f t="shared" si="3"/>
        <v>3</v>
      </c>
      <c r="J31">
        <f t="shared" si="4"/>
        <v>4</v>
      </c>
      <c r="K31">
        <f t="shared" si="5"/>
        <v>4</v>
      </c>
      <c r="L31">
        <f t="shared" si="6"/>
        <v>3</v>
      </c>
      <c r="M31">
        <f t="shared" si="7"/>
        <v>5</v>
      </c>
      <c r="N31">
        <f t="shared" si="8"/>
        <v>4</v>
      </c>
      <c r="O31">
        <f t="shared" si="9"/>
        <v>5</v>
      </c>
      <c r="P31">
        <f t="shared" si="10"/>
        <v>5</v>
      </c>
      <c r="Q31">
        <f t="shared" si="11"/>
        <v>4</v>
      </c>
    </row>
    <row r="32" spans="1:17" x14ac:dyDescent="0.25">
      <c r="A32">
        <v>1131</v>
      </c>
      <c r="B32" t="s">
        <v>57</v>
      </c>
      <c r="C32">
        <f t="shared" si="0"/>
        <v>13</v>
      </c>
      <c r="D32">
        <f t="shared" si="1"/>
        <v>17</v>
      </c>
      <c r="E32">
        <f t="shared" si="14"/>
        <v>4</v>
      </c>
      <c r="G32" s="6">
        <f t="shared" si="15"/>
        <v>15</v>
      </c>
      <c r="H32">
        <f t="shared" si="2"/>
        <v>5</v>
      </c>
      <c r="I32">
        <f t="shared" si="3"/>
        <v>3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5</v>
      </c>
      <c r="N32">
        <f t="shared" si="8"/>
        <v>4</v>
      </c>
      <c r="O32">
        <f t="shared" si="9"/>
        <v>3</v>
      </c>
      <c r="P32">
        <f t="shared" si="10"/>
        <v>3</v>
      </c>
      <c r="Q32">
        <f t="shared" si="11"/>
        <v>4</v>
      </c>
    </row>
    <row r="33" spans="1:17" x14ac:dyDescent="0.25">
      <c r="A33">
        <v>1122</v>
      </c>
      <c r="B33" t="s">
        <v>58</v>
      </c>
      <c r="C33">
        <f t="shared" si="0"/>
        <v>14</v>
      </c>
      <c r="D33">
        <f t="shared" si="1"/>
        <v>19</v>
      </c>
      <c r="E33">
        <f t="shared" si="14"/>
        <v>5</v>
      </c>
      <c r="G33" s="6">
        <f t="shared" si="15"/>
        <v>16.5</v>
      </c>
      <c r="H33">
        <f t="shared" si="2"/>
        <v>5</v>
      </c>
      <c r="I33">
        <f t="shared" si="3"/>
        <v>4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4</v>
      </c>
      <c r="N33">
        <f t="shared" si="8"/>
        <v>4</v>
      </c>
      <c r="O33">
        <f t="shared" si="9"/>
        <v>3</v>
      </c>
      <c r="P33">
        <f t="shared" si="10"/>
        <v>3</v>
      </c>
      <c r="Q33">
        <f t="shared" si="11"/>
        <v>4</v>
      </c>
    </row>
    <row r="34" spans="1:17" x14ac:dyDescent="0.25">
      <c r="A34">
        <v>1112</v>
      </c>
      <c r="B34" t="s">
        <v>59</v>
      </c>
      <c r="C34">
        <f t="shared" si="0"/>
        <v>11</v>
      </c>
      <c r="D34">
        <f t="shared" si="1"/>
        <v>10</v>
      </c>
      <c r="E34">
        <f t="shared" si="14"/>
        <v>1</v>
      </c>
      <c r="G34" s="6">
        <f t="shared" si="15"/>
        <v>10.5</v>
      </c>
      <c r="H34">
        <f t="shared" si="2"/>
        <v>5</v>
      </c>
      <c r="I34">
        <f t="shared" si="3"/>
        <v>4</v>
      </c>
      <c r="J34">
        <f t="shared" si="4"/>
        <v>3</v>
      </c>
      <c r="K34">
        <f t="shared" si="5"/>
        <v>3</v>
      </c>
      <c r="L34">
        <f t="shared" si="6"/>
        <v>2</v>
      </c>
      <c r="M34">
        <f t="shared" si="7"/>
        <v>3</v>
      </c>
      <c r="N34">
        <f t="shared" si="8"/>
        <v>2</v>
      </c>
      <c r="O34">
        <f t="shared" si="9"/>
        <v>2</v>
      </c>
      <c r="P34">
        <f t="shared" si="10"/>
        <v>3</v>
      </c>
      <c r="Q34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4"/>
  <sheetViews>
    <sheetView zoomScale="85" zoomScaleNormal="85" workbookViewId="0">
      <pane ySplit="1" topLeftCell="A2" activePane="bottomLeft" state="frozen"/>
      <selection pane="bottomLeft" activeCell="A2" sqref="A2:A34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33</v>
      </c>
      <c r="C2" s="10">
        <v>15</v>
      </c>
      <c r="D2" s="10">
        <v>5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35</v>
      </c>
      <c r="C3" s="10">
        <v>16</v>
      </c>
      <c r="D3" s="10">
        <v>5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39</v>
      </c>
      <c r="C4" s="10">
        <v>18</v>
      </c>
      <c r="D4" s="10">
        <v>5</v>
      </c>
      <c r="E4" s="10">
        <v>4</v>
      </c>
      <c r="F4" s="10">
        <v>4</v>
      </c>
      <c r="G4" s="10">
        <v>4</v>
      </c>
      <c r="H4" s="10">
        <v>4</v>
      </c>
    </row>
    <row r="5" spans="1:8" x14ac:dyDescent="0.25">
      <c r="A5" s="10" t="s">
        <v>30</v>
      </c>
      <c r="B5">
        <v>35</v>
      </c>
      <c r="C5" s="10">
        <v>16</v>
      </c>
      <c r="D5" s="10">
        <v>5</v>
      </c>
      <c r="E5" s="10">
        <v>4</v>
      </c>
      <c r="F5" s="10">
        <v>3</v>
      </c>
      <c r="G5" s="10">
        <v>3</v>
      </c>
      <c r="H5" s="10">
        <v>4</v>
      </c>
    </row>
    <row r="6" spans="1:8" x14ac:dyDescent="0.25">
      <c r="A6" s="10" t="s">
        <v>31</v>
      </c>
      <c r="B6">
        <v>35</v>
      </c>
      <c r="C6" s="10">
        <v>16</v>
      </c>
      <c r="D6" s="10">
        <v>5</v>
      </c>
      <c r="E6" s="10">
        <v>3</v>
      </c>
      <c r="F6" s="10">
        <v>3</v>
      </c>
      <c r="G6" s="10">
        <v>4</v>
      </c>
      <c r="H6" s="10">
        <v>4</v>
      </c>
    </row>
    <row r="7" spans="1:8" x14ac:dyDescent="0.25">
      <c r="A7" s="10" t="s">
        <v>32</v>
      </c>
      <c r="B7">
        <v>31</v>
      </c>
      <c r="C7" s="10">
        <v>13</v>
      </c>
      <c r="D7" s="10">
        <v>5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36</v>
      </c>
      <c r="C8" s="10">
        <v>16</v>
      </c>
      <c r="D8" s="10">
        <v>5</v>
      </c>
      <c r="E8" s="10">
        <v>4</v>
      </c>
      <c r="F8" s="10">
        <v>3</v>
      </c>
      <c r="G8" s="10">
        <v>4</v>
      </c>
      <c r="H8" s="10">
        <v>4</v>
      </c>
    </row>
    <row r="9" spans="1:8" x14ac:dyDescent="0.25">
      <c r="A9" s="10" t="s">
        <v>34</v>
      </c>
      <c r="B9">
        <v>38</v>
      </c>
      <c r="C9" s="10">
        <v>18</v>
      </c>
      <c r="D9" s="10">
        <v>5</v>
      </c>
      <c r="E9" s="10">
        <v>4</v>
      </c>
      <c r="F9" s="10">
        <v>4</v>
      </c>
      <c r="G9" s="10">
        <v>4</v>
      </c>
      <c r="H9" s="10">
        <v>3</v>
      </c>
    </row>
    <row r="10" spans="1:8" x14ac:dyDescent="0.25">
      <c r="A10" s="10" t="s">
        <v>35</v>
      </c>
      <c r="B10">
        <v>34</v>
      </c>
      <c r="C10" s="10">
        <v>15</v>
      </c>
      <c r="D10" s="10">
        <v>5</v>
      </c>
      <c r="E10" s="10">
        <v>4</v>
      </c>
      <c r="F10" s="10">
        <v>3</v>
      </c>
      <c r="G10" s="10">
        <v>3</v>
      </c>
      <c r="H10" s="10">
        <v>4</v>
      </c>
    </row>
    <row r="11" spans="1:8" x14ac:dyDescent="0.25">
      <c r="A11" s="10" t="s">
        <v>36</v>
      </c>
      <c r="B11">
        <v>39</v>
      </c>
      <c r="C11" s="10">
        <v>18</v>
      </c>
      <c r="D11" s="10">
        <v>5</v>
      </c>
      <c r="E11" s="10">
        <v>4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33</v>
      </c>
      <c r="C12" s="10">
        <v>15</v>
      </c>
      <c r="D12" s="10">
        <v>5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37</v>
      </c>
      <c r="C13" s="10">
        <v>17</v>
      </c>
      <c r="D13" s="10">
        <v>5</v>
      </c>
      <c r="E13" s="10">
        <v>4</v>
      </c>
      <c r="F13" s="10">
        <v>3</v>
      </c>
      <c r="G13" s="10">
        <v>4</v>
      </c>
      <c r="H13" s="10">
        <v>4</v>
      </c>
    </row>
    <row r="14" spans="1:8" x14ac:dyDescent="0.25">
      <c r="A14" s="10" t="s">
        <v>39</v>
      </c>
      <c r="B14">
        <v>32</v>
      </c>
      <c r="C14" s="10">
        <v>14</v>
      </c>
      <c r="D14" s="10">
        <v>5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32</v>
      </c>
      <c r="C15" s="10">
        <v>14</v>
      </c>
      <c r="D15" s="10">
        <v>5</v>
      </c>
      <c r="E15" s="10">
        <v>3</v>
      </c>
      <c r="F15" s="10">
        <v>4</v>
      </c>
      <c r="G15" s="10">
        <v>3</v>
      </c>
      <c r="H15" s="10">
        <v>3</v>
      </c>
    </row>
    <row r="16" spans="1:8" x14ac:dyDescent="0.25">
      <c r="A16" s="10" t="s">
        <v>41</v>
      </c>
      <c r="B16">
        <v>33</v>
      </c>
      <c r="C16" s="10">
        <v>15</v>
      </c>
      <c r="D16" s="10">
        <v>5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36</v>
      </c>
      <c r="C17" s="10">
        <v>17</v>
      </c>
      <c r="D17" s="10">
        <v>5</v>
      </c>
      <c r="E17" s="10">
        <v>4</v>
      </c>
      <c r="F17" s="10">
        <v>3</v>
      </c>
      <c r="G17" s="10">
        <v>3</v>
      </c>
      <c r="H17" s="10">
        <v>4</v>
      </c>
    </row>
    <row r="18" spans="1:8" x14ac:dyDescent="0.25">
      <c r="A18" s="10" t="s">
        <v>43</v>
      </c>
      <c r="B18">
        <v>34</v>
      </c>
      <c r="C18" s="10">
        <v>16</v>
      </c>
      <c r="D18" s="10">
        <v>5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31</v>
      </c>
      <c r="C19" s="10">
        <v>14</v>
      </c>
      <c r="D19" s="10">
        <v>5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36</v>
      </c>
      <c r="C20" s="10">
        <v>17</v>
      </c>
      <c r="D20" s="10">
        <v>5</v>
      </c>
      <c r="E20" s="10">
        <v>4</v>
      </c>
      <c r="F20" s="10">
        <v>3</v>
      </c>
      <c r="G20" s="10">
        <v>4</v>
      </c>
      <c r="H20" s="10">
        <v>3</v>
      </c>
    </row>
    <row r="21" spans="1:8" x14ac:dyDescent="0.25">
      <c r="A21" s="10" t="s">
        <v>46</v>
      </c>
      <c r="B21">
        <v>32</v>
      </c>
      <c r="C21" s="10">
        <v>14</v>
      </c>
      <c r="D21" s="10">
        <v>5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30</v>
      </c>
      <c r="C22" s="10">
        <v>13</v>
      </c>
      <c r="D22" s="10">
        <v>5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34</v>
      </c>
      <c r="C23" s="10">
        <v>15</v>
      </c>
      <c r="D23" s="10">
        <v>5</v>
      </c>
      <c r="E23" s="10">
        <v>4</v>
      </c>
      <c r="F23" s="10">
        <v>3</v>
      </c>
      <c r="G23" s="10">
        <v>3</v>
      </c>
      <c r="H23" s="10">
        <v>4</v>
      </c>
    </row>
    <row r="24" spans="1:8" x14ac:dyDescent="0.25">
      <c r="A24" s="10" t="s">
        <v>49</v>
      </c>
      <c r="B24">
        <v>35</v>
      </c>
      <c r="C24" s="10">
        <v>16</v>
      </c>
      <c r="D24" s="10">
        <v>5</v>
      </c>
      <c r="E24" s="10">
        <v>3</v>
      </c>
      <c r="F24" s="10">
        <v>3</v>
      </c>
      <c r="G24" s="10">
        <v>4</v>
      </c>
      <c r="H24" s="10">
        <v>4</v>
      </c>
    </row>
    <row r="25" spans="1:8" x14ac:dyDescent="0.25">
      <c r="A25" s="10" t="s">
        <v>50</v>
      </c>
      <c r="B25">
        <v>33</v>
      </c>
      <c r="C25" s="10">
        <v>14</v>
      </c>
      <c r="D25" s="10">
        <v>5</v>
      </c>
      <c r="E25" s="10">
        <v>4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33</v>
      </c>
      <c r="C26" s="10">
        <v>15</v>
      </c>
      <c r="D26" s="10">
        <v>5</v>
      </c>
      <c r="E26" s="10">
        <v>3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35</v>
      </c>
      <c r="C27" s="10">
        <v>16</v>
      </c>
      <c r="D27" s="10">
        <v>5</v>
      </c>
      <c r="E27" s="10">
        <v>4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35</v>
      </c>
      <c r="C28" s="10">
        <v>16</v>
      </c>
      <c r="D28" s="10">
        <v>5</v>
      </c>
      <c r="E28" s="10">
        <v>4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37</v>
      </c>
      <c r="C29" s="10">
        <v>17</v>
      </c>
      <c r="D29" s="10">
        <v>5</v>
      </c>
      <c r="E29" s="10">
        <v>4</v>
      </c>
      <c r="F29" s="10">
        <v>4</v>
      </c>
      <c r="G29" s="10">
        <v>4</v>
      </c>
      <c r="H29" s="10">
        <v>3</v>
      </c>
    </row>
    <row r="30" spans="1:8" x14ac:dyDescent="0.25">
      <c r="A30" s="10" t="s">
        <v>55</v>
      </c>
      <c r="B30">
        <v>32</v>
      </c>
      <c r="C30" s="10">
        <v>14</v>
      </c>
      <c r="D30" s="10">
        <v>5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34</v>
      </c>
      <c r="C31" s="10">
        <v>15</v>
      </c>
      <c r="D31" s="10">
        <v>5</v>
      </c>
      <c r="E31" s="10">
        <v>3</v>
      </c>
      <c r="F31" s="10">
        <v>4</v>
      </c>
      <c r="G31" s="10">
        <v>4</v>
      </c>
      <c r="H31" s="10">
        <v>3</v>
      </c>
    </row>
    <row r="32" spans="1:8" x14ac:dyDescent="0.25">
      <c r="A32" s="10" t="s">
        <v>57</v>
      </c>
      <c r="B32">
        <v>30</v>
      </c>
      <c r="C32" s="10">
        <v>13</v>
      </c>
      <c r="D32" s="10">
        <v>5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32</v>
      </c>
      <c r="C33" s="10">
        <v>14</v>
      </c>
      <c r="D33" s="10">
        <v>5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28</v>
      </c>
      <c r="C34" s="10">
        <v>11</v>
      </c>
      <c r="D34" s="10">
        <v>5</v>
      </c>
      <c r="E34" s="10">
        <v>4</v>
      </c>
      <c r="F34" s="10">
        <v>3</v>
      </c>
      <c r="G34" s="10">
        <v>3</v>
      </c>
      <c r="H34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4"/>
  <sheetViews>
    <sheetView zoomScale="85" zoomScaleNormal="85" workbookViewId="0">
      <pane ySplit="1" topLeftCell="A2" activePane="bottomLeft" state="frozen"/>
      <selection pane="bottomLeft" activeCell="A2" sqref="A2:H34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25</v>
      </c>
      <c r="C2" s="10">
        <v>12</v>
      </c>
      <c r="D2" s="10">
        <v>2</v>
      </c>
      <c r="E2" s="10">
        <v>3</v>
      </c>
      <c r="F2" s="10">
        <v>2</v>
      </c>
      <c r="G2" s="10">
        <v>3</v>
      </c>
      <c r="H2" s="10">
        <v>3</v>
      </c>
    </row>
    <row r="3" spans="1:8" x14ac:dyDescent="0.25">
      <c r="A3" s="10" t="s">
        <v>28</v>
      </c>
      <c r="B3">
        <v>31</v>
      </c>
      <c r="C3" s="10">
        <v>15</v>
      </c>
      <c r="D3" s="10">
        <v>4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37</v>
      </c>
      <c r="C4" s="10">
        <v>18</v>
      </c>
      <c r="D4" s="10">
        <v>4</v>
      </c>
      <c r="E4" s="10">
        <v>4</v>
      </c>
      <c r="F4" s="10">
        <v>4</v>
      </c>
      <c r="G4" s="10">
        <v>4</v>
      </c>
      <c r="H4" s="10">
        <v>3</v>
      </c>
    </row>
    <row r="5" spans="1:8" x14ac:dyDescent="0.25">
      <c r="A5" s="10" t="s">
        <v>30</v>
      </c>
      <c r="B5">
        <v>36</v>
      </c>
      <c r="C5" s="10">
        <v>18</v>
      </c>
      <c r="D5" s="10">
        <v>4</v>
      </c>
      <c r="E5" s="10">
        <v>4</v>
      </c>
      <c r="F5" s="10">
        <v>3</v>
      </c>
      <c r="G5" s="10">
        <v>3</v>
      </c>
      <c r="H5" s="10">
        <v>4</v>
      </c>
    </row>
    <row r="6" spans="1:8" x14ac:dyDescent="0.25">
      <c r="A6" s="10" t="s">
        <v>31</v>
      </c>
      <c r="B6">
        <v>34</v>
      </c>
      <c r="C6" s="10">
        <v>17</v>
      </c>
      <c r="D6" s="10">
        <v>4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37</v>
      </c>
      <c r="C7" s="10">
        <v>19</v>
      </c>
      <c r="D7" s="10">
        <v>4</v>
      </c>
      <c r="E7" s="10">
        <v>4</v>
      </c>
      <c r="F7" s="10">
        <v>3</v>
      </c>
      <c r="G7" s="10">
        <v>3</v>
      </c>
      <c r="H7" s="10">
        <v>4</v>
      </c>
    </row>
    <row r="8" spans="1:8" x14ac:dyDescent="0.25">
      <c r="A8" s="10" t="s">
        <v>33</v>
      </c>
      <c r="B8">
        <v>44</v>
      </c>
      <c r="C8" s="10">
        <v>22</v>
      </c>
      <c r="D8" s="10">
        <v>5</v>
      </c>
      <c r="E8" s="10">
        <v>5</v>
      </c>
      <c r="F8" s="10">
        <v>4</v>
      </c>
      <c r="G8" s="10">
        <v>4</v>
      </c>
      <c r="H8" s="10">
        <v>4</v>
      </c>
    </row>
    <row r="9" spans="1:8" x14ac:dyDescent="0.25">
      <c r="A9" s="10" t="s">
        <v>34</v>
      </c>
      <c r="B9">
        <v>41</v>
      </c>
      <c r="C9" s="10">
        <v>19</v>
      </c>
      <c r="D9" s="10">
        <v>5</v>
      </c>
      <c r="E9" s="10">
        <v>5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34</v>
      </c>
      <c r="C10" s="10">
        <v>17</v>
      </c>
      <c r="D10" s="10">
        <v>4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48</v>
      </c>
      <c r="C11" s="10">
        <v>23</v>
      </c>
      <c r="D11" s="10">
        <v>5</v>
      </c>
      <c r="E11" s="10">
        <v>5</v>
      </c>
      <c r="F11" s="10">
        <v>5</v>
      </c>
      <c r="G11" s="10">
        <v>5</v>
      </c>
      <c r="H11" s="10">
        <v>5</v>
      </c>
    </row>
    <row r="12" spans="1:8" x14ac:dyDescent="0.25">
      <c r="A12" s="10" t="s">
        <v>37</v>
      </c>
      <c r="B12">
        <v>36</v>
      </c>
      <c r="C12" s="10">
        <v>18</v>
      </c>
      <c r="D12" s="10">
        <v>4</v>
      </c>
      <c r="E12" s="10">
        <v>4</v>
      </c>
      <c r="F12" s="10">
        <v>3</v>
      </c>
      <c r="G12" s="10">
        <v>3</v>
      </c>
      <c r="H12" s="10">
        <v>4</v>
      </c>
    </row>
    <row r="13" spans="1:8" x14ac:dyDescent="0.25">
      <c r="A13" s="10" t="s">
        <v>38</v>
      </c>
      <c r="B13">
        <v>37</v>
      </c>
      <c r="C13" s="10">
        <v>18</v>
      </c>
      <c r="D13" s="10">
        <v>4</v>
      </c>
      <c r="E13" s="10">
        <v>4</v>
      </c>
      <c r="F13" s="10">
        <v>3</v>
      </c>
      <c r="G13" s="10">
        <v>4</v>
      </c>
      <c r="H13" s="10">
        <v>4</v>
      </c>
    </row>
    <row r="14" spans="1:8" x14ac:dyDescent="0.25">
      <c r="A14" s="10" t="s">
        <v>39</v>
      </c>
      <c r="B14">
        <v>35</v>
      </c>
      <c r="C14" s="10">
        <v>18</v>
      </c>
      <c r="D14" s="10">
        <v>4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34</v>
      </c>
      <c r="C15" s="10">
        <v>17</v>
      </c>
      <c r="D15" s="10">
        <v>4</v>
      </c>
      <c r="E15" s="10">
        <v>3</v>
      </c>
      <c r="F15" s="10">
        <v>3</v>
      </c>
      <c r="G15" s="10">
        <v>3</v>
      </c>
      <c r="H15" s="10">
        <v>4</v>
      </c>
    </row>
    <row r="16" spans="1:8" x14ac:dyDescent="0.25">
      <c r="A16" s="10" t="s">
        <v>41</v>
      </c>
      <c r="B16">
        <v>32</v>
      </c>
      <c r="C16" s="10">
        <v>15</v>
      </c>
      <c r="D16" s="10">
        <v>4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33</v>
      </c>
      <c r="C17" s="10">
        <v>16</v>
      </c>
      <c r="D17" s="10">
        <v>4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34</v>
      </c>
      <c r="C18" s="10">
        <v>17</v>
      </c>
      <c r="D18" s="10">
        <v>4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38</v>
      </c>
      <c r="C19" s="10">
        <v>18</v>
      </c>
      <c r="D19" s="10">
        <v>4</v>
      </c>
      <c r="E19" s="10">
        <v>4</v>
      </c>
      <c r="F19" s="10">
        <v>4</v>
      </c>
      <c r="G19" s="10">
        <v>4</v>
      </c>
      <c r="H19" s="10">
        <v>4</v>
      </c>
    </row>
    <row r="20" spans="1:8" x14ac:dyDescent="0.25">
      <c r="A20" s="10" t="s">
        <v>45</v>
      </c>
      <c r="B20">
        <v>43</v>
      </c>
      <c r="C20" s="10">
        <v>21</v>
      </c>
      <c r="D20" s="10">
        <v>5</v>
      </c>
      <c r="E20" s="10">
        <v>5</v>
      </c>
      <c r="F20" s="10">
        <v>4</v>
      </c>
      <c r="G20" s="10">
        <v>4</v>
      </c>
      <c r="H20" s="10">
        <v>4</v>
      </c>
    </row>
    <row r="21" spans="1:8" x14ac:dyDescent="0.25">
      <c r="A21" s="10" t="s">
        <v>46</v>
      </c>
      <c r="B21">
        <v>40</v>
      </c>
      <c r="C21" s="10">
        <v>20</v>
      </c>
      <c r="D21" s="10">
        <v>5</v>
      </c>
      <c r="E21" s="10">
        <v>5</v>
      </c>
      <c r="F21" s="10">
        <v>3</v>
      </c>
      <c r="G21" s="10">
        <v>3</v>
      </c>
      <c r="H21" s="10">
        <v>4</v>
      </c>
    </row>
    <row r="22" spans="1:8" x14ac:dyDescent="0.25">
      <c r="A22" s="10" t="s">
        <v>47</v>
      </c>
      <c r="B22">
        <v>40</v>
      </c>
      <c r="C22" s="10">
        <v>20</v>
      </c>
      <c r="D22" s="10">
        <v>5</v>
      </c>
      <c r="E22" s="10">
        <v>5</v>
      </c>
      <c r="F22" s="10">
        <v>3</v>
      </c>
      <c r="G22" s="10">
        <v>3</v>
      </c>
      <c r="H22" s="10">
        <v>4</v>
      </c>
    </row>
    <row r="23" spans="1:8" x14ac:dyDescent="0.25">
      <c r="A23" s="10" t="s">
        <v>48</v>
      </c>
      <c r="B23">
        <v>36</v>
      </c>
      <c r="C23" s="10">
        <v>18</v>
      </c>
      <c r="D23" s="10">
        <v>4</v>
      </c>
      <c r="E23" s="10">
        <v>4</v>
      </c>
      <c r="F23" s="10">
        <v>3</v>
      </c>
      <c r="G23" s="10">
        <v>3</v>
      </c>
      <c r="H23" s="10">
        <v>4</v>
      </c>
    </row>
    <row r="24" spans="1:8" x14ac:dyDescent="0.25">
      <c r="A24" s="10" t="s">
        <v>49</v>
      </c>
      <c r="B24">
        <v>42</v>
      </c>
      <c r="C24" s="10">
        <v>20</v>
      </c>
      <c r="D24" s="10">
        <v>5</v>
      </c>
      <c r="E24" s="10">
        <v>5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45</v>
      </c>
      <c r="C25" s="10">
        <v>22</v>
      </c>
      <c r="D25" s="10">
        <v>5</v>
      </c>
      <c r="E25" s="10">
        <v>5</v>
      </c>
      <c r="F25" s="10">
        <v>4</v>
      </c>
      <c r="G25" s="10">
        <v>5</v>
      </c>
      <c r="H25" s="10">
        <v>4</v>
      </c>
    </row>
    <row r="26" spans="1:8" x14ac:dyDescent="0.25">
      <c r="A26" s="10" t="s">
        <v>51</v>
      </c>
      <c r="B26">
        <v>47</v>
      </c>
      <c r="C26" s="10">
        <v>22</v>
      </c>
      <c r="D26" s="10">
        <v>5</v>
      </c>
      <c r="E26" s="10">
        <v>5</v>
      </c>
      <c r="F26" s="10">
        <v>5</v>
      </c>
      <c r="G26" s="10">
        <v>5</v>
      </c>
      <c r="H26" s="10">
        <v>5</v>
      </c>
    </row>
    <row r="27" spans="1:8" x14ac:dyDescent="0.25">
      <c r="A27" s="10" t="s">
        <v>52</v>
      </c>
      <c r="B27">
        <v>40</v>
      </c>
      <c r="C27" s="10">
        <v>20</v>
      </c>
      <c r="D27" s="10">
        <v>5</v>
      </c>
      <c r="E27" s="10">
        <v>5</v>
      </c>
      <c r="F27" s="10">
        <v>3</v>
      </c>
      <c r="G27" s="10">
        <v>3</v>
      </c>
      <c r="H27" s="10">
        <v>4</v>
      </c>
    </row>
    <row r="28" spans="1:8" x14ac:dyDescent="0.25">
      <c r="A28" s="10" t="s">
        <v>53</v>
      </c>
      <c r="B28">
        <v>40</v>
      </c>
      <c r="C28" s="10">
        <v>19</v>
      </c>
      <c r="D28" s="10">
        <v>5</v>
      </c>
      <c r="E28" s="10">
        <v>5</v>
      </c>
      <c r="F28" s="10">
        <v>3</v>
      </c>
      <c r="G28" s="10">
        <v>4</v>
      </c>
      <c r="H28" s="10">
        <v>4</v>
      </c>
    </row>
    <row r="29" spans="1:8" x14ac:dyDescent="0.25">
      <c r="A29" s="10" t="s">
        <v>54</v>
      </c>
      <c r="B29">
        <v>40</v>
      </c>
      <c r="C29" s="10">
        <v>20</v>
      </c>
      <c r="D29" s="10">
        <v>5</v>
      </c>
      <c r="E29" s="10">
        <v>4</v>
      </c>
      <c r="F29" s="10">
        <v>3</v>
      </c>
      <c r="G29" s="10">
        <v>4</v>
      </c>
      <c r="H29" s="10">
        <v>4</v>
      </c>
    </row>
    <row r="30" spans="1:8" x14ac:dyDescent="0.25">
      <c r="A30" s="10" t="s">
        <v>55</v>
      </c>
      <c r="B30">
        <v>28</v>
      </c>
      <c r="C30" s="10">
        <v>14</v>
      </c>
      <c r="D30" s="10">
        <v>3</v>
      </c>
      <c r="E30" s="10">
        <v>3</v>
      </c>
      <c r="F30" s="10">
        <v>2</v>
      </c>
      <c r="G30" s="10">
        <v>3</v>
      </c>
      <c r="H30" s="10">
        <v>3</v>
      </c>
    </row>
    <row r="31" spans="1:8" x14ac:dyDescent="0.25">
      <c r="A31" s="10" t="s">
        <v>56</v>
      </c>
      <c r="B31">
        <v>42</v>
      </c>
      <c r="C31" s="10">
        <v>19</v>
      </c>
      <c r="D31" s="10">
        <v>5</v>
      </c>
      <c r="E31" s="10">
        <v>4</v>
      </c>
      <c r="F31" s="10">
        <v>5</v>
      </c>
      <c r="G31" s="10">
        <v>5</v>
      </c>
      <c r="H31" s="10">
        <v>4</v>
      </c>
    </row>
    <row r="32" spans="1:8" x14ac:dyDescent="0.25">
      <c r="A32" s="10" t="s">
        <v>57</v>
      </c>
      <c r="B32">
        <v>36</v>
      </c>
      <c r="C32" s="10">
        <v>17</v>
      </c>
      <c r="D32" s="10">
        <v>5</v>
      </c>
      <c r="E32" s="10">
        <v>4</v>
      </c>
      <c r="F32" s="10">
        <v>3</v>
      </c>
      <c r="G32" s="10">
        <v>3</v>
      </c>
      <c r="H32" s="10">
        <v>4</v>
      </c>
    </row>
    <row r="33" spans="1:8" x14ac:dyDescent="0.25">
      <c r="A33" s="10" t="s">
        <v>58</v>
      </c>
      <c r="B33">
        <v>37</v>
      </c>
      <c r="C33" s="10">
        <v>19</v>
      </c>
      <c r="D33" s="10">
        <v>4</v>
      </c>
      <c r="E33" s="10">
        <v>4</v>
      </c>
      <c r="F33" s="10">
        <v>3</v>
      </c>
      <c r="G33" s="10">
        <v>3</v>
      </c>
      <c r="H33" s="10">
        <v>4</v>
      </c>
    </row>
    <row r="34" spans="1:8" x14ac:dyDescent="0.25">
      <c r="A34" s="10" t="s">
        <v>59</v>
      </c>
      <c r="B34">
        <v>22</v>
      </c>
      <c r="C34" s="10">
        <v>10</v>
      </c>
      <c r="D34" s="10">
        <v>3</v>
      </c>
      <c r="E34" s="10">
        <v>2</v>
      </c>
      <c r="F34" s="10">
        <v>2</v>
      </c>
      <c r="G34" s="10">
        <v>3</v>
      </c>
      <c r="H34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5053-B3DE-4D09-BA93-8612E896578A}">
  <dimension ref="A1:H34"/>
  <sheetViews>
    <sheetView topLeftCell="A2" workbookViewId="0">
      <selection activeCell="A2" sqref="A2:H34"/>
    </sheetView>
  </sheetViews>
  <sheetFormatPr defaultRowHeight="16.5" x14ac:dyDescent="0.25"/>
  <cols>
    <col min="1" max="1" width="1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33</v>
      </c>
      <c r="C2" s="10">
        <v>15</v>
      </c>
      <c r="D2" s="10">
        <v>5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35</v>
      </c>
      <c r="C3" s="10">
        <v>16</v>
      </c>
      <c r="D3" s="10">
        <v>5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39</v>
      </c>
      <c r="C4" s="10">
        <v>18</v>
      </c>
      <c r="D4" s="10">
        <v>5</v>
      </c>
      <c r="E4" s="10">
        <v>4</v>
      </c>
      <c r="F4" s="10">
        <v>4</v>
      </c>
      <c r="G4" s="10">
        <v>4</v>
      </c>
      <c r="H4" s="10">
        <v>4</v>
      </c>
    </row>
    <row r="5" spans="1:8" x14ac:dyDescent="0.25">
      <c r="A5" s="10" t="s">
        <v>30</v>
      </c>
      <c r="B5">
        <v>35</v>
      </c>
      <c r="C5" s="10">
        <v>16</v>
      </c>
      <c r="D5" s="10">
        <v>5</v>
      </c>
      <c r="E5" s="10">
        <v>4</v>
      </c>
      <c r="F5" s="10">
        <v>3</v>
      </c>
      <c r="G5" s="10">
        <v>3</v>
      </c>
      <c r="H5" s="10">
        <v>4</v>
      </c>
    </row>
    <row r="6" spans="1:8" x14ac:dyDescent="0.25">
      <c r="A6" s="10" t="s">
        <v>31</v>
      </c>
      <c r="B6">
        <v>35</v>
      </c>
      <c r="C6" s="10">
        <v>16</v>
      </c>
      <c r="D6" s="10">
        <v>5</v>
      </c>
      <c r="E6" s="10">
        <v>3</v>
      </c>
      <c r="F6" s="10">
        <v>3</v>
      </c>
      <c r="G6" s="10">
        <v>4</v>
      </c>
      <c r="H6" s="10">
        <v>4</v>
      </c>
    </row>
    <row r="7" spans="1:8" x14ac:dyDescent="0.25">
      <c r="A7" s="10" t="s">
        <v>32</v>
      </c>
      <c r="B7">
        <v>31</v>
      </c>
      <c r="C7" s="10">
        <v>13</v>
      </c>
      <c r="D7" s="10">
        <v>5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36</v>
      </c>
      <c r="C8" s="10">
        <v>16</v>
      </c>
      <c r="D8" s="10">
        <v>5</v>
      </c>
      <c r="E8" s="10">
        <v>4</v>
      </c>
      <c r="F8" s="10">
        <v>3</v>
      </c>
      <c r="G8" s="10">
        <v>4</v>
      </c>
      <c r="H8" s="10">
        <v>4</v>
      </c>
    </row>
    <row r="9" spans="1:8" x14ac:dyDescent="0.25">
      <c r="A9" s="10" t="s">
        <v>34</v>
      </c>
      <c r="B9">
        <v>38</v>
      </c>
      <c r="C9" s="10">
        <v>18</v>
      </c>
      <c r="D9" s="10">
        <v>5</v>
      </c>
      <c r="E9" s="10">
        <v>4</v>
      </c>
      <c r="F9" s="10">
        <v>4</v>
      </c>
      <c r="G9" s="10">
        <v>4</v>
      </c>
      <c r="H9" s="10">
        <v>3</v>
      </c>
    </row>
    <row r="10" spans="1:8" x14ac:dyDescent="0.25">
      <c r="A10" s="10" t="s">
        <v>35</v>
      </c>
      <c r="B10">
        <v>34</v>
      </c>
      <c r="C10" s="10">
        <v>15</v>
      </c>
      <c r="D10" s="10">
        <v>5</v>
      </c>
      <c r="E10" s="10">
        <v>4</v>
      </c>
      <c r="F10" s="10">
        <v>3</v>
      </c>
      <c r="G10" s="10">
        <v>3</v>
      </c>
      <c r="H10" s="10">
        <v>4</v>
      </c>
    </row>
    <row r="11" spans="1:8" x14ac:dyDescent="0.25">
      <c r="A11" s="10" t="s">
        <v>36</v>
      </c>
      <c r="B11">
        <v>39</v>
      </c>
      <c r="C11" s="10">
        <v>18</v>
      </c>
      <c r="D11" s="10">
        <v>5</v>
      </c>
      <c r="E11" s="10">
        <v>4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33</v>
      </c>
      <c r="C12" s="10">
        <v>15</v>
      </c>
      <c r="D12" s="10">
        <v>5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37</v>
      </c>
      <c r="C13" s="10">
        <v>17</v>
      </c>
      <c r="D13" s="10">
        <v>5</v>
      </c>
      <c r="E13" s="10">
        <v>4</v>
      </c>
      <c r="F13" s="10">
        <v>3</v>
      </c>
      <c r="G13" s="10">
        <v>4</v>
      </c>
      <c r="H13" s="10">
        <v>4</v>
      </c>
    </row>
    <row r="14" spans="1:8" x14ac:dyDescent="0.25">
      <c r="A14" s="10" t="s">
        <v>39</v>
      </c>
      <c r="B14">
        <v>32</v>
      </c>
      <c r="C14" s="10">
        <v>14</v>
      </c>
      <c r="D14" s="10">
        <v>5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32</v>
      </c>
      <c r="C15" s="10">
        <v>14</v>
      </c>
      <c r="D15" s="10">
        <v>5</v>
      </c>
      <c r="E15" s="10">
        <v>3</v>
      </c>
      <c r="F15" s="10">
        <v>4</v>
      </c>
      <c r="G15" s="10">
        <v>3</v>
      </c>
      <c r="H15" s="10">
        <v>3</v>
      </c>
    </row>
    <row r="16" spans="1:8" x14ac:dyDescent="0.25">
      <c r="A16" s="10" t="s">
        <v>41</v>
      </c>
      <c r="B16">
        <v>33</v>
      </c>
      <c r="C16" s="10">
        <v>15</v>
      </c>
      <c r="D16" s="10">
        <v>5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36</v>
      </c>
      <c r="C17" s="10">
        <v>17</v>
      </c>
      <c r="D17" s="10">
        <v>5</v>
      </c>
      <c r="E17" s="10">
        <v>4</v>
      </c>
      <c r="F17" s="10">
        <v>3</v>
      </c>
      <c r="G17" s="10">
        <v>3</v>
      </c>
      <c r="H17" s="10">
        <v>4</v>
      </c>
    </row>
    <row r="18" spans="1:8" x14ac:dyDescent="0.25">
      <c r="A18" s="10" t="s">
        <v>43</v>
      </c>
      <c r="B18">
        <v>34</v>
      </c>
      <c r="C18" s="10">
        <v>16</v>
      </c>
      <c r="D18" s="10">
        <v>5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31</v>
      </c>
      <c r="C19" s="10">
        <v>14</v>
      </c>
      <c r="D19" s="10">
        <v>5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36</v>
      </c>
      <c r="C20" s="10">
        <v>17</v>
      </c>
      <c r="D20" s="10">
        <v>5</v>
      </c>
      <c r="E20" s="10">
        <v>4</v>
      </c>
      <c r="F20" s="10">
        <v>3</v>
      </c>
      <c r="G20" s="10">
        <v>4</v>
      </c>
      <c r="H20" s="10">
        <v>3</v>
      </c>
    </row>
    <row r="21" spans="1:8" x14ac:dyDescent="0.25">
      <c r="A21" s="10" t="s">
        <v>46</v>
      </c>
      <c r="B21">
        <v>32</v>
      </c>
      <c r="C21" s="10">
        <v>14</v>
      </c>
      <c r="D21" s="10">
        <v>5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30</v>
      </c>
      <c r="C22" s="10">
        <v>13</v>
      </c>
      <c r="D22" s="10">
        <v>5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34</v>
      </c>
      <c r="C23" s="10">
        <v>15</v>
      </c>
      <c r="D23" s="10">
        <v>5</v>
      </c>
      <c r="E23" s="10">
        <v>4</v>
      </c>
      <c r="F23" s="10">
        <v>3</v>
      </c>
      <c r="G23" s="10">
        <v>3</v>
      </c>
      <c r="H23" s="10">
        <v>4</v>
      </c>
    </row>
    <row r="24" spans="1:8" x14ac:dyDescent="0.25">
      <c r="A24" s="10" t="s">
        <v>49</v>
      </c>
      <c r="B24">
        <v>35</v>
      </c>
      <c r="C24" s="10">
        <v>16</v>
      </c>
      <c r="D24" s="10">
        <v>5</v>
      </c>
      <c r="E24" s="10">
        <v>3</v>
      </c>
      <c r="F24" s="10">
        <v>3</v>
      </c>
      <c r="G24" s="10">
        <v>4</v>
      </c>
      <c r="H24" s="10">
        <v>4</v>
      </c>
    </row>
    <row r="25" spans="1:8" x14ac:dyDescent="0.25">
      <c r="A25" s="10" t="s">
        <v>50</v>
      </c>
      <c r="B25">
        <v>33</v>
      </c>
      <c r="C25" s="10">
        <v>14</v>
      </c>
      <c r="D25" s="10">
        <v>5</v>
      </c>
      <c r="E25" s="10">
        <v>4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33</v>
      </c>
      <c r="C26" s="10">
        <v>15</v>
      </c>
      <c r="D26" s="10">
        <v>5</v>
      </c>
      <c r="E26" s="10">
        <v>3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35</v>
      </c>
      <c r="C27" s="10">
        <v>16</v>
      </c>
      <c r="D27" s="10">
        <v>5</v>
      </c>
      <c r="E27" s="10">
        <v>4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35</v>
      </c>
      <c r="C28" s="10">
        <v>16</v>
      </c>
      <c r="D28" s="10">
        <v>5</v>
      </c>
      <c r="E28" s="10">
        <v>4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37</v>
      </c>
      <c r="C29" s="10">
        <v>17</v>
      </c>
      <c r="D29" s="10">
        <v>5</v>
      </c>
      <c r="E29" s="10">
        <v>4</v>
      </c>
      <c r="F29" s="10">
        <v>4</v>
      </c>
      <c r="G29" s="10">
        <v>4</v>
      </c>
      <c r="H29" s="10">
        <v>3</v>
      </c>
    </row>
    <row r="30" spans="1:8" x14ac:dyDescent="0.25">
      <c r="A30" s="10" t="s">
        <v>55</v>
      </c>
      <c r="B30">
        <v>32</v>
      </c>
      <c r="C30" s="10">
        <v>14</v>
      </c>
      <c r="D30" s="10">
        <v>5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34</v>
      </c>
      <c r="C31" s="10">
        <v>15</v>
      </c>
      <c r="D31" s="10">
        <v>5</v>
      </c>
      <c r="E31" s="10">
        <v>3</v>
      </c>
      <c r="F31" s="10">
        <v>4</v>
      </c>
      <c r="G31" s="10">
        <v>4</v>
      </c>
      <c r="H31" s="10">
        <v>3</v>
      </c>
    </row>
    <row r="32" spans="1:8" x14ac:dyDescent="0.25">
      <c r="A32" s="10" t="s">
        <v>57</v>
      </c>
      <c r="B32">
        <v>30</v>
      </c>
      <c r="C32" s="10">
        <v>13</v>
      </c>
      <c r="D32" s="10">
        <v>5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32</v>
      </c>
      <c r="C33" s="10">
        <v>14</v>
      </c>
      <c r="D33" s="10">
        <v>5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28</v>
      </c>
      <c r="C34" s="10">
        <v>11</v>
      </c>
      <c r="D34" s="10">
        <v>5</v>
      </c>
      <c r="E34" s="10">
        <v>4</v>
      </c>
      <c r="F34" s="10">
        <v>3</v>
      </c>
      <c r="G34" s="10">
        <v>3</v>
      </c>
      <c r="H34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D25-3475-4349-9BD6-454CA3F35FB0}">
  <dimension ref="A1:H34"/>
  <sheetViews>
    <sheetView topLeftCell="A2" workbookViewId="0">
      <selection activeCell="A2" sqref="A2:H34"/>
    </sheetView>
  </sheetViews>
  <sheetFormatPr defaultRowHeight="16.5" x14ac:dyDescent="0.25"/>
  <cols>
    <col min="1" max="1" width="1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25</v>
      </c>
      <c r="C2" s="10">
        <v>12</v>
      </c>
      <c r="D2" s="10">
        <v>2</v>
      </c>
      <c r="E2" s="10">
        <v>3</v>
      </c>
      <c r="F2" s="10">
        <v>2</v>
      </c>
      <c r="G2" s="10">
        <v>3</v>
      </c>
      <c r="H2" s="10">
        <v>3</v>
      </c>
    </row>
    <row r="3" spans="1:8" x14ac:dyDescent="0.25">
      <c r="A3" s="10" t="s">
        <v>28</v>
      </c>
      <c r="B3">
        <v>31</v>
      </c>
      <c r="C3" s="10">
        <v>15</v>
      </c>
      <c r="D3" s="10">
        <v>4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37</v>
      </c>
      <c r="C4" s="10">
        <v>18</v>
      </c>
      <c r="D4" s="10">
        <v>4</v>
      </c>
      <c r="E4" s="10">
        <v>4</v>
      </c>
      <c r="F4" s="10">
        <v>4</v>
      </c>
      <c r="G4" s="10">
        <v>4</v>
      </c>
      <c r="H4" s="10">
        <v>3</v>
      </c>
    </row>
    <row r="5" spans="1:8" x14ac:dyDescent="0.25">
      <c r="A5" s="10" t="s">
        <v>30</v>
      </c>
      <c r="B5">
        <v>36</v>
      </c>
      <c r="C5" s="10">
        <v>18</v>
      </c>
      <c r="D5" s="10">
        <v>4</v>
      </c>
      <c r="E5" s="10">
        <v>4</v>
      </c>
      <c r="F5" s="10">
        <v>3</v>
      </c>
      <c r="G5" s="10">
        <v>3</v>
      </c>
      <c r="H5" s="10">
        <v>4</v>
      </c>
    </row>
    <row r="6" spans="1:8" x14ac:dyDescent="0.25">
      <c r="A6" s="10" t="s">
        <v>31</v>
      </c>
      <c r="B6">
        <v>34</v>
      </c>
      <c r="C6" s="10">
        <v>17</v>
      </c>
      <c r="D6" s="10">
        <v>4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37</v>
      </c>
      <c r="C7" s="10">
        <v>19</v>
      </c>
      <c r="D7" s="10">
        <v>4</v>
      </c>
      <c r="E7" s="10">
        <v>4</v>
      </c>
      <c r="F7" s="10">
        <v>3</v>
      </c>
      <c r="G7" s="10">
        <v>3</v>
      </c>
      <c r="H7" s="10">
        <v>4</v>
      </c>
    </row>
    <row r="8" spans="1:8" x14ac:dyDescent="0.25">
      <c r="A8" s="10" t="s">
        <v>33</v>
      </c>
      <c r="B8">
        <v>44</v>
      </c>
      <c r="C8" s="10">
        <v>22</v>
      </c>
      <c r="D8" s="10">
        <v>5</v>
      </c>
      <c r="E8" s="10">
        <v>5</v>
      </c>
      <c r="F8" s="10">
        <v>4</v>
      </c>
      <c r="G8" s="10">
        <v>4</v>
      </c>
      <c r="H8" s="10">
        <v>4</v>
      </c>
    </row>
    <row r="9" spans="1:8" x14ac:dyDescent="0.25">
      <c r="A9" s="10" t="s">
        <v>34</v>
      </c>
      <c r="B9">
        <v>41</v>
      </c>
      <c r="C9" s="10">
        <v>19</v>
      </c>
      <c r="D9" s="10">
        <v>5</v>
      </c>
      <c r="E9" s="10">
        <v>5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34</v>
      </c>
      <c r="C10" s="10">
        <v>17</v>
      </c>
      <c r="D10" s="10">
        <v>4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48</v>
      </c>
      <c r="C11" s="10">
        <v>23</v>
      </c>
      <c r="D11" s="10">
        <v>5</v>
      </c>
      <c r="E11" s="10">
        <v>5</v>
      </c>
      <c r="F11" s="10">
        <v>5</v>
      </c>
      <c r="G11" s="10">
        <v>5</v>
      </c>
      <c r="H11" s="10">
        <v>5</v>
      </c>
    </row>
    <row r="12" spans="1:8" x14ac:dyDescent="0.25">
      <c r="A12" s="10" t="s">
        <v>37</v>
      </c>
      <c r="B12">
        <v>36</v>
      </c>
      <c r="C12" s="10">
        <v>18</v>
      </c>
      <c r="D12" s="10">
        <v>4</v>
      </c>
      <c r="E12" s="10">
        <v>4</v>
      </c>
      <c r="F12" s="10">
        <v>3</v>
      </c>
      <c r="G12" s="10">
        <v>3</v>
      </c>
      <c r="H12" s="10">
        <v>4</v>
      </c>
    </row>
    <row r="13" spans="1:8" x14ac:dyDescent="0.25">
      <c r="A13" s="10" t="s">
        <v>38</v>
      </c>
      <c r="B13">
        <v>37</v>
      </c>
      <c r="C13" s="10">
        <v>18</v>
      </c>
      <c r="D13" s="10">
        <v>4</v>
      </c>
      <c r="E13" s="10">
        <v>4</v>
      </c>
      <c r="F13" s="10">
        <v>3</v>
      </c>
      <c r="G13" s="10">
        <v>4</v>
      </c>
      <c r="H13" s="10">
        <v>4</v>
      </c>
    </row>
    <row r="14" spans="1:8" x14ac:dyDescent="0.25">
      <c r="A14" s="10" t="s">
        <v>39</v>
      </c>
      <c r="B14">
        <v>35</v>
      </c>
      <c r="C14" s="10">
        <v>18</v>
      </c>
      <c r="D14" s="10">
        <v>4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34</v>
      </c>
      <c r="C15" s="10">
        <v>17</v>
      </c>
      <c r="D15" s="10">
        <v>4</v>
      </c>
      <c r="E15" s="10">
        <v>3</v>
      </c>
      <c r="F15" s="10">
        <v>3</v>
      </c>
      <c r="G15" s="10">
        <v>3</v>
      </c>
      <c r="H15" s="10">
        <v>4</v>
      </c>
    </row>
    <row r="16" spans="1:8" x14ac:dyDescent="0.25">
      <c r="A16" s="10" t="s">
        <v>41</v>
      </c>
      <c r="B16">
        <v>32</v>
      </c>
      <c r="C16" s="10">
        <v>15</v>
      </c>
      <c r="D16" s="10">
        <v>4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33</v>
      </c>
      <c r="C17" s="10">
        <v>16</v>
      </c>
      <c r="D17" s="10">
        <v>4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34</v>
      </c>
      <c r="C18" s="10">
        <v>17</v>
      </c>
      <c r="D18" s="10">
        <v>4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38</v>
      </c>
      <c r="C19" s="10">
        <v>18</v>
      </c>
      <c r="D19" s="10">
        <v>4</v>
      </c>
      <c r="E19" s="10">
        <v>4</v>
      </c>
      <c r="F19" s="10">
        <v>4</v>
      </c>
      <c r="G19" s="10">
        <v>4</v>
      </c>
      <c r="H19" s="10">
        <v>4</v>
      </c>
    </row>
    <row r="20" spans="1:8" x14ac:dyDescent="0.25">
      <c r="A20" s="10" t="s">
        <v>45</v>
      </c>
      <c r="B20">
        <v>43</v>
      </c>
      <c r="C20" s="10">
        <v>21</v>
      </c>
      <c r="D20" s="10">
        <v>5</v>
      </c>
      <c r="E20" s="10">
        <v>5</v>
      </c>
      <c r="F20" s="10">
        <v>4</v>
      </c>
      <c r="G20" s="10">
        <v>4</v>
      </c>
      <c r="H20" s="10">
        <v>4</v>
      </c>
    </row>
    <row r="21" spans="1:8" x14ac:dyDescent="0.25">
      <c r="A21" s="10" t="s">
        <v>46</v>
      </c>
      <c r="B21">
        <v>40</v>
      </c>
      <c r="C21" s="10">
        <v>20</v>
      </c>
      <c r="D21" s="10">
        <v>5</v>
      </c>
      <c r="E21" s="10">
        <v>5</v>
      </c>
      <c r="F21" s="10">
        <v>3</v>
      </c>
      <c r="G21" s="10">
        <v>3</v>
      </c>
      <c r="H21" s="10">
        <v>4</v>
      </c>
    </row>
    <row r="22" spans="1:8" x14ac:dyDescent="0.25">
      <c r="A22" s="10" t="s">
        <v>47</v>
      </c>
      <c r="B22">
        <v>40</v>
      </c>
      <c r="C22" s="10">
        <v>20</v>
      </c>
      <c r="D22" s="10">
        <v>5</v>
      </c>
      <c r="E22" s="10">
        <v>5</v>
      </c>
      <c r="F22" s="10">
        <v>3</v>
      </c>
      <c r="G22" s="10">
        <v>3</v>
      </c>
      <c r="H22" s="10">
        <v>4</v>
      </c>
    </row>
    <row r="23" spans="1:8" x14ac:dyDescent="0.25">
      <c r="A23" s="10" t="s">
        <v>48</v>
      </c>
      <c r="B23">
        <v>36</v>
      </c>
      <c r="C23" s="10">
        <v>18</v>
      </c>
      <c r="D23" s="10">
        <v>4</v>
      </c>
      <c r="E23" s="10">
        <v>4</v>
      </c>
      <c r="F23" s="10">
        <v>3</v>
      </c>
      <c r="G23" s="10">
        <v>3</v>
      </c>
      <c r="H23" s="10">
        <v>4</v>
      </c>
    </row>
    <row r="24" spans="1:8" x14ac:dyDescent="0.25">
      <c r="A24" s="10" t="s">
        <v>49</v>
      </c>
      <c r="B24">
        <v>42</v>
      </c>
      <c r="C24" s="10">
        <v>20</v>
      </c>
      <c r="D24" s="10">
        <v>5</v>
      </c>
      <c r="E24" s="10">
        <v>5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45</v>
      </c>
      <c r="C25" s="10">
        <v>22</v>
      </c>
      <c r="D25" s="10">
        <v>5</v>
      </c>
      <c r="E25" s="10">
        <v>5</v>
      </c>
      <c r="F25" s="10">
        <v>4</v>
      </c>
      <c r="G25" s="10">
        <v>5</v>
      </c>
      <c r="H25" s="10">
        <v>4</v>
      </c>
    </row>
    <row r="26" spans="1:8" x14ac:dyDescent="0.25">
      <c r="A26" s="10" t="s">
        <v>51</v>
      </c>
      <c r="B26">
        <v>47</v>
      </c>
      <c r="C26" s="10">
        <v>22</v>
      </c>
      <c r="D26" s="10">
        <v>5</v>
      </c>
      <c r="E26" s="10">
        <v>5</v>
      </c>
      <c r="F26" s="10">
        <v>5</v>
      </c>
      <c r="G26" s="10">
        <v>5</v>
      </c>
      <c r="H26" s="10">
        <v>5</v>
      </c>
    </row>
    <row r="27" spans="1:8" x14ac:dyDescent="0.25">
      <c r="A27" s="10" t="s">
        <v>52</v>
      </c>
      <c r="B27">
        <v>40</v>
      </c>
      <c r="C27" s="10">
        <v>20</v>
      </c>
      <c r="D27" s="10">
        <v>5</v>
      </c>
      <c r="E27" s="10">
        <v>5</v>
      </c>
      <c r="F27" s="10">
        <v>3</v>
      </c>
      <c r="G27" s="10">
        <v>3</v>
      </c>
      <c r="H27" s="10">
        <v>4</v>
      </c>
    </row>
    <row r="28" spans="1:8" x14ac:dyDescent="0.25">
      <c r="A28" s="10" t="s">
        <v>53</v>
      </c>
      <c r="B28">
        <v>40</v>
      </c>
      <c r="C28" s="10">
        <v>19</v>
      </c>
      <c r="D28" s="10">
        <v>5</v>
      </c>
      <c r="E28" s="10">
        <v>5</v>
      </c>
      <c r="F28" s="10">
        <v>3</v>
      </c>
      <c r="G28" s="10">
        <v>4</v>
      </c>
      <c r="H28" s="10">
        <v>4</v>
      </c>
    </row>
    <row r="29" spans="1:8" x14ac:dyDescent="0.25">
      <c r="A29" s="10" t="s">
        <v>54</v>
      </c>
      <c r="B29">
        <v>40</v>
      </c>
      <c r="C29" s="10">
        <v>20</v>
      </c>
      <c r="D29" s="10">
        <v>5</v>
      </c>
      <c r="E29" s="10">
        <v>4</v>
      </c>
      <c r="F29" s="10">
        <v>3</v>
      </c>
      <c r="G29" s="10">
        <v>4</v>
      </c>
      <c r="H29" s="10">
        <v>4</v>
      </c>
    </row>
    <row r="30" spans="1:8" x14ac:dyDescent="0.25">
      <c r="A30" s="10" t="s">
        <v>55</v>
      </c>
      <c r="B30">
        <v>28</v>
      </c>
      <c r="C30" s="10">
        <v>14</v>
      </c>
      <c r="D30" s="10">
        <v>3</v>
      </c>
      <c r="E30" s="10">
        <v>3</v>
      </c>
      <c r="F30" s="10">
        <v>2</v>
      </c>
      <c r="G30" s="10">
        <v>3</v>
      </c>
      <c r="H30" s="10">
        <v>3</v>
      </c>
    </row>
    <row r="31" spans="1:8" x14ac:dyDescent="0.25">
      <c r="A31" s="10" t="s">
        <v>56</v>
      </c>
      <c r="B31">
        <v>42</v>
      </c>
      <c r="C31" s="10">
        <v>19</v>
      </c>
      <c r="D31" s="10">
        <v>5</v>
      </c>
      <c r="E31" s="10">
        <v>4</v>
      </c>
      <c r="F31" s="10">
        <v>5</v>
      </c>
      <c r="G31" s="10">
        <v>5</v>
      </c>
      <c r="H31" s="10">
        <v>4</v>
      </c>
    </row>
    <row r="32" spans="1:8" x14ac:dyDescent="0.25">
      <c r="A32" s="10" t="s">
        <v>57</v>
      </c>
      <c r="B32">
        <v>36</v>
      </c>
      <c r="C32" s="10">
        <v>17</v>
      </c>
      <c r="D32" s="10">
        <v>5</v>
      </c>
      <c r="E32" s="10">
        <v>4</v>
      </c>
      <c r="F32" s="10">
        <v>3</v>
      </c>
      <c r="G32" s="10">
        <v>3</v>
      </c>
      <c r="H32" s="10">
        <v>4</v>
      </c>
    </row>
    <row r="33" spans="1:8" x14ac:dyDescent="0.25">
      <c r="A33" s="10" t="s">
        <v>58</v>
      </c>
      <c r="B33">
        <v>37</v>
      </c>
      <c r="C33" s="10">
        <v>19</v>
      </c>
      <c r="D33" s="10">
        <v>4</v>
      </c>
      <c r="E33" s="10">
        <v>4</v>
      </c>
      <c r="F33" s="10">
        <v>3</v>
      </c>
      <c r="G33" s="10">
        <v>3</v>
      </c>
      <c r="H33" s="10">
        <v>4</v>
      </c>
    </row>
    <row r="34" spans="1:8" x14ac:dyDescent="0.25">
      <c r="A34" s="10" t="s">
        <v>59</v>
      </c>
      <c r="B34">
        <v>22</v>
      </c>
      <c r="C34" s="10">
        <v>10</v>
      </c>
      <c r="D34" s="10">
        <v>3</v>
      </c>
      <c r="E34" s="10">
        <v>2</v>
      </c>
      <c r="F34" s="10">
        <v>2</v>
      </c>
      <c r="G34" s="10">
        <v>3</v>
      </c>
      <c r="H34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C m p X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A K a l d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m p X W W O + S t H W A Q A A W A 8 A A B M A H A B G b 3 J t d W x h c y 9 T Z W N 0 a W 9 u M S 5 t I K I Y A C i g F A A A A A A A A A A A A A A A A A A A A A A A A A A A A O 3 U T 0 v j Q B Q A 8 H u g 3 2 G I l x a y I a n d H l Z y a h Q 8 K I j 1 t N l D t 8 6 u w W R G M l N R x I M L 1 r a y s I t / l j V S 2 J t F U R S x o u i n 6 Q z J t 3 A k + K d g K E W x e 0 g u S d 5 k 8 t 7 k l z c E l q m N E Z i O z v q I J J G 5 k g d n w Z A c 7 p 6 y n + 2 g t c N q 1 Q / c v 2 X H t c 7 1 m g w M 4 E C a k o A 4 O r d V f v V L R A p k U T V x u e J C R N N j t g P V A k Z U 3 J C 0 b H 6 y Z g j 0 i D V h z 0 P L h G S e 4 g W L 7 W + y k 8 P O z T 7 f 3 e A 7 l 3 x r j 2 9 f h H 4 1 q G 3 w g 7 / B w b X 1 c n 6 V L l E 5 o 3 w 2 o W O 7 N o W e I S u y A g r Y q b i I G D k F j K I y n r X R d y P / U d N 0 B U x V M I X T d N m B x t O l O o k R / J J R o n W w 9 l l w 3 O D + e f i v y Z q b Y k H F 0 l f x U N E r I f I N e 2 7 0 + u L y A i T p a N H K y o o c R X W R n o o R Q O E S X V X A Q z w r 4 u O I 5 n P q / b x n A 8 M x E 3 J d 8 d V M S r L R i / X F K r F G P f T X g 8 b R g J Q e 8 y d K 3 U p a V t O 7 / + f m H 7 Z W 5 + 3 f / U s V H q R M 6 O I + p K L M V n w p C V o P t F e 0 1 1 u j J Z 3 W d 6 e B d D Y z e L i k 2 + L g d C 3 3 v 2 y R s a U k a D 3 Q B r h F x p a S o A m 0 l J R 6 x p b X h r u + V f j j N G i 1 Q v / k / d l i S 0 n Y e r I N s N t i S 0 n Y B N s d U E s B A i 0 A F A A C A A g A C m p X W U m + M O m m A A A A 9 g A A A B I A A A A A A A A A A A A A A A A A A A A A A E N v b m Z p Z y 9 Q Y W N r Y W d l L n h t b F B L A Q I t A B Q A A g A I A A p q V 1 l T c j g s m w A A A O E A A A A T A A A A A A A A A A A A A A A A A P I A A A B b Q 2 9 u d G V u d F 9 U e X B l c 1 0 u e G 1 s U E s B A i 0 A F A A C A A g A C m p X W W O + S t H W A Q A A W A 8 A A B M A A A A A A A A A A A A A A A A A 2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F g A A A A A A A C y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2 M D M l R T k l O T Y l Q j E l R T U l O E Q l Q j c l R T g l Q T k l O T U l R T U l O D g l O D Y t J U U 5 J T g y J U I x J U U 4 J U E 5 J U E 5 J U U 5 J T l C J U F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Y 2 Y 2 Q y M z M t O D I 3 O C 0 0 M G E 2 L T l i Y z A t O D I z O T Q y Y m M 3 Y m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j A z 6 Z a x 5 Y 2 3 6 K m V 5 Y i G X + m C s e i p q e m b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w N T o x N T o 1 N C 4 4 M D Q 4 O T Y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j A z 6 Z a x 5 Y 2 3 6 K m V 5 Y i G L e m C s e i p q e m b r y 9 B d X R v U m V t b 3 Z l Z E N v b H V t b n M x L n t D b 2 x 1 b W 4 x L D B 9 J n F 1 b 3 Q 7 L C Z x d W 9 0 O 1 N l Y 3 R p b 2 4 x L z A 2 M D P p l r H l j b f o q Z X l i I Y t 6 Y K x 6 K m p 6 Z u v L 0 F 1 d G 9 S Z W 1 v d m V k Q 2 9 s d W 1 u c z E u e 0 N v b H V t b j I s M X 0 m c X V v d D s s J n F 1 b 3 Q 7 U 2 V j d G l v b j E v M D Y w M + m W s e W N t + i p l e W I h i 3 p g r H o q a n p m 6 8 v Q X V 0 b 1 J l b W 9 2 Z W R D b 2 x 1 b W 5 z M S 5 7 Q 2 9 s d W 1 u M y w y f S Z x d W 9 0 O y w m c X V v d D t T Z W N 0 a W 9 u M S 8 w N j A z 6 Z a x 5 Y 2 3 6 K m V 5 Y i G L e m C s e i p q e m b r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2 M D P p l r H l j b f o q Z X l i I Y t 6 Y K x 6 K m p 6 Z u v L 0 F 1 d G 9 S Z W 1 v d m V k Q 2 9 s d W 1 u c z E u e 0 N v b H V t b j E s M H 0 m c X V v d D s s J n F 1 b 3 Q 7 U 2 V j d G l v b j E v M D Y w M + m W s e W N t + i p l e W I h i 3 p g r H o q a n p m 6 8 v Q X V 0 b 1 J l b W 9 2 Z W R D b 2 x 1 b W 5 z M S 5 7 Q 2 9 s d W 1 u M i w x f S Z x d W 9 0 O y w m c X V v d D t T Z W N 0 a W 9 u M S 8 w N j A z 6 Z a x 5 Y 2 3 6 K m V 5 Y i G L e m C s e i p q e m b r y 9 B d X R v U m V t b 3 Z l Z E N v b H V t b n M x L n t D b 2 x 1 b W 4 z L D J 9 J n F 1 b 3 Q 7 L C Z x d W 9 0 O 1 N l Y 3 R p b 2 4 x L z A 2 M D P p l r H l j b f o q Z X l i I Y t 6 Y K x 6 K m p 6 Z u v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M D M l R T k l O T Y l Q j E l R T U l O E Q l Q j c l R T g l Q T k l O T U l R T U l O D g l O D Y t J U U 5 J T g y J U I x J U U 4 J U E 5 J U E 5 J U U 5 J T l C J U F G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M D M l R T k l O T Y l Q j E l R T U l O E Q l Q j c l R T g l Q T k l O T U l R T U l O D g l O D Y t J U U 5 J T g y J U I x J U U 4 J U E 5 J U E 5 J U U 5 J T l C J U F G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M D M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k 1 N T J m O T k t Y T c 3 Y i 0 0 Y j B l L T g 4 Y T I t Z W I y M D F h Y T c 4 M T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j A z 6 Z a x 5 Y 2 3 6 K m V 5 Y i G X + W K i e m b h e i K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w N T o x N j o x O S 4 5 O T Y 0 O T A 4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j A z 6 Z a x 5 Y 2 3 6 K m V 5 Y i G L e W K i e m b h e i K r C 9 B d X R v U m V t b 3 Z l Z E N v b H V t b n M x L n t D b 2 x 1 b W 4 x L D B 9 J n F 1 b 3 Q 7 L C Z x d W 9 0 O 1 N l Y 3 R p b 2 4 x L z A 2 M D P p l r H l j b f o q Z X l i I Y t 5 Y q J 6 Z u F 6 I q s L 0 F 1 d G 9 S Z W 1 v d m V k Q 2 9 s d W 1 u c z E u e 0 N v b H V t b j I s M X 0 m c X V v d D s s J n F 1 b 3 Q 7 U 2 V j d G l v b j E v M D Y w M + m W s e W N t + i p l e W I h i 3 l i o n p m 4 X o i q w v Q X V 0 b 1 J l b W 9 2 Z W R D b 2 x 1 b W 5 z M S 5 7 Q 2 9 s d W 1 u M y w y f S Z x d W 9 0 O y w m c X V v d D t T Z W N 0 a W 9 u M S 8 w N j A z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2 M D P p l r H l j b f o q Z X l i I Y t 5 Y q J 6 Z u F 6 I q s L 0 F 1 d G 9 S Z W 1 v d m V k Q 2 9 s d W 1 u c z E u e 0 N v b H V t b j E s M H 0 m c X V v d D s s J n F 1 b 3 Q 7 U 2 V j d G l v b j E v M D Y w M + m W s e W N t + i p l e W I h i 3 l i o n p m 4 X o i q w v Q X V 0 b 1 J l b W 9 2 Z W R D b 2 x 1 b W 5 z M S 5 7 Q 2 9 s d W 1 u M i w x f S Z x d W 9 0 O y w m c X V v d D t T Z W N 0 a W 9 u M S 8 w N j A z 6 Z a x 5 Y 2 3 6 K m V 5 Y i G L e W K i e m b h e i K r C 9 B d X R v U m V t b 3 Z l Z E N v b H V t b n M x L n t D b 2 x 1 b W 4 z L D J 9 J n F 1 b 3 Q 7 L C Z x d W 9 0 O 1 N l Y 3 R p b 2 4 x L z A 2 M D P p l r H l j b f o q Z X l i I Y t 5 Y q J 6 Z u F 6 I q s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M D M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M D M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z / A C g 5 c Y T 6 i O W W O I A w X v A A A A A A I A A A A A A B B m A A A A A Q A A I A A A A I e K v N + J O Q 2 T l 8 s 5 2 k b X s X v r s x / + / U T x x f z L z q K 8 R t 9 M A A A A A A 6 A A A A A A g A A I A A A A I V 9 J C J V b + R H k m m D l y q 8 Y G 3 u l O h 6 2 P m B p l c O f O b G c A c Z U A A A A O m d u D k b R a W p R K y R U D q k D O U g g N M G 7 2 I W r c N V C C v g 9 2 j t c 0 / 6 9 x t D r P l K U h Q m / r y r W 6 T h j D + x 8 2 v O 8 h J M V K e F Y d 5 0 Z j P i B D C q m p H s w O a A G L v A Q A A A A C 0 9 C T M k Q C b 5 M 4 o Y G o n f C W a b v K y B 0 x s r a U C 5 4 A v a j U + C X H S E Z o J c J Q E P t 7 4 e u 3 1 U f J M w D C 0 Z P O f x + p b Z 3 g Y 7 2 V 8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0603閱卷評分-邱詩雯</vt:lpstr>
      <vt:lpstr>0603閱卷評分-劉雅芬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2024-10-23T12:56:10Z</dcterms:modified>
</cp:coreProperties>
</file>