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106-2024.11.06－13：32\"/>
    </mc:Choice>
  </mc:AlternateContent>
  <xr:revisionPtr revIDLastSave="0" documentId="13_ncr:1_{C603A01C-A634-4A43-9799-66697026FCB2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7閱卷評分-陳姞淨" sheetId="5" r:id="rId4"/>
    <sheet name="0707閱卷評分-詹千慧07歷史" sheetId="6" r:id="rId5"/>
  </sheets>
  <definedNames>
    <definedName name="外部資料_1" localSheetId="2" hidden="1">'閱卷評分-Teacher2'!$A$1:$D$30</definedName>
    <definedName name="外部資料_2" localSheetId="3" hidden="1">'0707閱卷評分-陳姞淨'!$A$1:$D$30</definedName>
    <definedName name="外部資料_2" localSheetId="1" hidden="1">'閱卷評分-Teacher1'!$A$1:$D$30</definedName>
    <definedName name="外部資料_3" localSheetId="4" hidden="1">'0707閱卷評分-詹千慧07歷史'!$A$1:$D$30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9" i="1" l="1"/>
  <c r="G30" i="1"/>
  <c r="G27" i="1"/>
  <c r="G28" i="1"/>
  <c r="G17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A8AE7DFD-0E35-4583-A7DF-4F81E7EAA30A}" keepAlive="1" name="查詢 - 0707閱卷評分-陳姞淨" description="與活頁簿中 '0707閱卷評分-陳姞淨' 查詢的連接。" type="5" refreshedVersion="8" background="1" saveData="1">
    <dbPr connection="Provider=Microsoft.Mashup.OleDb.1;Data Source=$Workbook$;Location=0707閱卷評分-陳姞淨;Extended Properties=&quot;&quot;" command="SELECT * FROM [0707閱卷評分-陳姞淨]"/>
  </connection>
  <connection id="7" xr16:uid="{F26711B3-02F4-44A7-BC90-6B01462253F1}" keepAlive="1" name="查詢 - 0707閱卷評分-詹千慧07歷史" description="與活頁簿中 '0707閱卷評分-詹千慧07歷史' 查詢的連接。" type="5" refreshedVersion="8" background="1" saveData="1">
    <dbPr connection="Provider=Microsoft.Mashup.OleDb.1;Data Source=$Workbook$;Location=0707閱卷評分-詹千慧07歷史;Extended Properties=&quot;&quot;" command="SELECT * FROM [0707閱卷評分-詹千慧07歷史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<sst xmlns="http://schemas.openxmlformats.org/spreadsheetml/2006/main" count="197" uniqueCount="57">
  <si>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</si>
  <si>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</si>
  <si>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</si>
  <si>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</si>
  <si>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</si>
  <si>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</si>
  <si>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</si>
  <si>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</si>
  <si>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</si>
  <si>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</si>
  <si>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</si>
  <si>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</si>
  <si>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</si>
  <si>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</si>
  <si>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</si>
  <si>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</si>
  <si>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</si>
  <si>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</si>
  <si>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</si>
  <si>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</si>
  <si>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</si>
  <si>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</si>
  <si>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</si>
  <si>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</si>
  <si>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</si>
  <si>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</si>
  <si>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</si>
  <si>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07-07-110133014</t>
  </si>
  <si>
    <t>07-07-110152043</t>
  </si>
  <si>
    <t>07-07-11113018-01</t>
  </si>
  <si>
    <t>07-07-111131018</t>
  </si>
  <si>
    <t>07-07-111175119</t>
  </si>
  <si>
    <t>07-07-112113003</t>
  </si>
  <si>
    <t>07-07-112113007</t>
  </si>
  <si>
    <t>07-07-112113014</t>
  </si>
  <si>
    <t>07-07-112133029</t>
  </si>
  <si>
    <t>07-07-112175308</t>
  </si>
  <si>
    <t>07-07-112175315</t>
  </si>
  <si>
    <t>07-07-112176520</t>
  </si>
  <si>
    <t>07-07-113113001</t>
  </si>
  <si>
    <t>07-07-113113002</t>
  </si>
  <si>
    <t>07-07-113113003</t>
  </si>
  <si>
    <t>07-07-113113006</t>
  </si>
  <si>
    <t>07-07-113113008</t>
  </si>
  <si>
    <t>07-07-113113009</t>
  </si>
  <si>
    <t>07-07-113113011</t>
  </si>
  <si>
    <t>07-07-113113012</t>
  </si>
  <si>
    <t>07-07-113113013</t>
  </si>
  <si>
    <t>07-07-113113014</t>
  </si>
  <si>
    <t>07-07-113123011</t>
  </si>
  <si>
    <t>07-07-113123026</t>
  </si>
  <si>
    <t>07-07-113131009</t>
  </si>
  <si>
    <t>07-07-113152048</t>
  </si>
  <si>
    <t>07-07-113152050</t>
  </si>
  <si>
    <t>07-07-113161016</t>
  </si>
  <si>
    <t>07-07-113161019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</si>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</sst>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14B6D28C-615F-4503-9FB1-2CF78C65D3F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B49C7D8-6A9A-4D98-9FBB-445B209C868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0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F16FD-DB3C-42D5-8E37-DA9D176B7C1C}" name="_0707閱卷評分_陳姞淨" displayName="_0707閱卷評分_陳姞淨" ref="A1:H30" tableType="queryTable" totalsRowShown="0">
  <autoFilter ref="A1:H30" xr:uid="{CF2F16FD-DB3C-42D5-8E37-DA9D176B7C1C}"/>
  <tableColumns count="8">
    <tableColumn id="1" xr3:uid="{ACC75C78-7798-478E-99AD-4E58787B395B}" uniqueName="1" name="Column1" queryTableFieldId="1" dataDxfId="14"/>
    <tableColumn id="2" xr3:uid="{827595F9-9D00-409F-94B8-2270E2706591}" uniqueName="2" name="Column2" queryTableFieldId="2"/>
    <tableColumn id="3" xr3:uid="{28F9B611-722F-4725-B08D-747802CD2281}" uniqueName="3" name="Column3" queryTableFieldId="3" dataDxfId="13"/>
    <tableColumn id="4" xr3:uid="{EBC529F4-3FC7-45ED-820A-6E09278E4E2C}" uniqueName="4" name="Column4" queryTableFieldId="4" dataDxfId="12"/>
    <tableColumn id="5" xr3:uid="{4DB6C63B-BC7A-4459-AAAA-8D1BD3F676BD}" uniqueName="5" name="Column5" queryTableFieldId="5" dataDxfId="11"/>
    <tableColumn id="6" xr3:uid="{6F77AB46-68C8-4275-AE7C-4223A35D3CF3}" uniqueName="6" name="Column6" queryTableFieldId="6" dataDxfId="10"/>
    <tableColumn id="7" xr3:uid="{897010F2-5642-41C1-B76A-CD9E4D7DD3F1}" uniqueName="7" name="Column7" queryTableFieldId="7" dataDxfId="9"/>
    <tableColumn id="8" xr3:uid="{A409E92D-C07B-4D9C-BE2C-AD5A6312B99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39A79B-921A-4946-884F-C5BC30B7A653}" name="_0707閱卷評分_詹千慧07歷史" displayName="_0707閱卷評分_詹千慧07歷史" ref="A1:H30" tableType="queryTable" totalsRowShown="0">
  <autoFilter ref="A1:H30" xr:uid="{0639A79B-921A-4946-884F-C5BC30B7A653}"/>
  <tableColumns count="8">
    <tableColumn id="1" xr3:uid="{2673B809-70C3-4597-A101-9A3A735F4E61}" uniqueName="1" name="Column1" queryTableFieldId="1" dataDxfId="7"/>
    <tableColumn id="2" xr3:uid="{03EF41A5-478E-4D1C-BAB8-6FAAA7716CBD}" uniqueName="2" name="Column2" queryTableFieldId="2"/>
    <tableColumn id="3" xr3:uid="{441EB55E-36D5-426F-A56F-C8C0F24EE0E8}" uniqueName="3" name="Column3" queryTableFieldId="3" dataDxfId="6"/>
    <tableColumn id="4" xr3:uid="{E8DFB7C1-454F-44A6-BB2F-C082787AC351}" uniqueName="4" name="Column4" queryTableFieldId="4" dataDxfId="5"/>
    <tableColumn id="5" xr3:uid="{75568641-5D85-488F-8397-BA51BD87B869}" uniqueName="5" name="Column5" queryTableFieldId="5" dataDxfId="4"/>
    <tableColumn id="6" xr3:uid="{782E1C5B-2886-48A9-9EF0-BAEB43912ADC}" uniqueName="6" name="Column6" queryTableFieldId="6" dataDxfId="3"/>
    <tableColumn id="7" xr3:uid="{C22301EE-2985-4C4E-BB85-5ADD3D698EC1}" uniqueName="7" name="Column7" queryTableFieldId="7" dataDxfId="2"/>
    <tableColumn id="8" xr3:uid="{560A910A-D024-4116-8054-FEDFABF3C0F3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0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1121</v>
      </c>
      <c r="B2" t="s">
        <v>27</v>
      </c>
      <c r="C2">
        <f t="shared" ref="C2:C30" si="0">VLOOKUP($B2,閱卷評分_Teacher1,3,FALSE)</f>
        <v>12</v>
      </c>
      <c r="D2">
        <f t="shared" ref="D2:D30" si="1">VLOOKUP($B2,閱卷評分_Teacher2,3,FALSE)</f>
        <v>10</v>
      </c>
      <c r="E2">
        <f>ABS(C2-D2)</f>
        <v>2</v>
      </c>
      <c r="G2" s="6">
        <f>IF(F2&gt;0,((C2+D2)*0.5+F2*2)/3,(C2+D2)/2)</f>
        <v>11</v>
      </c>
      <c r="H2">
        <f t="shared" ref="H2:H30" si="2">VLOOKUP($B2,閱卷評分_Teacher1,4,FALSE)</f>
        <v>2</v>
      </c>
      <c r="I2">
        <f t="shared" ref="I2:I30" si="3">VLOOKUP($B2,閱卷評分_Teacher1,5,FALSE)</f>
        <v>3</v>
      </c>
      <c r="J2">
        <f t="shared" ref="J2:J30" si="4">VLOOKUP($B2,閱卷評分_Teacher1,6,FALSE)</f>
        <v>2</v>
      </c>
      <c r="K2">
        <f t="shared" ref="K2:K30" si="5">VLOOKUP($B2,閱卷評分_Teacher1,7,FALSE)</f>
        <v>3</v>
      </c>
      <c r="L2">
        <f t="shared" ref="L2:L30" si="6">VLOOKUP($B2,閱卷評分_Teacher1,8,FALSE)</f>
        <v>2</v>
      </c>
      <c r="M2">
        <f t="shared" ref="M2:M30" si="7">VLOOKUP($B2,閱卷評分_Teacher2,4,FALSE)</f>
        <v>2</v>
      </c>
      <c r="N2">
        <f t="shared" ref="N2:N30" si="8">VLOOKUP($B2,閱卷評分_Teacher2,5,FALSE)</f>
        <v>4</v>
      </c>
      <c r="O2">
        <f t="shared" ref="O2:O30" si="9">VLOOKUP($B2,閱卷評分_Teacher2,6,FALSE)</f>
        <v>1</v>
      </c>
      <c r="P2">
        <f t="shared" ref="P2:P30" si="10">VLOOKUP($B2,閱卷評分_Teacher2,7,FALSE)</f>
        <v>2</v>
      </c>
      <c r="Q2">
        <f t="shared" ref="Q2:Q30" si="11">VLOOKUP($B2,閱卷評分_Teacher2,8,FALSE)</f>
        <v>2</v>
      </c>
      <c r="R2" s="8">
        <f>COUNTIF(E:E,"&gt;7")</f>
        <v>3</v>
      </c>
      <c r="S2" s="8">
        <f>COUNTA(B:B)-1</f>
        <v>29</v>
      </c>
      <c r="T2" s="9">
        <f>R2/S2</f>
        <v>0.10344827586206896</v>
      </c>
    </row>
    <row r="3" spans="1:20" x14ac:dyDescent="0.25">
      <c r="A3">
        <v>1121</v>
      </c>
      <c r="B3" t="s">
        <v>28</v>
      </c>
      <c r="C3">
        <f t="shared" si="0"/>
        <v>13</v>
      </c>
      <c r="D3">
        <f t="shared" si="1"/>
        <v>21</v>
      </c>
      <c r="E3">
        <f t="shared" ref="E3:E26" si="12">ABS(C3-D3)</f>
        <v>8</v>
      </c>
      <c r="F3">
        <v>16</v>
      </c>
      <c r="G3" s="6">
        <f t="shared" ref="G3:G26" si="13">IF(F3&gt;0,((C3+D3)*0.5+F3*2)/3,(C3+D3)/2)</f>
        <v>16.333333333333332</v>
      </c>
      <c r="H3">
        <f t="shared" si="2"/>
        <v>3</v>
      </c>
      <c r="I3">
        <f t="shared" si="3"/>
        <v>3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4</v>
      </c>
    </row>
    <row r="4" spans="1:20" x14ac:dyDescent="0.25">
      <c r="A4">
        <v>1121</v>
      </c>
      <c r="B4" t="s">
        <v>29</v>
      </c>
      <c r="C4">
        <f t="shared" si="0"/>
        <v>7</v>
      </c>
      <c r="D4">
        <f t="shared" si="1"/>
        <v>0</v>
      </c>
      <c r="E4">
        <f t="shared" si="12"/>
        <v>7</v>
      </c>
      <c r="G4" s="6">
        <f t="shared" si="13"/>
        <v>3.5</v>
      </c>
      <c r="H4">
        <f t="shared" si="2"/>
        <v>1</v>
      </c>
      <c r="I4">
        <f t="shared" si="3"/>
        <v>2</v>
      </c>
      <c r="J4">
        <f t="shared" si="4"/>
        <v>1</v>
      </c>
      <c r="K4">
        <f t="shared" si="5"/>
        <v>2</v>
      </c>
      <c r="L4">
        <f t="shared" si="6"/>
        <v>1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</row>
    <row r="5" spans="1:20" x14ac:dyDescent="0.25">
      <c r="A5">
        <v>1121</v>
      </c>
      <c r="B5" t="s">
        <v>30</v>
      </c>
      <c r="C5">
        <f t="shared" si="0"/>
        <v>7</v>
      </c>
      <c r="D5">
        <f t="shared" si="1"/>
        <v>10</v>
      </c>
      <c r="E5">
        <f t="shared" si="12"/>
        <v>3</v>
      </c>
      <c r="G5" s="6">
        <f t="shared" si="13"/>
        <v>8.5</v>
      </c>
      <c r="H5">
        <f t="shared" si="2"/>
        <v>1</v>
      </c>
      <c r="I5">
        <f t="shared" si="3"/>
        <v>2</v>
      </c>
      <c r="J5">
        <f t="shared" si="4"/>
        <v>1</v>
      </c>
      <c r="K5">
        <f t="shared" si="5"/>
        <v>2</v>
      </c>
      <c r="L5">
        <f t="shared" si="6"/>
        <v>1</v>
      </c>
      <c r="M5">
        <f t="shared" si="7"/>
        <v>3</v>
      </c>
      <c r="N5">
        <f t="shared" si="8"/>
        <v>1</v>
      </c>
      <c r="O5">
        <f t="shared" si="9"/>
        <v>1</v>
      </c>
      <c r="P5">
        <f t="shared" si="10"/>
        <v>2</v>
      </c>
      <c r="Q5">
        <f t="shared" si="11"/>
        <v>2</v>
      </c>
    </row>
    <row r="6" spans="1:20" x14ac:dyDescent="0.25">
      <c r="A6">
        <v>1121</v>
      </c>
      <c r="B6" t="s">
        <v>31</v>
      </c>
      <c r="C6">
        <f t="shared" si="0"/>
        <v>6</v>
      </c>
      <c r="D6">
        <f t="shared" si="1"/>
        <v>6</v>
      </c>
      <c r="E6">
        <f t="shared" si="12"/>
        <v>0</v>
      </c>
      <c r="G6" s="6">
        <f t="shared" si="13"/>
        <v>6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>
        <f t="shared" si="7"/>
        <v>1</v>
      </c>
      <c r="N6">
        <f t="shared" si="8"/>
        <v>1</v>
      </c>
      <c r="O6">
        <f t="shared" si="9"/>
        <v>1</v>
      </c>
      <c r="P6">
        <f t="shared" si="10"/>
        <v>2</v>
      </c>
      <c r="Q6">
        <f t="shared" si="11"/>
        <v>1</v>
      </c>
    </row>
    <row r="7" spans="1:20" x14ac:dyDescent="0.25">
      <c r="A7">
        <v>1121</v>
      </c>
      <c r="B7" t="s">
        <v>32</v>
      </c>
      <c r="C7">
        <f t="shared" si="0"/>
        <v>3</v>
      </c>
      <c r="D7">
        <f t="shared" si="1"/>
        <v>1</v>
      </c>
      <c r="E7">
        <f t="shared" si="12"/>
        <v>2</v>
      </c>
      <c r="G7" s="6">
        <f t="shared" si="13"/>
        <v>2</v>
      </c>
      <c r="H7">
        <f t="shared" si="2"/>
        <v>1</v>
      </c>
      <c r="I7">
        <f t="shared" si="3"/>
        <v>1</v>
      </c>
      <c r="J7">
        <f t="shared" si="4"/>
        <v>0</v>
      </c>
      <c r="K7">
        <f t="shared" si="5"/>
        <v>1</v>
      </c>
      <c r="L7">
        <f t="shared" si="6"/>
        <v>0</v>
      </c>
      <c r="M7">
        <f t="shared" si="7"/>
        <v>1</v>
      </c>
      <c r="N7">
        <f t="shared" si="8"/>
        <v>1</v>
      </c>
      <c r="O7">
        <f t="shared" si="9"/>
        <v>1</v>
      </c>
      <c r="P7">
        <f t="shared" si="10"/>
        <v>1</v>
      </c>
      <c r="Q7">
        <f t="shared" si="11"/>
        <v>0</v>
      </c>
    </row>
    <row r="8" spans="1:20" x14ac:dyDescent="0.25">
      <c r="A8">
        <v>1121</v>
      </c>
      <c r="B8" t="s">
        <v>33</v>
      </c>
      <c r="C8">
        <f t="shared" si="0"/>
        <v>8</v>
      </c>
      <c r="D8">
        <f t="shared" si="1"/>
        <v>11</v>
      </c>
      <c r="E8">
        <f t="shared" si="12"/>
        <v>3</v>
      </c>
      <c r="G8" s="6">
        <f t="shared" si="13"/>
        <v>9.5</v>
      </c>
      <c r="H8">
        <f t="shared" si="2"/>
        <v>2</v>
      </c>
      <c r="I8">
        <f t="shared" si="3"/>
        <v>2</v>
      </c>
      <c r="J8">
        <f t="shared" si="4"/>
        <v>1</v>
      </c>
      <c r="K8">
        <f t="shared" si="5"/>
        <v>2</v>
      </c>
      <c r="L8">
        <f t="shared" si="6"/>
        <v>1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4</v>
      </c>
      <c r="Q8">
        <f t="shared" si="11"/>
        <v>3</v>
      </c>
    </row>
    <row r="9" spans="1:20" x14ac:dyDescent="0.25">
      <c r="A9">
        <v>1121</v>
      </c>
      <c r="B9" t="s">
        <v>34</v>
      </c>
      <c r="C9">
        <f t="shared" si="0"/>
        <v>5</v>
      </c>
      <c r="D9">
        <f t="shared" si="1"/>
        <v>10</v>
      </c>
      <c r="E9">
        <f t="shared" si="12"/>
        <v>5</v>
      </c>
      <c r="G9" s="6">
        <f t="shared" si="13"/>
        <v>7.5</v>
      </c>
      <c r="H9">
        <f t="shared" si="2"/>
        <v>1</v>
      </c>
      <c r="I9">
        <f t="shared" si="3"/>
        <v>1</v>
      </c>
      <c r="J9">
        <f t="shared" si="4"/>
        <v>0</v>
      </c>
      <c r="K9">
        <f t="shared" si="5"/>
        <v>2</v>
      </c>
      <c r="L9">
        <f t="shared" si="6"/>
        <v>1</v>
      </c>
      <c r="M9">
        <f t="shared" si="7"/>
        <v>3</v>
      </c>
      <c r="N9">
        <f t="shared" si="8"/>
        <v>0</v>
      </c>
      <c r="O9">
        <f t="shared" si="9"/>
        <v>3</v>
      </c>
      <c r="P9">
        <f t="shared" si="10"/>
        <v>3</v>
      </c>
      <c r="Q9">
        <f t="shared" si="11"/>
        <v>2</v>
      </c>
    </row>
    <row r="10" spans="1:20" x14ac:dyDescent="0.25">
      <c r="A10">
        <v>1121</v>
      </c>
      <c r="B10" t="s">
        <v>35</v>
      </c>
      <c r="C10">
        <f t="shared" si="0"/>
        <v>13</v>
      </c>
      <c r="D10">
        <f t="shared" si="1"/>
        <v>12</v>
      </c>
      <c r="E10">
        <f t="shared" si="12"/>
        <v>1</v>
      </c>
      <c r="G10" s="6">
        <f t="shared" si="13"/>
        <v>12.5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1121</v>
      </c>
      <c r="B11" t="s">
        <v>36</v>
      </c>
      <c r="C11">
        <f t="shared" si="0"/>
        <v>8</v>
      </c>
      <c r="D11">
        <f t="shared" si="1"/>
        <v>13</v>
      </c>
      <c r="E11">
        <f t="shared" si="12"/>
        <v>5</v>
      </c>
      <c r="G11" s="6">
        <f t="shared" si="13"/>
        <v>10.5</v>
      </c>
      <c r="H11">
        <f t="shared" si="2"/>
        <v>2</v>
      </c>
      <c r="I11">
        <f t="shared" si="3"/>
        <v>2</v>
      </c>
      <c r="J11">
        <f t="shared" si="4"/>
        <v>1</v>
      </c>
      <c r="K11">
        <f t="shared" si="5"/>
        <v>2</v>
      </c>
      <c r="L11">
        <f t="shared" si="6"/>
        <v>1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1121</v>
      </c>
      <c r="B12" t="s">
        <v>37</v>
      </c>
      <c r="C12">
        <f t="shared" si="0"/>
        <v>2</v>
      </c>
      <c r="D12">
        <f t="shared" si="1"/>
        <v>0</v>
      </c>
      <c r="E12">
        <f t="shared" si="12"/>
        <v>2</v>
      </c>
      <c r="G12" s="6">
        <f t="shared" si="13"/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2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</row>
    <row r="13" spans="1:20" x14ac:dyDescent="0.25">
      <c r="A13">
        <v>1121</v>
      </c>
      <c r="B13" t="s">
        <v>38</v>
      </c>
      <c r="C13">
        <f t="shared" si="0"/>
        <v>12</v>
      </c>
      <c r="D13">
        <f t="shared" si="1"/>
        <v>13</v>
      </c>
      <c r="E13">
        <f t="shared" si="12"/>
        <v>1</v>
      </c>
      <c r="G13" s="6">
        <f t="shared" si="13"/>
        <v>12.5</v>
      </c>
      <c r="H13">
        <f t="shared" si="2"/>
        <v>3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1121</v>
      </c>
      <c r="B14" t="s">
        <v>39</v>
      </c>
      <c r="C14">
        <f t="shared" si="0"/>
        <v>5</v>
      </c>
      <c r="D14">
        <f t="shared" si="1"/>
        <v>2</v>
      </c>
      <c r="E14">
        <f t="shared" si="12"/>
        <v>3</v>
      </c>
      <c r="G14" s="6">
        <f t="shared" si="13"/>
        <v>3.5</v>
      </c>
      <c r="H14">
        <f t="shared" si="2"/>
        <v>1</v>
      </c>
      <c r="I14">
        <f t="shared" si="3"/>
        <v>1</v>
      </c>
      <c r="J14">
        <f t="shared" si="4"/>
        <v>0</v>
      </c>
      <c r="K14">
        <f t="shared" si="5"/>
        <v>2</v>
      </c>
      <c r="L14">
        <f t="shared" si="6"/>
        <v>1</v>
      </c>
      <c r="M14">
        <f t="shared" si="7"/>
        <v>1</v>
      </c>
      <c r="N14">
        <f t="shared" si="8"/>
        <v>0</v>
      </c>
      <c r="O14">
        <f t="shared" si="9"/>
        <v>1</v>
      </c>
      <c r="P14">
        <f t="shared" si="10"/>
        <v>1</v>
      </c>
      <c r="Q14">
        <f t="shared" si="11"/>
        <v>0</v>
      </c>
    </row>
    <row r="15" spans="1:20" x14ac:dyDescent="0.25">
      <c r="A15">
        <v>1121</v>
      </c>
      <c r="B15" t="s">
        <v>40</v>
      </c>
      <c r="C15">
        <f t="shared" si="0"/>
        <v>7</v>
      </c>
      <c r="D15">
        <f t="shared" si="1"/>
        <v>8</v>
      </c>
      <c r="E15">
        <f t="shared" si="12"/>
        <v>1</v>
      </c>
      <c r="G15" s="6">
        <f t="shared" si="13"/>
        <v>7.5</v>
      </c>
      <c r="H15">
        <f t="shared" si="2"/>
        <v>2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>
        <f t="shared" si="7"/>
        <v>2</v>
      </c>
      <c r="N15">
        <f t="shared" si="8"/>
        <v>0</v>
      </c>
      <c r="O15">
        <f t="shared" si="9"/>
        <v>2</v>
      </c>
      <c r="P15">
        <f t="shared" si="10"/>
        <v>3</v>
      </c>
      <c r="Q15">
        <f t="shared" si="11"/>
        <v>2</v>
      </c>
    </row>
    <row r="16" spans="1:20" x14ac:dyDescent="0.25">
      <c r="A16">
        <v>1121</v>
      </c>
      <c r="B16" t="s">
        <v>41</v>
      </c>
      <c r="C16">
        <f t="shared" si="0"/>
        <v>7</v>
      </c>
      <c r="D16">
        <f t="shared" si="1"/>
        <v>5</v>
      </c>
      <c r="E16">
        <f t="shared" si="12"/>
        <v>2</v>
      </c>
      <c r="G16" s="6">
        <f t="shared" si="13"/>
        <v>6</v>
      </c>
      <c r="H16">
        <f t="shared" si="2"/>
        <v>2</v>
      </c>
      <c r="I16">
        <f t="shared" si="3"/>
        <v>1</v>
      </c>
      <c r="J16">
        <f t="shared" si="4"/>
        <v>1</v>
      </c>
      <c r="K16">
        <f t="shared" si="5"/>
        <v>2</v>
      </c>
      <c r="L16">
        <f t="shared" si="6"/>
        <v>1</v>
      </c>
      <c r="M16">
        <f t="shared" si="7"/>
        <v>1</v>
      </c>
      <c r="N16">
        <f t="shared" si="8"/>
        <v>1</v>
      </c>
      <c r="O16">
        <f t="shared" si="9"/>
        <v>2</v>
      </c>
      <c r="P16">
        <f t="shared" si="10"/>
        <v>3</v>
      </c>
      <c r="Q16">
        <f t="shared" si="11"/>
        <v>1</v>
      </c>
    </row>
    <row r="17" spans="1:17" x14ac:dyDescent="0.25">
      <c r="A17">
        <v>1121</v>
      </c>
      <c r="B17" t="s">
        <v>42</v>
      </c>
      <c r="C17">
        <f t="shared" si="0"/>
        <v>8</v>
      </c>
      <c r="D17">
        <f t="shared" si="1"/>
        <v>6</v>
      </c>
      <c r="E17">
        <f t="shared" si="12"/>
        <v>2</v>
      </c>
      <c r="G17" s="6">
        <f t="shared" si="13"/>
        <v>7</v>
      </c>
      <c r="H17">
        <f t="shared" si="2"/>
        <v>2</v>
      </c>
      <c r="I17">
        <f t="shared" si="3"/>
        <v>2</v>
      </c>
      <c r="J17">
        <f t="shared" si="4"/>
        <v>1</v>
      </c>
      <c r="K17">
        <f t="shared" si="5"/>
        <v>2</v>
      </c>
      <c r="L17">
        <f t="shared" si="6"/>
        <v>1</v>
      </c>
      <c r="M17">
        <f t="shared" si="7"/>
        <v>1</v>
      </c>
      <c r="N17">
        <f t="shared" si="8"/>
        <v>2</v>
      </c>
      <c r="O17">
        <f t="shared" si="9"/>
        <v>2</v>
      </c>
      <c r="P17">
        <f t="shared" si="10"/>
        <v>2</v>
      </c>
      <c r="Q17">
        <f t="shared" si="11"/>
        <v>1</v>
      </c>
    </row>
    <row r="18" spans="1:17" x14ac:dyDescent="0.25">
      <c r="A18">
        <v>1121</v>
      </c>
      <c r="B18" t="s">
        <v>43</v>
      </c>
      <c r="C18">
        <f t="shared" si="0"/>
        <v>3</v>
      </c>
      <c r="D18">
        <f t="shared" si="1"/>
        <v>3</v>
      </c>
      <c r="E18">
        <f t="shared" si="12"/>
        <v>0</v>
      </c>
      <c r="G18" s="6">
        <f t="shared" si="13"/>
        <v>3</v>
      </c>
      <c r="H18">
        <f t="shared" si="2"/>
        <v>1</v>
      </c>
      <c r="I18">
        <f t="shared" si="3"/>
        <v>1</v>
      </c>
      <c r="J18">
        <f t="shared" si="4"/>
        <v>0</v>
      </c>
      <c r="K18">
        <f t="shared" si="5"/>
        <v>1</v>
      </c>
      <c r="L18">
        <f t="shared" si="6"/>
        <v>0</v>
      </c>
      <c r="M18">
        <f t="shared" si="7"/>
        <v>1</v>
      </c>
      <c r="N18">
        <f t="shared" si="8"/>
        <v>1</v>
      </c>
      <c r="O18">
        <f t="shared" si="9"/>
        <v>1</v>
      </c>
      <c r="P18">
        <f t="shared" si="10"/>
        <v>1</v>
      </c>
      <c r="Q18">
        <f t="shared" si="11"/>
        <v>1</v>
      </c>
    </row>
    <row r="19" spans="1:17" x14ac:dyDescent="0.25">
      <c r="A19">
        <v>1121</v>
      </c>
      <c r="B19" t="s">
        <v>44</v>
      </c>
      <c r="C19">
        <f t="shared" si="0"/>
        <v>11</v>
      </c>
      <c r="D19">
        <f t="shared" si="1"/>
        <v>3</v>
      </c>
      <c r="E19">
        <f t="shared" si="12"/>
        <v>8</v>
      </c>
      <c r="F19">
        <v>11</v>
      </c>
      <c r="G19" s="6">
        <f t="shared" si="13"/>
        <v>9.6666666666666661</v>
      </c>
      <c r="H19">
        <f t="shared" si="2"/>
        <v>2</v>
      </c>
      <c r="I19">
        <f t="shared" si="3"/>
        <v>3</v>
      </c>
      <c r="J19">
        <f t="shared" si="4"/>
        <v>1</v>
      </c>
      <c r="K19">
        <f t="shared" si="5"/>
        <v>3</v>
      </c>
      <c r="L19">
        <f t="shared" si="6"/>
        <v>2</v>
      </c>
      <c r="M19">
        <f t="shared" si="7"/>
        <v>1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1</v>
      </c>
    </row>
    <row r="20" spans="1:17" x14ac:dyDescent="0.25">
      <c r="A20">
        <v>1121</v>
      </c>
      <c r="B20" t="s">
        <v>45</v>
      </c>
      <c r="C20">
        <f t="shared" si="0"/>
        <v>6</v>
      </c>
      <c r="D20">
        <f t="shared" si="1"/>
        <v>1</v>
      </c>
      <c r="E20">
        <f t="shared" si="12"/>
        <v>5</v>
      </c>
      <c r="G20" s="6">
        <f t="shared" si="13"/>
        <v>3.5</v>
      </c>
      <c r="H20">
        <f t="shared" si="2"/>
        <v>1</v>
      </c>
      <c r="I20">
        <f t="shared" si="3"/>
        <v>2</v>
      </c>
      <c r="J20">
        <f t="shared" si="4"/>
        <v>0</v>
      </c>
      <c r="K20">
        <f t="shared" si="5"/>
        <v>2</v>
      </c>
      <c r="L20">
        <f t="shared" si="6"/>
        <v>1</v>
      </c>
      <c r="M20">
        <f t="shared" si="7"/>
        <v>1</v>
      </c>
      <c r="N20">
        <f t="shared" si="8"/>
        <v>0</v>
      </c>
      <c r="O20">
        <f t="shared" si="9"/>
        <v>1</v>
      </c>
      <c r="P20">
        <f t="shared" si="10"/>
        <v>2</v>
      </c>
      <c r="Q20">
        <f t="shared" si="11"/>
        <v>0</v>
      </c>
    </row>
    <row r="21" spans="1:17" x14ac:dyDescent="0.25">
      <c r="A21">
        <v>1121</v>
      </c>
      <c r="B21" t="s">
        <v>46</v>
      </c>
      <c r="C21">
        <f t="shared" si="0"/>
        <v>7</v>
      </c>
      <c r="D21">
        <f t="shared" si="1"/>
        <v>2</v>
      </c>
      <c r="E21">
        <f t="shared" si="12"/>
        <v>5</v>
      </c>
      <c r="G21" s="6">
        <f t="shared" si="13"/>
        <v>4.5</v>
      </c>
      <c r="H21">
        <f t="shared" si="2"/>
        <v>2</v>
      </c>
      <c r="I21">
        <f t="shared" si="3"/>
        <v>2</v>
      </c>
      <c r="J21">
        <f t="shared" si="4"/>
        <v>0</v>
      </c>
      <c r="K21">
        <f t="shared" si="5"/>
        <v>2</v>
      </c>
      <c r="L21">
        <f t="shared" si="6"/>
        <v>1</v>
      </c>
      <c r="M21">
        <f t="shared" si="7"/>
        <v>1</v>
      </c>
      <c r="N21">
        <f t="shared" si="8"/>
        <v>0</v>
      </c>
      <c r="O21">
        <f t="shared" si="9"/>
        <v>2</v>
      </c>
      <c r="P21">
        <f t="shared" si="10"/>
        <v>3</v>
      </c>
      <c r="Q21">
        <f t="shared" si="11"/>
        <v>0</v>
      </c>
    </row>
    <row r="22" spans="1:17" x14ac:dyDescent="0.25">
      <c r="A22">
        <v>1121</v>
      </c>
      <c r="B22" t="s">
        <v>47</v>
      </c>
      <c r="C22">
        <f t="shared" si="0"/>
        <v>8</v>
      </c>
      <c r="D22">
        <f t="shared" si="1"/>
        <v>9</v>
      </c>
      <c r="E22">
        <f t="shared" si="12"/>
        <v>1</v>
      </c>
      <c r="G22" s="6">
        <f t="shared" si="13"/>
        <v>8.5</v>
      </c>
      <c r="H22">
        <f t="shared" si="2"/>
        <v>2</v>
      </c>
      <c r="I22">
        <f t="shared" si="3"/>
        <v>2</v>
      </c>
      <c r="J22">
        <f t="shared" si="4"/>
        <v>1</v>
      </c>
      <c r="K22">
        <f t="shared" si="5"/>
        <v>2</v>
      </c>
      <c r="L22">
        <f t="shared" si="6"/>
        <v>1</v>
      </c>
      <c r="M22">
        <f t="shared" si="7"/>
        <v>3</v>
      </c>
      <c r="N22">
        <f t="shared" si="8"/>
        <v>2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1121</v>
      </c>
      <c r="B23" t="s">
        <v>48</v>
      </c>
      <c r="C23">
        <f t="shared" si="0"/>
        <v>0</v>
      </c>
      <c r="D23">
        <f t="shared" si="1"/>
        <v>0</v>
      </c>
      <c r="E23">
        <f t="shared" si="12"/>
        <v>0</v>
      </c>
      <c r="G23" s="6">
        <f t="shared" si="13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0</v>
      </c>
    </row>
    <row r="24" spans="1:17" x14ac:dyDescent="0.25">
      <c r="A24">
        <v>1121</v>
      </c>
      <c r="B24" t="s">
        <v>49</v>
      </c>
      <c r="C24">
        <f t="shared" si="0"/>
        <v>7</v>
      </c>
      <c r="D24">
        <f t="shared" si="1"/>
        <v>3</v>
      </c>
      <c r="E24">
        <f t="shared" si="12"/>
        <v>4</v>
      </c>
      <c r="G24" s="6">
        <f t="shared" si="13"/>
        <v>5</v>
      </c>
      <c r="H24">
        <f t="shared" si="2"/>
        <v>2</v>
      </c>
      <c r="I24">
        <f t="shared" si="3"/>
        <v>1</v>
      </c>
      <c r="J24">
        <f t="shared" si="4"/>
        <v>1</v>
      </c>
      <c r="K24">
        <f t="shared" si="5"/>
        <v>2</v>
      </c>
      <c r="L24">
        <f t="shared" si="6"/>
        <v>1</v>
      </c>
      <c r="M24">
        <f t="shared" si="7"/>
        <v>1</v>
      </c>
      <c r="N24">
        <f t="shared" si="8"/>
        <v>0</v>
      </c>
      <c r="O24">
        <f t="shared" si="9"/>
        <v>1</v>
      </c>
      <c r="P24">
        <f t="shared" si="10"/>
        <v>2</v>
      </c>
      <c r="Q24">
        <f t="shared" si="11"/>
        <v>0</v>
      </c>
    </row>
    <row r="25" spans="1:17" x14ac:dyDescent="0.25">
      <c r="A25">
        <v>1121</v>
      </c>
      <c r="B25" t="s">
        <v>50</v>
      </c>
      <c r="C25">
        <f t="shared" si="0"/>
        <v>8</v>
      </c>
      <c r="D25">
        <f t="shared" si="1"/>
        <v>0</v>
      </c>
      <c r="E25">
        <f t="shared" si="12"/>
        <v>8</v>
      </c>
      <c r="F25">
        <v>2</v>
      </c>
      <c r="G25" s="6">
        <f t="shared" si="13"/>
        <v>2.6666666666666665</v>
      </c>
      <c r="H25">
        <f t="shared" si="2"/>
        <v>2</v>
      </c>
      <c r="I25">
        <f t="shared" si="3"/>
        <v>2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</row>
    <row r="26" spans="1:17" x14ac:dyDescent="0.25">
      <c r="A26">
        <v>1121</v>
      </c>
      <c r="B26" t="s">
        <v>51</v>
      </c>
      <c r="C26">
        <f t="shared" si="0"/>
        <v>8</v>
      </c>
      <c r="D26">
        <f t="shared" si="1"/>
        <v>3</v>
      </c>
      <c r="E26">
        <f t="shared" si="12"/>
        <v>5</v>
      </c>
      <c r="G26" s="6">
        <f t="shared" si="13"/>
        <v>5.5</v>
      </c>
      <c r="H26">
        <f t="shared" si="2"/>
        <v>2</v>
      </c>
      <c r="I26">
        <f t="shared" si="3"/>
        <v>2</v>
      </c>
      <c r="J26">
        <f t="shared" si="4"/>
        <v>1</v>
      </c>
      <c r="K26">
        <f t="shared" si="5"/>
        <v>2</v>
      </c>
      <c r="L26">
        <f t="shared" si="6"/>
        <v>1</v>
      </c>
      <c r="M26">
        <f t="shared" si="7"/>
        <v>1</v>
      </c>
      <c r="N26">
        <f t="shared" si="8"/>
        <v>1</v>
      </c>
      <c r="O26">
        <f t="shared" si="9"/>
        <v>2</v>
      </c>
      <c r="P26">
        <f t="shared" si="10"/>
        <v>2</v>
      </c>
      <c r="Q26">
        <f t="shared" si="11"/>
        <v>1</v>
      </c>
    </row>
    <row r="27" spans="1:17" x14ac:dyDescent="0.25">
      <c r="A27">
        <v>1121</v>
      </c>
      <c r="B27" t="s">
        <v>52</v>
      </c>
      <c r="C27">
        <f t="shared" si="0"/>
        <v>9</v>
      </c>
      <c r="D27">
        <f t="shared" si="1"/>
        <v>3</v>
      </c>
      <c r="E27">
        <f t="shared" ref="E27:E30" si="14">ABS(C27-D27)</f>
        <v>6</v>
      </c>
      <c r="G27" s="6">
        <f t="shared" ref="G27:G30" si="15">IF(F27&gt;0,((C27+D27)*0.5+F27*2)/3,(C27+D27)/2)</f>
        <v>6</v>
      </c>
      <c r="H27">
        <f t="shared" si="2"/>
        <v>2</v>
      </c>
      <c r="I27">
        <f t="shared" si="3"/>
        <v>2</v>
      </c>
      <c r="J27">
        <f t="shared" si="4"/>
        <v>1</v>
      </c>
      <c r="K27">
        <f t="shared" si="5"/>
        <v>2</v>
      </c>
      <c r="L27">
        <f t="shared" si="6"/>
        <v>2</v>
      </c>
      <c r="M27">
        <f t="shared" si="7"/>
        <v>1</v>
      </c>
      <c r="N27">
        <f t="shared" si="8"/>
        <v>1</v>
      </c>
      <c r="O27">
        <f t="shared" si="9"/>
        <v>2</v>
      </c>
      <c r="P27">
        <f t="shared" si="10"/>
        <v>3</v>
      </c>
      <c r="Q27">
        <f t="shared" si="11"/>
        <v>1</v>
      </c>
    </row>
    <row r="28" spans="1:17" x14ac:dyDescent="0.25">
      <c r="A28">
        <v>1121</v>
      </c>
      <c r="B28" t="s">
        <v>53</v>
      </c>
      <c r="C28">
        <f t="shared" si="0"/>
        <v>9</v>
      </c>
      <c r="D28">
        <f t="shared" si="1"/>
        <v>2</v>
      </c>
      <c r="E28">
        <f t="shared" si="14"/>
        <v>7</v>
      </c>
      <c r="G28" s="6">
        <f t="shared" si="15"/>
        <v>5.5</v>
      </c>
      <c r="H28">
        <f t="shared" si="2"/>
        <v>2</v>
      </c>
      <c r="I28">
        <f t="shared" si="3"/>
        <v>2</v>
      </c>
      <c r="J28">
        <f t="shared" si="4"/>
        <v>1</v>
      </c>
      <c r="K28">
        <f t="shared" si="5"/>
        <v>2</v>
      </c>
      <c r="L28">
        <f t="shared" si="6"/>
        <v>1</v>
      </c>
      <c r="M28">
        <f t="shared" si="7"/>
        <v>0</v>
      </c>
      <c r="N28">
        <f t="shared" si="8"/>
        <v>2</v>
      </c>
      <c r="O28">
        <f t="shared" si="9"/>
        <v>2</v>
      </c>
      <c r="P28">
        <f t="shared" si="10"/>
        <v>3</v>
      </c>
      <c r="Q28">
        <f t="shared" si="11"/>
        <v>0</v>
      </c>
    </row>
    <row r="29" spans="1:17" x14ac:dyDescent="0.25">
      <c r="A29">
        <v>1121</v>
      </c>
      <c r="B29" t="s">
        <v>54</v>
      </c>
      <c r="C29">
        <f t="shared" si="0"/>
        <v>8</v>
      </c>
      <c r="D29">
        <f t="shared" si="1"/>
        <v>2</v>
      </c>
      <c r="E29">
        <f t="shared" si="14"/>
        <v>6</v>
      </c>
      <c r="G29" s="6">
        <f t="shared" si="15"/>
        <v>5</v>
      </c>
      <c r="H29">
        <f t="shared" si="2"/>
        <v>2</v>
      </c>
      <c r="I29">
        <f t="shared" si="3"/>
        <v>1</v>
      </c>
      <c r="J29">
        <f t="shared" si="4"/>
        <v>1</v>
      </c>
      <c r="K29">
        <f t="shared" si="5"/>
        <v>3</v>
      </c>
      <c r="L29">
        <f t="shared" si="6"/>
        <v>1</v>
      </c>
      <c r="M29">
        <f t="shared" si="7"/>
        <v>1</v>
      </c>
      <c r="N29">
        <f t="shared" si="8"/>
        <v>0</v>
      </c>
      <c r="O29">
        <f t="shared" si="9"/>
        <v>2</v>
      </c>
      <c r="P29">
        <f t="shared" si="10"/>
        <v>3</v>
      </c>
      <c r="Q29">
        <f t="shared" si="11"/>
        <v>0</v>
      </c>
    </row>
    <row r="30" spans="1:17" x14ac:dyDescent="0.25">
      <c r="A30">
        <v>1121</v>
      </c>
      <c r="B30" t="s">
        <v>55</v>
      </c>
      <c r="C30">
        <f t="shared" si="0"/>
        <v>10</v>
      </c>
      <c r="D30">
        <f t="shared" si="1"/>
        <v>6</v>
      </c>
      <c r="E30">
        <f t="shared" si="14"/>
        <v>4</v>
      </c>
      <c r="G30" s="6">
        <f t="shared" si="15"/>
        <v>8</v>
      </c>
      <c r="H30">
        <f t="shared" si="2"/>
        <v>2</v>
      </c>
      <c r="I30">
        <f t="shared" si="3"/>
        <v>3</v>
      </c>
      <c r="J30">
        <f t="shared" si="4"/>
        <v>1</v>
      </c>
      <c r="K30">
        <f t="shared" si="5"/>
        <v>3</v>
      </c>
      <c r="L30">
        <f t="shared" si="6"/>
        <v>1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3</v>
      </c>
      <c r="Q30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0"/>
  <sheetViews>
    <sheetView zoomScale="85" zoomScaleNormal="85" workbookViewId="0">
      <pane ySplit="1" topLeftCell="A2" activePane="bottomLeft" state="frozen"/>
      <selection pane="bottomLeft" activeCell="A2" sqref="A2:A3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12</v>
      </c>
      <c r="D2" s="10">
        <v>2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26</v>
      </c>
      <c r="C3" s="10">
        <v>13</v>
      </c>
      <c r="D3" s="10">
        <v>3</v>
      </c>
      <c r="E3" s="10">
        <v>3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14</v>
      </c>
      <c r="C4" s="10">
        <v>7</v>
      </c>
      <c r="D4" s="10">
        <v>1</v>
      </c>
      <c r="E4" s="10">
        <v>2</v>
      </c>
      <c r="F4" s="10">
        <v>1</v>
      </c>
      <c r="G4" s="10">
        <v>2</v>
      </c>
      <c r="H4" s="10">
        <v>1</v>
      </c>
    </row>
    <row r="5" spans="1:8" x14ac:dyDescent="0.25">
      <c r="A5" s="10" t="s">
        <v>30</v>
      </c>
      <c r="B5">
        <v>14</v>
      </c>
      <c r="C5" s="10">
        <v>7</v>
      </c>
      <c r="D5" s="10">
        <v>1</v>
      </c>
      <c r="E5" s="10">
        <v>2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6</v>
      </c>
      <c r="C7" s="10">
        <v>3</v>
      </c>
      <c r="D7" s="10">
        <v>1</v>
      </c>
      <c r="E7" s="10">
        <v>1</v>
      </c>
      <c r="F7" s="10">
        <v>0</v>
      </c>
      <c r="G7" s="10">
        <v>1</v>
      </c>
      <c r="H7" s="10">
        <v>0</v>
      </c>
    </row>
    <row r="8" spans="1:8" x14ac:dyDescent="0.25">
      <c r="A8" s="10" t="s">
        <v>33</v>
      </c>
      <c r="B8">
        <v>16</v>
      </c>
      <c r="C8" s="10">
        <v>8</v>
      </c>
      <c r="D8" s="10">
        <v>2</v>
      </c>
      <c r="E8" s="10">
        <v>2</v>
      </c>
      <c r="F8" s="10">
        <v>1</v>
      </c>
      <c r="G8" s="10">
        <v>2</v>
      </c>
      <c r="H8" s="10">
        <v>1</v>
      </c>
    </row>
    <row r="9" spans="1:8" x14ac:dyDescent="0.25">
      <c r="A9" s="10" t="s">
        <v>34</v>
      </c>
      <c r="B9">
        <v>10</v>
      </c>
      <c r="C9" s="10">
        <v>5</v>
      </c>
      <c r="D9" s="10">
        <v>1</v>
      </c>
      <c r="E9" s="10">
        <v>1</v>
      </c>
      <c r="F9" s="10">
        <v>0</v>
      </c>
      <c r="G9" s="10">
        <v>2</v>
      </c>
      <c r="H9" s="10">
        <v>1</v>
      </c>
    </row>
    <row r="10" spans="1:8" x14ac:dyDescent="0.25">
      <c r="A10" s="10" t="s">
        <v>35</v>
      </c>
      <c r="B10">
        <v>26</v>
      </c>
      <c r="C10" s="10">
        <v>13</v>
      </c>
      <c r="D10" s="10">
        <v>3</v>
      </c>
      <c r="E10" s="10">
        <v>3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16</v>
      </c>
      <c r="C11" s="10">
        <v>8</v>
      </c>
      <c r="D11" s="10">
        <v>2</v>
      </c>
      <c r="E11" s="10">
        <v>2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4</v>
      </c>
      <c r="C12" s="10">
        <v>2</v>
      </c>
      <c r="D12" s="10">
        <v>0</v>
      </c>
      <c r="E12" s="10">
        <v>0</v>
      </c>
      <c r="F12" s="10">
        <v>0</v>
      </c>
      <c r="G12" s="10">
        <v>2</v>
      </c>
      <c r="H12" s="10">
        <v>0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10</v>
      </c>
      <c r="C14" s="10">
        <v>5</v>
      </c>
      <c r="D14" s="10">
        <v>1</v>
      </c>
      <c r="E14" s="10">
        <v>1</v>
      </c>
      <c r="F14" s="10">
        <v>0</v>
      </c>
      <c r="G14" s="10">
        <v>2</v>
      </c>
      <c r="H14" s="10">
        <v>1</v>
      </c>
    </row>
    <row r="15" spans="1:8" x14ac:dyDescent="0.25">
      <c r="A15" s="10" t="s">
        <v>40</v>
      </c>
      <c r="B15">
        <v>14</v>
      </c>
      <c r="C15" s="10">
        <v>7</v>
      </c>
      <c r="D15" s="10">
        <v>2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14</v>
      </c>
      <c r="C16" s="10">
        <v>7</v>
      </c>
      <c r="D16" s="10">
        <v>2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16</v>
      </c>
      <c r="C17" s="10">
        <v>8</v>
      </c>
      <c r="D17" s="10">
        <v>2</v>
      </c>
      <c r="E17" s="10">
        <v>2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6</v>
      </c>
      <c r="C18" s="10">
        <v>3</v>
      </c>
      <c r="D18" s="10">
        <v>1</v>
      </c>
      <c r="E18" s="10">
        <v>1</v>
      </c>
      <c r="F18" s="10">
        <v>0</v>
      </c>
      <c r="G18" s="10">
        <v>1</v>
      </c>
      <c r="H18" s="10">
        <v>0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3</v>
      </c>
      <c r="F19" s="10">
        <v>1</v>
      </c>
      <c r="G19" s="10">
        <v>3</v>
      </c>
      <c r="H19" s="10">
        <v>2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2</v>
      </c>
      <c r="F20" s="10">
        <v>0</v>
      </c>
      <c r="G20" s="10">
        <v>2</v>
      </c>
      <c r="H20" s="10">
        <v>1</v>
      </c>
    </row>
    <row r="21" spans="1:8" x14ac:dyDescent="0.25">
      <c r="A21" s="10" t="s">
        <v>46</v>
      </c>
      <c r="B21">
        <v>14</v>
      </c>
      <c r="C21" s="10">
        <v>7</v>
      </c>
      <c r="D21" s="10">
        <v>2</v>
      </c>
      <c r="E21" s="10">
        <v>2</v>
      </c>
      <c r="F21" s="10">
        <v>0</v>
      </c>
      <c r="G21" s="10">
        <v>2</v>
      </c>
      <c r="H21" s="10">
        <v>1</v>
      </c>
    </row>
    <row r="22" spans="1:8" x14ac:dyDescent="0.25">
      <c r="A22" s="10" t="s">
        <v>47</v>
      </c>
      <c r="B22">
        <v>16</v>
      </c>
      <c r="C22" s="10">
        <v>8</v>
      </c>
      <c r="D22" s="10">
        <v>2</v>
      </c>
      <c r="E22" s="10">
        <v>2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</row>
    <row r="24" spans="1:8" x14ac:dyDescent="0.25">
      <c r="A24" s="10" t="s">
        <v>49</v>
      </c>
      <c r="B24">
        <v>14</v>
      </c>
      <c r="C24" s="10">
        <v>7</v>
      </c>
      <c r="D24" s="10">
        <v>2</v>
      </c>
      <c r="E24" s="10">
        <v>1</v>
      </c>
      <c r="F24" s="10">
        <v>1</v>
      </c>
      <c r="G24" s="10">
        <v>2</v>
      </c>
      <c r="H24" s="10">
        <v>1</v>
      </c>
    </row>
    <row r="25" spans="1:8" x14ac:dyDescent="0.25">
      <c r="A25" s="10" t="s">
        <v>50</v>
      </c>
      <c r="B25">
        <v>16</v>
      </c>
      <c r="C25" s="10">
        <v>8</v>
      </c>
      <c r="D25" s="10">
        <v>2</v>
      </c>
      <c r="E25" s="10">
        <v>2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2</v>
      </c>
      <c r="F26" s="10">
        <v>1</v>
      </c>
      <c r="G26" s="10">
        <v>2</v>
      </c>
      <c r="H26" s="10">
        <v>1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1</v>
      </c>
      <c r="G27" s="10">
        <v>2</v>
      </c>
      <c r="H27" s="10">
        <v>2</v>
      </c>
    </row>
    <row r="28" spans="1:8" x14ac:dyDescent="0.25">
      <c r="A28" s="10" t="s">
        <v>53</v>
      </c>
      <c r="B28">
        <v>17</v>
      </c>
      <c r="C28" s="10">
        <v>9</v>
      </c>
      <c r="D28" s="10">
        <v>2</v>
      </c>
      <c r="E28" s="10">
        <v>2</v>
      </c>
      <c r="F28" s="10">
        <v>1</v>
      </c>
      <c r="G28" s="10">
        <v>2</v>
      </c>
      <c r="H28" s="10">
        <v>1</v>
      </c>
    </row>
    <row r="29" spans="1:8" x14ac:dyDescent="0.25">
      <c r="A29" s="10" t="s">
        <v>54</v>
      </c>
      <c r="B29">
        <v>16</v>
      </c>
      <c r="C29" s="10">
        <v>8</v>
      </c>
      <c r="D29" s="10">
        <v>2</v>
      </c>
      <c r="E29" s="10">
        <v>1</v>
      </c>
      <c r="F29" s="10">
        <v>1</v>
      </c>
      <c r="G29" s="10">
        <v>3</v>
      </c>
      <c r="H29" s="10">
        <v>1</v>
      </c>
    </row>
    <row r="30" spans="1:8" x14ac:dyDescent="0.25">
      <c r="A30" s="10" t="s">
        <v>55</v>
      </c>
      <c r="B30">
        <v>20</v>
      </c>
      <c r="C30" s="10">
        <v>10</v>
      </c>
      <c r="D30" s="10">
        <v>2</v>
      </c>
      <c r="E30" s="10">
        <v>3</v>
      </c>
      <c r="F30" s="10">
        <v>1</v>
      </c>
      <c r="G30" s="10">
        <v>3</v>
      </c>
      <c r="H3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0"/>
  <sheetViews>
    <sheetView zoomScale="85" zoomScaleNormal="85" workbookViewId="0">
      <pane ySplit="1" topLeftCell="A2" activePane="bottomLeft" state="frozen"/>
      <selection pane="bottomLeft" activeCell="A2" sqref="A2:H3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21</v>
      </c>
      <c r="C2" s="10">
        <v>10</v>
      </c>
      <c r="D2" s="10">
        <v>2</v>
      </c>
      <c r="E2" s="10">
        <v>4</v>
      </c>
      <c r="F2" s="10">
        <v>1</v>
      </c>
      <c r="G2" s="10">
        <v>2</v>
      </c>
      <c r="H2" s="10">
        <v>2</v>
      </c>
    </row>
    <row r="3" spans="1:8" x14ac:dyDescent="0.25">
      <c r="A3" s="10" t="s">
        <v>28</v>
      </c>
      <c r="B3">
        <v>40</v>
      </c>
      <c r="C3" s="10">
        <v>21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 x14ac:dyDescent="0.25">
      <c r="A5" s="10" t="s">
        <v>30</v>
      </c>
      <c r="B5">
        <v>19</v>
      </c>
      <c r="C5" s="10">
        <v>10</v>
      </c>
      <c r="D5" s="10">
        <v>3</v>
      </c>
      <c r="E5" s="10">
        <v>1</v>
      </c>
      <c r="F5" s="10">
        <v>1</v>
      </c>
      <c r="G5" s="10">
        <v>2</v>
      </c>
      <c r="H5" s="10">
        <v>2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5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</row>
    <row r="8" spans="1:8" x14ac:dyDescent="0.25">
      <c r="A8" s="10" t="s">
        <v>33</v>
      </c>
      <c r="B8">
        <v>27</v>
      </c>
      <c r="C8" s="10">
        <v>11</v>
      </c>
      <c r="D8" s="10">
        <v>3</v>
      </c>
      <c r="E8" s="10">
        <v>3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21</v>
      </c>
      <c r="C9" s="10">
        <v>10</v>
      </c>
      <c r="D9" s="10">
        <v>3</v>
      </c>
      <c r="E9" s="10">
        <v>0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29</v>
      </c>
      <c r="C10" s="10">
        <v>12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30</v>
      </c>
      <c r="C11" s="10">
        <v>13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1</v>
      </c>
      <c r="C12" s="10">
        <v>0</v>
      </c>
      <c r="D12" s="10">
        <v>0</v>
      </c>
      <c r="E12" s="10">
        <v>0</v>
      </c>
      <c r="F12" s="10">
        <v>0</v>
      </c>
      <c r="G12" s="10">
        <v>1</v>
      </c>
      <c r="H12" s="10">
        <v>0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5</v>
      </c>
      <c r="C14" s="10">
        <v>2</v>
      </c>
      <c r="D14" s="10">
        <v>1</v>
      </c>
      <c r="E14" s="10">
        <v>0</v>
      </c>
      <c r="F14" s="10">
        <v>1</v>
      </c>
      <c r="G14" s="10">
        <v>1</v>
      </c>
      <c r="H14" s="10">
        <v>0</v>
      </c>
    </row>
    <row r="15" spans="1:8" x14ac:dyDescent="0.25">
      <c r="A15" s="10" t="s">
        <v>40</v>
      </c>
      <c r="B15">
        <v>17</v>
      </c>
      <c r="C15" s="10">
        <v>8</v>
      </c>
      <c r="D15" s="10">
        <v>2</v>
      </c>
      <c r="E15" s="10">
        <v>0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13</v>
      </c>
      <c r="C16" s="10">
        <v>5</v>
      </c>
      <c r="D16" s="10">
        <v>1</v>
      </c>
      <c r="E16" s="10">
        <v>1</v>
      </c>
      <c r="F16" s="10">
        <v>2</v>
      </c>
      <c r="G16" s="10">
        <v>3</v>
      </c>
      <c r="H16" s="10">
        <v>1</v>
      </c>
    </row>
    <row r="17" spans="1:8" x14ac:dyDescent="0.25">
      <c r="A17" s="10" t="s">
        <v>42</v>
      </c>
      <c r="B17">
        <v>14</v>
      </c>
      <c r="C17" s="10">
        <v>6</v>
      </c>
      <c r="D17" s="10">
        <v>1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8</v>
      </c>
      <c r="C18" s="10">
        <v>3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</row>
    <row r="19" spans="1:8" x14ac:dyDescent="0.25">
      <c r="A19" s="10" t="s">
        <v>44</v>
      </c>
      <c r="B19">
        <v>14</v>
      </c>
      <c r="C19" s="10">
        <v>3</v>
      </c>
      <c r="D19" s="10">
        <v>1</v>
      </c>
      <c r="E19" s="10">
        <v>3</v>
      </c>
      <c r="F19" s="10">
        <v>3</v>
      </c>
      <c r="G19" s="10">
        <v>3</v>
      </c>
      <c r="H19" s="10">
        <v>1</v>
      </c>
    </row>
    <row r="20" spans="1:8" x14ac:dyDescent="0.25">
      <c r="A20" s="10" t="s">
        <v>45</v>
      </c>
      <c r="B20">
        <v>5</v>
      </c>
      <c r="C20" s="10">
        <v>1</v>
      </c>
      <c r="D20" s="10">
        <v>1</v>
      </c>
      <c r="E20" s="10">
        <v>0</v>
      </c>
      <c r="F20" s="10">
        <v>1</v>
      </c>
      <c r="G20" s="10">
        <v>2</v>
      </c>
      <c r="H20" s="10">
        <v>0</v>
      </c>
    </row>
    <row r="21" spans="1:8" x14ac:dyDescent="0.25">
      <c r="A21" s="10" t="s">
        <v>46</v>
      </c>
      <c r="B21">
        <v>8</v>
      </c>
      <c r="C21" s="10">
        <v>2</v>
      </c>
      <c r="D21" s="10">
        <v>1</v>
      </c>
      <c r="E21" s="10">
        <v>0</v>
      </c>
      <c r="F21" s="10">
        <v>2</v>
      </c>
      <c r="G21" s="10">
        <v>3</v>
      </c>
      <c r="H21" s="10">
        <v>0</v>
      </c>
    </row>
    <row r="22" spans="1:8" x14ac:dyDescent="0.25">
      <c r="A22" s="10" t="s">
        <v>47</v>
      </c>
      <c r="B22">
        <v>23</v>
      </c>
      <c r="C22" s="10">
        <v>9</v>
      </c>
      <c r="D22" s="10">
        <v>3</v>
      </c>
      <c r="E22" s="10">
        <v>2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</row>
    <row r="24" spans="1:8" x14ac:dyDescent="0.25">
      <c r="A24" s="10" t="s">
        <v>49</v>
      </c>
      <c r="B24">
        <v>7</v>
      </c>
      <c r="C24" s="10">
        <v>3</v>
      </c>
      <c r="D24" s="10">
        <v>1</v>
      </c>
      <c r="E24" s="10">
        <v>0</v>
      </c>
      <c r="F24" s="10">
        <v>1</v>
      </c>
      <c r="G24" s="10">
        <v>2</v>
      </c>
      <c r="H24" s="10">
        <v>0</v>
      </c>
    </row>
    <row r="25" spans="1:8" x14ac:dyDescent="0.25">
      <c r="A25" s="10" t="s">
        <v>50</v>
      </c>
      <c r="B25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25">
      <c r="A26" s="10" t="s">
        <v>51</v>
      </c>
      <c r="B26">
        <v>10</v>
      </c>
      <c r="C26" s="10">
        <v>3</v>
      </c>
      <c r="D26" s="10">
        <v>1</v>
      </c>
      <c r="E26" s="10">
        <v>1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11</v>
      </c>
      <c r="C27" s="10">
        <v>3</v>
      </c>
      <c r="D27" s="10">
        <v>1</v>
      </c>
      <c r="E27" s="10">
        <v>1</v>
      </c>
      <c r="F27" s="10">
        <v>2</v>
      </c>
      <c r="G27" s="10">
        <v>3</v>
      </c>
      <c r="H27" s="10">
        <v>1</v>
      </c>
    </row>
    <row r="28" spans="1:8" x14ac:dyDescent="0.25">
      <c r="A28" s="10" t="s">
        <v>53</v>
      </c>
      <c r="B28">
        <v>9</v>
      </c>
      <c r="C28" s="10">
        <v>2</v>
      </c>
      <c r="D28" s="10">
        <v>0</v>
      </c>
      <c r="E28" s="10">
        <v>2</v>
      </c>
      <c r="F28" s="10">
        <v>2</v>
      </c>
      <c r="G28" s="10">
        <v>3</v>
      </c>
      <c r="H28" s="10">
        <v>0</v>
      </c>
    </row>
    <row r="29" spans="1:8" x14ac:dyDescent="0.25">
      <c r="A29" s="10" t="s">
        <v>54</v>
      </c>
      <c r="B29">
        <v>8</v>
      </c>
      <c r="C29" s="10">
        <v>2</v>
      </c>
      <c r="D29" s="10">
        <v>1</v>
      </c>
      <c r="E29" s="10">
        <v>0</v>
      </c>
      <c r="F29" s="10">
        <v>2</v>
      </c>
      <c r="G29" s="10">
        <v>3</v>
      </c>
      <c r="H29" s="10">
        <v>0</v>
      </c>
    </row>
    <row r="30" spans="1:8" x14ac:dyDescent="0.25">
      <c r="A30" s="10" t="s">
        <v>55</v>
      </c>
      <c r="B30">
        <v>17</v>
      </c>
      <c r="C30" s="10">
        <v>6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A1F8-0F33-4494-AD06-0A44C987CEC9}">
  <dimension ref="A1:H30"/>
  <sheetViews>
    <sheetView workbookViewId="0">
      <selection activeCell="A2" sqref="A2:H30"/>
    </sheetView>
  </sheetViews>
  <sheetFormatPr defaultRowHeight="16.5" x14ac:dyDescent="0.25"/>
  <cols>
    <col min="1" max="1" width="18.1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12</v>
      </c>
      <c r="D2" s="10">
        <v>2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26</v>
      </c>
      <c r="C3" s="10">
        <v>13</v>
      </c>
      <c r="D3" s="10">
        <v>3</v>
      </c>
      <c r="E3" s="10">
        <v>3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14</v>
      </c>
      <c r="C4" s="10">
        <v>7</v>
      </c>
      <c r="D4" s="10">
        <v>1</v>
      </c>
      <c r="E4" s="10">
        <v>2</v>
      </c>
      <c r="F4" s="10">
        <v>1</v>
      </c>
      <c r="G4" s="10">
        <v>2</v>
      </c>
      <c r="H4" s="10">
        <v>1</v>
      </c>
    </row>
    <row r="5" spans="1:8" x14ac:dyDescent="0.25">
      <c r="A5" s="10" t="s">
        <v>30</v>
      </c>
      <c r="B5">
        <v>14</v>
      </c>
      <c r="C5" s="10">
        <v>7</v>
      </c>
      <c r="D5" s="10">
        <v>1</v>
      </c>
      <c r="E5" s="10">
        <v>2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6</v>
      </c>
      <c r="C7" s="10">
        <v>3</v>
      </c>
      <c r="D7" s="10">
        <v>1</v>
      </c>
      <c r="E7" s="10">
        <v>1</v>
      </c>
      <c r="F7" s="10">
        <v>0</v>
      </c>
      <c r="G7" s="10">
        <v>1</v>
      </c>
      <c r="H7" s="10">
        <v>0</v>
      </c>
    </row>
    <row r="8" spans="1:8" x14ac:dyDescent="0.25">
      <c r="A8" s="10" t="s">
        <v>33</v>
      </c>
      <c r="B8">
        <v>16</v>
      </c>
      <c r="C8" s="10">
        <v>8</v>
      </c>
      <c r="D8" s="10">
        <v>2</v>
      </c>
      <c r="E8" s="10">
        <v>2</v>
      </c>
      <c r="F8" s="10">
        <v>1</v>
      </c>
      <c r="G8" s="10">
        <v>2</v>
      </c>
      <c r="H8" s="10">
        <v>1</v>
      </c>
    </row>
    <row r="9" spans="1:8" x14ac:dyDescent="0.25">
      <c r="A9" s="10" t="s">
        <v>34</v>
      </c>
      <c r="B9">
        <v>10</v>
      </c>
      <c r="C9" s="10">
        <v>5</v>
      </c>
      <c r="D9" s="10">
        <v>1</v>
      </c>
      <c r="E9" s="10">
        <v>1</v>
      </c>
      <c r="F9" s="10">
        <v>0</v>
      </c>
      <c r="G9" s="10">
        <v>2</v>
      </c>
      <c r="H9" s="10">
        <v>1</v>
      </c>
    </row>
    <row r="10" spans="1:8" x14ac:dyDescent="0.25">
      <c r="A10" s="10" t="s">
        <v>35</v>
      </c>
      <c r="B10">
        <v>26</v>
      </c>
      <c r="C10" s="10">
        <v>13</v>
      </c>
      <c r="D10" s="10">
        <v>3</v>
      </c>
      <c r="E10" s="10">
        <v>3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16</v>
      </c>
      <c r="C11" s="10">
        <v>8</v>
      </c>
      <c r="D11" s="10">
        <v>2</v>
      </c>
      <c r="E11" s="10">
        <v>2</v>
      </c>
      <c r="F11" s="10">
        <v>1</v>
      </c>
      <c r="G11" s="10">
        <v>2</v>
      </c>
      <c r="H11" s="10">
        <v>1</v>
      </c>
    </row>
    <row r="12" spans="1:8" x14ac:dyDescent="0.25">
      <c r="A12" s="10" t="s">
        <v>37</v>
      </c>
      <c r="B12">
        <v>4</v>
      </c>
      <c r="C12" s="10">
        <v>2</v>
      </c>
      <c r="D12" s="10">
        <v>0</v>
      </c>
      <c r="E12" s="10">
        <v>0</v>
      </c>
      <c r="F12" s="10">
        <v>0</v>
      </c>
      <c r="G12" s="10">
        <v>2</v>
      </c>
      <c r="H12" s="10">
        <v>0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10</v>
      </c>
      <c r="C14" s="10">
        <v>5</v>
      </c>
      <c r="D14" s="10">
        <v>1</v>
      </c>
      <c r="E14" s="10">
        <v>1</v>
      </c>
      <c r="F14" s="10">
        <v>0</v>
      </c>
      <c r="G14" s="10">
        <v>2</v>
      </c>
      <c r="H14" s="10">
        <v>1</v>
      </c>
    </row>
    <row r="15" spans="1:8" x14ac:dyDescent="0.25">
      <c r="A15" s="10" t="s">
        <v>40</v>
      </c>
      <c r="B15">
        <v>14</v>
      </c>
      <c r="C15" s="10">
        <v>7</v>
      </c>
      <c r="D15" s="10">
        <v>2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14</v>
      </c>
      <c r="C16" s="10">
        <v>7</v>
      </c>
      <c r="D16" s="10">
        <v>2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16</v>
      </c>
      <c r="C17" s="10">
        <v>8</v>
      </c>
      <c r="D17" s="10">
        <v>2</v>
      </c>
      <c r="E17" s="10">
        <v>2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6</v>
      </c>
      <c r="C18" s="10">
        <v>3</v>
      </c>
      <c r="D18" s="10">
        <v>1</v>
      </c>
      <c r="E18" s="10">
        <v>1</v>
      </c>
      <c r="F18" s="10">
        <v>0</v>
      </c>
      <c r="G18" s="10">
        <v>1</v>
      </c>
      <c r="H18" s="10">
        <v>0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3</v>
      </c>
      <c r="F19" s="10">
        <v>1</v>
      </c>
      <c r="G19" s="10">
        <v>3</v>
      </c>
      <c r="H19" s="10">
        <v>2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2</v>
      </c>
      <c r="F20" s="10">
        <v>0</v>
      </c>
      <c r="G20" s="10">
        <v>2</v>
      </c>
      <c r="H20" s="10">
        <v>1</v>
      </c>
    </row>
    <row r="21" spans="1:8" x14ac:dyDescent="0.25">
      <c r="A21" s="10" t="s">
        <v>46</v>
      </c>
      <c r="B21">
        <v>14</v>
      </c>
      <c r="C21" s="10">
        <v>7</v>
      </c>
      <c r="D21" s="10">
        <v>2</v>
      </c>
      <c r="E21" s="10">
        <v>2</v>
      </c>
      <c r="F21" s="10">
        <v>0</v>
      </c>
      <c r="G21" s="10">
        <v>2</v>
      </c>
      <c r="H21" s="10">
        <v>1</v>
      </c>
    </row>
    <row r="22" spans="1:8" x14ac:dyDescent="0.25">
      <c r="A22" s="10" t="s">
        <v>47</v>
      </c>
      <c r="B22">
        <v>16</v>
      </c>
      <c r="C22" s="10">
        <v>8</v>
      </c>
      <c r="D22" s="10">
        <v>2</v>
      </c>
      <c r="E22" s="10">
        <v>2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</row>
    <row r="24" spans="1:8" x14ac:dyDescent="0.25">
      <c r="A24" s="10" t="s">
        <v>49</v>
      </c>
      <c r="B24">
        <v>14</v>
      </c>
      <c r="C24" s="10">
        <v>7</v>
      </c>
      <c r="D24" s="10">
        <v>2</v>
      </c>
      <c r="E24" s="10">
        <v>1</v>
      </c>
      <c r="F24" s="10">
        <v>1</v>
      </c>
      <c r="G24" s="10">
        <v>2</v>
      </c>
      <c r="H24" s="10">
        <v>1</v>
      </c>
    </row>
    <row r="25" spans="1:8" x14ac:dyDescent="0.25">
      <c r="A25" s="10" t="s">
        <v>50</v>
      </c>
      <c r="B25">
        <v>16</v>
      </c>
      <c r="C25" s="10">
        <v>8</v>
      </c>
      <c r="D25" s="10">
        <v>2</v>
      </c>
      <c r="E25" s="10">
        <v>2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2</v>
      </c>
      <c r="F26" s="10">
        <v>1</v>
      </c>
      <c r="G26" s="10">
        <v>2</v>
      </c>
      <c r="H26" s="10">
        <v>1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1</v>
      </c>
      <c r="G27" s="10">
        <v>2</v>
      </c>
      <c r="H27" s="10">
        <v>2</v>
      </c>
    </row>
    <row r="28" spans="1:8" x14ac:dyDescent="0.25">
      <c r="A28" s="10" t="s">
        <v>53</v>
      </c>
      <c r="B28">
        <v>17</v>
      </c>
      <c r="C28" s="10">
        <v>9</v>
      </c>
      <c r="D28" s="10">
        <v>2</v>
      </c>
      <c r="E28" s="10">
        <v>2</v>
      </c>
      <c r="F28" s="10">
        <v>1</v>
      </c>
      <c r="G28" s="10">
        <v>2</v>
      </c>
      <c r="H28" s="10">
        <v>1</v>
      </c>
    </row>
    <row r="29" spans="1:8" x14ac:dyDescent="0.25">
      <c r="A29" s="10" t="s">
        <v>54</v>
      </c>
      <c r="B29">
        <v>16</v>
      </c>
      <c r="C29" s="10">
        <v>8</v>
      </c>
      <c r="D29" s="10">
        <v>2</v>
      </c>
      <c r="E29" s="10">
        <v>1</v>
      </c>
      <c r="F29" s="10">
        <v>1</v>
      </c>
      <c r="G29" s="10">
        <v>3</v>
      </c>
      <c r="H29" s="10">
        <v>1</v>
      </c>
    </row>
    <row r="30" spans="1:8" x14ac:dyDescent="0.25">
      <c r="A30" s="10" t="s">
        <v>55</v>
      </c>
      <c r="B30">
        <v>20</v>
      </c>
      <c r="C30" s="10">
        <v>10</v>
      </c>
      <c r="D30" s="10">
        <v>2</v>
      </c>
      <c r="E30" s="10">
        <v>3</v>
      </c>
      <c r="F30" s="10">
        <v>1</v>
      </c>
      <c r="G30" s="10">
        <v>3</v>
      </c>
      <c r="H30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FF51-297F-4585-970B-F09DEA1E121B}">
  <dimension ref="A1:H30"/>
  <sheetViews>
    <sheetView workbookViewId="0">
      <selection activeCell="A2" sqref="A2:H30"/>
    </sheetView>
  </sheetViews>
  <sheetFormatPr defaultRowHeight="16.5" x14ac:dyDescent="0.25"/>
  <cols>
    <col min="1" max="1" width="18.12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21</v>
      </c>
      <c r="C2" s="10">
        <v>10</v>
      </c>
      <c r="D2" s="10">
        <v>2</v>
      </c>
      <c r="E2" s="10">
        <v>4</v>
      </c>
      <c r="F2" s="10">
        <v>1</v>
      </c>
      <c r="G2" s="10">
        <v>2</v>
      </c>
      <c r="H2" s="10">
        <v>2</v>
      </c>
    </row>
    <row r="3" spans="1:8" x14ac:dyDescent="0.25">
      <c r="A3" s="10" t="s">
        <v>28</v>
      </c>
      <c r="B3">
        <v>40</v>
      </c>
      <c r="C3" s="10">
        <v>21</v>
      </c>
      <c r="D3" s="10">
        <v>4</v>
      </c>
      <c r="E3" s="10">
        <v>4</v>
      </c>
      <c r="F3" s="10">
        <v>3</v>
      </c>
      <c r="G3" s="10">
        <v>4</v>
      </c>
      <c r="H3" s="10">
        <v>4</v>
      </c>
    </row>
    <row r="4" spans="1:8" x14ac:dyDescent="0.25">
      <c r="A4" s="10" t="s">
        <v>29</v>
      </c>
      <c r="B4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 x14ac:dyDescent="0.25">
      <c r="A5" s="10" t="s">
        <v>30</v>
      </c>
      <c r="B5">
        <v>19</v>
      </c>
      <c r="C5" s="10">
        <v>10</v>
      </c>
      <c r="D5" s="10">
        <v>3</v>
      </c>
      <c r="E5" s="10">
        <v>1</v>
      </c>
      <c r="F5" s="10">
        <v>1</v>
      </c>
      <c r="G5" s="10">
        <v>2</v>
      </c>
      <c r="H5" s="10">
        <v>2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5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</row>
    <row r="8" spans="1:8" x14ac:dyDescent="0.25">
      <c r="A8" s="10" t="s">
        <v>33</v>
      </c>
      <c r="B8">
        <v>27</v>
      </c>
      <c r="C8" s="10">
        <v>11</v>
      </c>
      <c r="D8" s="10">
        <v>3</v>
      </c>
      <c r="E8" s="10">
        <v>3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21</v>
      </c>
      <c r="C9" s="10">
        <v>10</v>
      </c>
      <c r="D9" s="10">
        <v>3</v>
      </c>
      <c r="E9" s="10">
        <v>0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29</v>
      </c>
      <c r="C10" s="10">
        <v>12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30</v>
      </c>
      <c r="C11" s="10">
        <v>13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1</v>
      </c>
      <c r="C12" s="10">
        <v>0</v>
      </c>
      <c r="D12" s="10">
        <v>0</v>
      </c>
      <c r="E12" s="10">
        <v>0</v>
      </c>
      <c r="F12" s="10">
        <v>0</v>
      </c>
      <c r="G12" s="10">
        <v>1</v>
      </c>
      <c r="H12" s="10">
        <v>0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5</v>
      </c>
      <c r="C14" s="10">
        <v>2</v>
      </c>
      <c r="D14" s="10">
        <v>1</v>
      </c>
      <c r="E14" s="10">
        <v>0</v>
      </c>
      <c r="F14" s="10">
        <v>1</v>
      </c>
      <c r="G14" s="10">
        <v>1</v>
      </c>
      <c r="H14" s="10">
        <v>0</v>
      </c>
    </row>
    <row r="15" spans="1:8" x14ac:dyDescent="0.25">
      <c r="A15" s="10" t="s">
        <v>40</v>
      </c>
      <c r="B15">
        <v>17</v>
      </c>
      <c r="C15" s="10">
        <v>8</v>
      </c>
      <c r="D15" s="10">
        <v>2</v>
      </c>
      <c r="E15" s="10">
        <v>0</v>
      </c>
      <c r="F15" s="10">
        <v>2</v>
      </c>
      <c r="G15" s="10">
        <v>3</v>
      </c>
      <c r="H15" s="10">
        <v>2</v>
      </c>
    </row>
    <row r="16" spans="1:8" x14ac:dyDescent="0.25">
      <c r="A16" s="10" t="s">
        <v>41</v>
      </c>
      <c r="B16">
        <v>13</v>
      </c>
      <c r="C16" s="10">
        <v>5</v>
      </c>
      <c r="D16" s="10">
        <v>1</v>
      </c>
      <c r="E16" s="10">
        <v>1</v>
      </c>
      <c r="F16" s="10">
        <v>2</v>
      </c>
      <c r="G16" s="10">
        <v>3</v>
      </c>
      <c r="H16" s="10">
        <v>1</v>
      </c>
    </row>
    <row r="17" spans="1:8" x14ac:dyDescent="0.25">
      <c r="A17" s="10" t="s">
        <v>42</v>
      </c>
      <c r="B17">
        <v>14</v>
      </c>
      <c r="C17" s="10">
        <v>6</v>
      </c>
      <c r="D17" s="10">
        <v>1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8</v>
      </c>
      <c r="C18" s="10">
        <v>3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</row>
    <row r="19" spans="1:8" x14ac:dyDescent="0.25">
      <c r="A19" s="10" t="s">
        <v>44</v>
      </c>
      <c r="B19">
        <v>14</v>
      </c>
      <c r="C19" s="10">
        <v>3</v>
      </c>
      <c r="D19" s="10">
        <v>1</v>
      </c>
      <c r="E19" s="10">
        <v>3</v>
      </c>
      <c r="F19" s="10">
        <v>3</v>
      </c>
      <c r="G19" s="10">
        <v>3</v>
      </c>
      <c r="H19" s="10">
        <v>1</v>
      </c>
    </row>
    <row r="20" spans="1:8" x14ac:dyDescent="0.25">
      <c r="A20" s="10" t="s">
        <v>45</v>
      </c>
      <c r="B20">
        <v>5</v>
      </c>
      <c r="C20" s="10">
        <v>1</v>
      </c>
      <c r="D20" s="10">
        <v>1</v>
      </c>
      <c r="E20" s="10">
        <v>0</v>
      </c>
      <c r="F20" s="10">
        <v>1</v>
      </c>
      <c r="G20" s="10">
        <v>2</v>
      </c>
      <c r="H20" s="10">
        <v>0</v>
      </c>
    </row>
    <row r="21" spans="1:8" x14ac:dyDescent="0.25">
      <c r="A21" s="10" t="s">
        <v>46</v>
      </c>
      <c r="B21">
        <v>8</v>
      </c>
      <c r="C21" s="10">
        <v>2</v>
      </c>
      <c r="D21" s="10">
        <v>1</v>
      </c>
      <c r="E21" s="10">
        <v>0</v>
      </c>
      <c r="F21" s="10">
        <v>2</v>
      </c>
      <c r="G21" s="10">
        <v>3</v>
      </c>
      <c r="H21" s="10">
        <v>0</v>
      </c>
    </row>
    <row r="22" spans="1:8" x14ac:dyDescent="0.25">
      <c r="A22" s="10" t="s">
        <v>47</v>
      </c>
      <c r="B22">
        <v>23</v>
      </c>
      <c r="C22" s="10">
        <v>9</v>
      </c>
      <c r="D22" s="10">
        <v>3</v>
      </c>
      <c r="E22" s="10">
        <v>2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</row>
    <row r="24" spans="1:8" x14ac:dyDescent="0.25">
      <c r="A24" s="10" t="s">
        <v>49</v>
      </c>
      <c r="B24">
        <v>7</v>
      </c>
      <c r="C24" s="10">
        <v>3</v>
      </c>
      <c r="D24" s="10">
        <v>1</v>
      </c>
      <c r="E24" s="10">
        <v>0</v>
      </c>
      <c r="F24" s="10">
        <v>1</v>
      </c>
      <c r="G24" s="10">
        <v>2</v>
      </c>
      <c r="H24" s="10">
        <v>0</v>
      </c>
    </row>
    <row r="25" spans="1:8" x14ac:dyDescent="0.25">
      <c r="A25" s="10" t="s">
        <v>50</v>
      </c>
      <c r="B25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</row>
    <row r="26" spans="1:8" x14ac:dyDescent="0.25">
      <c r="A26" s="10" t="s">
        <v>51</v>
      </c>
      <c r="B26">
        <v>10</v>
      </c>
      <c r="C26" s="10">
        <v>3</v>
      </c>
      <c r="D26" s="10">
        <v>1</v>
      </c>
      <c r="E26" s="10">
        <v>1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11</v>
      </c>
      <c r="C27" s="10">
        <v>3</v>
      </c>
      <c r="D27" s="10">
        <v>1</v>
      </c>
      <c r="E27" s="10">
        <v>1</v>
      </c>
      <c r="F27" s="10">
        <v>2</v>
      </c>
      <c r="G27" s="10">
        <v>3</v>
      </c>
      <c r="H27" s="10">
        <v>1</v>
      </c>
    </row>
    <row r="28" spans="1:8" x14ac:dyDescent="0.25">
      <c r="A28" s="10" t="s">
        <v>53</v>
      </c>
      <c r="B28">
        <v>9</v>
      </c>
      <c r="C28" s="10">
        <v>2</v>
      </c>
      <c r="D28" s="10">
        <v>0</v>
      </c>
      <c r="E28" s="10">
        <v>2</v>
      </c>
      <c r="F28" s="10">
        <v>2</v>
      </c>
      <c r="G28" s="10">
        <v>3</v>
      </c>
      <c r="H28" s="10">
        <v>0</v>
      </c>
    </row>
    <row r="29" spans="1:8" x14ac:dyDescent="0.25">
      <c r="A29" s="10" t="s">
        <v>54</v>
      </c>
      <c r="B29">
        <v>8</v>
      </c>
      <c r="C29" s="10">
        <v>2</v>
      </c>
      <c r="D29" s="10">
        <v>1</v>
      </c>
      <c r="E29" s="10">
        <v>0</v>
      </c>
      <c r="F29" s="10">
        <v>2</v>
      </c>
      <c r="G29" s="10">
        <v>3</v>
      </c>
      <c r="H29" s="10">
        <v>0</v>
      </c>
    </row>
    <row r="30" spans="1:8" x14ac:dyDescent="0.25">
      <c r="A30" s="10" t="s">
        <v>55</v>
      </c>
      <c r="B30">
        <v>17</v>
      </c>
      <c r="C30" s="10">
        <v>6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d l t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B 2 W 2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l t m W V m M e Y v s A Q A A a A 8 A A B M A H A B G b 3 J t d W x h c y 9 T Z W N 0 a W 9 u M S 5 t I K I Y A C i g F A A A A A A A A A A A A A A A A A A A A A A A A A A A A O 3 W 3 0 v b Q B w A 8 P d A / 4 c j v r Q Q Q 9 J V C 4 4 8 N R v s Y Y N h 9 7 T s o d Z z B p M 7 y V 2 H I j 7 I s N a K u D F / o J W C T 1 b 8 h T 8 w 2 2 T + N b 0 j + S 9 2 I 3 S z z F D K x r q H 5 C X J 9 3 L 5 f i + f f E M I L F M b I z A e 7 f X H k k S m S x 6 c B E N y u H 3 B 1 v 3 g a I v V q s O 8 c c f O a u 3 b J R k Y w I E 0 J Q G x t e + q / O s H E S m Q d 6 q J y x U X I p p + a j t Q L W B E x Q l J y + a Y 9 Y p A j 1 j P 7 R l o m Z D M U D x r s f 0 1 d n 7 c / r b P t 1 f 4 1 m f + a Y 9 v 3 o S N a l B b 4 a 3 d o H V r P Z x f p X N U z i i v T e j Y r k 2 h Z 8 i K r I A C d i o u I k Z O A U 9 Q G U / a 6 K 0 x O q J p u g J e V j C F 4 3 T e g c a v Q / U F R v B N R o n W w f z L 4 K z O G 9 f h Q Z M 1 1 8 S C i q U J c V H R K y E y h T 0 3 u n 1 x f h a S d L R o Z W F B j q K 6 S E / F C K B w j i 4 q o B P P i v g z R E d z 6 o 9 5 9 w Y e x U z I d c U X M y n J R g / W F 6 v E 6 q t h Y z m o n w x I 6 W f + R K l b S c t q e v f 7 3 N x h S 6 v c / 9 i / V K E j Z U I X 9 y E V Z b b i S 0 n Q e q D 9 Q X v 9 b b S k 0 / r u N J D O Z g Y P l 3 R b H J y u 5 f 6 X T 2 R s K Q l a D 7 Q B f i J j S 0 n Q B F p K S t 1 j y 2 v 5 r m c V 7 l 6 x w y b 3 W / / u x 7 H D F l t K w t a T L T j 6 w t b f 8 + V D L c 9 P f b Z x O X i + 3 0 p K G A X j d 1 B L A Q I t A B Q A A g A I A H Z b Z l n c L g h 8 p g A A A P Y A A A A S A A A A A A A A A A A A A A A A A A A A A A B D b 2 5 m a W c v U G F j a 2 F n Z S 5 4 b W x Q S w E C L Q A U A A I A C A B 2 W 2 Z Z U 3 I 4 L J s A A A D h A A A A E w A A A A A A A A A A A A A A A A D y A A A A W 0 N v b n R l b n R f V H l w Z X N d L n h t b F B L A Q I t A B Q A A g A I A H Z b Z l l Z j H m L 7 A E A A G g P A A A T A A A A A A A A A A A A A A A A A N o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Z A A A A A A A A L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c w N y V F O S U 5 N i V C M S V F N S U 4 R C V C N y V F O C V B O S U 5 N S V F N S U 4 O C U 4 N i 0 l R T k l O T k l Q j M l R T U l Q T c l O U U l R T Y l Q j c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R l M W I w N i 0 1 M z A 4 L T Q 3 N D U t Y j I y N y 1 i M D M x Z j d i N j k x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M D f p l r H l j b f o q Z X l i I Z f 6 Z m z 5 a e e 5 r e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3 O j I 2 L j E 2 N D U 4 N j l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M D f p l r H l j b f o q Z X l i I Y t 6 Z m z 5 a e e 5 r e o L 0 F 1 d G 9 S Z W 1 v d m V k Q 2 9 s d W 1 u c z E u e 0 N v b H V t b j E s M H 0 m c X V v d D s s J n F 1 b 3 Q 7 U 2 V j d G l v b j E v M D c w N + m W s e W N t + i p l e W I h i 3 p m b P l p 5 7 m t 6 g v Q X V 0 b 1 J l b W 9 2 Z W R D b 2 x 1 b W 5 z M S 5 7 Q 2 9 s d W 1 u M i w x f S Z x d W 9 0 O y w m c X V v d D t T Z W N 0 a W 9 u M S 8 w N z A 3 6 Z a x 5 Y 2 3 6 K m V 5 Y i G L e m Z s + W n n u a 3 q C 9 B d X R v U m V t b 3 Z l Z E N v b H V t b n M x L n t D b 2 x 1 b W 4 z L D J 9 J n F 1 b 3 Q 7 L C Z x d W 9 0 O 1 N l Y 3 R p b 2 4 x L z A 3 M D f p l r H l j b f o q Z X l i I Y t 6 Z m z 5 a e e 5 r e o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c w N + m W s e W N t + i p l e W I h i 3 p m b P l p 5 7 m t 6 g v Q X V 0 b 1 J l b W 9 2 Z W R D b 2 x 1 b W 5 z M S 5 7 Q 2 9 s d W 1 u M S w w f S Z x d W 9 0 O y w m c X V v d D t T Z W N 0 a W 9 u M S 8 w N z A 3 6 Z a x 5 Y 2 3 6 K m V 5 Y i G L e m Z s + W n n u a 3 q C 9 B d X R v U m V t b 3 Z l Z E N v b H V t b n M x L n t D b 2 x 1 b W 4 y L D F 9 J n F 1 b 3 Q 7 L C Z x d W 9 0 O 1 N l Y 3 R p b 2 4 x L z A 3 M D f p l r H l j b f o q Z X l i I Y t 6 Z m z 5 a e e 5 r e o L 0 F 1 d G 9 S Z W 1 v d m V k Q 2 9 s d W 1 u c z E u e 0 N v b H V t b j M s M n 0 m c X V v d D s s J n F 1 b 3 Q 7 U 2 V j d G l v b j E v M D c w N + m W s e W N t + i p l e W I h i 3 p m b P l p 5 7 m t 6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c w N y V F O S U 5 N i V C M S V F N S U 4 R C V C N y V F O C V B O S U 5 N S V F N S U 4 O C U 4 N i 0 l R T k l O T k l Q j M l R T U l Q T c l O U U l R T Y l Q j c l Q T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N y V F O S U 5 N i V C M S V F N S U 4 R C V C N y V F O C V B O S U 5 N S V F N S U 4 O C U 4 N i 0 l R T k l O T k l Q j M l R T U l Q T c l O U U l R T Y l Q j c l Q T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w N y V F O S U 5 N i V C M S V F N S U 4 R C V C N y V F O C V B O S U 5 N S V F N S U 4 O C U 4 N i 0 l R T g l Q T k l Q j k l R T U l O E Q l O D M l R T Y l O D U l Q T c w N y V F N i V B R C V C N y V F N S U 4 R i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z g 1 M j E 1 L T Q 4 Y z k t N G V k N i 0 4 Z j k z L W I z O D U 1 O W Y 0 M z V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c w N + m W s e W N t + i p l e W I h l / o q b n l j Y P m h a c w N + a t t + W P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N z o 0 N C 4 5 N D Q 5 M T k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z A 3 6 Z a x 5 Y 2 3 6 K m V 5 Y i G L e i p u e W N g + a F p z A 3 5 q 2 3 5 Y + y L 0 F 1 d G 9 S Z W 1 v d m V k Q 2 9 s d W 1 u c z E u e 0 N v b H V t b j E s M H 0 m c X V v d D s s J n F 1 b 3 Q 7 U 2 V j d G l v b j E v M D c w N + m W s e W N t + i p l e W I h i 3 o q b n l j Y P m h a c w N + a t t + W P s i 9 B d X R v U m V t b 3 Z l Z E N v b H V t b n M x L n t D b 2 x 1 b W 4 y L D F 9 J n F 1 b 3 Q 7 L C Z x d W 9 0 O 1 N l Y 3 R p b 2 4 x L z A 3 M D f p l r H l j b f o q Z X l i I Y t 6 K m 5 5 Y 2 D 5 o W n M D f m r b f l j 7 I v Q X V 0 b 1 J l b W 9 2 Z W R D b 2 x 1 b W 5 z M S 5 7 Q 2 9 s d W 1 u M y w y f S Z x d W 9 0 O y w m c X V v d D t T Z W N 0 a W 9 u M S 8 w N z A 3 6 Z a x 5 Y 2 3 6 K m V 5 Y i G L e i p u e W N g + a F p z A 3 5 q 2 3 5 Y +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c w N + m W s e W N t + i p l e W I h i 3 o q b n l j Y P m h a c w N + a t t + W P s i 9 B d X R v U m V t b 3 Z l Z E N v b H V t b n M x L n t D b 2 x 1 b W 4 x L D B 9 J n F 1 b 3 Q 7 L C Z x d W 9 0 O 1 N l Y 3 R p b 2 4 x L z A 3 M D f p l r H l j b f o q Z X l i I Y t 6 K m 5 5 Y 2 D 5 o W n M D f m r b f l j 7 I v Q X V 0 b 1 J l b W 9 2 Z W R D b 2 x 1 b W 5 z M S 5 7 Q 2 9 s d W 1 u M i w x f S Z x d W 9 0 O y w m c X V v d D t T Z W N 0 a W 9 u M S 8 w N z A 3 6 Z a x 5 Y 2 3 6 K m V 5 Y i G L e i p u e W N g + a F p z A 3 5 q 2 3 5 Y + y L 0 F 1 d G 9 S Z W 1 v d m V k Q 2 9 s d W 1 u c z E u e 0 N v b H V t b j M s M n 0 m c X V v d D s s J n F 1 b 3 Q 7 U 2 V j d G l v b j E v M D c w N + m W s e W N t + i p l e W I h i 3 o q b n l j Y P m h a c w N + a t t + W P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z A 3 J U U 5 J T k 2 J U I x J U U 1 J T h E J U I 3 J U U 4 J U E 5 J T k 1 J U U 1 J T g 4 J T g 2 L S V F O C V B O S V C O S V F N S U 4 R C U 4 M y V F N i U 4 N S V B N z A 3 J U U 2 J U F E J U I 3 J U U 1 J T h G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D c l R T k l O T Y l Q j E l R T U l O E Q l Q j c l R T g l Q T k l O T U l R T U l O D g l O D Y t J U U 4 J U E 5 J U I 5 J U U 1 J T h E J T g z J U U 2 J T g 1 J U E 3 M D c l R T Y l Q U Q l Q j c l R T U l O E Y l Q j I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7 3 o 5 / g k 3 d M i 0 0 1 a h E p R R M A A A A A A g A A A A A A E G Y A A A A B A A A g A A A A Q N o X z q d D Z D x D h 2 v u 6 H 0 4 X p V P D g 6 C J Y 7 H 1 8 e h G 8 C 4 D L w A A A A A D o A A A A A C A A A g A A A A a l d R u f 4 E G e V s 1 S E n g e 9 1 C z + x 3 P J m p l V a b R + 5 l h Y y v H B Q A A A A o A z C y + 8 7 q U Z e j L 2 i m A T y t f V T x p D l y k 0 3 L P T / E F E Y v F A d 9 b / a g v p B p C Y O v F h G o U z S S f r e f G m r C c g g T q v d W w 3 f 7 / L p / V I 9 u S 4 l 2 q 2 Y 5 J q Y j b t A A A A A h i w r R 0 D i e 0 D n S p w L w 7 a h d h G b u S R 4 v O M 2 n z D y g P f g K I d H / / q M O 5 A I t w m y E j Y m z 1 6 W r s / 6 6 9 v v E 0 H J d e o N q k 7 c T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0707閱卷評分-陳姞淨</vt:lpstr>
      <vt:lpstr>0707閱卷評分-詹千慧07歷史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2024-11-06T06:02:05Z</dcterms:modified>
</cp:coreProperties>
</file>