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106-2024.11.06－13：32\"/>
    </mc:Choice>
  </mc:AlternateContent>
  <xr:revisionPtr revIDLastSave="0" documentId="13_ncr:1_{01F5AF07-79FE-48B8-944C-02961FBFFF26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902閱卷評分-甘露" sheetId="5" r:id="rId4"/>
    <sheet name="0902閱卷評分-詹千慧02高三甲2" sheetId="6" r:id="rId5"/>
  </sheets>
  <definedNames>
    <definedName name="外部資料_1" localSheetId="2" hidden="1">'閱卷評分-Teacher2'!$A$1:$D$44</definedName>
    <definedName name="外部資料_2" localSheetId="3" hidden="1">'0902閱卷評分-甘露'!$A$1:$D$44</definedName>
    <definedName name="外部資料_2" localSheetId="1" hidden="1">'閱卷評分-Teacher1'!$A$1:$D$44</definedName>
    <definedName name="外部資料_3" localSheetId="4" hidden="1">'0902閱卷評分-詹千慧02高三甲2'!$A$1:$D$44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G39" i="1" s="1"/>
  <c r="E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E42" i="1"/>
  <c r="H42" i="1"/>
  <c r="I42" i="1"/>
  <c r="J42" i="1"/>
  <c r="K42" i="1"/>
  <c r="L42" i="1"/>
  <c r="M42" i="1"/>
  <c r="N42" i="1"/>
  <c r="O42" i="1"/>
  <c r="P42" i="1"/>
  <c r="Q42" i="1"/>
  <c r="C43" i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0" i="1" l="1"/>
  <c r="E28" i="1"/>
  <c r="E44" i="1"/>
  <c r="G42" i="1"/>
  <c r="E41" i="1"/>
  <c r="E40" i="1"/>
  <c r="G38" i="1"/>
  <c r="E43" i="1"/>
  <c r="G37" i="1"/>
  <c r="G31" i="1"/>
  <c r="G34" i="1"/>
  <c r="E33" i="1"/>
  <c r="E32" i="1"/>
  <c r="G40" i="1"/>
  <c r="G32" i="1"/>
  <c r="G41" i="1"/>
  <c r="G33" i="1"/>
  <c r="G43" i="1"/>
  <c r="G35" i="1"/>
  <c r="G27" i="1"/>
  <c r="G44" i="1"/>
  <c r="G36" i="1"/>
  <c r="G28" i="1"/>
  <c r="E4" i="1"/>
  <c r="E20" i="1"/>
  <c r="G17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R2" i="1" s="1"/>
  <c r="T2" i="1" s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A6F732A-3C89-43D6-AB5F-4422BF2E5E43}" keepAlive="1" name="查詢 - 0902閱卷評分-甘露" description="與活頁簿中 '0902閱卷評分-甘露' 查詢的連接。" type="5" refreshedVersion="8" background="1" saveData="1">
    <dbPr connection="Provider=Microsoft.Mashup.OleDb.1;Data Source=$Workbook$;Location=0902閱卷評分-甘露;Extended Properties=&quot;&quot;" command="SELECT * FROM [0902閱卷評分-甘露]"/>
  </connection>
  <connection id="7" xr16:uid="{BAC0CDD9-32FF-4C3C-9DC8-D018E423EA17}" keepAlive="1" name="查詢 - 0902閱卷評分-詹千慧02高三甲2" description="與活頁簿中 '0902閱卷評分-詹千慧02高三甲2' 查詢的連接。" type="5" refreshedVersion="8" background="1" saveData="1">
    <dbPr connection="Provider=Microsoft.Mashup.OleDb.1;Data Source=$Workbook$;Location=0902閱卷評分-詹千慧02高三甲2;Extended Properties=&quot;&quot;" command="SELECT * FROM [0902閱卷評分-詹千慧02高三甲2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<sst xmlns="http://schemas.openxmlformats.org/spreadsheetml/2006/main" count="267" uniqueCount="71">
  <si>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</si>
  <si>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</si>
  <si>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</si>
  <si>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</si>
  <si>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</si>
  <si>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</si>
  <si>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</si>
  <si>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</si>
  <si>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</si>
  <si>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</si>
  <si>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</si>
  <si>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</si>
  <si>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</si>
  <si>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</si>
  <si>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</si>
  <si>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</si>
  <si>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</si>
  <si>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</si>
  <si>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</si>
  <si>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</si>
  <si>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</si>
  <si>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</si>
  <si>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</si>
  <si>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</si>
  <si>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</si>
  <si>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</si>
  <si>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</si>
  <si>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09-02-01</t>
  </si>
  <si>
    <t>09-02-02</t>
  </si>
  <si>
    <t>09-02-04</t>
  </si>
  <si>
    <t>09-02-05</t>
  </si>
  <si>
    <t>09-02-06</t>
  </si>
  <si>
    <t>09-02-07</t>
  </si>
  <si>
    <t>09-02-08</t>
  </si>
  <si>
    <t>09-02-09</t>
  </si>
  <si>
    <t>09-02-11</t>
  </si>
  <si>
    <t>09-02-110049</t>
  </si>
  <si>
    <t>09-02-12</t>
  </si>
  <si>
    <t>09-02-13</t>
  </si>
  <si>
    <t>09-02-14</t>
  </si>
  <si>
    <t>09-02-15</t>
  </si>
  <si>
    <t>09-02-16</t>
  </si>
  <si>
    <t>09-02-17</t>
  </si>
  <si>
    <t>09-02-18</t>
  </si>
  <si>
    <t>09-02-19</t>
  </si>
  <si>
    <t>09-02-20</t>
  </si>
  <si>
    <t>09-02-21</t>
  </si>
  <si>
    <t>09-02-22</t>
  </si>
  <si>
    <t>09-02-23</t>
  </si>
  <si>
    <t>09-02-24</t>
  </si>
  <si>
    <t>09-02-25</t>
  </si>
  <si>
    <t>09-02-26</t>
  </si>
  <si>
    <t>09-02-28</t>
  </si>
  <si>
    <t>09-02-30</t>
  </si>
  <si>
    <t>09-02-31</t>
  </si>
  <si>
    <t>09-02-32</t>
  </si>
  <si>
    <t>09-02-34</t>
  </si>
  <si>
    <t>09-02-36</t>
  </si>
  <si>
    <t>09-02-38</t>
  </si>
  <si>
    <t>09-02-41</t>
  </si>
  <si>
    <t>09-02-43</t>
  </si>
  <si>
    <t>09-02-44</t>
  </si>
  <si>
    <t>09-02-45</t>
  </si>
  <si>
    <t>09-02-46</t>
  </si>
  <si>
    <t>09-02-47</t>
  </si>
  <si>
    <t>09-02-48</t>
  </si>
  <si>
    <t>09-02-49</t>
  </si>
  <si>
    <t>09-02-50</t>
  </si>
  <si>
    <t>09-02-51</t>
  </si>
  <si>
    <t>09-02-52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</si>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</sst>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62A4B428-E112-4F2C-A526-780B0D8FFC98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44FB9CBD-4661-453D-924F-ED220DEE9EC8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4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4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DBF75-5F01-47CE-951F-DDA378EE7890}" name="_0902閱卷評分_甘露" displayName="_0902閱卷評分_甘露" ref="A1:H44" tableType="queryTable" totalsRowShown="0">
  <autoFilter ref="A1:H44" xr:uid="{007DBF75-5F01-47CE-951F-DDA378EE7890}"/>
  <tableColumns count="8">
    <tableColumn id="1" xr3:uid="{ADAD5AA2-54FD-4CD3-ADC7-4C1622C72E44}" uniqueName="1" name="Column1" queryTableFieldId="1" dataDxfId="14"/>
    <tableColumn id="2" xr3:uid="{7FAC82B6-44E2-42F2-81C3-91A3CA9530D0}" uniqueName="2" name="Column2" queryTableFieldId="2"/>
    <tableColumn id="3" xr3:uid="{9BB22C7F-D860-4E20-A7A7-6E2FFC23AEBB}" uniqueName="3" name="Column3" queryTableFieldId="3" dataDxfId="13"/>
    <tableColumn id="4" xr3:uid="{352DC967-B190-425E-8309-C288450FFE80}" uniqueName="4" name="Column4" queryTableFieldId="4" dataDxfId="12"/>
    <tableColumn id="5" xr3:uid="{9B2F44CD-E0FD-4047-922D-C64043B9744A}" uniqueName="5" name="Column5" queryTableFieldId="5" dataDxfId="11"/>
    <tableColumn id="6" xr3:uid="{D20F353F-3186-4001-BF49-B6263CC05F84}" uniqueName="6" name="Column6" queryTableFieldId="6" dataDxfId="10"/>
    <tableColumn id="7" xr3:uid="{3494DE67-11BC-43B5-9C39-12A0A7224C17}" uniqueName="7" name="Column7" queryTableFieldId="7" dataDxfId="9"/>
    <tableColumn id="8" xr3:uid="{D837FCA3-C793-4FAB-BEEB-43DDD1BC1E1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109704-5992-45CC-B88D-D6463849A2EA}" name="_0902閱卷評分_詹千慧02高三甲2" displayName="_0902閱卷評分_詹千慧02高三甲2" ref="A1:H44" tableType="queryTable" totalsRowShown="0">
  <autoFilter ref="A1:H44" xr:uid="{7B109704-5992-45CC-B88D-D6463849A2EA}"/>
  <tableColumns count="8">
    <tableColumn id="1" xr3:uid="{2D590EC8-EB4C-4F86-990B-F6F1D63A0333}" uniqueName="1" name="Column1" queryTableFieldId="1" dataDxfId="7"/>
    <tableColumn id="2" xr3:uid="{C3096FCC-F6F7-4C50-85D6-1EFA33D6D010}" uniqueName="2" name="Column2" queryTableFieldId="2"/>
    <tableColumn id="3" xr3:uid="{6AAFF717-9454-4184-B0B6-79D5220C6D17}" uniqueName="3" name="Column3" queryTableFieldId="3" dataDxfId="6"/>
    <tableColumn id="4" xr3:uid="{B9E8C0FC-FF33-480C-BCED-6F7E304E3301}" uniqueName="4" name="Column4" queryTableFieldId="4" dataDxfId="5"/>
    <tableColumn id="5" xr3:uid="{00D2E239-BCB4-4C5B-AC0A-BFDC45181C31}" uniqueName="5" name="Column5" queryTableFieldId="5" dataDxfId="4"/>
    <tableColumn id="6" xr3:uid="{6E71FC4D-CF0F-4D11-B638-E82629922771}" uniqueName="6" name="Column6" queryTableFieldId="6" dataDxfId="3"/>
    <tableColumn id="7" xr3:uid="{21429F3D-E376-4F6A-87CD-16A42A9E2F52}" uniqueName="7" name="Column7" queryTableFieldId="7" dataDxfId="2"/>
    <tableColumn id="8" xr3:uid="{A420DEC9-04A9-4603-98A8-A39AEF126319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1102</v>
      </c>
      <c r="B2" t="s">
        <v>27</v>
      </c>
      <c r="C2">
        <f t="shared" ref="C2:C44" si="0">VLOOKUP($B2,閱卷評分_Teacher1,3,FALSE)</f>
        <v>9</v>
      </c>
      <c r="D2">
        <f t="shared" ref="D2:D44" si="1">VLOOKUP($B2,閱卷評分_Teacher2,3,FALSE)</f>
        <v>13</v>
      </c>
      <c r="E2">
        <f>ABS(C2-D2)</f>
        <v>4</v>
      </c>
      <c r="G2" s="6">
        <f>IF(F2&gt;0,((C2+D2)*0.5+F2*2)/3,(C2+D2)/2)</f>
        <v>11</v>
      </c>
      <c r="H2">
        <f t="shared" ref="H2:H44" si="2">VLOOKUP($B2,閱卷評分_Teacher1,4,FALSE)</f>
        <v>1</v>
      </c>
      <c r="I2">
        <f t="shared" ref="I2:I44" si="3">VLOOKUP($B2,閱卷評分_Teacher1,5,FALSE)</f>
        <v>2</v>
      </c>
      <c r="J2">
        <f t="shared" ref="J2:J44" si="4">VLOOKUP($B2,閱卷評分_Teacher1,6,FALSE)</f>
        <v>2</v>
      </c>
      <c r="K2">
        <f t="shared" ref="K2:K44" si="5">VLOOKUP($B2,閱卷評分_Teacher1,7,FALSE)</f>
        <v>3</v>
      </c>
      <c r="L2">
        <f t="shared" ref="L2:L44" si="6">VLOOKUP($B2,閱卷評分_Teacher1,8,FALSE)</f>
        <v>1</v>
      </c>
      <c r="M2">
        <f t="shared" ref="M2:M44" si="7">VLOOKUP($B2,閱卷評分_Teacher2,4,FALSE)</f>
        <v>3</v>
      </c>
      <c r="N2">
        <f t="shared" ref="N2:N44" si="8">VLOOKUP($B2,閱卷評分_Teacher2,5,FALSE)</f>
        <v>4</v>
      </c>
      <c r="O2">
        <f t="shared" ref="O2:O44" si="9">VLOOKUP($B2,閱卷評分_Teacher2,6,FALSE)</f>
        <v>3</v>
      </c>
      <c r="P2">
        <f t="shared" ref="P2:P44" si="10">VLOOKUP($B2,閱卷評分_Teacher2,7,FALSE)</f>
        <v>4</v>
      </c>
      <c r="Q2">
        <f t="shared" ref="Q2:Q44" si="11">VLOOKUP($B2,閱卷評分_Teacher2,8,FALSE)</f>
        <v>3</v>
      </c>
      <c r="R2" s="8">
        <f>COUNTIF(E:E,"&gt;7")</f>
        <v>12</v>
      </c>
      <c r="S2" s="8">
        <f>COUNTA(B:B)-1</f>
        <v>43</v>
      </c>
      <c r="T2" s="9">
        <f>R2/S2</f>
        <v>0.27906976744186046</v>
      </c>
    </row>
    <row r="3" spans="1:20" x14ac:dyDescent="0.25">
      <c r="A3">
        <v>1112</v>
      </c>
      <c r="B3" t="s">
        <v>28</v>
      </c>
      <c r="C3">
        <f t="shared" si="0"/>
        <v>11</v>
      </c>
      <c r="D3">
        <f t="shared" si="1"/>
        <v>17</v>
      </c>
      <c r="E3">
        <f t="shared" ref="E3:E26" si="12">ABS(C3-D3)</f>
        <v>6</v>
      </c>
      <c r="G3" s="6">
        <f t="shared" ref="G3:G26" si="13">IF(F3&gt;0,((C3+D3)*0.5+F3*2)/3,(C3+D3)/2)</f>
        <v>14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3</v>
      </c>
      <c r="L3">
        <f t="shared" si="6"/>
        <v>2</v>
      </c>
      <c r="M3">
        <f t="shared" si="7"/>
        <v>4</v>
      </c>
      <c r="N3">
        <f t="shared" si="8"/>
        <v>3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20" x14ac:dyDescent="0.25">
      <c r="A4">
        <v>1071</v>
      </c>
      <c r="B4" t="s">
        <v>29</v>
      </c>
      <c r="C4">
        <f t="shared" si="0"/>
        <v>16</v>
      </c>
      <c r="D4">
        <f t="shared" si="1"/>
        <v>18</v>
      </c>
      <c r="E4">
        <f t="shared" si="12"/>
        <v>2</v>
      </c>
      <c r="G4" s="6">
        <f t="shared" si="13"/>
        <v>17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4</v>
      </c>
      <c r="P4">
        <f t="shared" si="10"/>
        <v>5</v>
      </c>
      <c r="Q4">
        <f t="shared" si="11"/>
        <v>3</v>
      </c>
    </row>
    <row r="5" spans="1:20" x14ac:dyDescent="0.25">
      <c r="A5">
        <v>1111</v>
      </c>
      <c r="B5" t="s">
        <v>30</v>
      </c>
      <c r="C5">
        <f t="shared" si="0"/>
        <v>10</v>
      </c>
      <c r="D5">
        <f t="shared" si="1"/>
        <v>18</v>
      </c>
      <c r="E5">
        <f t="shared" si="12"/>
        <v>8</v>
      </c>
      <c r="F5">
        <v>13</v>
      </c>
      <c r="G5" s="6">
        <f t="shared" si="13"/>
        <v>13.333333333333334</v>
      </c>
      <c r="H5">
        <f t="shared" si="2"/>
        <v>1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2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4</v>
      </c>
    </row>
    <row r="6" spans="1:20" x14ac:dyDescent="0.25">
      <c r="A6">
        <v>1092</v>
      </c>
      <c r="B6" t="s">
        <v>31</v>
      </c>
      <c r="C6">
        <f t="shared" si="0"/>
        <v>10</v>
      </c>
      <c r="D6">
        <f t="shared" si="1"/>
        <v>19</v>
      </c>
      <c r="E6">
        <f t="shared" si="12"/>
        <v>9</v>
      </c>
      <c r="F6">
        <v>17</v>
      </c>
      <c r="G6" s="6">
        <f t="shared" si="13"/>
        <v>16.166666666666668</v>
      </c>
      <c r="H6">
        <f t="shared" si="2"/>
        <v>1</v>
      </c>
      <c r="I6">
        <f t="shared" si="3"/>
        <v>2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4</v>
      </c>
      <c r="N6">
        <f t="shared" si="8"/>
        <v>4</v>
      </c>
      <c r="O6">
        <f t="shared" si="9"/>
        <v>4</v>
      </c>
      <c r="P6">
        <f t="shared" si="10"/>
        <v>4</v>
      </c>
      <c r="Q6">
        <f t="shared" si="11"/>
        <v>3</v>
      </c>
    </row>
    <row r="7" spans="1:20" x14ac:dyDescent="0.25">
      <c r="A7">
        <v>1131</v>
      </c>
      <c r="B7" t="s">
        <v>32</v>
      </c>
      <c r="C7">
        <f t="shared" si="0"/>
        <v>12</v>
      </c>
      <c r="D7">
        <f t="shared" si="1"/>
        <v>18</v>
      </c>
      <c r="E7">
        <f t="shared" si="12"/>
        <v>6</v>
      </c>
      <c r="G7" s="6">
        <f t="shared" si="13"/>
        <v>15</v>
      </c>
      <c r="H7">
        <f t="shared" si="2"/>
        <v>2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1132</v>
      </c>
      <c r="B8" t="s">
        <v>33</v>
      </c>
      <c r="C8">
        <f t="shared" si="0"/>
        <v>11</v>
      </c>
      <c r="D8">
        <f t="shared" si="1"/>
        <v>18</v>
      </c>
      <c r="E8">
        <f t="shared" si="12"/>
        <v>7</v>
      </c>
      <c r="G8" s="6">
        <f t="shared" si="13"/>
        <v>14.5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3</v>
      </c>
      <c r="L8">
        <f t="shared" si="6"/>
        <v>2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1092</v>
      </c>
      <c r="B9" t="s">
        <v>34</v>
      </c>
      <c r="C9">
        <f t="shared" si="0"/>
        <v>15</v>
      </c>
      <c r="D9">
        <f t="shared" si="1"/>
        <v>10</v>
      </c>
      <c r="E9">
        <f t="shared" si="12"/>
        <v>5</v>
      </c>
      <c r="G9" s="6">
        <f t="shared" si="13"/>
        <v>12.5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4</v>
      </c>
      <c r="O9">
        <f t="shared" si="9"/>
        <v>4</v>
      </c>
      <c r="P9">
        <f t="shared" si="10"/>
        <v>3</v>
      </c>
      <c r="Q9">
        <f t="shared" si="11"/>
        <v>3</v>
      </c>
    </row>
    <row r="10" spans="1:20" x14ac:dyDescent="0.25">
      <c r="A10">
        <v>1081</v>
      </c>
      <c r="B10" t="s">
        <v>35</v>
      </c>
      <c r="C10">
        <f t="shared" si="0"/>
        <v>10</v>
      </c>
      <c r="D10">
        <f t="shared" si="1"/>
        <v>15</v>
      </c>
      <c r="E10">
        <f t="shared" si="12"/>
        <v>5</v>
      </c>
      <c r="G10" s="6">
        <f t="shared" si="13"/>
        <v>12.5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2</v>
      </c>
      <c r="L10">
        <f t="shared" si="6"/>
        <v>2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1072</v>
      </c>
      <c r="B11" t="s">
        <v>36</v>
      </c>
      <c r="C11">
        <f t="shared" si="0"/>
        <v>10</v>
      </c>
      <c r="D11">
        <f t="shared" si="1"/>
        <v>16</v>
      </c>
      <c r="E11">
        <f t="shared" si="12"/>
        <v>6</v>
      </c>
      <c r="G11" s="6">
        <f t="shared" si="13"/>
        <v>13</v>
      </c>
      <c r="H11">
        <f t="shared" si="2"/>
        <v>2</v>
      </c>
      <c r="I11">
        <f t="shared" si="3"/>
        <v>2</v>
      </c>
      <c r="J11">
        <f t="shared" si="4"/>
        <v>2</v>
      </c>
      <c r="K11">
        <f t="shared" si="5"/>
        <v>3</v>
      </c>
      <c r="L11">
        <f t="shared" si="6"/>
        <v>1</v>
      </c>
      <c r="M11">
        <f t="shared" si="7"/>
        <v>3</v>
      </c>
      <c r="N11">
        <f t="shared" si="8"/>
        <v>4</v>
      </c>
      <c r="O11">
        <f t="shared" si="9"/>
        <v>4</v>
      </c>
      <c r="P11">
        <f t="shared" si="10"/>
        <v>4</v>
      </c>
      <c r="Q11">
        <f t="shared" si="11"/>
        <v>3</v>
      </c>
    </row>
    <row r="12" spans="1:20" x14ac:dyDescent="0.25">
      <c r="A12">
        <v>1072</v>
      </c>
      <c r="B12" t="s">
        <v>37</v>
      </c>
      <c r="C12">
        <f t="shared" si="0"/>
        <v>10</v>
      </c>
      <c r="D12">
        <f t="shared" si="1"/>
        <v>14</v>
      </c>
      <c r="E12">
        <f t="shared" si="12"/>
        <v>4</v>
      </c>
      <c r="G12" s="6">
        <f t="shared" si="13"/>
        <v>12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2</v>
      </c>
      <c r="L12">
        <f t="shared" si="6"/>
        <v>2</v>
      </c>
      <c r="M12">
        <f t="shared" si="7"/>
        <v>3</v>
      </c>
      <c r="N12">
        <f t="shared" si="8"/>
        <v>4</v>
      </c>
      <c r="O12">
        <f t="shared" si="9"/>
        <v>4</v>
      </c>
      <c r="P12">
        <f t="shared" si="10"/>
        <v>4</v>
      </c>
      <c r="Q12">
        <f t="shared" si="11"/>
        <v>3</v>
      </c>
    </row>
    <row r="13" spans="1:20" x14ac:dyDescent="0.25">
      <c r="A13">
        <v>1132</v>
      </c>
      <c r="B13" t="s">
        <v>38</v>
      </c>
      <c r="C13">
        <f t="shared" si="0"/>
        <v>7</v>
      </c>
      <c r="D13">
        <f t="shared" si="1"/>
        <v>10</v>
      </c>
      <c r="E13">
        <f t="shared" si="12"/>
        <v>3</v>
      </c>
      <c r="G13" s="6">
        <f t="shared" si="13"/>
        <v>8.5</v>
      </c>
      <c r="H13">
        <f t="shared" si="2"/>
        <v>1</v>
      </c>
      <c r="I13">
        <f t="shared" si="3"/>
        <v>2</v>
      </c>
      <c r="J13">
        <f t="shared" si="4"/>
        <v>1</v>
      </c>
      <c r="K13">
        <f t="shared" si="5"/>
        <v>2</v>
      </c>
      <c r="L13">
        <f t="shared" si="6"/>
        <v>1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2</v>
      </c>
    </row>
    <row r="14" spans="1:20" x14ac:dyDescent="0.25">
      <c r="A14">
        <v>1121</v>
      </c>
      <c r="B14" t="s">
        <v>39</v>
      </c>
      <c r="C14">
        <f t="shared" si="0"/>
        <v>10</v>
      </c>
      <c r="D14">
        <f t="shared" si="1"/>
        <v>10</v>
      </c>
      <c r="E14">
        <f t="shared" si="12"/>
        <v>0</v>
      </c>
      <c r="G14" s="6">
        <f t="shared" si="13"/>
        <v>10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1</v>
      </c>
    </row>
    <row r="15" spans="1:20" x14ac:dyDescent="0.25">
      <c r="A15">
        <v>1121</v>
      </c>
      <c r="B15" t="s">
        <v>40</v>
      </c>
      <c r="C15">
        <f t="shared" si="0"/>
        <v>5</v>
      </c>
      <c r="D15">
        <f t="shared" si="1"/>
        <v>19</v>
      </c>
      <c r="E15">
        <f t="shared" si="12"/>
        <v>14</v>
      </c>
      <c r="F15">
        <v>16</v>
      </c>
      <c r="G15" s="6">
        <f t="shared" si="13"/>
        <v>14.666666666666666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1</v>
      </c>
      <c r="L15">
        <f t="shared" si="6"/>
        <v>1</v>
      </c>
      <c r="M15">
        <f t="shared" si="7"/>
        <v>4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20" x14ac:dyDescent="0.25">
      <c r="A16">
        <v>1111</v>
      </c>
      <c r="B16" t="s">
        <v>41</v>
      </c>
      <c r="C16">
        <f t="shared" si="0"/>
        <v>10</v>
      </c>
      <c r="D16">
        <f t="shared" si="1"/>
        <v>17</v>
      </c>
      <c r="E16">
        <f t="shared" si="12"/>
        <v>7</v>
      </c>
      <c r="G16" s="6">
        <f t="shared" si="13"/>
        <v>13.5</v>
      </c>
      <c r="H16">
        <f t="shared" si="2"/>
        <v>2</v>
      </c>
      <c r="I16">
        <f t="shared" si="3"/>
        <v>2</v>
      </c>
      <c r="J16">
        <f t="shared" si="4"/>
        <v>2</v>
      </c>
      <c r="K16">
        <f t="shared" si="5"/>
        <v>3</v>
      </c>
      <c r="L16">
        <f t="shared" si="6"/>
        <v>1</v>
      </c>
      <c r="M16">
        <f t="shared" si="7"/>
        <v>4</v>
      </c>
      <c r="N16">
        <f t="shared" si="8"/>
        <v>3</v>
      </c>
      <c r="O16">
        <f t="shared" si="9"/>
        <v>3</v>
      </c>
      <c r="P16">
        <f t="shared" si="10"/>
        <v>4</v>
      </c>
      <c r="Q16">
        <f t="shared" si="11"/>
        <v>3</v>
      </c>
    </row>
    <row r="17" spans="1:17" x14ac:dyDescent="0.25">
      <c r="A17">
        <v>1121</v>
      </c>
      <c r="B17" t="s">
        <v>42</v>
      </c>
      <c r="C17">
        <f t="shared" si="0"/>
        <v>10</v>
      </c>
      <c r="D17">
        <f t="shared" si="1"/>
        <v>17</v>
      </c>
      <c r="E17">
        <f t="shared" si="12"/>
        <v>7</v>
      </c>
      <c r="G17" s="6">
        <f t="shared" si="13"/>
        <v>13.5</v>
      </c>
      <c r="H17">
        <f t="shared" si="2"/>
        <v>2</v>
      </c>
      <c r="I17">
        <f t="shared" si="3"/>
        <v>2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1101</v>
      </c>
      <c r="B18" t="s">
        <v>43</v>
      </c>
      <c r="C18">
        <f t="shared" si="0"/>
        <v>8</v>
      </c>
      <c r="D18">
        <f t="shared" si="1"/>
        <v>15</v>
      </c>
      <c r="E18">
        <f t="shared" si="12"/>
        <v>7</v>
      </c>
      <c r="G18" s="6">
        <f t="shared" si="13"/>
        <v>11.5</v>
      </c>
      <c r="H18">
        <f t="shared" si="2"/>
        <v>1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1</v>
      </c>
      <c r="M18">
        <f t="shared" si="7"/>
        <v>4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1091</v>
      </c>
      <c r="B19" t="s">
        <v>44</v>
      </c>
      <c r="C19">
        <f t="shared" si="0"/>
        <v>7</v>
      </c>
      <c r="D19">
        <f t="shared" si="1"/>
        <v>13</v>
      </c>
      <c r="E19">
        <f t="shared" si="12"/>
        <v>6</v>
      </c>
      <c r="G19" s="6">
        <f t="shared" si="13"/>
        <v>10</v>
      </c>
      <c r="H19">
        <f t="shared" si="2"/>
        <v>1</v>
      </c>
      <c r="I19">
        <f t="shared" si="3"/>
        <v>2</v>
      </c>
      <c r="J19">
        <f t="shared" si="4"/>
        <v>1</v>
      </c>
      <c r="K19">
        <f t="shared" si="5"/>
        <v>2</v>
      </c>
      <c r="L19">
        <f t="shared" si="6"/>
        <v>1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2</v>
      </c>
    </row>
    <row r="20" spans="1:17" x14ac:dyDescent="0.25">
      <c r="A20">
        <v>1071</v>
      </c>
      <c r="B20" t="s">
        <v>45</v>
      </c>
      <c r="C20">
        <f t="shared" si="0"/>
        <v>6</v>
      </c>
      <c r="D20">
        <f t="shared" si="1"/>
        <v>21</v>
      </c>
      <c r="E20">
        <f t="shared" si="12"/>
        <v>15</v>
      </c>
      <c r="F20">
        <v>17</v>
      </c>
      <c r="G20" s="6">
        <f t="shared" si="13"/>
        <v>15.833333333333334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2</v>
      </c>
      <c r="L20">
        <f t="shared" si="6"/>
        <v>1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4</v>
      </c>
    </row>
    <row r="21" spans="1:17" x14ac:dyDescent="0.25">
      <c r="A21">
        <v>1071</v>
      </c>
      <c r="B21" t="s">
        <v>46</v>
      </c>
      <c r="C21">
        <f t="shared" si="0"/>
        <v>8</v>
      </c>
      <c r="D21">
        <f t="shared" si="1"/>
        <v>18</v>
      </c>
      <c r="E21">
        <f t="shared" si="12"/>
        <v>10</v>
      </c>
      <c r="F21">
        <v>15</v>
      </c>
      <c r="G21" s="6">
        <f t="shared" si="13"/>
        <v>14.333333333333334</v>
      </c>
      <c r="H21">
        <f t="shared" si="2"/>
        <v>2</v>
      </c>
      <c r="I21">
        <f t="shared" si="3"/>
        <v>1</v>
      </c>
      <c r="J21">
        <f t="shared" si="4"/>
        <v>2</v>
      </c>
      <c r="K21">
        <f t="shared" si="5"/>
        <v>2</v>
      </c>
      <c r="L21">
        <f t="shared" si="6"/>
        <v>1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1081</v>
      </c>
      <c r="B22" t="s">
        <v>47</v>
      </c>
      <c r="C22">
        <f t="shared" si="0"/>
        <v>9</v>
      </c>
      <c r="D22">
        <f t="shared" si="1"/>
        <v>19</v>
      </c>
      <c r="E22">
        <f t="shared" si="12"/>
        <v>10</v>
      </c>
      <c r="F22">
        <v>18</v>
      </c>
      <c r="G22" s="6">
        <f t="shared" si="13"/>
        <v>16.666666666666668</v>
      </c>
      <c r="H22">
        <f t="shared" si="2"/>
        <v>2</v>
      </c>
      <c r="I22">
        <f t="shared" si="3"/>
        <v>1</v>
      </c>
      <c r="J22">
        <f t="shared" si="4"/>
        <v>2</v>
      </c>
      <c r="K22">
        <f t="shared" si="5"/>
        <v>3</v>
      </c>
      <c r="L22">
        <f t="shared" si="6"/>
        <v>1</v>
      </c>
      <c r="M22">
        <f t="shared" si="7"/>
        <v>4</v>
      </c>
      <c r="N22">
        <f t="shared" si="8"/>
        <v>5</v>
      </c>
      <c r="O22">
        <f t="shared" si="9"/>
        <v>3</v>
      </c>
      <c r="P22">
        <f t="shared" si="10"/>
        <v>4</v>
      </c>
      <c r="Q22">
        <f t="shared" si="11"/>
        <v>4</v>
      </c>
    </row>
    <row r="23" spans="1:17" x14ac:dyDescent="0.25">
      <c r="A23">
        <v>1131</v>
      </c>
      <c r="B23" t="s">
        <v>48</v>
      </c>
      <c r="C23">
        <f t="shared" si="0"/>
        <v>11</v>
      </c>
      <c r="D23">
        <f t="shared" si="1"/>
        <v>20</v>
      </c>
      <c r="E23">
        <f t="shared" si="12"/>
        <v>9</v>
      </c>
      <c r="F23">
        <v>20</v>
      </c>
      <c r="G23" s="6">
        <f t="shared" si="13"/>
        <v>18.5</v>
      </c>
      <c r="H23">
        <f t="shared" si="2"/>
        <v>2</v>
      </c>
      <c r="I23">
        <f t="shared" si="3"/>
        <v>2</v>
      </c>
      <c r="J23">
        <f t="shared" si="4"/>
        <v>2</v>
      </c>
      <c r="K23">
        <f t="shared" si="5"/>
        <v>3</v>
      </c>
      <c r="L23">
        <f t="shared" si="6"/>
        <v>2</v>
      </c>
      <c r="M23">
        <f t="shared" si="7"/>
        <v>4</v>
      </c>
      <c r="N23">
        <f t="shared" si="8"/>
        <v>3</v>
      </c>
      <c r="O23">
        <f t="shared" si="9"/>
        <v>4</v>
      </c>
      <c r="P23">
        <f t="shared" si="10"/>
        <v>4</v>
      </c>
      <c r="Q23">
        <f t="shared" si="11"/>
        <v>4</v>
      </c>
    </row>
    <row r="24" spans="1:17" x14ac:dyDescent="0.25">
      <c r="A24">
        <v>1132</v>
      </c>
      <c r="B24" t="s">
        <v>49</v>
      </c>
      <c r="C24">
        <f t="shared" si="0"/>
        <v>7</v>
      </c>
      <c r="D24">
        <f t="shared" si="1"/>
        <v>22</v>
      </c>
      <c r="E24">
        <f t="shared" si="12"/>
        <v>15</v>
      </c>
      <c r="F24">
        <v>19</v>
      </c>
      <c r="G24" s="6">
        <f t="shared" si="13"/>
        <v>17.5</v>
      </c>
      <c r="H24">
        <f t="shared" si="2"/>
        <v>1</v>
      </c>
      <c r="I24">
        <f t="shared" si="3"/>
        <v>1</v>
      </c>
      <c r="J24">
        <f t="shared" si="4"/>
        <v>1</v>
      </c>
      <c r="K24">
        <f t="shared" si="5"/>
        <v>2</v>
      </c>
      <c r="L24">
        <f t="shared" si="6"/>
        <v>1</v>
      </c>
      <c r="M24">
        <f t="shared" si="7"/>
        <v>5</v>
      </c>
      <c r="N24">
        <f t="shared" si="8"/>
        <v>5</v>
      </c>
      <c r="O24">
        <f t="shared" si="9"/>
        <v>4</v>
      </c>
      <c r="P24">
        <f t="shared" si="10"/>
        <v>4</v>
      </c>
      <c r="Q24">
        <f t="shared" si="11"/>
        <v>4</v>
      </c>
    </row>
    <row r="25" spans="1:17" x14ac:dyDescent="0.25">
      <c r="A25">
        <v>1101</v>
      </c>
      <c r="B25" t="s">
        <v>50</v>
      </c>
      <c r="C25">
        <f t="shared" si="0"/>
        <v>10</v>
      </c>
      <c r="D25">
        <f t="shared" si="1"/>
        <v>14</v>
      </c>
      <c r="E25">
        <f t="shared" si="12"/>
        <v>4</v>
      </c>
      <c r="G25" s="6">
        <f t="shared" si="13"/>
        <v>12</v>
      </c>
      <c r="H25">
        <f t="shared" si="2"/>
        <v>2</v>
      </c>
      <c r="I25">
        <f t="shared" si="3"/>
        <v>2</v>
      </c>
      <c r="J25">
        <f t="shared" si="4"/>
        <v>2</v>
      </c>
      <c r="K25">
        <f t="shared" si="5"/>
        <v>2</v>
      </c>
      <c r="L25">
        <f t="shared" si="6"/>
        <v>2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1122</v>
      </c>
      <c r="B26" t="s">
        <v>51</v>
      </c>
      <c r="C26">
        <f t="shared" si="0"/>
        <v>11</v>
      </c>
      <c r="D26">
        <f t="shared" si="1"/>
        <v>14</v>
      </c>
      <c r="E26">
        <f t="shared" si="12"/>
        <v>3</v>
      </c>
      <c r="G26" s="6">
        <f t="shared" si="13"/>
        <v>12.5</v>
      </c>
      <c r="H26">
        <f t="shared" si="2"/>
        <v>2</v>
      </c>
      <c r="I26">
        <f t="shared" si="3"/>
        <v>2</v>
      </c>
      <c r="J26">
        <f t="shared" si="4"/>
        <v>2</v>
      </c>
      <c r="K26">
        <f t="shared" si="5"/>
        <v>3</v>
      </c>
      <c r="L26">
        <f t="shared" si="6"/>
        <v>2</v>
      </c>
      <c r="M26">
        <f t="shared" si="7"/>
        <v>3</v>
      </c>
      <c r="N26">
        <f t="shared" si="8"/>
        <v>4</v>
      </c>
      <c r="O26">
        <f t="shared" si="9"/>
        <v>4</v>
      </c>
      <c r="P26">
        <f t="shared" si="10"/>
        <v>4</v>
      </c>
      <c r="Q26">
        <f t="shared" si="11"/>
        <v>3</v>
      </c>
    </row>
    <row r="27" spans="1:17" x14ac:dyDescent="0.25">
      <c r="A27">
        <v>1122</v>
      </c>
      <c r="B27" t="s">
        <v>52</v>
      </c>
      <c r="C27">
        <f t="shared" si="0"/>
        <v>12</v>
      </c>
      <c r="D27">
        <f t="shared" si="1"/>
        <v>17</v>
      </c>
      <c r="E27">
        <f t="shared" ref="E27:E44" si="14">ABS(C27-D27)</f>
        <v>5</v>
      </c>
      <c r="G27" s="6">
        <f t="shared" ref="G27:G44" si="15">IF(F27&gt;0,((C27+D27)*0.5+F27*2)/3,(C27+D27)/2)</f>
        <v>14.5</v>
      </c>
      <c r="H27">
        <f t="shared" si="2"/>
        <v>2</v>
      </c>
      <c r="I27">
        <f t="shared" si="3"/>
        <v>2</v>
      </c>
      <c r="J27">
        <f t="shared" si="4"/>
        <v>3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3</v>
      </c>
    </row>
    <row r="28" spans="1:17" x14ac:dyDescent="0.25">
      <c r="A28">
        <v>1121</v>
      </c>
      <c r="B28" t="s">
        <v>53</v>
      </c>
      <c r="C28">
        <f t="shared" si="0"/>
        <v>10</v>
      </c>
      <c r="D28">
        <f t="shared" si="1"/>
        <v>6</v>
      </c>
      <c r="E28">
        <f t="shared" si="14"/>
        <v>4</v>
      </c>
      <c r="G28" s="6">
        <f t="shared" si="15"/>
        <v>8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1</v>
      </c>
    </row>
    <row r="29" spans="1:17" x14ac:dyDescent="0.25">
      <c r="A29">
        <v>1111</v>
      </c>
      <c r="B29" t="s">
        <v>54</v>
      </c>
      <c r="C29">
        <f t="shared" si="0"/>
        <v>16</v>
      </c>
      <c r="D29">
        <f t="shared" si="1"/>
        <v>15</v>
      </c>
      <c r="E29">
        <f t="shared" si="14"/>
        <v>1</v>
      </c>
      <c r="G29" s="6">
        <f t="shared" si="15"/>
        <v>15.5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1112</v>
      </c>
      <c r="B30" t="s">
        <v>55</v>
      </c>
      <c r="C30">
        <f t="shared" si="0"/>
        <v>11</v>
      </c>
      <c r="D30">
        <f t="shared" si="1"/>
        <v>19</v>
      </c>
      <c r="E30">
        <f t="shared" si="14"/>
        <v>8</v>
      </c>
      <c r="F30">
        <v>19</v>
      </c>
      <c r="G30" s="6">
        <f t="shared" si="15"/>
        <v>17.666666666666668</v>
      </c>
      <c r="H30">
        <f t="shared" si="2"/>
        <v>2</v>
      </c>
      <c r="I30">
        <f t="shared" si="3"/>
        <v>2</v>
      </c>
      <c r="J30">
        <f t="shared" si="4"/>
        <v>2</v>
      </c>
      <c r="K30">
        <f t="shared" si="5"/>
        <v>3</v>
      </c>
      <c r="L30">
        <f t="shared" si="6"/>
        <v>2</v>
      </c>
      <c r="M30">
        <f t="shared" si="7"/>
        <v>4</v>
      </c>
      <c r="N30">
        <f t="shared" si="8"/>
        <v>4</v>
      </c>
      <c r="O30">
        <f t="shared" si="9"/>
        <v>4</v>
      </c>
      <c r="P30">
        <f t="shared" si="10"/>
        <v>4</v>
      </c>
      <c r="Q30">
        <f t="shared" si="11"/>
        <v>3</v>
      </c>
    </row>
    <row r="31" spans="1:17" x14ac:dyDescent="0.25">
      <c r="A31">
        <v>1082</v>
      </c>
      <c r="B31" t="s">
        <v>56</v>
      </c>
      <c r="C31">
        <f t="shared" si="0"/>
        <v>11</v>
      </c>
      <c r="D31">
        <f t="shared" si="1"/>
        <v>0</v>
      </c>
      <c r="E31">
        <f t="shared" si="14"/>
        <v>11</v>
      </c>
      <c r="F31">
        <v>1</v>
      </c>
      <c r="G31" s="6">
        <f t="shared" si="15"/>
        <v>2.5</v>
      </c>
      <c r="H31">
        <f t="shared" si="2"/>
        <v>2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</row>
    <row r="32" spans="1:17" x14ac:dyDescent="0.25">
      <c r="A32">
        <v>1131</v>
      </c>
      <c r="B32" t="s">
        <v>57</v>
      </c>
      <c r="C32">
        <f t="shared" si="0"/>
        <v>10</v>
      </c>
      <c r="D32">
        <f t="shared" si="1"/>
        <v>22</v>
      </c>
      <c r="E32">
        <f t="shared" si="14"/>
        <v>12</v>
      </c>
      <c r="F32">
        <v>21</v>
      </c>
      <c r="G32" s="6">
        <f t="shared" si="15"/>
        <v>19.333333333333332</v>
      </c>
      <c r="H32">
        <f t="shared" si="2"/>
        <v>2</v>
      </c>
      <c r="I32">
        <f t="shared" si="3"/>
        <v>2</v>
      </c>
      <c r="J32">
        <f t="shared" si="4"/>
        <v>2</v>
      </c>
      <c r="K32">
        <f t="shared" si="5"/>
        <v>2</v>
      </c>
      <c r="L32">
        <f t="shared" si="6"/>
        <v>2</v>
      </c>
      <c r="M32">
        <f t="shared" si="7"/>
        <v>5</v>
      </c>
      <c r="N32">
        <f t="shared" si="8"/>
        <v>5</v>
      </c>
      <c r="O32">
        <f t="shared" si="9"/>
        <v>4</v>
      </c>
      <c r="P32">
        <f t="shared" si="10"/>
        <v>4</v>
      </c>
      <c r="Q32">
        <f t="shared" si="11"/>
        <v>4</v>
      </c>
    </row>
    <row r="33" spans="1:17" x14ac:dyDescent="0.25">
      <c r="A33">
        <v>1081</v>
      </c>
      <c r="B33" t="s">
        <v>58</v>
      </c>
      <c r="C33">
        <f t="shared" si="0"/>
        <v>10</v>
      </c>
      <c r="D33">
        <f t="shared" si="1"/>
        <v>13</v>
      </c>
      <c r="E33">
        <f t="shared" si="14"/>
        <v>3</v>
      </c>
      <c r="G33" s="6">
        <f t="shared" si="15"/>
        <v>11.5</v>
      </c>
      <c r="H33">
        <f t="shared" si="2"/>
        <v>2</v>
      </c>
      <c r="I33">
        <f t="shared" si="3"/>
        <v>2</v>
      </c>
      <c r="J33">
        <f t="shared" si="4"/>
        <v>2</v>
      </c>
      <c r="K33">
        <f t="shared" si="5"/>
        <v>2</v>
      </c>
      <c r="L33">
        <f t="shared" si="6"/>
        <v>2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4</v>
      </c>
      <c r="Q33">
        <f t="shared" si="11"/>
        <v>3</v>
      </c>
    </row>
    <row r="34" spans="1:17" x14ac:dyDescent="0.25">
      <c r="A34">
        <v>1122</v>
      </c>
      <c r="B34" t="s">
        <v>59</v>
      </c>
      <c r="C34">
        <f t="shared" si="0"/>
        <v>11</v>
      </c>
      <c r="D34">
        <f t="shared" si="1"/>
        <v>15</v>
      </c>
      <c r="E34">
        <f t="shared" si="14"/>
        <v>4</v>
      </c>
      <c r="G34" s="6">
        <f t="shared" si="15"/>
        <v>13</v>
      </c>
      <c r="H34">
        <f t="shared" si="2"/>
        <v>2</v>
      </c>
      <c r="I34">
        <f t="shared" si="3"/>
        <v>2</v>
      </c>
      <c r="J34">
        <f t="shared" si="4"/>
        <v>2</v>
      </c>
      <c r="K34">
        <f t="shared" si="5"/>
        <v>3</v>
      </c>
      <c r="L34">
        <f t="shared" si="6"/>
        <v>2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1112</v>
      </c>
      <c r="B35" t="s">
        <v>60</v>
      </c>
      <c r="C35">
        <f t="shared" si="0"/>
        <v>16</v>
      </c>
      <c r="D35">
        <f t="shared" si="1"/>
        <v>14</v>
      </c>
      <c r="E35">
        <f t="shared" si="14"/>
        <v>2</v>
      </c>
      <c r="G35" s="6">
        <f t="shared" si="15"/>
        <v>15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3</v>
      </c>
      <c r="N35">
        <f t="shared" si="8"/>
        <v>4</v>
      </c>
      <c r="O35">
        <f t="shared" si="9"/>
        <v>3</v>
      </c>
      <c r="P35">
        <f t="shared" si="10"/>
        <v>4</v>
      </c>
      <c r="Q35">
        <f t="shared" si="11"/>
        <v>3</v>
      </c>
    </row>
    <row r="36" spans="1:17" x14ac:dyDescent="0.25">
      <c r="A36">
        <v>1112</v>
      </c>
      <c r="B36" t="s">
        <v>61</v>
      </c>
      <c r="C36">
        <f t="shared" si="0"/>
        <v>10</v>
      </c>
      <c r="D36">
        <f t="shared" si="1"/>
        <v>13</v>
      </c>
      <c r="E36">
        <f t="shared" si="14"/>
        <v>3</v>
      </c>
      <c r="G36" s="6">
        <f t="shared" si="15"/>
        <v>11.5</v>
      </c>
      <c r="H36">
        <f t="shared" si="2"/>
        <v>2</v>
      </c>
      <c r="I36">
        <f t="shared" si="3"/>
        <v>2</v>
      </c>
      <c r="J36">
        <f t="shared" si="4"/>
        <v>2</v>
      </c>
      <c r="K36">
        <f t="shared" si="5"/>
        <v>2</v>
      </c>
      <c r="L36">
        <f t="shared" si="6"/>
        <v>2</v>
      </c>
      <c r="M36">
        <f t="shared" si="7"/>
        <v>3</v>
      </c>
      <c r="N36">
        <f t="shared" si="8"/>
        <v>2</v>
      </c>
      <c r="O36">
        <f t="shared" si="9"/>
        <v>3</v>
      </c>
      <c r="P36">
        <f t="shared" si="10"/>
        <v>4</v>
      </c>
      <c r="Q36">
        <f t="shared" si="11"/>
        <v>2</v>
      </c>
    </row>
    <row r="37" spans="1:17" x14ac:dyDescent="0.25">
      <c r="A37">
        <v>1091</v>
      </c>
      <c r="B37" t="s">
        <v>62</v>
      </c>
      <c r="C37">
        <f t="shared" si="0"/>
        <v>14</v>
      </c>
      <c r="D37">
        <f t="shared" si="1"/>
        <v>20</v>
      </c>
      <c r="E37">
        <f t="shared" si="14"/>
        <v>6</v>
      </c>
      <c r="G37" s="6">
        <f t="shared" si="15"/>
        <v>17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3</v>
      </c>
      <c r="L37">
        <f t="shared" si="6"/>
        <v>2</v>
      </c>
      <c r="M37">
        <f t="shared" si="7"/>
        <v>4</v>
      </c>
      <c r="N37">
        <f t="shared" si="8"/>
        <v>4</v>
      </c>
      <c r="O37">
        <f t="shared" si="9"/>
        <v>4</v>
      </c>
      <c r="P37">
        <f t="shared" si="10"/>
        <v>4</v>
      </c>
      <c r="Q37">
        <f t="shared" si="11"/>
        <v>4</v>
      </c>
    </row>
    <row r="38" spans="1:17" x14ac:dyDescent="0.25">
      <c r="A38">
        <v>1122</v>
      </c>
      <c r="B38" t="s">
        <v>63</v>
      </c>
      <c r="C38">
        <f t="shared" si="0"/>
        <v>15</v>
      </c>
      <c r="D38">
        <f t="shared" si="1"/>
        <v>16</v>
      </c>
      <c r="E38">
        <f t="shared" si="14"/>
        <v>1</v>
      </c>
      <c r="G38" s="6">
        <f t="shared" si="15"/>
        <v>15.5</v>
      </c>
      <c r="H38">
        <f t="shared" si="2"/>
        <v>3</v>
      </c>
      <c r="I38">
        <f t="shared" si="3"/>
        <v>3</v>
      </c>
      <c r="J38">
        <f t="shared" si="4"/>
        <v>3</v>
      </c>
      <c r="K38">
        <f t="shared" si="5"/>
        <v>4</v>
      </c>
      <c r="L38">
        <f t="shared" si="6"/>
        <v>2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1072</v>
      </c>
      <c r="B39" t="s">
        <v>64</v>
      </c>
      <c r="C39">
        <f t="shared" si="0"/>
        <v>11</v>
      </c>
      <c r="D39">
        <f t="shared" si="1"/>
        <v>18</v>
      </c>
      <c r="E39">
        <f t="shared" si="14"/>
        <v>7</v>
      </c>
      <c r="G39" s="6">
        <f t="shared" si="15"/>
        <v>14.5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3</v>
      </c>
      <c r="L39">
        <f t="shared" si="6"/>
        <v>2</v>
      </c>
      <c r="M39">
        <f t="shared" si="7"/>
        <v>3</v>
      </c>
      <c r="N39">
        <f t="shared" si="8"/>
        <v>3</v>
      </c>
      <c r="O39">
        <f t="shared" si="9"/>
        <v>4</v>
      </c>
      <c r="P39">
        <f t="shared" si="10"/>
        <v>4</v>
      </c>
      <c r="Q39">
        <f t="shared" si="11"/>
        <v>3</v>
      </c>
    </row>
    <row r="40" spans="1:17" x14ac:dyDescent="0.25">
      <c r="A40">
        <v>1132</v>
      </c>
      <c r="B40" t="s">
        <v>65</v>
      </c>
      <c r="C40">
        <f t="shared" si="0"/>
        <v>14</v>
      </c>
      <c r="D40">
        <f t="shared" si="1"/>
        <v>19</v>
      </c>
      <c r="E40">
        <f t="shared" si="14"/>
        <v>5</v>
      </c>
      <c r="G40" s="6">
        <f t="shared" si="15"/>
        <v>16.5</v>
      </c>
      <c r="H40">
        <f t="shared" si="2"/>
        <v>3</v>
      </c>
      <c r="I40">
        <f t="shared" si="3"/>
        <v>3</v>
      </c>
      <c r="J40">
        <f t="shared" si="4"/>
        <v>2</v>
      </c>
      <c r="K40">
        <f t="shared" si="5"/>
        <v>3</v>
      </c>
      <c r="L40">
        <f t="shared" si="6"/>
        <v>2</v>
      </c>
      <c r="M40">
        <f t="shared" si="7"/>
        <v>4</v>
      </c>
      <c r="N40">
        <f t="shared" si="8"/>
        <v>4</v>
      </c>
      <c r="O40">
        <f t="shared" si="9"/>
        <v>3</v>
      </c>
      <c r="P40">
        <f t="shared" si="10"/>
        <v>4</v>
      </c>
      <c r="Q40">
        <f t="shared" si="11"/>
        <v>3</v>
      </c>
    </row>
    <row r="41" spans="1:17" x14ac:dyDescent="0.25">
      <c r="A41">
        <v>1101</v>
      </c>
      <c r="B41" t="s">
        <v>66</v>
      </c>
      <c r="C41">
        <f t="shared" si="0"/>
        <v>11</v>
      </c>
      <c r="D41">
        <f t="shared" si="1"/>
        <v>13</v>
      </c>
      <c r="E41">
        <f t="shared" si="14"/>
        <v>2</v>
      </c>
      <c r="G41" s="6">
        <f t="shared" si="15"/>
        <v>12</v>
      </c>
      <c r="H41">
        <f t="shared" si="2"/>
        <v>2</v>
      </c>
      <c r="I41">
        <f t="shared" si="3"/>
        <v>2</v>
      </c>
      <c r="J41">
        <f t="shared" si="4"/>
        <v>2</v>
      </c>
      <c r="K41">
        <f t="shared" si="5"/>
        <v>3</v>
      </c>
      <c r="L41">
        <f t="shared" si="6"/>
        <v>2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4</v>
      </c>
      <c r="Q41">
        <f t="shared" si="11"/>
        <v>2</v>
      </c>
    </row>
    <row r="42" spans="1:17" x14ac:dyDescent="0.25">
      <c r="A42">
        <v>1091</v>
      </c>
      <c r="B42" t="s">
        <v>67</v>
      </c>
      <c r="C42">
        <f t="shared" si="0"/>
        <v>12</v>
      </c>
      <c r="D42">
        <f t="shared" si="1"/>
        <v>20</v>
      </c>
      <c r="E42">
        <f t="shared" si="14"/>
        <v>8</v>
      </c>
      <c r="F42">
        <v>20</v>
      </c>
      <c r="G42" s="6">
        <f t="shared" si="15"/>
        <v>18.666666666666668</v>
      </c>
      <c r="H42">
        <f t="shared" si="2"/>
        <v>3</v>
      </c>
      <c r="I42">
        <f t="shared" si="3"/>
        <v>2</v>
      </c>
      <c r="J42">
        <f t="shared" si="4"/>
        <v>2</v>
      </c>
      <c r="K42">
        <f t="shared" si="5"/>
        <v>3</v>
      </c>
      <c r="L42">
        <f t="shared" si="6"/>
        <v>2</v>
      </c>
      <c r="M42">
        <f t="shared" si="7"/>
        <v>4</v>
      </c>
      <c r="N42">
        <f t="shared" si="8"/>
        <v>4</v>
      </c>
      <c r="O42">
        <f t="shared" si="9"/>
        <v>3</v>
      </c>
      <c r="P42">
        <f t="shared" si="10"/>
        <v>4</v>
      </c>
      <c r="Q42">
        <f t="shared" si="11"/>
        <v>4</v>
      </c>
    </row>
    <row r="43" spans="1:17" x14ac:dyDescent="0.25">
      <c r="A43">
        <v>1072</v>
      </c>
      <c r="B43" t="s">
        <v>68</v>
      </c>
      <c r="C43">
        <f t="shared" si="0"/>
        <v>8</v>
      </c>
      <c r="D43">
        <f t="shared" si="1"/>
        <v>14</v>
      </c>
      <c r="E43">
        <f t="shared" si="14"/>
        <v>6</v>
      </c>
      <c r="G43" s="6">
        <f t="shared" si="15"/>
        <v>11</v>
      </c>
      <c r="H43">
        <f t="shared" si="2"/>
        <v>1</v>
      </c>
      <c r="I43">
        <f t="shared" si="3"/>
        <v>2</v>
      </c>
      <c r="J43">
        <f t="shared" si="4"/>
        <v>2</v>
      </c>
      <c r="K43">
        <f t="shared" si="5"/>
        <v>2</v>
      </c>
      <c r="L43">
        <f t="shared" si="6"/>
        <v>1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4</v>
      </c>
      <c r="Q43">
        <f t="shared" si="11"/>
        <v>2</v>
      </c>
    </row>
    <row r="44" spans="1:17" x14ac:dyDescent="0.25">
      <c r="A44">
        <v>1101</v>
      </c>
      <c r="B44" t="s">
        <v>69</v>
      </c>
      <c r="C44">
        <f t="shared" si="0"/>
        <v>14</v>
      </c>
      <c r="D44">
        <f t="shared" si="1"/>
        <v>21</v>
      </c>
      <c r="E44">
        <f t="shared" si="14"/>
        <v>7</v>
      </c>
      <c r="G44" s="6">
        <f t="shared" si="15"/>
        <v>17.5</v>
      </c>
      <c r="H44">
        <f t="shared" si="2"/>
        <v>3</v>
      </c>
      <c r="I44">
        <f t="shared" si="3"/>
        <v>3</v>
      </c>
      <c r="J44">
        <f t="shared" si="4"/>
        <v>3</v>
      </c>
      <c r="K44">
        <f t="shared" si="5"/>
        <v>3</v>
      </c>
      <c r="L44">
        <f t="shared" si="6"/>
        <v>2</v>
      </c>
      <c r="M44">
        <f t="shared" si="7"/>
        <v>4</v>
      </c>
      <c r="N44">
        <f t="shared" si="8"/>
        <v>4</v>
      </c>
      <c r="O44">
        <f t="shared" si="9"/>
        <v>3</v>
      </c>
      <c r="P44">
        <f t="shared" si="10"/>
        <v>4</v>
      </c>
      <c r="Q44">
        <f t="shared" si="11"/>
        <v>4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4"/>
  <sheetViews>
    <sheetView zoomScale="85" zoomScaleNormal="85" workbookViewId="0">
      <pane ySplit="1" topLeftCell="A2" activePane="bottomLeft" state="frozen"/>
      <selection pane="bottomLeft" activeCell="A2" sqref="A2:A44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1</v>
      </c>
      <c r="E2" s="10">
        <v>2</v>
      </c>
      <c r="F2" s="10">
        <v>2</v>
      </c>
      <c r="G2" s="10">
        <v>3</v>
      </c>
      <c r="H2" s="10">
        <v>1</v>
      </c>
    </row>
    <row r="3" spans="1:8" x14ac:dyDescent="0.25">
      <c r="A3" s="10" t="s">
        <v>28</v>
      </c>
      <c r="B3">
        <v>22</v>
      </c>
      <c r="C3" s="10">
        <v>11</v>
      </c>
      <c r="D3" s="10">
        <v>2</v>
      </c>
      <c r="E3" s="10">
        <v>2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32</v>
      </c>
      <c r="C4" s="10">
        <v>16</v>
      </c>
      <c r="D4" s="10">
        <v>3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20</v>
      </c>
      <c r="C5" s="10">
        <v>10</v>
      </c>
      <c r="D5" s="10">
        <v>1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20</v>
      </c>
      <c r="C6" s="10">
        <v>10</v>
      </c>
      <c r="D6" s="10">
        <v>1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2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30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20</v>
      </c>
      <c r="C11" s="10">
        <v>10</v>
      </c>
      <c r="D11" s="10">
        <v>2</v>
      </c>
      <c r="E11" s="10">
        <v>2</v>
      </c>
      <c r="F11" s="10">
        <v>2</v>
      </c>
      <c r="G11" s="10">
        <v>3</v>
      </c>
      <c r="H11" s="10">
        <v>1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14</v>
      </c>
      <c r="C13" s="10">
        <v>7</v>
      </c>
      <c r="D13" s="10">
        <v>1</v>
      </c>
      <c r="E13" s="10">
        <v>2</v>
      </c>
      <c r="F13" s="10">
        <v>1</v>
      </c>
      <c r="G13" s="10">
        <v>2</v>
      </c>
      <c r="H13" s="10">
        <v>1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10</v>
      </c>
      <c r="C15" s="10">
        <v>5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</row>
    <row r="16" spans="1:8" x14ac:dyDescent="0.25">
      <c r="A16" s="10" t="s">
        <v>41</v>
      </c>
      <c r="B16">
        <v>20</v>
      </c>
      <c r="C16" s="10">
        <v>10</v>
      </c>
      <c r="D16" s="10">
        <v>2</v>
      </c>
      <c r="E16" s="10">
        <v>2</v>
      </c>
      <c r="F16" s="10">
        <v>2</v>
      </c>
      <c r="G16" s="10">
        <v>3</v>
      </c>
      <c r="H16" s="10">
        <v>1</v>
      </c>
    </row>
    <row r="17" spans="1:8" x14ac:dyDescent="0.25">
      <c r="A17" s="10" t="s">
        <v>42</v>
      </c>
      <c r="B17">
        <v>20</v>
      </c>
      <c r="C17" s="10">
        <v>10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16</v>
      </c>
      <c r="C18" s="10">
        <v>8</v>
      </c>
      <c r="D18" s="10">
        <v>1</v>
      </c>
      <c r="E18" s="10">
        <v>2</v>
      </c>
      <c r="F18" s="10">
        <v>2</v>
      </c>
      <c r="G18" s="10">
        <v>2</v>
      </c>
      <c r="H18" s="10">
        <v>1</v>
      </c>
    </row>
    <row r="19" spans="1:8" x14ac:dyDescent="0.25">
      <c r="A19" s="10" t="s">
        <v>44</v>
      </c>
      <c r="B19">
        <v>14</v>
      </c>
      <c r="C19" s="10">
        <v>7</v>
      </c>
      <c r="D19" s="10">
        <v>1</v>
      </c>
      <c r="E19" s="10">
        <v>2</v>
      </c>
      <c r="F19" s="10">
        <v>1</v>
      </c>
      <c r="G19" s="10">
        <v>2</v>
      </c>
      <c r="H19" s="10">
        <v>1</v>
      </c>
    </row>
    <row r="20" spans="1:8" x14ac:dyDescent="0.25">
      <c r="A20" s="10" t="s">
        <v>45</v>
      </c>
      <c r="B20">
        <v>12</v>
      </c>
      <c r="C20" s="10">
        <v>6</v>
      </c>
      <c r="D20" s="10">
        <v>1</v>
      </c>
      <c r="E20" s="10">
        <v>1</v>
      </c>
      <c r="F20" s="10">
        <v>1</v>
      </c>
      <c r="G20" s="10">
        <v>2</v>
      </c>
      <c r="H20" s="10">
        <v>1</v>
      </c>
    </row>
    <row r="21" spans="1:8" x14ac:dyDescent="0.25">
      <c r="A21" s="10" t="s">
        <v>46</v>
      </c>
      <c r="B21">
        <v>16</v>
      </c>
      <c r="C21" s="10">
        <v>8</v>
      </c>
      <c r="D21" s="10">
        <v>2</v>
      </c>
      <c r="E21" s="10">
        <v>1</v>
      </c>
      <c r="F21" s="10">
        <v>2</v>
      </c>
      <c r="G21" s="10">
        <v>2</v>
      </c>
      <c r="H21" s="10">
        <v>1</v>
      </c>
    </row>
    <row r="22" spans="1:8" x14ac:dyDescent="0.25">
      <c r="A22" s="10" t="s">
        <v>47</v>
      </c>
      <c r="B22">
        <v>18</v>
      </c>
      <c r="C22" s="10">
        <v>9</v>
      </c>
      <c r="D22" s="10">
        <v>2</v>
      </c>
      <c r="E22" s="10">
        <v>1</v>
      </c>
      <c r="F22" s="10">
        <v>2</v>
      </c>
      <c r="G22" s="10">
        <v>3</v>
      </c>
      <c r="H22" s="10">
        <v>1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2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13</v>
      </c>
      <c r="C24" s="10">
        <v>7</v>
      </c>
      <c r="D24" s="10">
        <v>1</v>
      </c>
      <c r="E24" s="10">
        <v>1</v>
      </c>
      <c r="F24" s="10">
        <v>1</v>
      </c>
      <c r="G24" s="10">
        <v>2</v>
      </c>
      <c r="H24" s="10">
        <v>1</v>
      </c>
    </row>
    <row r="25" spans="1:8" x14ac:dyDescent="0.25">
      <c r="A25" s="10" t="s">
        <v>50</v>
      </c>
      <c r="B25">
        <v>20</v>
      </c>
      <c r="C25" s="10">
        <v>10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22</v>
      </c>
      <c r="C26" s="10">
        <v>11</v>
      </c>
      <c r="D26" s="10">
        <v>2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24</v>
      </c>
      <c r="C27" s="10">
        <v>12</v>
      </c>
      <c r="D27" s="10">
        <v>2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22</v>
      </c>
      <c r="C30" s="10">
        <v>11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22</v>
      </c>
      <c r="C31" s="10">
        <v>11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20</v>
      </c>
      <c r="C32" s="10">
        <v>10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</row>
    <row r="33" spans="1:8" x14ac:dyDescent="0.25">
      <c r="A33" s="10" t="s">
        <v>58</v>
      </c>
      <c r="B33">
        <v>20</v>
      </c>
      <c r="C33" s="10">
        <v>10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</row>
    <row r="34" spans="1:8" x14ac:dyDescent="0.25">
      <c r="A34" s="10" t="s">
        <v>59</v>
      </c>
      <c r="B34">
        <v>22</v>
      </c>
      <c r="C34" s="10">
        <v>11</v>
      </c>
      <c r="D34" s="10">
        <v>2</v>
      </c>
      <c r="E34" s="10">
        <v>2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32</v>
      </c>
      <c r="C35" s="10">
        <v>16</v>
      </c>
      <c r="D35" s="10">
        <v>3</v>
      </c>
      <c r="E35" s="10">
        <v>3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20</v>
      </c>
      <c r="C36" s="10">
        <v>10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</row>
    <row r="37" spans="1:8" x14ac:dyDescent="0.25">
      <c r="A37" s="10" t="s">
        <v>62</v>
      </c>
      <c r="B37">
        <v>28</v>
      </c>
      <c r="C37" s="10">
        <v>14</v>
      </c>
      <c r="D37" s="10">
        <v>3</v>
      </c>
      <c r="E37" s="10">
        <v>3</v>
      </c>
      <c r="F37" s="10">
        <v>3</v>
      </c>
      <c r="G37" s="10">
        <v>3</v>
      </c>
      <c r="H37" s="10">
        <v>2</v>
      </c>
    </row>
    <row r="38" spans="1:8" x14ac:dyDescent="0.25">
      <c r="A38" s="10" t="s">
        <v>63</v>
      </c>
      <c r="B38">
        <v>30</v>
      </c>
      <c r="C38" s="10">
        <v>15</v>
      </c>
      <c r="D38" s="10">
        <v>3</v>
      </c>
      <c r="E38" s="10">
        <v>3</v>
      </c>
      <c r="F38" s="10">
        <v>3</v>
      </c>
      <c r="G38" s="10">
        <v>4</v>
      </c>
      <c r="H38" s="10">
        <v>2</v>
      </c>
    </row>
    <row r="39" spans="1:8" x14ac:dyDescent="0.25">
      <c r="A39" s="10" t="s">
        <v>64</v>
      </c>
      <c r="B39">
        <v>22</v>
      </c>
      <c r="C39" s="10">
        <v>11</v>
      </c>
      <c r="D39" s="10">
        <v>2</v>
      </c>
      <c r="E39" s="10">
        <v>2</v>
      </c>
      <c r="F39" s="10">
        <v>2</v>
      </c>
      <c r="G39" s="10">
        <v>3</v>
      </c>
      <c r="H39" s="10">
        <v>2</v>
      </c>
    </row>
    <row r="40" spans="1:8" x14ac:dyDescent="0.25">
      <c r="A40" s="10" t="s">
        <v>65</v>
      </c>
      <c r="B40">
        <v>27</v>
      </c>
      <c r="C40" s="10">
        <v>14</v>
      </c>
      <c r="D40" s="10">
        <v>3</v>
      </c>
      <c r="E40" s="10">
        <v>3</v>
      </c>
      <c r="F40" s="10">
        <v>2</v>
      </c>
      <c r="G40" s="10">
        <v>3</v>
      </c>
      <c r="H40" s="10">
        <v>2</v>
      </c>
    </row>
    <row r="41" spans="1:8" x14ac:dyDescent="0.25">
      <c r="A41" s="10" t="s">
        <v>66</v>
      </c>
      <c r="B41">
        <v>22</v>
      </c>
      <c r="C41" s="10">
        <v>11</v>
      </c>
      <c r="D41" s="10">
        <v>2</v>
      </c>
      <c r="E41" s="10">
        <v>2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24</v>
      </c>
      <c r="C42" s="10">
        <v>12</v>
      </c>
      <c r="D42" s="10">
        <v>3</v>
      </c>
      <c r="E42" s="10">
        <v>2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16</v>
      </c>
      <c r="C43" s="10">
        <v>8</v>
      </c>
      <c r="D43" s="10">
        <v>1</v>
      </c>
      <c r="E43" s="10">
        <v>2</v>
      </c>
      <c r="F43" s="10">
        <v>2</v>
      </c>
      <c r="G43" s="10">
        <v>2</v>
      </c>
      <c r="H43" s="10">
        <v>1</v>
      </c>
    </row>
    <row r="44" spans="1:8" x14ac:dyDescent="0.25">
      <c r="A44" s="10" t="s">
        <v>69</v>
      </c>
      <c r="B44">
        <v>28</v>
      </c>
      <c r="C44" s="10">
        <v>14</v>
      </c>
      <c r="D44" s="10">
        <v>3</v>
      </c>
      <c r="E44" s="10">
        <v>3</v>
      </c>
      <c r="F44" s="10">
        <v>3</v>
      </c>
      <c r="G44" s="10">
        <v>3</v>
      </c>
      <c r="H4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4"/>
  <sheetViews>
    <sheetView zoomScale="85" zoomScaleNormal="85" workbookViewId="0">
      <pane ySplit="1" topLeftCell="A2" activePane="bottomLeft" state="frozen"/>
      <selection pane="bottomLeft" activeCell="A2" sqref="A2:H44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13</v>
      </c>
      <c r="D2" s="10">
        <v>3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34</v>
      </c>
      <c r="C3" s="10">
        <v>17</v>
      </c>
      <c r="D3" s="10">
        <v>4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38</v>
      </c>
      <c r="C4" s="10">
        <v>18</v>
      </c>
      <c r="D4" s="10">
        <v>4</v>
      </c>
      <c r="E4" s="10">
        <v>4</v>
      </c>
      <c r="F4" s="10">
        <v>4</v>
      </c>
      <c r="G4" s="10">
        <v>5</v>
      </c>
      <c r="H4" s="10">
        <v>3</v>
      </c>
    </row>
    <row r="5" spans="1:8" x14ac:dyDescent="0.25">
      <c r="A5" s="10" t="s">
        <v>30</v>
      </c>
      <c r="B5">
        <v>37</v>
      </c>
      <c r="C5" s="10">
        <v>18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38</v>
      </c>
      <c r="C6" s="10">
        <v>19</v>
      </c>
      <c r="D6" s="10">
        <v>4</v>
      </c>
      <c r="E6" s="10">
        <v>4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35</v>
      </c>
      <c r="C7" s="10">
        <v>18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35</v>
      </c>
      <c r="C8" s="10">
        <v>18</v>
      </c>
      <c r="D8" s="10">
        <v>4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27</v>
      </c>
      <c r="C9" s="10">
        <v>10</v>
      </c>
      <c r="D9" s="10">
        <v>3</v>
      </c>
      <c r="E9" s="10">
        <v>4</v>
      </c>
      <c r="F9" s="10">
        <v>4</v>
      </c>
      <c r="G9" s="10">
        <v>3</v>
      </c>
      <c r="H9" s="10">
        <v>3</v>
      </c>
    </row>
    <row r="10" spans="1:8" x14ac:dyDescent="0.25">
      <c r="A10" s="10" t="s">
        <v>35</v>
      </c>
      <c r="B10">
        <v>32</v>
      </c>
      <c r="C10" s="10">
        <v>15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34</v>
      </c>
      <c r="C11" s="10">
        <v>16</v>
      </c>
      <c r="D11" s="10">
        <v>3</v>
      </c>
      <c r="E11" s="10">
        <v>4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32</v>
      </c>
      <c r="C12" s="10">
        <v>14</v>
      </c>
      <c r="D12" s="10">
        <v>3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24</v>
      </c>
      <c r="C13" s="10">
        <v>10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22</v>
      </c>
      <c r="C14" s="10">
        <v>10</v>
      </c>
      <c r="D14" s="10">
        <v>2</v>
      </c>
      <c r="E14" s="10">
        <v>3</v>
      </c>
      <c r="F14" s="10">
        <v>3</v>
      </c>
      <c r="G14" s="10">
        <v>3</v>
      </c>
      <c r="H14" s="10">
        <v>1</v>
      </c>
    </row>
    <row r="15" spans="1:8" x14ac:dyDescent="0.25">
      <c r="A15" s="10" t="s">
        <v>40</v>
      </c>
      <c r="B15">
        <v>36</v>
      </c>
      <c r="C15" s="10">
        <v>19</v>
      </c>
      <c r="D15" s="10">
        <v>4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34</v>
      </c>
      <c r="C16" s="10">
        <v>17</v>
      </c>
      <c r="D16" s="10">
        <v>4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33</v>
      </c>
      <c r="C17" s="10">
        <v>17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31</v>
      </c>
      <c r="C18" s="10">
        <v>15</v>
      </c>
      <c r="D18" s="10">
        <v>4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27</v>
      </c>
      <c r="C19" s="10">
        <v>13</v>
      </c>
      <c r="D19" s="10">
        <v>3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40</v>
      </c>
      <c r="C20" s="10">
        <v>21</v>
      </c>
      <c r="D20" s="10">
        <v>4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35</v>
      </c>
      <c r="C21" s="10">
        <v>18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39</v>
      </c>
      <c r="C22" s="10">
        <v>19</v>
      </c>
      <c r="D22" s="10">
        <v>4</v>
      </c>
      <c r="E22" s="10">
        <v>5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39</v>
      </c>
      <c r="C23" s="10">
        <v>20</v>
      </c>
      <c r="D23" s="10">
        <v>4</v>
      </c>
      <c r="E23" s="10">
        <v>3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44</v>
      </c>
      <c r="C24" s="10">
        <v>22</v>
      </c>
      <c r="D24" s="10">
        <v>5</v>
      </c>
      <c r="E24" s="10">
        <v>5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29</v>
      </c>
      <c r="C25" s="10">
        <v>14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32</v>
      </c>
      <c r="C26" s="10">
        <v>14</v>
      </c>
      <c r="D26" s="10">
        <v>3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34</v>
      </c>
      <c r="C27" s="10">
        <v>17</v>
      </c>
      <c r="D27" s="10">
        <v>3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18</v>
      </c>
      <c r="C28" s="10">
        <v>6</v>
      </c>
      <c r="D28" s="10">
        <v>2</v>
      </c>
      <c r="E28" s="10">
        <v>3</v>
      </c>
      <c r="F28" s="10">
        <v>3</v>
      </c>
      <c r="G28" s="10">
        <v>3</v>
      </c>
      <c r="H28" s="10">
        <v>1</v>
      </c>
    </row>
    <row r="29" spans="1:8" x14ac:dyDescent="0.25">
      <c r="A29" s="10" t="s">
        <v>54</v>
      </c>
      <c r="B29">
        <v>30</v>
      </c>
      <c r="C29" s="10">
        <v>15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38</v>
      </c>
      <c r="C30" s="10">
        <v>19</v>
      </c>
      <c r="D30" s="10">
        <v>4</v>
      </c>
      <c r="E30" s="10">
        <v>4</v>
      </c>
      <c r="F30" s="10">
        <v>4</v>
      </c>
      <c r="G30" s="10">
        <v>4</v>
      </c>
      <c r="H30" s="10">
        <v>3</v>
      </c>
    </row>
    <row r="31" spans="1:8" x14ac:dyDescent="0.25">
      <c r="A31" s="10" t="s">
        <v>56</v>
      </c>
      <c r="B31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</row>
    <row r="32" spans="1:8" x14ac:dyDescent="0.25">
      <c r="A32" s="10" t="s">
        <v>57</v>
      </c>
      <c r="B32">
        <v>44</v>
      </c>
      <c r="C32" s="10">
        <v>22</v>
      </c>
      <c r="D32" s="10">
        <v>5</v>
      </c>
      <c r="E32" s="10">
        <v>5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29</v>
      </c>
      <c r="C33" s="10">
        <v>13</v>
      </c>
      <c r="D33" s="10">
        <v>3</v>
      </c>
      <c r="E33" s="10">
        <v>3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31</v>
      </c>
      <c r="C34" s="10">
        <v>15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31</v>
      </c>
      <c r="C35" s="10">
        <v>14</v>
      </c>
      <c r="D35" s="10">
        <v>3</v>
      </c>
      <c r="E35" s="10">
        <v>4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27</v>
      </c>
      <c r="C36" s="10">
        <v>13</v>
      </c>
      <c r="D36" s="10">
        <v>3</v>
      </c>
      <c r="E36" s="10">
        <v>2</v>
      </c>
      <c r="F36" s="10">
        <v>3</v>
      </c>
      <c r="G36" s="10">
        <v>4</v>
      </c>
      <c r="H36" s="10">
        <v>2</v>
      </c>
    </row>
    <row r="37" spans="1:8" x14ac:dyDescent="0.25">
      <c r="A37" s="10" t="s">
        <v>62</v>
      </c>
      <c r="B37">
        <v>40</v>
      </c>
      <c r="C37" s="10">
        <v>20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</row>
    <row r="38" spans="1:8" x14ac:dyDescent="0.25">
      <c r="A38" s="10" t="s">
        <v>63</v>
      </c>
      <c r="B38">
        <v>31</v>
      </c>
      <c r="C38" s="10">
        <v>16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35</v>
      </c>
      <c r="C39" s="10">
        <v>18</v>
      </c>
      <c r="D39" s="10">
        <v>3</v>
      </c>
      <c r="E39" s="10">
        <v>3</v>
      </c>
      <c r="F39" s="10">
        <v>4</v>
      </c>
      <c r="G39" s="10">
        <v>4</v>
      </c>
      <c r="H39" s="10">
        <v>3</v>
      </c>
    </row>
    <row r="40" spans="1:8" x14ac:dyDescent="0.25">
      <c r="A40" s="10" t="s">
        <v>65</v>
      </c>
      <c r="B40">
        <v>37</v>
      </c>
      <c r="C40" s="10">
        <v>19</v>
      </c>
      <c r="D40" s="10">
        <v>4</v>
      </c>
      <c r="E40" s="10">
        <v>4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28</v>
      </c>
      <c r="C41" s="10">
        <v>13</v>
      </c>
      <c r="D41" s="10">
        <v>3</v>
      </c>
      <c r="E41" s="10">
        <v>3</v>
      </c>
      <c r="F41" s="10">
        <v>3</v>
      </c>
      <c r="G41" s="10">
        <v>4</v>
      </c>
      <c r="H41" s="10">
        <v>2</v>
      </c>
    </row>
    <row r="42" spans="1:8" x14ac:dyDescent="0.25">
      <c r="A42" s="10" t="s">
        <v>67</v>
      </c>
      <c r="B42">
        <v>39</v>
      </c>
      <c r="C42" s="10">
        <v>20</v>
      </c>
      <c r="D42" s="10">
        <v>4</v>
      </c>
      <c r="E42" s="10">
        <v>4</v>
      </c>
      <c r="F42" s="10">
        <v>3</v>
      </c>
      <c r="G42" s="10">
        <v>4</v>
      </c>
      <c r="H42" s="10">
        <v>4</v>
      </c>
    </row>
    <row r="43" spans="1:8" x14ac:dyDescent="0.25">
      <c r="A43" s="10" t="s">
        <v>68</v>
      </c>
      <c r="B43">
        <v>29</v>
      </c>
      <c r="C43" s="10">
        <v>14</v>
      </c>
      <c r="D43" s="10">
        <v>3</v>
      </c>
      <c r="E43" s="10">
        <v>3</v>
      </c>
      <c r="F43" s="10">
        <v>3</v>
      </c>
      <c r="G43" s="10">
        <v>4</v>
      </c>
      <c r="H43" s="10">
        <v>2</v>
      </c>
    </row>
    <row r="44" spans="1:8" x14ac:dyDescent="0.25">
      <c r="A44" s="10" t="s">
        <v>69</v>
      </c>
      <c r="B44">
        <v>40</v>
      </c>
      <c r="C44" s="10">
        <v>21</v>
      </c>
      <c r="D44" s="10">
        <v>4</v>
      </c>
      <c r="E44" s="10">
        <v>4</v>
      </c>
      <c r="F44" s="10">
        <v>3</v>
      </c>
      <c r="G44" s="10">
        <v>4</v>
      </c>
      <c r="H44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A09-4E06-416C-A0D7-E923FD4E3E35}">
  <dimension ref="A1:H44"/>
  <sheetViews>
    <sheetView topLeftCell="A2" workbookViewId="0">
      <selection activeCell="A2" sqref="A2:H44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1</v>
      </c>
      <c r="E2" s="10">
        <v>2</v>
      </c>
      <c r="F2" s="10">
        <v>2</v>
      </c>
      <c r="G2" s="10">
        <v>3</v>
      </c>
      <c r="H2" s="10">
        <v>1</v>
      </c>
    </row>
    <row r="3" spans="1:8" x14ac:dyDescent="0.25">
      <c r="A3" s="10" t="s">
        <v>28</v>
      </c>
      <c r="B3">
        <v>22</v>
      </c>
      <c r="C3" s="10">
        <v>11</v>
      </c>
      <c r="D3" s="10">
        <v>2</v>
      </c>
      <c r="E3" s="10">
        <v>2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32</v>
      </c>
      <c r="C4" s="10">
        <v>16</v>
      </c>
      <c r="D4" s="10">
        <v>3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20</v>
      </c>
      <c r="C5" s="10">
        <v>10</v>
      </c>
      <c r="D5" s="10">
        <v>1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20</v>
      </c>
      <c r="C6" s="10">
        <v>10</v>
      </c>
      <c r="D6" s="10">
        <v>1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2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30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20</v>
      </c>
      <c r="C11" s="10">
        <v>10</v>
      </c>
      <c r="D11" s="10">
        <v>2</v>
      </c>
      <c r="E11" s="10">
        <v>2</v>
      </c>
      <c r="F11" s="10">
        <v>2</v>
      </c>
      <c r="G11" s="10">
        <v>3</v>
      </c>
      <c r="H11" s="10">
        <v>1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14</v>
      </c>
      <c r="C13" s="10">
        <v>7</v>
      </c>
      <c r="D13" s="10">
        <v>1</v>
      </c>
      <c r="E13" s="10">
        <v>2</v>
      </c>
      <c r="F13" s="10">
        <v>1</v>
      </c>
      <c r="G13" s="10">
        <v>2</v>
      </c>
      <c r="H13" s="10">
        <v>1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10</v>
      </c>
      <c r="C15" s="10">
        <v>5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</row>
    <row r="16" spans="1:8" x14ac:dyDescent="0.25">
      <c r="A16" s="10" t="s">
        <v>41</v>
      </c>
      <c r="B16">
        <v>20</v>
      </c>
      <c r="C16" s="10">
        <v>10</v>
      </c>
      <c r="D16" s="10">
        <v>2</v>
      </c>
      <c r="E16" s="10">
        <v>2</v>
      </c>
      <c r="F16" s="10">
        <v>2</v>
      </c>
      <c r="G16" s="10">
        <v>3</v>
      </c>
      <c r="H16" s="10">
        <v>1</v>
      </c>
    </row>
    <row r="17" spans="1:8" x14ac:dyDescent="0.25">
      <c r="A17" s="10" t="s">
        <v>42</v>
      </c>
      <c r="B17">
        <v>20</v>
      </c>
      <c r="C17" s="10">
        <v>10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16</v>
      </c>
      <c r="C18" s="10">
        <v>8</v>
      </c>
      <c r="D18" s="10">
        <v>1</v>
      </c>
      <c r="E18" s="10">
        <v>2</v>
      </c>
      <c r="F18" s="10">
        <v>2</v>
      </c>
      <c r="G18" s="10">
        <v>2</v>
      </c>
      <c r="H18" s="10">
        <v>1</v>
      </c>
    </row>
    <row r="19" spans="1:8" x14ac:dyDescent="0.25">
      <c r="A19" s="10" t="s">
        <v>44</v>
      </c>
      <c r="B19">
        <v>14</v>
      </c>
      <c r="C19" s="10">
        <v>7</v>
      </c>
      <c r="D19" s="10">
        <v>1</v>
      </c>
      <c r="E19" s="10">
        <v>2</v>
      </c>
      <c r="F19" s="10">
        <v>1</v>
      </c>
      <c r="G19" s="10">
        <v>2</v>
      </c>
      <c r="H19" s="10">
        <v>1</v>
      </c>
    </row>
    <row r="20" spans="1:8" x14ac:dyDescent="0.25">
      <c r="A20" s="10" t="s">
        <v>45</v>
      </c>
      <c r="B20">
        <v>12</v>
      </c>
      <c r="C20" s="10">
        <v>6</v>
      </c>
      <c r="D20" s="10">
        <v>1</v>
      </c>
      <c r="E20" s="10">
        <v>1</v>
      </c>
      <c r="F20" s="10">
        <v>1</v>
      </c>
      <c r="G20" s="10">
        <v>2</v>
      </c>
      <c r="H20" s="10">
        <v>1</v>
      </c>
    </row>
    <row r="21" spans="1:8" x14ac:dyDescent="0.25">
      <c r="A21" s="10" t="s">
        <v>46</v>
      </c>
      <c r="B21">
        <v>16</v>
      </c>
      <c r="C21" s="10">
        <v>8</v>
      </c>
      <c r="D21" s="10">
        <v>2</v>
      </c>
      <c r="E21" s="10">
        <v>1</v>
      </c>
      <c r="F21" s="10">
        <v>2</v>
      </c>
      <c r="G21" s="10">
        <v>2</v>
      </c>
      <c r="H21" s="10">
        <v>1</v>
      </c>
    </row>
    <row r="22" spans="1:8" x14ac:dyDescent="0.25">
      <c r="A22" s="10" t="s">
        <v>47</v>
      </c>
      <c r="B22">
        <v>18</v>
      </c>
      <c r="C22" s="10">
        <v>9</v>
      </c>
      <c r="D22" s="10">
        <v>2</v>
      </c>
      <c r="E22" s="10">
        <v>1</v>
      </c>
      <c r="F22" s="10">
        <v>2</v>
      </c>
      <c r="G22" s="10">
        <v>3</v>
      </c>
      <c r="H22" s="10">
        <v>1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2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13</v>
      </c>
      <c r="C24" s="10">
        <v>7</v>
      </c>
      <c r="D24" s="10">
        <v>1</v>
      </c>
      <c r="E24" s="10">
        <v>1</v>
      </c>
      <c r="F24" s="10">
        <v>1</v>
      </c>
      <c r="G24" s="10">
        <v>2</v>
      </c>
      <c r="H24" s="10">
        <v>1</v>
      </c>
    </row>
    <row r="25" spans="1:8" x14ac:dyDescent="0.25">
      <c r="A25" s="10" t="s">
        <v>50</v>
      </c>
      <c r="B25">
        <v>20</v>
      </c>
      <c r="C25" s="10">
        <v>10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22</v>
      </c>
      <c r="C26" s="10">
        <v>11</v>
      </c>
      <c r="D26" s="10">
        <v>2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24</v>
      </c>
      <c r="C27" s="10">
        <v>12</v>
      </c>
      <c r="D27" s="10">
        <v>2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22</v>
      </c>
      <c r="C30" s="10">
        <v>11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22</v>
      </c>
      <c r="C31" s="10">
        <v>11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20</v>
      </c>
      <c r="C32" s="10">
        <v>10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</row>
    <row r="33" spans="1:8" x14ac:dyDescent="0.25">
      <c r="A33" s="10" t="s">
        <v>58</v>
      </c>
      <c r="B33">
        <v>20</v>
      </c>
      <c r="C33" s="10">
        <v>10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</row>
    <row r="34" spans="1:8" x14ac:dyDescent="0.25">
      <c r="A34" s="10" t="s">
        <v>59</v>
      </c>
      <c r="B34">
        <v>22</v>
      </c>
      <c r="C34" s="10">
        <v>11</v>
      </c>
      <c r="D34" s="10">
        <v>2</v>
      </c>
      <c r="E34" s="10">
        <v>2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32</v>
      </c>
      <c r="C35" s="10">
        <v>16</v>
      </c>
      <c r="D35" s="10">
        <v>3</v>
      </c>
      <c r="E35" s="10">
        <v>3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20</v>
      </c>
      <c r="C36" s="10">
        <v>10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</row>
    <row r="37" spans="1:8" x14ac:dyDescent="0.25">
      <c r="A37" s="10" t="s">
        <v>62</v>
      </c>
      <c r="B37">
        <v>28</v>
      </c>
      <c r="C37" s="10">
        <v>14</v>
      </c>
      <c r="D37" s="10">
        <v>3</v>
      </c>
      <c r="E37" s="10">
        <v>3</v>
      </c>
      <c r="F37" s="10">
        <v>3</v>
      </c>
      <c r="G37" s="10">
        <v>3</v>
      </c>
      <c r="H37" s="10">
        <v>2</v>
      </c>
    </row>
    <row r="38" spans="1:8" x14ac:dyDescent="0.25">
      <c r="A38" s="10" t="s">
        <v>63</v>
      </c>
      <c r="B38">
        <v>30</v>
      </c>
      <c r="C38" s="10">
        <v>15</v>
      </c>
      <c r="D38" s="10">
        <v>3</v>
      </c>
      <c r="E38" s="10">
        <v>3</v>
      </c>
      <c r="F38" s="10">
        <v>3</v>
      </c>
      <c r="G38" s="10">
        <v>4</v>
      </c>
      <c r="H38" s="10">
        <v>2</v>
      </c>
    </row>
    <row r="39" spans="1:8" x14ac:dyDescent="0.25">
      <c r="A39" s="10" t="s">
        <v>64</v>
      </c>
      <c r="B39">
        <v>22</v>
      </c>
      <c r="C39" s="10">
        <v>11</v>
      </c>
      <c r="D39" s="10">
        <v>2</v>
      </c>
      <c r="E39" s="10">
        <v>2</v>
      </c>
      <c r="F39" s="10">
        <v>2</v>
      </c>
      <c r="G39" s="10">
        <v>3</v>
      </c>
      <c r="H39" s="10">
        <v>2</v>
      </c>
    </row>
    <row r="40" spans="1:8" x14ac:dyDescent="0.25">
      <c r="A40" s="10" t="s">
        <v>65</v>
      </c>
      <c r="B40">
        <v>27</v>
      </c>
      <c r="C40" s="10">
        <v>14</v>
      </c>
      <c r="D40" s="10">
        <v>3</v>
      </c>
      <c r="E40" s="10">
        <v>3</v>
      </c>
      <c r="F40" s="10">
        <v>2</v>
      </c>
      <c r="G40" s="10">
        <v>3</v>
      </c>
      <c r="H40" s="10">
        <v>2</v>
      </c>
    </row>
    <row r="41" spans="1:8" x14ac:dyDescent="0.25">
      <c r="A41" s="10" t="s">
        <v>66</v>
      </c>
      <c r="B41">
        <v>22</v>
      </c>
      <c r="C41" s="10">
        <v>11</v>
      </c>
      <c r="D41" s="10">
        <v>2</v>
      </c>
      <c r="E41" s="10">
        <v>2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24</v>
      </c>
      <c r="C42" s="10">
        <v>12</v>
      </c>
      <c r="D42" s="10">
        <v>3</v>
      </c>
      <c r="E42" s="10">
        <v>2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16</v>
      </c>
      <c r="C43" s="10">
        <v>8</v>
      </c>
      <c r="D43" s="10">
        <v>1</v>
      </c>
      <c r="E43" s="10">
        <v>2</v>
      </c>
      <c r="F43" s="10">
        <v>2</v>
      </c>
      <c r="G43" s="10">
        <v>2</v>
      </c>
      <c r="H43" s="10">
        <v>1</v>
      </c>
    </row>
    <row r="44" spans="1:8" x14ac:dyDescent="0.25">
      <c r="A44" s="10" t="s">
        <v>69</v>
      </c>
      <c r="B44">
        <v>28</v>
      </c>
      <c r="C44" s="10">
        <v>14</v>
      </c>
      <c r="D44" s="10">
        <v>3</v>
      </c>
      <c r="E44" s="10">
        <v>3</v>
      </c>
      <c r="F44" s="10">
        <v>3</v>
      </c>
      <c r="G44" s="10">
        <v>3</v>
      </c>
      <c r="H4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34A9-8082-4B8E-8910-68153B5F5688}">
  <dimension ref="A1:H44"/>
  <sheetViews>
    <sheetView topLeftCell="A2" workbookViewId="0">
      <selection activeCell="A2" sqref="A2:H44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13</v>
      </c>
      <c r="D2" s="10">
        <v>3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34</v>
      </c>
      <c r="C3" s="10">
        <v>17</v>
      </c>
      <c r="D3" s="10">
        <v>4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38</v>
      </c>
      <c r="C4" s="10">
        <v>18</v>
      </c>
      <c r="D4" s="10">
        <v>4</v>
      </c>
      <c r="E4" s="10">
        <v>4</v>
      </c>
      <c r="F4" s="10">
        <v>4</v>
      </c>
      <c r="G4" s="10">
        <v>5</v>
      </c>
      <c r="H4" s="10">
        <v>3</v>
      </c>
    </row>
    <row r="5" spans="1:8" x14ac:dyDescent="0.25">
      <c r="A5" s="10" t="s">
        <v>30</v>
      </c>
      <c r="B5">
        <v>37</v>
      </c>
      <c r="C5" s="10">
        <v>18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38</v>
      </c>
      <c r="C6" s="10">
        <v>19</v>
      </c>
      <c r="D6" s="10">
        <v>4</v>
      </c>
      <c r="E6" s="10">
        <v>4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35</v>
      </c>
      <c r="C7" s="10">
        <v>18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35</v>
      </c>
      <c r="C8" s="10">
        <v>18</v>
      </c>
      <c r="D8" s="10">
        <v>4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27</v>
      </c>
      <c r="C9" s="10">
        <v>10</v>
      </c>
      <c r="D9" s="10">
        <v>3</v>
      </c>
      <c r="E9" s="10">
        <v>4</v>
      </c>
      <c r="F9" s="10">
        <v>4</v>
      </c>
      <c r="G9" s="10">
        <v>3</v>
      </c>
      <c r="H9" s="10">
        <v>3</v>
      </c>
    </row>
    <row r="10" spans="1:8" x14ac:dyDescent="0.25">
      <c r="A10" s="10" t="s">
        <v>35</v>
      </c>
      <c r="B10">
        <v>32</v>
      </c>
      <c r="C10" s="10">
        <v>15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34</v>
      </c>
      <c r="C11" s="10">
        <v>16</v>
      </c>
      <c r="D11" s="10">
        <v>3</v>
      </c>
      <c r="E11" s="10">
        <v>4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32</v>
      </c>
      <c r="C12" s="10">
        <v>14</v>
      </c>
      <c r="D12" s="10">
        <v>3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24</v>
      </c>
      <c r="C13" s="10">
        <v>10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22</v>
      </c>
      <c r="C14" s="10">
        <v>10</v>
      </c>
      <c r="D14" s="10">
        <v>2</v>
      </c>
      <c r="E14" s="10">
        <v>3</v>
      </c>
      <c r="F14" s="10">
        <v>3</v>
      </c>
      <c r="G14" s="10">
        <v>3</v>
      </c>
      <c r="H14" s="10">
        <v>1</v>
      </c>
    </row>
    <row r="15" spans="1:8" x14ac:dyDescent="0.25">
      <c r="A15" s="10" t="s">
        <v>40</v>
      </c>
      <c r="B15">
        <v>36</v>
      </c>
      <c r="C15" s="10">
        <v>19</v>
      </c>
      <c r="D15" s="10">
        <v>4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34</v>
      </c>
      <c r="C16" s="10">
        <v>17</v>
      </c>
      <c r="D16" s="10">
        <v>4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33</v>
      </c>
      <c r="C17" s="10">
        <v>17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31</v>
      </c>
      <c r="C18" s="10">
        <v>15</v>
      </c>
      <c r="D18" s="10">
        <v>4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27</v>
      </c>
      <c r="C19" s="10">
        <v>13</v>
      </c>
      <c r="D19" s="10">
        <v>3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40</v>
      </c>
      <c r="C20" s="10">
        <v>21</v>
      </c>
      <c r="D20" s="10">
        <v>4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35</v>
      </c>
      <c r="C21" s="10">
        <v>18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39</v>
      </c>
      <c r="C22" s="10">
        <v>19</v>
      </c>
      <c r="D22" s="10">
        <v>4</v>
      </c>
      <c r="E22" s="10">
        <v>5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39</v>
      </c>
      <c r="C23" s="10">
        <v>20</v>
      </c>
      <c r="D23" s="10">
        <v>4</v>
      </c>
      <c r="E23" s="10">
        <v>3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44</v>
      </c>
      <c r="C24" s="10">
        <v>22</v>
      </c>
      <c r="D24" s="10">
        <v>5</v>
      </c>
      <c r="E24" s="10">
        <v>5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29</v>
      </c>
      <c r="C25" s="10">
        <v>14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32</v>
      </c>
      <c r="C26" s="10">
        <v>14</v>
      </c>
      <c r="D26" s="10">
        <v>3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34</v>
      </c>
      <c r="C27" s="10">
        <v>17</v>
      </c>
      <c r="D27" s="10">
        <v>3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18</v>
      </c>
      <c r="C28" s="10">
        <v>6</v>
      </c>
      <c r="D28" s="10">
        <v>2</v>
      </c>
      <c r="E28" s="10">
        <v>3</v>
      </c>
      <c r="F28" s="10">
        <v>3</v>
      </c>
      <c r="G28" s="10">
        <v>3</v>
      </c>
      <c r="H28" s="10">
        <v>1</v>
      </c>
    </row>
    <row r="29" spans="1:8" x14ac:dyDescent="0.25">
      <c r="A29" s="10" t="s">
        <v>54</v>
      </c>
      <c r="B29">
        <v>30</v>
      </c>
      <c r="C29" s="10">
        <v>15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38</v>
      </c>
      <c r="C30" s="10">
        <v>19</v>
      </c>
      <c r="D30" s="10">
        <v>4</v>
      </c>
      <c r="E30" s="10">
        <v>4</v>
      </c>
      <c r="F30" s="10">
        <v>4</v>
      </c>
      <c r="G30" s="10">
        <v>4</v>
      </c>
      <c r="H30" s="10">
        <v>3</v>
      </c>
    </row>
    <row r="31" spans="1:8" x14ac:dyDescent="0.25">
      <c r="A31" s="10" t="s">
        <v>56</v>
      </c>
      <c r="B31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</row>
    <row r="32" spans="1:8" x14ac:dyDescent="0.25">
      <c r="A32" s="10" t="s">
        <v>57</v>
      </c>
      <c r="B32">
        <v>44</v>
      </c>
      <c r="C32" s="10">
        <v>22</v>
      </c>
      <c r="D32" s="10">
        <v>5</v>
      </c>
      <c r="E32" s="10">
        <v>5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29</v>
      </c>
      <c r="C33" s="10">
        <v>13</v>
      </c>
      <c r="D33" s="10">
        <v>3</v>
      </c>
      <c r="E33" s="10">
        <v>3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31</v>
      </c>
      <c r="C34" s="10">
        <v>15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31</v>
      </c>
      <c r="C35" s="10">
        <v>14</v>
      </c>
      <c r="D35" s="10">
        <v>3</v>
      </c>
      <c r="E35" s="10">
        <v>4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27</v>
      </c>
      <c r="C36" s="10">
        <v>13</v>
      </c>
      <c r="D36" s="10">
        <v>3</v>
      </c>
      <c r="E36" s="10">
        <v>2</v>
      </c>
      <c r="F36" s="10">
        <v>3</v>
      </c>
      <c r="G36" s="10">
        <v>4</v>
      </c>
      <c r="H36" s="10">
        <v>2</v>
      </c>
    </row>
    <row r="37" spans="1:8" x14ac:dyDescent="0.25">
      <c r="A37" s="10" t="s">
        <v>62</v>
      </c>
      <c r="B37">
        <v>40</v>
      </c>
      <c r="C37" s="10">
        <v>20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</row>
    <row r="38" spans="1:8" x14ac:dyDescent="0.25">
      <c r="A38" s="10" t="s">
        <v>63</v>
      </c>
      <c r="B38">
        <v>31</v>
      </c>
      <c r="C38" s="10">
        <v>16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35</v>
      </c>
      <c r="C39" s="10">
        <v>18</v>
      </c>
      <c r="D39" s="10">
        <v>3</v>
      </c>
      <c r="E39" s="10">
        <v>3</v>
      </c>
      <c r="F39" s="10">
        <v>4</v>
      </c>
      <c r="G39" s="10">
        <v>4</v>
      </c>
      <c r="H39" s="10">
        <v>3</v>
      </c>
    </row>
    <row r="40" spans="1:8" x14ac:dyDescent="0.25">
      <c r="A40" s="10" t="s">
        <v>65</v>
      </c>
      <c r="B40">
        <v>37</v>
      </c>
      <c r="C40" s="10">
        <v>19</v>
      </c>
      <c r="D40" s="10">
        <v>4</v>
      </c>
      <c r="E40" s="10">
        <v>4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28</v>
      </c>
      <c r="C41" s="10">
        <v>13</v>
      </c>
      <c r="D41" s="10">
        <v>3</v>
      </c>
      <c r="E41" s="10">
        <v>3</v>
      </c>
      <c r="F41" s="10">
        <v>3</v>
      </c>
      <c r="G41" s="10">
        <v>4</v>
      </c>
      <c r="H41" s="10">
        <v>2</v>
      </c>
    </row>
    <row r="42" spans="1:8" x14ac:dyDescent="0.25">
      <c r="A42" s="10" t="s">
        <v>67</v>
      </c>
      <c r="B42">
        <v>39</v>
      </c>
      <c r="C42" s="10">
        <v>20</v>
      </c>
      <c r="D42" s="10">
        <v>4</v>
      </c>
      <c r="E42" s="10">
        <v>4</v>
      </c>
      <c r="F42" s="10">
        <v>3</v>
      </c>
      <c r="G42" s="10">
        <v>4</v>
      </c>
      <c r="H42" s="10">
        <v>4</v>
      </c>
    </row>
    <row r="43" spans="1:8" x14ac:dyDescent="0.25">
      <c r="A43" s="10" t="s">
        <v>68</v>
      </c>
      <c r="B43">
        <v>29</v>
      </c>
      <c r="C43" s="10">
        <v>14</v>
      </c>
      <c r="D43" s="10">
        <v>3</v>
      </c>
      <c r="E43" s="10">
        <v>3</v>
      </c>
      <c r="F43" s="10">
        <v>3</v>
      </c>
      <c r="G43" s="10">
        <v>4</v>
      </c>
      <c r="H43" s="10">
        <v>2</v>
      </c>
    </row>
    <row r="44" spans="1:8" x14ac:dyDescent="0.25">
      <c r="A44" s="10" t="s">
        <v>69</v>
      </c>
      <c r="B44">
        <v>40</v>
      </c>
      <c r="C44" s="10">
        <v>21</v>
      </c>
      <c r="D44" s="10">
        <v>4</v>
      </c>
      <c r="E44" s="10">
        <v>4</v>
      </c>
      <c r="F44" s="10">
        <v>3</v>
      </c>
      <c r="G44" s="10">
        <v>4</v>
      </c>
      <c r="H44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q l t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C q W 2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l t m W f 4 v Y G j s A Q A A a g 8 A A B M A H A B G b 3 J t d W x h c y 9 T Z W N 0 a W 9 u M S 5 t I K I Y A C i g F A A A A A A A A A A A A A A A A A A A A A A A A A A A A O 3 W 0 U v b Q B g A 8 P d A / 4 c j e 2 k h C 0 l W h W 3 k q d l g D w 6 G 9 c n 4 0 N V z C y Z 3 k r u K I j 6 I W N u K o K w 6 t 5 a C T 1 M c j p W x u s n 8 a 3 p n 8 l / s R q h a a C h l Y / U h e U n y X S 7 f d / n l C y G w S B 2 M w H S 0 1 5 9 K E n l b 8 O E 8 e C C H h 1 / Z b i c 4 P W C V 8 k P e u G L n l e 7 l h g x M 4 E K a k o D Y u l d l / n N P R H J k W b V w s e R B R N P P H R e q O Y y o O C F p 2 X p i z x D o E 3 v K W Y S 2 B c k i x U s 2 a + 6 w L 2 f d X 0 1 + u M 0 P L v i 7 j 7 z + P W y U g 8 o 2 P / k Q n F z a g / O r d I X K G W X W g q 7 j O R T 6 p q z I C s h h t + Q h Y m Y V 8 A w V 8 b y D 3 p i T E 5 q m K + B V C V M 4 T V d d a N 4 e q i 8 x g n M Z J V o H 6 7 S D 8 x p v f A u P W 6 y 1 I x a U L 7 w W F + X 9 A i I L 2 P e i 2 + d X l y B J R 4 t W 1 t b k K K q L 9 F S M A A p X 6 L o C e n F D x F 8 g O p l V / 8 y 7 M / A o Z k K 2 L 7 6 e S U k O G l h f r B K r V c P G V l D 7 P C a l m / y J U r + S Z m h 6 / / v c e s 8 2 q r y z P 7 p U r i d l Q Q + P I B V l t u N L S d C G o P 1 F e / 1 r t K T T R u 4 0 k D Y y 4 4 d L u i 0 O T t e y 9 + U T G V t K g j Y E b Y y f y N h S E j S B l p J S d 9 g e a 0 b f s 7 q u H 4 X N 9 v / 7 a + y Z D a 4 j A R s K F p z + Y L u b f O u T i J 8 d d S + q 1 / W 2 M X 6 / g W U l n I L z N 1 B L A Q I t A B Q A A g A I A K p b Z l n c L g h 8 p g A A A P Y A A A A S A A A A A A A A A A A A A A A A A A A A A A B D b 2 5 m a W c v U G F j a 2 F n Z S 5 4 b W x Q S w E C L Q A U A A I A C A C q W 2 Z Z U 3 I 4 L J s A A A D h A A A A E w A A A A A A A A A A A A A A A A D y A A A A W 0 N v b n R l b n R f V H l w Z X N d L n h t b F B L A Q I t A B Q A A g A I A K p b Z l n + L 2 B o 7 A E A A G o P A A A T A A A A A A A A A A A A A A A A A N o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x Z A A A A A A A A O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k w M i V F O S U 5 N i V C M S V F N S U 4 R C V C N y V F O C V B O S U 5 N S V F N S U 4 O C U 4 N i 0 l R T c l O T Q l O T g l R T k l O U M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F l Y z M 5 Z S 1 h Y W Z h L T R m M T k t Y m M y Y i 1 k Y z E x O G R j M j d j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M D L p l r H l j b f o q Z X l i I Z f 5 5 S Y 6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z O j I 5 O j A w L j M 1 N D U 3 N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M D L p l r H l j b f o q Z X l i I Y t 5 5 S Y 6 Z y y L 0 F 1 d G 9 S Z W 1 v d m V k Q 2 9 s d W 1 u c z E u e 0 N v b H V t b j E s M H 0 m c X V v d D s s J n F 1 b 3 Q 7 U 2 V j d G l v b j E v M D k w M u m W s e W N t + i p l e W I h i 3 n l J j p n L I v Q X V 0 b 1 J l b W 9 2 Z W R D b 2 x 1 b W 5 z M S 5 7 Q 2 9 s d W 1 u M i w x f S Z x d W 9 0 O y w m c X V v d D t T Z W N 0 a W 9 u M S 8 w O T A y 6 Z a x 5 Y 2 3 6 K m V 5 Y i G L e e U m O m c s i 9 B d X R v U m V t b 3 Z l Z E N v b H V t b n M x L n t D b 2 x 1 b W 4 z L D J 9 J n F 1 b 3 Q 7 L C Z x d W 9 0 O 1 N l Y 3 R p b 2 4 x L z A 5 M D L p l r H l j b f o q Z X l i I Y t 5 5 S Y 6 Z y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k w M u m W s e W N t + i p l e W I h i 3 n l J j p n L I v Q X V 0 b 1 J l b W 9 2 Z W R D b 2 x 1 b W 5 z M S 5 7 Q 2 9 s d W 1 u M S w w f S Z x d W 9 0 O y w m c X V v d D t T Z W N 0 a W 9 u M S 8 w O T A y 6 Z a x 5 Y 2 3 6 K m V 5 Y i G L e e U m O m c s i 9 B d X R v U m V t b 3 Z l Z E N v b H V t b n M x L n t D b 2 x 1 b W 4 y L D F 9 J n F 1 b 3 Q 7 L C Z x d W 9 0 O 1 N l Y 3 R p b 2 4 x L z A 5 M D L p l r H l j b f o q Z X l i I Y t 5 5 S Y 6 Z y y L 0 F 1 d G 9 S Z W 1 v d m V k Q 2 9 s d W 1 u c z E u e 0 N v b H V t b j M s M n 0 m c X V v d D s s J n F 1 b 3 Q 7 U 2 V j d G l v b j E v M D k w M u m W s e W N t + i p l e W I h i 3 n l J j p n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k w M i V F O S U 5 N i V C M S V F N S U 4 R C V C N y V F O C V B O S U 5 N S V F N S U 4 O C U 4 N i 0 l R T c l O T Q l O T g l R T k l O U M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w M i V F O S U 5 N i V C M S V F N S U 4 R C V C N y V F O C V B O S U 5 N S V F N S U 4 O C U 4 N i 0 l R T c l O T Q l O T g l R T k l O U M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w M i V F O S U 5 N i V C M S V F N S U 4 R C V C N y V F O C V B O S U 5 N S V F N S U 4 O C U 4 N i 0 l R T g l Q T k l Q j k l R T U l O E Q l O D M l R T Y l O D U l Q T c w M i V F O S V B Q i U 5 O C V F N C V C O C U 4 O S V F N y U 5 N C V C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A 3 O G Z h N i 0 4 N D I z L T Q x Y 2 I t Y j U 3 M C 1 m N D g 1 Z m M w N j M 5 N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M D L p l r H l j b f o q Z X l i I Z f 6 K m 5 5 Y 2 D 5 o W n M D L p q 5 j k u I n n l L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z O j I 5 O j I w L j M 3 M T c 5 M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M D L p l r H l j b f o q Z X l i I Y t 6 K m 5 5 Y 2 D 5 o W n M D L p q 5 j k u I n n l L I y L 0 F 1 d G 9 S Z W 1 v d m V k Q 2 9 s d W 1 u c z E u e 0 N v b H V t b j E s M H 0 m c X V v d D s s J n F 1 b 3 Q 7 U 2 V j d G l v b j E v M D k w M u m W s e W N t + i p l e W I h i 3 o q b n l j Y P m h a c w M u m r m O S 4 i e e U s j I v Q X V 0 b 1 J l b W 9 2 Z W R D b 2 x 1 b W 5 z M S 5 7 Q 2 9 s d W 1 u M i w x f S Z x d W 9 0 O y w m c X V v d D t T Z W N 0 a W 9 u M S 8 w O T A y 6 Z a x 5 Y 2 3 6 K m V 5 Y i G L e i p u e W N g + a F p z A y 6 a u Y 5 L i J 5 5 S y M i 9 B d X R v U m V t b 3 Z l Z E N v b H V t b n M x L n t D b 2 x 1 b W 4 z L D J 9 J n F 1 b 3 Q 7 L C Z x d W 9 0 O 1 N l Y 3 R p b 2 4 x L z A 5 M D L p l r H l j b f o q Z X l i I Y t 6 K m 5 5 Y 2 D 5 o W n M D L p q 5 j k u I n n l L I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k w M u m W s e W N t + i p l e W I h i 3 o q b n l j Y P m h a c w M u m r m O S 4 i e e U s j I v Q X V 0 b 1 J l b W 9 2 Z W R D b 2 x 1 b W 5 z M S 5 7 Q 2 9 s d W 1 u M S w w f S Z x d W 9 0 O y w m c X V v d D t T Z W N 0 a W 9 u M S 8 w O T A y 6 Z a x 5 Y 2 3 6 K m V 5 Y i G L e i p u e W N g + a F p z A y 6 a u Y 5 L i J 5 5 S y M i 9 B d X R v U m V t b 3 Z l Z E N v b H V t b n M x L n t D b 2 x 1 b W 4 y L D F 9 J n F 1 b 3 Q 7 L C Z x d W 9 0 O 1 N l Y 3 R p b 2 4 x L z A 5 M D L p l r H l j b f o q Z X l i I Y t 6 K m 5 5 Y 2 D 5 o W n M D L p q 5 j k u I n n l L I y L 0 F 1 d G 9 S Z W 1 v d m V k Q 2 9 s d W 1 u c z E u e 0 N v b H V t b j M s M n 0 m c X V v d D s s J n F 1 b 3 Q 7 U 2 V j d G l v b j E v M D k w M u m W s e W N t + i p l e W I h i 3 o q b n l j Y P m h a c w M u m r m O S 4 i e e U s j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k w M i V F O S U 5 N i V C M S V F N S U 4 R C V C N y V F O C V B O S U 5 N S V F N S U 4 O C U 4 N i 0 l R T g l Q T k l Q j k l R T U l O E Q l O D M l R T Y l O D U l Q T c w M i V F O S V B Q i U 5 O C V F N C V C O C U 4 O S V F N y U 5 N C V C M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w M i V F O S U 5 N i V C M S V F N S U 4 R C V C N y V F O C V B O S U 5 N S V F N S U 4 O C U 4 N i 0 l R T g l Q T k l Q j k l R T U l O E Q l O D M l R T Y l O D U l Q T c w M i V F O S V B Q i U 5 O C V F N C V C O C U 4 O S V F N y U 5 N C V C M j I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7 3 o 5 / g k 3 d M i 0 0 1 a h E p R R M A A A A A A g A A A A A A E G Y A A A A B A A A g A A A A r N H 2 o V 5 + H v q 9 V z f m s h i 3 U J R f M G B d t 5 l w / E / V M s n Q l V E A A A A A D o A A A A A C A A A g A A A A 2 R B a w / V x t Q n z 0 6 o u R 8 u h 1 t K c 7 2 Q Y n R Y B Z W 4 2 2 E M N + J 5 Q A A A A i W 4 w v X 0 J T v A u l a x J E 0 M U N h g c 9 l b j f E I Q S s l f A 2 4 N X W a m T L M y V a D b 1 K O c j p i O m U M k U C 1 z i 2 C 9 i d L 4 Q 8 D q H d D o x I B D a F 0 q Y J F P f k N r B V u v 4 I d A A A A A f V v x k t s z q d 3 q 2 z g s 3 u P e 1 8 g 0 J B j b x n Z R 3 a w i J 5 j N 5 O g S a a x 9 h x B R T y 7 V 6 c a I I l 1 A r 3 D e m C 5 v h I Z K c Q n k 7 R o V h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0902閱卷評分-甘露</vt:lpstr>
      <vt:lpstr>0902閱卷評分-詹千慧02高三甲2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2024-11-06T06:08:09Z</dcterms:modified>
</cp:coreProperties>
</file>