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023-2024.10.23－20：44\"/>
    </mc:Choice>
  </mc:AlternateContent>
  <xr:revisionPtr revIDLastSave="0" documentId="13_ncr:1_{F0002AC7-FB1C-43C1-B71E-C763FA828AB2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3閱卷評分-邱詩雯" sheetId="10" r:id="rId4"/>
    <sheet name="0903閱卷評分-劉雅芬" sheetId="11" r:id="rId5"/>
  </sheets>
  <definedNames>
    <definedName name="外部資料_1" localSheetId="2" hidden="1">'閱卷評分-Teacher2'!$A$1:$D$46</definedName>
    <definedName name="外部資料_2" localSheetId="3" hidden="1">'0903閱卷評分-邱詩雯'!$A$1:$D$46</definedName>
    <definedName name="外部資料_2" localSheetId="1" hidden="1">'閱卷評分-Teacher1'!$A$1:$D$46</definedName>
    <definedName name="外部資料_3" localSheetId="4" hidden="1">'0903閱卷評分-劉雅芬'!$A$1:$D$46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G32" i="1" s="1"/>
  <c r="E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 s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G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G45" i="1" s="1"/>
  <c r="D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6" i="1" l="1"/>
  <c r="E31" i="1"/>
  <c r="E35" i="1"/>
  <c r="G34" i="1"/>
  <c r="G40" i="1"/>
  <c r="E46" i="1"/>
  <c r="E45" i="1"/>
  <c r="E39" i="1"/>
  <c r="E33" i="1"/>
  <c r="E42" i="1"/>
  <c r="E40" i="1"/>
  <c r="E28" i="1"/>
  <c r="E27" i="1"/>
  <c r="G46" i="1"/>
  <c r="G31" i="1"/>
  <c r="G41" i="1"/>
  <c r="G33" i="1"/>
  <c r="G43" i="1"/>
  <c r="G35" i="1"/>
  <c r="G27" i="1"/>
  <c r="G36" i="1"/>
  <c r="G28" i="1"/>
  <c r="G44" i="1"/>
  <c r="E20" i="1"/>
  <c r="E4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4F3864F-75F8-4D27-A010-3AFE0530CAC0}" keepAlive="1" name="查詢 - 0903閱卷評分-邱詩雯" description="與活頁簿中 '0903閱卷評分-邱詩雯' 查詢的連接。" type="5" refreshedVersion="8" background="1" saveData="1">
    <dbPr connection="Provider=Microsoft.Mashup.OleDb.1;Data Source=$Workbook$;Location=0903閱卷評分-邱詩雯;Extended Properties=&quot;&quot;" command="SELECT * FROM [0903閱卷評分-邱詩雯]"/>
  </connection>
  <connection id="7" xr16:uid="{76EEE96D-3067-449A-B28D-B1FFFE3ED53B}" keepAlive="1" name="查詢 - 0903閱卷評分-劉雅芬" description="與活頁簿中 '0903閱卷評分-劉雅芬' 查詢的連接。" type="5" refreshedVersion="8" background="1" saveData="1">
    <dbPr connection="Provider=Microsoft.Mashup.OleDb.1;Data Source=$Workbook$;Location=0903閱卷評分-劉雅芬;Extended Properties=&quot;&quot;" command="SELECT * FROM [0903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<sst xmlns="http://schemas.openxmlformats.org/spreadsheetml/2006/main" count="277" uniqueCount="73">
  <si>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</si>
  <si>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</si>
  <si>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</si>
  <si>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</si>
  <si>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</si>
  <si>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</si>
  <si>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</si>
  <si>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</si>
  <si>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</si>
  <si>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</si>
  <si>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</si>
  <si>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</si>
  <si>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</si>
  <si>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</si>
  <si>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</si>
  <si>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</si>
  <si>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</si>
  <si>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</si>
  <si>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</si>
  <si>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</si>
  <si>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</si>
  <si>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</si>
  <si>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</si>
  <si>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</si>
  <si>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</si>
  <si>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</si>
  <si>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</si>
  <si>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09-03-01</t>
  </si>
  <si>
    <t>09-03-02</t>
  </si>
  <si>
    <t>09-03-03</t>
  </si>
  <si>
    <t>09-03-04</t>
  </si>
  <si>
    <t>09-03-05</t>
  </si>
  <si>
    <t>09-03-06</t>
  </si>
  <si>
    <t>09-03-07</t>
  </si>
  <si>
    <t>09-03-08</t>
  </si>
  <si>
    <t>09-03-09</t>
  </si>
  <si>
    <t>09-03-10</t>
  </si>
  <si>
    <t>09-03-11</t>
  </si>
  <si>
    <t>09-03-12</t>
  </si>
  <si>
    <t>09-03-13</t>
  </si>
  <si>
    <t>09-03-14</t>
  </si>
  <si>
    <t>09-03-16</t>
  </si>
  <si>
    <t>09-03-18</t>
  </si>
  <si>
    <t>09-03-20</t>
  </si>
  <si>
    <t>09-03-21</t>
  </si>
  <si>
    <t>09-03-22</t>
  </si>
  <si>
    <t>09-03-23</t>
  </si>
  <si>
    <t>09-03-24</t>
  </si>
  <si>
    <t>09-03-25</t>
  </si>
  <si>
    <t>09-03-26</t>
  </si>
  <si>
    <t>09-03-27</t>
  </si>
  <si>
    <t>09-03-28</t>
  </si>
  <si>
    <t>09-03-31</t>
  </si>
  <si>
    <t>09-03-32</t>
  </si>
  <si>
    <t>09-03-33</t>
  </si>
  <si>
    <t>09-03-34</t>
  </si>
  <si>
    <t>09-03-35</t>
  </si>
  <si>
    <t>09-03-36</t>
  </si>
  <si>
    <t>09-03-37</t>
  </si>
  <si>
    <t>09-03-38</t>
  </si>
  <si>
    <t>09-03-39</t>
  </si>
  <si>
    <t>09-03-40</t>
  </si>
  <si>
    <t>09-03-42</t>
  </si>
  <si>
    <t>09-03-43</t>
  </si>
  <si>
    <t>09-03-44</t>
  </si>
  <si>
    <t>09-03-45</t>
  </si>
  <si>
    <t>09-03-46</t>
  </si>
  <si>
    <t>09-03-47</t>
  </si>
  <si>
    <t>09-03-48</t>
  </si>
  <si>
    <t>09-03-49</t>
  </si>
  <si>
    <t>09-03-50</t>
  </si>
  <si>
    <t>09-03-52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</si>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</sst>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C8325AB5-D980-4760-B88D-AD467E7718B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7917B47-7F19-40A3-AA5F-93469014F92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94A41-E5C0-42E3-A947-7A8F03566292}" name="_0903閱卷評分_邱詩雯" displayName="_0903閱卷評分_邱詩雯" ref="A1:H46" tableType="queryTable" totalsRowShown="0">
  <autoFilter ref="A1:H46" xr:uid="{69994A41-E5C0-42E3-A947-7A8F03566292}"/>
  <tableColumns count="8">
    <tableColumn id="1" xr3:uid="{68465D51-7A2B-4943-9B7D-5BD1616D0964}" uniqueName="1" name="Column1" queryTableFieldId="1" dataDxfId="14"/>
    <tableColumn id="2" xr3:uid="{73646B90-F8DD-4D43-AAAD-CC6A43798E75}" uniqueName="2" name="Column2" queryTableFieldId="2"/>
    <tableColumn id="3" xr3:uid="{2DA4774C-5C72-4FC8-B078-D4A49515ED42}" uniqueName="3" name="Column3" queryTableFieldId="3" dataDxfId="13"/>
    <tableColumn id="4" xr3:uid="{A7ECE7B9-3031-44E2-8619-845698A7B57F}" uniqueName="4" name="Column4" queryTableFieldId="4" dataDxfId="12"/>
    <tableColumn id="5" xr3:uid="{49149148-4153-42AF-9EF4-1757CC3810E4}" uniqueName="5" name="Column5" queryTableFieldId="5" dataDxfId="11"/>
    <tableColumn id="6" xr3:uid="{8F88849A-477C-4996-91B2-CA63E771BC45}" uniqueName="6" name="Column6" queryTableFieldId="6" dataDxfId="10"/>
    <tableColumn id="7" xr3:uid="{A1322C6B-75C1-4B06-9104-A2AC68EB2A5B}" uniqueName="7" name="Column7" queryTableFieldId="7" dataDxfId="9"/>
    <tableColumn id="8" xr3:uid="{14C055DA-B2F7-4747-A086-D8BFBC97E10A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746FED-C028-4C13-BB3D-F6736E8C2A87}" name="_0903閱卷評分_劉雅芬" displayName="_0903閱卷評分_劉雅芬" ref="A1:H46" tableType="queryTable" totalsRowShown="0">
  <autoFilter ref="A1:H46" xr:uid="{34746FED-C028-4C13-BB3D-F6736E8C2A87}"/>
  <tableColumns count="8">
    <tableColumn id="1" xr3:uid="{4E302CD2-52AE-46B5-B790-990254011D72}" uniqueName="1" name="Column1" queryTableFieldId="1" dataDxfId="7"/>
    <tableColumn id="2" xr3:uid="{62F634B7-6F84-4D68-B4C5-0CA1D7D629AA}" uniqueName="2" name="Column2" queryTableFieldId="2"/>
    <tableColumn id="3" xr3:uid="{5C6DD6B0-E2D7-48D5-BAE3-1FBA3EBB92C7}" uniqueName="3" name="Column3" queryTableFieldId="3" dataDxfId="6"/>
    <tableColumn id="4" xr3:uid="{FCC9D737-A18D-4A1D-87A5-62FAA4662329}" uniqueName="4" name="Column4" queryTableFieldId="4" dataDxfId="5"/>
    <tableColumn id="5" xr3:uid="{545E6D90-A931-45C9-BF4D-153FA8229CA0}" uniqueName="5" name="Column5" queryTableFieldId="5" dataDxfId="4"/>
    <tableColumn id="6" xr3:uid="{B05ABF3D-7C45-4626-9AD2-DF135F07CE15}" uniqueName="6" name="Column6" queryTableFieldId="6" dataDxfId="3"/>
    <tableColumn id="7" xr3:uid="{7D1C12AC-A2B0-4977-86D4-F93ECB978CFE}" uniqueName="7" name="Column7" queryTableFieldId="7" dataDxfId="2"/>
    <tableColumn id="8" xr3:uid="{9BF948FE-10E5-4F2B-9F93-C8CC3F09C559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1121</v>
      </c>
      <c r="B2" t="s">
        <v>27</v>
      </c>
      <c r="C2">
        <f t="shared" ref="C2:C46" si="0">VLOOKUP($B2,閱卷評分_Teacher1,3,FALSE)</f>
        <v>18</v>
      </c>
      <c r="D2">
        <f t="shared" ref="D2:D46" si="1">VLOOKUP($B2,閱卷評分_Teacher2,3,FALSE)</f>
        <v>21</v>
      </c>
      <c r="E2">
        <f>ABS(C2-D2)</f>
        <v>3</v>
      </c>
      <c r="G2" s="6">
        <f>IF(F2&gt;0,((C2+D2)*0.5+F2*2)/3,(C2+D2)/2)</f>
        <v>19.5</v>
      </c>
      <c r="H2">
        <f t="shared" ref="H2:H46" si="2">VLOOKUP($B2,閱卷評分_Teacher1,4,FALSE)</f>
        <v>5</v>
      </c>
      <c r="I2">
        <f t="shared" ref="I2:I46" si="3">VLOOKUP($B2,閱卷評分_Teacher1,5,FALSE)</f>
        <v>4</v>
      </c>
      <c r="J2">
        <f t="shared" ref="J2:J46" si="4">VLOOKUP($B2,閱卷評分_Teacher1,6,FALSE)</f>
        <v>3</v>
      </c>
      <c r="K2">
        <f t="shared" ref="K2:K46" si="5">VLOOKUP($B2,閱卷評分_Teacher1,7,FALSE)</f>
        <v>4</v>
      </c>
      <c r="L2">
        <f t="shared" ref="L2:L46" si="6">VLOOKUP($B2,閱卷評分_Teacher1,8,FALSE)</f>
        <v>4</v>
      </c>
      <c r="M2">
        <f t="shared" ref="M2:M46" si="7">VLOOKUP($B2,閱卷評分_Teacher2,4,FALSE)</f>
        <v>4</v>
      </c>
      <c r="N2">
        <f t="shared" ref="N2:N46" si="8">VLOOKUP($B2,閱卷評分_Teacher2,5,FALSE)</f>
        <v>5</v>
      </c>
      <c r="O2">
        <f t="shared" ref="O2:O46" si="9">VLOOKUP($B2,閱卷評分_Teacher2,6,FALSE)</f>
        <v>4</v>
      </c>
      <c r="P2">
        <f t="shared" ref="P2:P46" si="10">VLOOKUP($B2,閱卷評分_Teacher2,7,FALSE)</f>
        <v>4</v>
      </c>
      <c r="Q2">
        <f t="shared" ref="Q2:Q46" si="11">VLOOKUP($B2,閱卷評分_Teacher2,8,FALSE)</f>
        <v>4</v>
      </c>
      <c r="R2" s="8">
        <f>COUNTIF(E:E,"&gt;7")</f>
        <v>0</v>
      </c>
      <c r="S2" s="8">
        <f>COUNTA(B:B)-1</f>
        <v>45</v>
      </c>
      <c r="T2" s="9">
        <f>R2/S2</f>
        <v>0</v>
      </c>
    </row>
    <row r="3" spans="1:20" x14ac:dyDescent="0.25">
      <c r="A3">
        <v>1092</v>
      </c>
      <c r="B3" t="s">
        <v>28</v>
      </c>
      <c r="C3">
        <f t="shared" si="0"/>
        <v>10</v>
      </c>
      <c r="D3">
        <f t="shared" si="1"/>
        <v>14</v>
      </c>
      <c r="E3">
        <f t="shared" ref="E3:E26" si="12">ABS(C3-D3)</f>
        <v>4</v>
      </c>
      <c r="G3" s="6">
        <f t="shared" ref="G3:G26" si="13">IF(F3&gt;0,((C3+D3)*0.5+F3*2)/3,(C3+D3)/2)</f>
        <v>12</v>
      </c>
      <c r="H3">
        <f t="shared" si="2"/>
        <v>3</v>
      </c>
      <c r="I3">
        <f t="shared" si="3"/>
        <v>3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3</v>
      </c>
      <c r="Q3">
        <f t="shared" si="11"/>
        <v>2</v>
      </c>
    </row>
    <row r="4" spans="1:20" x14ac:dyDescent="0.25">
      <c r="A4">
        <v>1102</v>
      </c>
      <c r="B4" t="s">
        <v>29</v>
      </c>
      <c r="C4">
        <f t="shared" si="0"/>
        <v>16</v>
      </c>
      <c r="D4">
        <f t="shared" si="1"/>
        <v>19</v>
      </c>
      <c r="E4">
        <f t="shared" si="12"/>
        <v>3</v>
      </c>
      <c r="G4" s="6">
        <f t="shared" si="13"/>
        <v>17.5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4</v>
      </c>
    </row>
    <row r="5" spans="1:20" x14ac:dyDescent="0.25">
      <c r="A5">
        <v>1122</v>
      </c>
      <c r="B5" t="s">
        <v>30</v>
      </c>
      <c r="C5">
        <f t="shared" si="0"/>
        <v>17</v>
      </c>
      <c r="D5">
        <f t="shared" si="1"/>
        <v>18</v>
      </c>
      <c r="E5">
        <f t="shared" si="12"/>
        <v>1</v>
      </c>
      <c r="G5" s="6">
        <f t="shared" si="13"/>
        <v>17.5</v>
      </c>
      <c r="H5">
        <f t="shared" si="2"/>
        <v>5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4</v>
      </c>
    </row>
    <row r="6" spans="1:20" x14ac:dyDescent="0.25">
      <c r="A6">
        <v>1112</v>
      </c>
      <c r="B6" t="s">
        <v>31</v>
      </c>
      <c r="C6">
        <f t="shared" si="0"/>
        <v>11</v>
      </c>
      <c r="D6">
        <f t="shared" si="1"/>
        <v>12</v>
      </c>
      <c r="E6">
        <f t="shared" si="12"/>
        <v>1</v>
      </c>
      <c r="G6" s="6">
        <f t="shared" si="13"/>
        <v>11.5</v>
      </c>
      <c r="H6">
        <f t="shared" si="2"/>
        <v>4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2</v>
      </c>
      <c r="P6">
        <f t="shared" si="10"/>
        <v>3</v>
      </c>
      <c r="Q6">
        <f t="shared" si="11"/>
        <v>3</v>
      </c>
    </row>
    <row r="7" spans="1:20" x14ac:dyDescent="0.25">
      <c r="A7">
        <v>1092</v>
      </c>
      <c r="B7" t="s">
        <v>32</v>
      </c>
      <c r="C7">
        <f t="shared" si="0"/>
        <v>16</v>
      </c>
      <c r="D7">
        <f t="shared" si="1"/>
        <v>19</v>
      </c>
      <c r="E7">
        <f t="shared" si="12"/>
        <v>3</v>
      </c>
      <c r="G7" s="6">
        <f t="shared" si="13"/>
        <v>17.5</v>
      </c>
      <c r="H7">
        <f t="shared" si="2"/>
        <v>5</v>
      </c>
      <c r="I7">
        <f t="shared" si="3"/>
        <v>3</v>
      </c>
      <c r="J7">
        <f t="shared" si="4"/>
        <v>4</v>
      </c>
      <c r="K7">
        <f t="shared" si="5"/>
        <v>3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1111</v>
      </c>
      <c r="B8" t="s">
        <v>33</v>
      </c>
      <c r="C8">
        <f t="shared" si="0"/>
        <v>12</v>
      </c>
      <c r="D8">
        <f t="shared" si="1"/>
        <v>9</v>
      </c>
      <c r="E8">
        <f t="shared" si="12"/>
        <v>3</v>
      </c>
      <c r="G8" s="6">
        <f t="shared" si="13"/>
        <v>10.5</v>
      </c>
      <c r="H8">
        <f t="shared" si="2"/>
        <v>5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2</v>
      </c>
      <c r="N8">
        <f t="shared" si="8"/>
        <v>2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1072</v>
      </c>
      <c r="B9" t="s">
        <v>34</v>
      </c>
      <c r="C9">
        <f t="shared" si="0"/>
        <v>17</v>
      </c>
      <c r="D9">
        <f t="shared" si="1"/>
        <v>20</v>
      </c>
      <c r="E9">
        <f t="shared" si="12"/>
        <v>3</v>
      </c>
      <c r="G9" s="6">
        <f t="shared" si="13"/>
        <v>18.5</v>
      </c>
      <c r="H9">
        <f t="shared" si="2"/>
        <v>5</v>
      </c>
      <c r="I9">
        <f t="shared" si="3"/>
        <v>4</v>
      </c>
      <c r="J9">
        <f t="shared" si="4"/>
        <v>4</v>
      </c>
      <c r="K9">
        <f t="shared" si="5"/>
        <v>4</v>
      </c>
      <c r="L9">
        <f t="shared" si="6"/>
        <v>3</v>
      </c>
      <c r="M9">
        <f t="shared" si="7"/>
        <v>5</v>
      </c>
      <c r="N9">
        <f t="shared" si="8"/>
        <v>5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1121</v>
      </c>
      <c r="B10" t="s">
        <v>35</v>
      </c>
      <c r="C10">
        <f t="shared" si="0"/>
        <v>15</v>
      </c>
      <c r="D10">
        <f t="shared" si="1"/>
        <v>17</v>
      </c>
      <c r="E10">
        <f t="shared" si="12"/>
        <v>2</v>
      </c>
      <c r="G10" s="6">
        <f t="shared" si="13"/>
        <v>16</v>
      </c>
      <c r="H10">
        <f t="shared" si="2"/>
        <v>5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4</v>
      </c>
      <c r="M10">
        <f t="shared" si="7"/>
        <v>4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1091</v>
      </c>
      <c r="B11" t="s">
        <v>36</v>
      </c>
      <c r="C11">
        <f t="shared" si="0"/>
        <v>10</v>
      </c>
      <c r="D11">
        <f t="shared" si="1"/>
        <v>6</v>
      </c>
      <c r="E11">
        <f t="shared" si="12"/>
        <v>4</v>
      </c>
      <c r="G11" s="6">
        <f t="shared" si="13"/>
        <v>8</v>
      </c>
      <c r="H11">
        <f t="shared" si="2"/>
        <v>4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1</v>
      </c>
      <c r="O11">
        <f t="shared" si="9"/>
        <v>1</v>
      </c>
      <c r="P11">
        <f t="shared" si="10"/>
        <v>1</v>
      </c>
      <c r="Q11">
        <f t="shared" si="11"/>
        <v>1</v>
      </c>
    </row>
    <row r="12" spans="1:20" x14ac:dyDescent="0.25">
      <c r="A12">
        <v>1072</v>
      </c>
      <c r="B12" t="s">
        <v>37</v>
      </c>
      <c r="C12">
        <f t="shared" si="0"/>
        <v>17</v>
      </c>
      <c r="D12">
        <f t="shared" si="1"/>
        <v>18</v>
      </c>
      <c r="E12">
        <f t="shared" si="12"/>
        <v>1</v>
      </c>
      <c r="G12" s="6">
        <f t="shared" si="13"/>
        <v>17.5</v>
      </c>
      <c r="H12">
        <f t="shared" si="2"/>
        <v>5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4</v>
      </c>
      <c r="P12">
        <f t="shared" si="10"/>
        <v>3</v>
      </c>
      <c r="Q12">
        <f t="shared" si="11"/>
        <v>4</v>
      </c>
    </row>
    <row r="13" spans="1:20" x14ac:dyDescent="0.25">
      <c r="A13">
        <v>1111</v>
      </c>
      <c r="B13" t="s">
        <v>38</v>
      </c>
      <c r="C13">
        <f t="shared" si="0"/>
        <v>16</v>
      </c>
      <c r="D13">
        <f t="shared" si="1"/>
        <v>19</v>
      </c>
      <c r="E13">
        <f t="shared" si="12"/>
        <v>3</v>
      </c>
      <c r="G13" s="6">
        <f t="shared" si="13"/>
        <v>17.5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5</v>
      </c>
      <c r="N13">
        <f t="shared" si="8"/>
        <v>5</v>
      </c>
      <c r="O13">
        <f t="shared" si="9"/>
        <v>3</v>
      </c>
      <c r="P13">
        <f t="shared" si="10"/>
        <v>4</v>
      </c>
      <c r="Q13">
        <f t="shared" si="11"/>
        <v>4</v>
      </c>
    </row>
    <row r="14" spans="1:20" x14ac:dyDescent="0.25">
      <c r="A14">
        <v>1081</v>
      </c>
      <c r="B14" t="s">
        <v>39</v>
      </c>
      <c r="C14">
        <f t="shared" si="0"/>
        <v>13</v>
      </c>
      <c r="D14">
        <f t="shared" si="1"/>
        <v>13</v>
      </c>
      <c r="E14">
        <f t="shared" si="12"/>
        <v>0</v>
      </c>
      <c r="G14" s="6">
        <f t="shared" si="13"/>
        <v>13</v>
      </c>
      <c r="H14">
        <f t="shared" si="2"/>
        <v>5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1121</v>
      </c>
      <c r="B15" t="s">
        <v>40</v>
      </c>
      <c r="C15">
        <f t="shared" si="0"/>
        <v>15</v>
      </c>
      <c r="D15">
        <f t="shared" si="1"/>
        <v>18</v>
      </c>
      <c r="E15">
        <f t="shared" si="12"/>
        <v>3</v>
      </c>
      <c r="G15" s="6">
        <f t="shared" si="13"/>
        <v>16.5</v>
      </c>
      <c r="H15">
        <f t="shared" si="2"/>
        <v>5</v>
      </c>
      <c r="I15">
        <f t="shared" si="3"/>
        <v>4</v>
      </c>
      <c r="J15">
        <f t="shared" si="4"/>
        <v>3</v>
      </c>
      <c r="K15">
        <f t="shared" si="5"/>
        <v>3</v>
      </c>
      <c r="L15">
        <f t="shared" si="6"/>
        <v>4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15</v>
      </c>
      <c r="D16">
        <f t="shared" si="1"/>
        <v>19</v>
      </c>
      <c r="E16">
        <f t="shared" si="12"/>
        <v>4</v>
      </c>
      <c r="G16" s="6">
        <f t="shared" si="13"/>
        <v>17</v>
      </c>
      <c r="H16">
        <f t="shared" si="2"/>
        <v>5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4</v>
      </c>
      <c r="N16">
        <f t="shared" si="8"/>
        <v>4</v>
      </c>
      <c r="O16">
        <f t="shared" si="9"/>
        <v>4</v>
      </c>
      <c r="P16">
        <f t="shared" si="10"/>
        <v>4</v>
      </c>
      <c r="Q16">
        <f t="shared" si="11"/>
        <v>3</v>
      </c>
    </row>
    <row r="17" spans="1:17" x14ac:dyDescent="0.25">
      <c r="A17">
        <v>1111</v>
      </c>
      <c r="B17" t="s">
        <v>42</v>
      </c>
      <c r="C17">
        <f t="shared" si="0"/>
        <v>16</v>
      </c>
      <c r="D17">
        <f t="shared" si="1"/>
        <v>18</v>
      </c>
      <c r="E17">
        <f t="shared" si="12"/>
        <v>2</v>
      </c>
      <c r="G17" s="6">
        <f t="shared" si="13"/>
        <v>17</v>
      </c>
      <c r="H17">
        <f t="shared" si="2"/>
        <v>5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4</v>
      </c>
    </row>
    <row r="18" spans="1:17" x14ac:dyDescent="0.25">
      <c r="A18">
        <v>1091</v>
      </c>
      <c r="B18" t="s">
        <v>43</v>
      </c>
      <c r="C18">
        <f t="shared" si="0"/>
        <v>10</v>
      </c>
      <c r="D18">
        <f t="shared" si="1"/>
        <v>9</v>
      </c>
      <c r="E18">
        <f t="shared" si="12"/>
        <v>1</v>
      </c>
      <c r="G18" s="6">
        <f t="shared" si="13"/>
        <v>9.5</v>
      </c>
      <c r="H18">
        <f t="shared" si="2"/>
        <v>5</v>
      </c>
      <c r="I18">
        <f t="shared" si="3"/>
        <v>3</v>
      </c>
      <c r="J18">
        <f t="shared" si="4"/>
        <v>3</v>
      </c>
      <c r="K18">
        <f t="shared" si="5"/>
        <v>2</v>
      </c>
      <c r="L18">
        <f t="shared" si="6"/>
        <v>3</v>
      </c>
      <c r="M18">
        <f t="shared" si="7"/>
        <v>2</v>
      </c>
      <c r="N18">
        <f t="shared" si="8"/>
        <v>2</v>
      </c>
      <c r="O18">
        <f t="shared" si="9"/>
        <v>2</v>
      </c>
      <c r="P18">
        <f t="shared" si="10"/>
        <v>3</v>
      </c>
      <c r="Q18">
        <f t="shared" si="11"/>
        <v>2</v>
      </c>
    </row>
    <row r="19" spans="1:17" x14ac:dyDescent="0.25">
      <c r="A19">
        <v>1071</v>
      </c>
      <c r="B19" t="s">
        <v>44</v>
      </c>
      <c r="C19">
        <f t="shared" si="0"/>
        <v>12</v>
      </c>
      <c r="D19">
        <f t="shared" si="1"/>
        <v>14</v>
      </c>
      <c r="E19">
        <f t="shared" si="12"/>
        <v>2</v>
      </c>
      <c r="G19" s="6">
        <f t="shared" si="13"/>
        <v>13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2</v>
      </c>
      <c r="M19">
        <f t="shared" si="7"/>
        <v>3</v>
      </c>
      <c r="N19">
        <f t="shared" si="8"/>
        <v>3</v>
      </c>
      <c r="O19">
        <f t="shared" si="9"/>
        <v>2</v>
      </c>
      <c r="P19">
        <f t="shared" si="10"/>
        <v>3</v>
      </c>
      <c r="Q19">
        <f t="shared" si="11"/>
        <v>2</v>
      </c>
    </row>
    <row r="20" spans="1:17" x14ac:dyDescent="0.25">
      <c r="A20">
        <v>1132</v>
      </c>
      <c r="B20" t="s">
        <v>45</v>
      </c>
      <c r="C20">
        <f t="shared" si="0"/>
        <v>16</v>
      </c>
      <c r="D20">
        <f t="shared" si="1"/>
        <v>16</v>
      </c>
      <c r="E20">
        <f t="shared" si="12"/>
        <v>0</v>
      </c>
      <c r="G20" s="6">
        <f t="shared" si="13"/>
        <v>16</v>
      </c>
      <c r="H20">
        <f t="shared" si="2"/>
        <v>5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4</v>
      </c>
      <c r="M20">
        <f t="shared" si="7"/>
        <v>3</v>
      </c>
      <c r="N20">
        <f t="shared" si="8"/>
        <v>4</v>
      </c>
      <c r="O20">
        <f t="shared" si="9"/>
        <v>2</v>
      </c>
      <c r="P20">
        <f t="shared" si="10"/>
        <v>3</v>
      </c>
      <c r="Q20">
        <f t="shared" si="11"/>
        <v>3</v>
      </c>
    </row>
    <row r="21" spans="1:17" x14ac:dyDescent="0.25">
      <c r="A21">
        <v>1082</v>
      </c>
      <c r="B21" t="s">
        <v>46</v>
      </c>
      <c r="C21">
        <f t="shared" si="0"/>
        <v>15</v>
      </c>
      <c r="D21">
        <f t="shared" si="1"/>
        <v>16</v>
      </c>
      <c r="E21">
        <f t="shared" si="12"/>
        <v>1</v>
      </c>
      <c r="G21" s="6">
        <f t="shared" si="13"/>
        <v>15.5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1112</v>
      </c>
      <c r="B22" t="s">
        <v>47</v>
      </c>
      <c r="C22">
        <f t="shared" si="0"/>
        <v>17</v>
      </c>
      <c r="D22">
        <f t="shared" si="1"/>
        <v>14</v>
      </c>
      <c r="E22">
        <f t="shared" si="12"/>
        <v>3</v>
      </c>
      <c r="G22" s="6">
        <f t="shared" si="13"/>
        <v>15.5</v>
      </c>
      <c r="H22">
        <f t="shared" si="2"/>
        <v>5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4</v>
      </c>
      <c r="M22">
        <f t="shared" si="7"/>
        <v>3</v>
      </c>
      <c r="N22">
        <f t="shared" si="8"/>
        <v>3</v>
      </c>
      <c r="O22">
        <f t="shared" si="9"/>
        <v>2</v>
      </c>
      <c r="P22">
        <f t="shared" si="10"/>
        <v>2</v>
      </c>
      <c r="Q22">
        <f t="shared" si="11"/>
        <v>2</v>
      </c>
    </row>
    <row r="23" spans="1:17" x14ac:dyDescent="0.25">
      <c r="A23">
        <v>1132</v>
      </c>
      <c r="B23" t="s">
        <v>48</v>
      </c>
      <c r="C23">
        <f t="shared" si="0"/>
        <v>18</v>
      </c>
      <c r="D23">
        <f t="shared" si="1"/>
        <v>19</v>
      </c>
      <c r="E23">
        <f t="shared" si="12"/>
        <v>1</v>
      </c>
      <c r="G23" s="6">
        <f t="shared" si="13"/>
        <v>18.5</v>
      </c>
      <c r="H23">
        <f t="shared" si="2"/>
        <v>5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3</v>
      </c>
      <c r="M23">
        <f t="shared" si="7"/>
        <v>5</v>
      </c>
      <c r="N23">
        <f t="shared" si="8"/>
        <v>5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1071</v>
      </c>
      <c r="B24" t="s">
        <v>49</v>
      </c>
      <c r="C24">
        <f t="shared" si="0"/>
        <v>14</v>
      </c>
      <c r="D24">
        <f t="shared" si="1"/>
        <v>19</v>
      </c>
      <c r="E24">
        <f t="shared" si="12"/>
        <v>5</v>
      </c>
      <c r="G24" s="6">
        <f t="shared" si="13"/>
        <v>16.5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3</v>
      </c>
      <c r="L24">
        <f t="shared" si="6"/>
        <v>4</v>
      </c>
      <c r="M24">
        <f t="shared" si="7"/>
        <v>4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4</v>
      </c>
    </row>
    <row r="25" spans="1:17" x14ac:dyDescent="0.25">
      <c r="A25">
        <v>1082</v>
      </c>
      <c r="B25" t="s">
        <v>50</v>
      </c>
      <c r="C25">
        <f t="shared" si="0"/>
        <v>14</v>
      </c>
      <c r="D25">
        <f t="shared" si="1"/>
        <v>14</v>
      </c>
      <c r="E25">
        <f t="shared" si="12"/>
        <v>0</v>
      </c>
      <c r="G25" s="6">
        <f t="shared" si="13"/>
        <v>14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1072</v>
      </c>
      <c r="B26" t="s">
        <v>51</v>
      </c>
      <c r="C26">
        <f t="shared" si="0"/>
        <v>16</v>
      </c>
      <c r="D26">
        <f t="shared" si="1"/>
        <v>18</v>
      </c>
      <c r="E26">
        <f t="shared" si="12"/>
        <v>2</v>
      </c>
      <c r="G26" s="6">
        <f t="shared" si="13"/>
        <v>17</v>
      </c>
      <c r="H26">
        <f t="shared" si="2"/>
        <v>5</v>
      </c>
      <c r="I26">
        <f t="shared" si="3"/>
        <v>3</v>
      </c>
      <c r="J26">
        <f t="shared" si="4"/>
        <v>4</v>
      </c>
      <c r="K26">
        <f t="shared" si="5"/>
        <v>3</v>
      </c>
      <c r="L26">
        <f t="shared" si="6"/>
        <v>3</v>
      </c>
      <c r="M26">
        <f t="shared" si="7"/>
        <v>4</v>
      </c>
      <c r="N26">
        <f t="shared" si="8"/>
        <v>5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1101</v>
      </c>
      <c r="B27" t="s">
        <v>52</v>
      </c>
      <c r="C27">
        <f t="shared" si="0"/>
        <v>12</v>
      </c>
      <c r="D27">
        <f t="shared" si="1"/>
        <v>10</v>
      </c>
      <c r="E27">
        <f t="shared" ref="E27:E46" si="14">ABS(C27-D27)</f>
        <v>2</v>
      </c>
      <c r="G27" s="6">
        <f t="shared" ref="G27:G46" si="15">IF(F27&gt;0,((C27+D27)*0.5+F27*2)/3,(C27+D27)/2)</f>
        <v>11</v>
      </c>
      <c r="H27">
        <f t="shared" si="2"/>
        <v>5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2</v>
      </c>
      <c r="P27">
        <f t="shared" si="10"/>
        <v>2</v>
      </c>
      <c r="Q27">
        <f t="shared" si="11"/>
        <v>2</v>
      </c>
    </row>
    <row r="28" spans="1:17" x14ac:dyDescent="0.25">
      <c r="A28">
        <v>1102</v>
      </c>
      <c r="B28" t="s">
        <v>53</v>
      </c>
      <c r="C28">
        <f t="shared" si="0"/>
        <v>5</v>
      </c>
      <c r="D28">
        <f t="shared" si="1"/>
        <v>3</v>
      </c>
      <c r="E28">
        <f t="shared" si="14"/>
        <v>2</v>
      </c>
      <c r="G28" s="6">
        <f t="shared" si="15"/>
        <v>4</v>
      </c>
      <c r="H28">
        <f t="shared" si="2"/>
        <v>4</v>
      </c>
      <c r="I28">
        <f t="shared" si="3"/>
        <v>1</v>
      </c>
      <c r="J28">
        <f t="shared" si="4"/>
        <v>2</v>
      </c>
      <c r="K28">
        <f t="shared" si="5"/>
        <v>3</v>
      </c>
      <c r="L28">
        <f t="shared" si="6"/>
        <v>3</v>
      </c>
      <c r="M28">
        <f t="shared" si="7"/>
        <v>1</v>
      </c>
      <c r="N28">
        <f t="shared" si="8"/>
        <v>1</v>
      </c>
      <c r="O28">
        <f t="shared" si="9"/>
        <v>1</v>
      </c>
      <c r="P28">
        <f t="shared" si="10"/>
        <v>1</v>
      </c>
      <c r="Q28">
        <f t="shared" si="11"/>
        <v>1</v>
      </c>
    </row>
    <row r="29" spans="1:17" x14ac:dyDescent="0.25">
      <c r="A29">
        <v>1091</v>
      </c>
      <c r="B29" t="s">
        <v>54</v>
      </c>
      <c r="C29">
        <f t="shared" si="0"/>
        <v>15</v>
      </c>
      <c r="D29">
        <f t="shared" si="1"/>
        <v>14</v>
      </c>
      <c r="E29">
        <f t="shared" si="14"/>
        <v>1</v>
      </c>
      <c r="G29" s="6">
        <f t="shared" si="15"/>
        <v>14.5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3</v>
      </c>
      <c r="N29">
        <f t="shared" si="8"/>
        <v>4</v>
      </c>
      <c r="O29">
        <f t="shared" si="9"/>
        <v>2</v>
      </c>
      <c r="P29">
        <f t="shared" si="10"/>
        <v>3</v>
      </c>
      <c r="Q29">
        <f t="shared" si="11"/>
        <v>3</v>
      </c>
    </row>
    <row r="30" spans="1:17" x14ac:dyDescent="0.25">
      <c r="A30">
        <v>1131</v>
      </c>
      <c r="B30" t="s">
        <v>55</v>
      </c>
      <c r="C30">
        <f t="shared" si="0"/>
        <v>17</v>
      </c>
      <c r="D30">
        <f t="shared" si="1"/>
        <v>15</v>
      </c>
      <c r="E30">
        <f t="shared" si="14"/>
        <v>2</v>
      </c>
      <c r="G30" s="6">
        <f t="shared" si="15"/>
        <v>16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4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1071</v>
      </c>
      <c r="B31" t="s">
        <v>56</v>
      </c>
      <c r="C31">
        <f t="shared" si="0"/>
        <v>14</v>
      </c>
      <c r="D31">
        <f t="shared" si="1"/>
        <v>16</v>
      </c>
      <c r="E31">
        <f t="shared" si="14"/>
        <v>2</v>
      </c>
      <c r="G31" s="6">
        <f t="shared" si="15"/>
        <v>15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4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1131</v>
      </c>
      <c r="B32" t="s">
        <v>57</v>
      </c>
      <c r="C32">
        <f t="shared" si="0"/>
        <v>17</v>
      </c>
      <c r="D32">
        <f t="shared" si="1"/>
        <v>20</v>
      </c>
      <c r="E32">
        <f t="shared" si="14"/>
        <v>3</v>
      </c>
      <c r="G32" s="6">
        <f t="shared" si="15"/>
        <v>18.5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4</v>
      </c>
      <c r="M32">
        <f t="shared" si="7"/>
        <v>5</v>
      </c>
      <c r="N32">
        <f t="shared" si="8"/>
        <v>5</v>
      </c>
      <c r="O32">
        <f t="shared" si="9"/>
        <v>3</v>
      </c>
      <c r="P32">
        <f t="shared" si="10"/>
        <v>4</v>
      </c>
      <c r="Q32">
        <f t="shared" si="11"/>
        <v>4</v>
      </c>
    </row>
    <row r="33" spans="1:17" x14ac:dyDescent="0.25">
      <c r="A33">
        <v>1081</v>
      </c>
      <c r="B33" t="s">
        <v>58</v>
      </c>
      <c r="C33">
        <f t="shared" si="0"/>
        <v>17</v>
      </c>
      <c r="D33">
        <f t="shared" si="1"/>
        <v>20</v>
      </c>
      <c r="E33">
        <f t="shared" si="14"/>
        <v>3</v>
      </c>
      <c r="G33" s="6">
        <f t="shared" si="15"/>
        <v>18.5</v>
      </c>
      <c r="H33">
        <f t="shared" si="2"/>
        <v>5</v>
      </c>
      <c r="I33">
        <f t="shared" si="3"/>
        <v>4</v>
      </c>
      <c r="J33">
        <f t="shared" si="4"/>
        <v>4</v>
      </c>
      <c r="K33">
        <f t="shared" si="5"/>
        <v>3</v>
      </c>
      <c r="L33">
        <f t="shared" si="6"/>
        <v>3</v>
      </c>
      <c r="M33">
        <f t="shared" si="7"/>
        <v>5</v>
      </c>
      <c r="N33">
        <f t="shared" si="8"/>
        <v>5</v>
      </c>
      <c r="O33">
        <f t="shared" si="9"/>
        <v>3</v>
      </c>
      <c r="P33">
        <f t="shared" si="10"/>
        <v>4</v>
      </c>
      <c r="Q33">
        <f t="shared" si="11"/>
        <v>5</v>
      </c>
    </row>
    <row r="34" spans="1:17" x14ac:dyDescent="0.25">
      <c r="A34">
        <v>1111</v>
      </c>
      <c r="B34" t="s">
        <v>59</v>
      </c>
      <c r="C34">
        <f t="shared" si="0"/>
        <v>16</v>
      </c>
      <c r="D34">
        <f t="shared" si="1"/>
        <v>20</v>
      </c>
      <c r="E34">
        <f t="shared" si="14"/>
        <v>4</v>
      </c>
      <c r="G34" s="6">
        <f t="shared" si="15"/>
        <v>18</v>
      </c>
      <c r="H34">
        <f t="shared" si="2"/>
        <v>5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5</v>
      </c>
      <c r="N34">
        <f t="shared" si="8"/>
        <v>5</v>
      </c>
      <c r="O34">
        <f t="shared" si="9"/>
        <v>4</v>
      </c>
      <c r="P34">
        <f t="shared" si="10"/>
        <v>4</v>
      </c>
      <c r="Q34">
        <f t="shared" si="11"/>
        <v>5</v>
      </c>
    </row>
    <row r="35" spans="1:17" x14ac:dyDescent="0.25">
      <c r="A35">
        <v>1101</v>
      </c>
      <c r="B35" t="s">
        <v>60</v>
      </c>
      <c r="C35">
        <f t="shared" si="0"/>
        <v>13</v>
      </c>
      <c r="D35">
        <f t="shared" si="1"/>
        <v>19</v>
      </c>
      <c r="E35">
        <f t="shared" si="14"/>
        <v>6</v>
      </c>
      <c r="G35" s="6">
        <f t="shared" si="15"/>
        <v>16</v>
      </c>
      <c r="H35">
        <f t="shared" si="2"/>
        <v>5</v>
      </c>
      <c r="I35">
        <f t="shared" si="3"/>
        <v>4</v>
      </c>
      <c r="J35">
        <f t="shared" si="4"/>
        <v>3</v>
      </c>
      <c r="K35">
        <f t="shared" si="5"/>
        <v>3</v>
      </c>
      <c r="L35">
        <f t="shared" si="6"/>
        <v>3</v>
      </c>
      <c r="M35">
        <f t="shared" si="7"/>
        <v>4</v>
      </c>
      <c r="N35">
        <f t="shared" si="8"/>
        <v>5</v>
      </c>
      <c r="O35">
        <f t="shared" si="9"/>
        <v>3</v>
      </c>
      <c r="P35">
        <f t="shared" si="10"/>
        <v>3</v>
      </c>
      <c r="Q35">
        <f t="shared" si="11"/>
        <v>4</v>
      </c>
    </row>
    <row r="36" spans="1:17" x14ac:dyDescent="0.25">
      <c r="A36">
        <v>1122</v>
      </c>
      <c r="B36" t="s">
        <v>61</v>
      </c>
      <c r="C36">
        <f t="shared" si="0"/>
        <v>19</v>
      </c>
      <c r="D36">
        <f t="shared" si="1"/>
        <v>18</v>
      </c>
      <c r="E36">
        <f t="shared" si="14"/>
        <v>1</v>
      </c>
      <c r="G36" s="6">
        <f t="shared" si="15"/>
        <v>18.5</v>
      </c>
      <c r="H36">
        <f t="shared" si="2"/>
        <v>5</v>
      </c>
      <c r="I36">
        <f t="shared" si="3"/>
        <v>4</v>
      </c>
      <c r="J36">
        <f t="shared" si="4"/>
        <v>4</v>
      </c>
      <c r="K36">
        <f t="shared" si="5"/>
        <v>4</v>
      </c>
      <c r="L36">
        <f t="shared" si="6"/>
        <v>4</v>
      </c>
      <c r="M36">
        <f t="shared" si="7"/>
        <v>4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4</v>
      </c>
    </row>
    <row r="37" spans="1:17" x14ac:dyDescent="0.25">
      <c r="A37">
        <v>1131</v>
      </c>
      <c r="B37" t="s">
        <v>62</v>
      </c>
      <c r="C37">
        <f t="shared" si="0"/>
        <v>17</v>
      </c>
      <c r="D37">
        <f t="shared" si="1"/>
        <v>19</v>
      </c>
      <c r="E37">
        <f t="shared" si="14"/>
        <v>2</v>
      </c>
      <c r="G37" s="6">
        <f t="shared" si="15"/>
        <v>18</v>
      </c>
      <c r="H37">
        <f t="shared" si="2"/>
        <v>5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4</v>
      </c>
      <c r="M37">
        <f t="shared" si="7"/>
        <v>4</v>
      </c>
      <c r="N37">
        <f t="shared" si="8"/>
        <v>4</v>
      </c>
      <c r="O37">
        <f t="shared" si="9"/>
        <v>4</v>
      </c>
      <c r="P37">
        <f t="shared" si="10"/>
        <v>4</v>
      </c>
      <c r="Q37">
        <f t="shared" si="11"/>
        <v>4</v>
      </c>
    </row>
    <row r="38" spans="1:17" x14ac:dyDescent="0.25">
      <c r="A38">
        <v>1131</v>
      </c>
      <c r="B38" t="s">
        <v>63</v>
      </c>
      <c r="C38">
        <f t="shared" si="0"/>
        <v>18</v>
      </c>
      <c r="D38">
        <f t="shared" si="1"/>
        <v>20</v>
      </c>
      <c r="E38">
        <f t="shared" si="14"/>
        <v>2</v>
      </c>
      <c r="G38" s="6">
        <f t="shared" si="15"/>
        <v>19</v>
      </c>
      <c r="H38">
        <f t="shared" si="2"/>
        <v>5</v>
      </c>
      <c r="I38">
        <f t="shared" si="3"/>
        <v>4</v>
      </c>
      <c r="J38">
        <f t="shared" si="4"/>
        <v>4</v>
      </c>
      <c r="K38">
        <f t="shared" si="5"/>
        <v>4</v>
      </c>
      <c r="L38">
        <f t="shared" si="6"/>
        <v>3</v>
      </c>
      <c r="M38">
        <f t="shared" si="7"/>
        <v>5</v>
      </c>
      <c r="N38">
        <f t="shared" si="8"/>
        <v>5</v>
      </c>
      <c r="O38">
        <f t="shared" si="9"/>
        <v>3</v>
      </c>
      <c r="P38">
        <f t="shared" si="10"/>
        <v>4</v>
      </c>
      <c r="Q38">
        <f t="shared" si="11"/>
        <v>4</v>
      </c>
    </row>
    <row r="39" spans="1:17" x14ac:dyDescent="0.25">
      <c r="A39">
        <v>1101</v>
      </c>
      <c r="B39" t="s">
        <v>64</v>
      </c>
      <c r="C39">
        <f t="shared" si="0"/>
        <v>17</v>
      </c>
      <c r="D39">
        <f t="shared" si="1"/>
        <v>17</v>
      </c>
      <c r="E39">
        <f t="shared" si="14"/>
        <v>0</v>
      </c>
      <c r="G39" s="6">
        <f t="shared" si="15"/>
        <v>17</v>
      </c>
      <c r="H39">
        <f t="shared" si="2"/>
        <v>5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3</v>
      </c>
      <c r="M39">
        <f t="shared" si="7"/>
        <v>4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1112</v>
      </c>
      <c r="B40" t="s">
        <v>65</v>
      </c>
      <c r="C40">
        <f t="shared" si="0"/>
        <v>17</v>
      </c>
      <c r="D40">
        <f t="shared" si="1"/>
        <v>18</v>
      </c>
      <c r="E40">
        <f t="shared" si="14"/>
        <v>1</v>
      </c>
      <c r="G40" s="6">
        <f t="shared" si="15"/>
        <v>17.5</v>
      </c>
      <c r="H40">
        <f t="shared" si="2"/>
        <v>5</v>
      </c>
      <c r="I40">
        <f t="shared" si="3"/>
        <v>3</v>
      </c>
      <c r="J40">
        <f t="shared" si="4"/>
        <v>3</v>
      </c>
      <c r="K40">
        <f t="shared" si="5"/>
        <v>4</v>
      </c>
      <c r="L40">
        <f t="shared" si="6"/>
        <v>4</v>
      </c>
      <c r="M40">
        <f t="shared" si="7"/>
        <v>4</v>
      </c>
      <c r="N40">
        <f t="shared" si="8"/>
        <v>4</v>
      </c>
      <c r="O40">
        <f t="shared" si="9"/>
        <v>4</v>
      </c>
      <c r="P40">
        <f t="shared" si="10"/>
        <v>4</v>
      </c>
      <c r="Q40">
        <f t="shared" si="11"/>
        <v>4</v>
      </c>
    </row>
    <row r="41" spans="1:17" x14ac:dyDescent="0.25">
      <c r="A41">
        <v>1102</v>
      </c>
      <c r="B41" t="s">
        <v>66</v>
      </c>
      <c r="C41">
        <f t="shared" si="0"/>
        <v>18</v>
      </c>
      <c r="D41">
        <f t="shared" si="1"/>
        <v>19</v>
      </c>
      <c r="E41">
        <f t="shared" si="14"/>
        <v>1</v>
      </c>
      <c r="G41" s="6">
        <f t="shared" si="15"/>
        <v>18.5</v>
      </c>
      <c r="H41">
        <f t="shared" si="2"/>
        <v>5</v>
      </c>
      <c r="I41">
        <f t="shared" si="3"/>
        <v>4</v>
      </c>
      <c r="J41">
        <f t="shared" si="4"/>
        <v>4</v>
      </c>
      <c r="K41">
        <f t="shared" si="5"/>
        <v>4</v>
      </c>
      <c r="L41">
        <f t="shared" si="6"/>
        <v>4</v>
      </c>
      <c r="M41">
        <f t="shared" si="7"/>
        <v>4</v>
      </c>
      <c r="N41">
        <f t="shared" si="8"/>
        <v>4</v>
      </c>
      <c r="O41">
        <f t="shared" si="9"/>
        <v>4</v>
      </c>
      <c r="P41">
        <f t="shared" si="10"/>
        <v>4</v>
      </c>
      <c r="Q41">
        <f t="shared" si="11"/>
        <v>4</v>
      </c>
    </row>
    <row r="42" spans="1:17" x14ac:dyDescent="0.25">
      <c r="A42">
        <v>1092</v>
      </c>
      <c r="B42" t="s">
        <v>67</v>
      </c>
      <c r="C42">
        <f t="shared" si="0"/>
        <v>17</v>
      </c>
      <c r="D42">
        <f t="shared" si="1"/>
        <v>18</v>
      </c>
      <c r="E42">
        <f t="shared" si="14"/>
        <v>1</v>
      </c>
      <c r="G42" s="6">
        <f t="shared" si="15"/>
        <v>17.5</v>
      </c>
      <c r="H42">
        <f t="shared" si="2"/>
        <v>5</v>
      </c>
      <c r="I42">
        <f t="shared" si="3"/>
        <v>4</v>
      </c>
      <c r="J42">
        <f t="shared" si="4"/>
        <v>4</v>
      </c>
      <c r="K42">
        <f t="shared" si="5"/>
        <v>4</v>
      </c>
      <c r="L42">
        <f t="shared" si="6"/>
        <v>3</v>
      </c>
      <c r="M42">
        <f t="shared" si="7"/>
        <v>4</v>
      </c>
      <c r="N42">
        <f t="shared" si="8"/>
        <v>4</v>
      </c>
      <c r="O42">
        <f t="shared" si="9"/>
        <v>4</v>
      </c>
      <c r="P42">
        <f t="shared" si="10"/>
        <v>4</v>
      </c>
      <c r="Q42">
        <f t="shared" si="11"/>
        <v>4</v>
      </c>
    </row>
    <row r="43" spans="1:17" x14ac:dyDescent="0.25">
      <c r="A43">
        <v>1132</v>
      </c>
      <c r="B43" t="s">
        <v>68</v>
      </c>
      <c r="C43">
        <f t="shared" si="0"/>
        <v>15</v>
      </c>
      <c r="D43">
        <f t="shared" si="1"/>
        <v>20</v>
      </c>
      <c r="E43">
        <f t="shared" si="14"/>
        <v>5</v>
      </c>
      <c r="G43" s="6">
        <f t="shared" si="15"/>
        <v>17.5</v>
      </c>
      <c r="H43">
        <f t="shared" si="2"/>
        <v>4</v>
      </c>
      <c r="I43">
        <f t="shared" si="3"/>
        <v>4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5</v>
      </c>
      <c r="N43">
        <f t="shared" si="8"/>
        <v>4</v>
      </c>
      <c r="O43">
        <f t="shared" si="9"/>
        <v>3</v>
      </c>
      <c r="P43">
        <f t="shared" si="10"/>
        <v>4</v>
      </c>
      <c r="Q43">
        <f t="shared" si="11"/>
        <v>4</v>
      </c>
    </row>
    <row r="44" spans="1:17" x14ac:dyDescent="0.25">
      <c r="A44">
        <v>1122</v>
      </c>
      <c r="B44" t="s">
        <v>69</v>
      </c>
      <c r="C44">
        <f t="shared" si="0"/>
        <v>13</v>
      </c>
      <c r="D44">
        <f t="shared" si="1"/>
        <v>16</v>
      </c>
      <c r="E44">
        <f t="shared" si="14"/>
        <v>3</v>
      </c>
      <c r="G44" s="6">
        <f t="shared" si="15"/>
        <v>14.5</v>
      </c>
      <c r="H44">
        <f t="shared" si="2"/>
        <v>5</v>
      </c>
      <c r="I44">
        <f t="shared" si="3"/>
        <v>3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4</v>
      </c>
      <c r="N44">
        <f t="shared" si="8"/>
        <v>4</v>
      </c>
      <c r="O44">
        <f t="shared" si="9"/>
        <v>3</v>
      </c>
      <c r="P44">
        <f t="shared" si="10"/>
        <v>3</v>
      </c>
      <c r="Q44">
        <f t="shared" si="11"/>
        <v>4</v>
      </c>
    </row>
    <row r="45" spans="1:17" x14ac:dyDescent="0.25">
      <c r="A45">
        <v>1122</v>
      </c>
      <c r="B45" t="s">
        <v>70</v>
      </c>
      <c r="C45">
        <f t="shared" si="0"/>
        <v>14</v>
      </c>
      <c r="D45">
        <f t="shared" si="1"/>
        <v>15</v>
      </c>
      <c r="E45">
        <f t="shared" si="14"/>
        <v>1</v>
      </c>
      <c r="G45" s="6">
        <f t="shared" si="15"/>
        <v>14.5</v>
      </c>
      <c r="H45">
        <f t="shared" si="2"/>
        <v>5</v>
      </c>
      <c r="I45">
        <f t="shared" si="3"/>
        <v>4</v>
      </c>
      <c r="J45">
        <f t="shared" si="4"/>
        <v>3</v>
      </c>
      <c r="K45">
        <f t="shared" si="5"/>
        <v>4</v>
      </c>
      <c r="L45">
        <f t="shared" si="6"/>
        <v>3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1091</v>
      </c>
      <c r="B46" t="s">
        <v>71</v>
      </c>
      <c r="C46">
        <f t="shared" si="0"/>
        <v>14</v>
      </c>
      <c r="D46">
        <f t="shared" si="1"/>
        <v>15</v>
      </c>
      <c r="E46">
        <f t="shared" si="14"/>
        <v>1</v>
      </c>
      <c r="G46" s="6">
        <f t="shared" si="15"/>
        <v>14.5</v>
      </c>
      <c r="H46">
        <f t="shared" si="2"/>
        <v>5</v>
      </c>
      <c r="I46">
        <f t="shared" si="3"/>
        <v>3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4</v>
      </c>
      <c r="N46">
        <f t="shared" si="8"/>
        <v>4</v>
      </c>
      <c r="O46">
        <f t="shared" si="9"/>
        <v>3</v>
      </c>
      <c r="P46">
        <f t="shared" si="10"/>
        <v>3</v>
      </c>
      <c r="Q46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6"/>
  <sheetViews>
    <sheetView zoomScale="85" zoomScaleNormal="85" workbookViewId="0">
      <pane ySplit="1" topLeftCell="A26" activePane="bottomLeft" state="frozen"/>
      <selection pane="bottomLeft" activeCell="A2" sqref="A2:A4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18</v>
      </c>
      <c r="D2" s="10">
        <v>5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25</v>
      </c>
      <c r="C3" s="10">
        <v>10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36</v>
      </c>
      <c r="C4" s="10">
        <v>16</v>
      </c>
      <c r="D4" s="10">
        <v>5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37</v>
      </c>
      <c r="C5" s="10">
        <v>17</v>
      </c>
      <c r="D5" s="10">
        <v>5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27</v>
      </c>
      <c r="C6" s="10">
        <v>11</v>
      </c>
      <c r="D6" s="10">
        <v>4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34</v>
      </c>
      <c r="C7" s="10">
        <v>16</v>
      </c>
      <c r="D7" s="10">
        <v>5</v>
      </c>
      <c r="E7" s="10">
        <v>3</v>
      </c>
      <c r="F7" s="10">
        <v>4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12</v>
      </c>
      <c r="D8" s="10">
        <v>5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37</v>
      </c>
      <c r="C9" s="10">
        <v>17</v>
      </c>
      <c r="D9" s="10">
        <v>5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33</v>
      </c>
      <c r="C10" s="10">
        <v>15</v>
      </c>
      <c r="D10" s="10">
        <v>5</v>
      </c>
      <c r="E10" s="10">
        <v>3</v>
      </c>
      <c r="F10" s="10">
        <v>3</v>
      </c>
      <c r="G10" s="10">
        <v>3</v>
      </c>
      <c r="H10" s="10">
        <v>4</v>
      </c>
    </row>
    <row r="11" spans="1:8" x14ac:dyDescent="0.25">
      <c r="A11" s="10" t="s">
        <v>36</v>
      </c>
      <c r="B11">
        <v>25</v>
      </c>
      <c r="C11" s="10">
        <v>10</v>
      </c>
      <c r="D11" s="10">
        <v>4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37</v>
      </c>
      <c r="C12" s="10">
        <v>17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35</v>
      </c>
      <c r="C13" s="10">
        <v>16</v>
      </c>
      <c r="D13" s="10">
        <v>5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30</v>
      </c>
      <c r="C14" s="10">
        <v>13</v>
      </c>
      <c r="D14" s="10">
        <v>5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34</v>
      </c>
      <c r="C15" s="10">
        <v>15</v>
      </c>
      <c r="D15" s="10">
        <v>5</v>
      </c>
      <c r="E15" s="10">
        <v>4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33</v>
      </c>
      <c r="C16" s="10">
        <v>15</v>
      </c>
      <c r="D16" s="10">
        <v>5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35</v>
      </c>
      <c r="C17" s="10">
        <v>16</v>
      </c>
      <c r="D17" s="10">
        <v>5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26</v>
      </c>
      <c r="C18" s="10">
        <v>10</v>
      </c>
      <c r="D18" s="10">
        <v>5</v>
      </c>
      <c r="E18" s="10">
        <v>3</v>
      </c>
      <c r="F18" s="10">
        <v>3</v>
      </c>
      <c r="G18" s="10">
        <v>2</v>
      </c>
      <c r="H18" s="10">
        <v>3</v>
      </c>
    </row>
    <row r="19" spans="1:8" x14ac:dyDescent="0.25">
      <c r="A19" s="10" t="s">
        <v>44</v>
      </c>
      <c r="B19">
        <v>29</v>
      </c>
      <c r="C19" s="10">
        <v>12</v>
      </c>
      <c r="D19" s="10">
        <v>5</v>
      </c>
      <c r="E19" s="10">
        <v>4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35</v>
      </c>
      <c r="C20" s="10">
        <v>16</v>
      </c>
      <c r="D20" s="10">
        <v>5</v>
      </c>
      <c r="E20" s="10">
        <v>4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33</v>
      </c>
      <c r="C21" s="10">
        <v>15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37</v>
      </c>
      <c r="C22" s="10">
        <v>17</v>
      </c>
      <c r="D22" s="10">
        <v>5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38</v>
      </c>
      <c r="C23" s="10">
        <v>18</v>
      </c>
      <c r="D23" s="10">
        <v>5</v>
      </c>
      <c r="E23" s="10">
        <v>4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33</v>
      </c>
      <c r="C24" s="10">
        <v>14</v>
      </c>
      <c r="D24" s="10">
        <v>5</v>
      </c>
      <c r="E24" s="10">
        <v>4</v>
      </c>
      <c r="F24" s="10">
        <v>3</v>
      </c>
      <c r="G24" s="10">
        <v>3</v>
      </c>
      <c r="H24" s="10">
        <v>4</v>
      </c>
    </row>
    <row r="25" spans="1:8" x14ac:dyDescent="0.25">
      <c r="A25" s="10" t="s">
        <v>50</v>
      </c>
      <c r="B25">
        <v>31</v>
      </c>
      <c r="C25" s="10">
        <v>14</v>
      </c>
      <c r="D25" s="10">
        <v>4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34</v>
      </c>
      <c r="C26" s="10">
        <v>16</v>
      </c>
      <c r="D26" s="10">
        <v>5</v>
      </c>
      <c r="E26" s="10">
        <v>3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12</v>
      </c>
      <c r="D27" s="10">
        <v>5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18</v>
      </c>
      <c r="C28" s="10">
        <v>5</v>
      </c>
      <c r="D28" s="10">
        <v>4</v>
      </c>
      <c r="E28" s="10">
        <v>1</v>
      </c>
      <c r="F28" s="10">
        <v>2</v>
      </c>
      <c r="G28" s="10">
        <v>3</v>
      </c>
      <c r="H28" s="10">
        <v>3</v>
      </c>
    </row>
    <row r="29" spans="1:8" x14ac:dyDescent="0.25">
      <c r="A29" s="10" t="s">
        <v>54</v>
      </c>
      <c r="B29">
        <v>34</v>
      </c>
      <c r="C29" s="10">
        <v>15</v>
      </c>
      <c r="D29" s="10">
        <v>5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32</v>
      </c>
      <c r="C31" s="10">
        <v>14</v>
      </c>
      <c r="D31" s="10">
        <v>5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37</v>
      </c>
      <c r="C32" s="10">
        <v>17</v>
      </c>
      <c r="D32" s="10">
        <v>5</v>
      </c>
      <c r="E32" s="10">
        <v>4</v>
      </c>
      <c r="F32" s="10">
        <v>3</v>
      </c>
      <c r="G32" s="10">
        <v>4</v>
      </c>
      <c r="H32" s="10">
        <v>4</v>
      </c>
    </row>
    <row r="33" spans="1:8" x14ac:dyDescent="0.25">
      <c r="A33" s="10" t="s">
        <v>58</v>
      </c>
      <c r="B33">
        <v>36</v>
      </c>
      <c r="C33" s="10">
        <v>17</v>
      </c>
      <c r="D33" s="10">
        <v>5</v>
      </c>
      <c r="E33" s="10">
        <v>4</v>
      </c>
      <c r="F33" s="10">
        <v>4</v>
      </c>
      <c r="G33" s="10">
        <v>3</v>
      </c>
      <c r="H33" s="10">
        <v>3</v>
      </c>
    </row>
    <row r="34" spans="1:8" x14ac:dyDescent="0.25">
      <c r="A34" s="10" t="s">
        <v>59</v>
      </c>
      <c r="B34">
        <v>35</v>
      </c>
      <c r="C34" s="10">
        <v>16</v>
      </c>
      <c r="D34" s="10">
        <v>5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31</v>
      </c>
      <c r="C35" s="10">
        <v>13</v>
      </c>
      <c r="D35" s="10">
        <v>5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40</v>
      </c>
      <c r="C36" s="10">
        <v>19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37</v>
      </c>
      <c r="C37" s="10">
        <v>17</v>
      </c>
      <c r="D37" s="10">
        <v>5</v>
      </c>
      <c r="E37" s="10">
        <v>4</v>
      </c>
      <c r="F37" s="10">
        <v>3</v>
      </c>
      <c r="G37" s="10">
        <v>4</v>
      </c>
      <c r="H37" s="10">
        <v>4</v>
      </c>
    </row>
    <row r="38" spans="1:8" x14ac:dyDescent="0.25">
      <c r="A38" s="10" t="s">
        <v>63</v>
      </c>
      <c r="B38">
        <v>38</v>
      </c>
      <c r="C38" s="10">
        <v>18</v>
      </c>
      <c r="D38" s="10">
        <v>5</v>
      </c>
      <c r="E38" s="10">
        <v>4</v>
      </c>
      <c r="F38" s="10">
        <v>4</v>
      </c>
      <c r="G38" s="10">
        <v>4</v>
      </c>
      <c r="H38" s="10">
        <v>3</v>
      </c>
    </row>
    <row r="39" spans="1:8" x14ac:dyDescent="0.25">
      <c r="A39" s="10" t="s">
        <v>64</v>
      </c>
      <c r="B39">
        <v>37</v>
      </c>
      <c r="C39" s="10">
        <v>17</v>
      </c>
      <c r="D39" s="10">
        <v>5</v>
      </c>
      <c r="E39" s="10">
        <v>4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36</v>
      </c>
      <c r="C40" s="10">
        <v>17</v>
      </c>
      <c r="D40" s="10">
        <v>5</v>
      </c>
      <c r="E40" s="10">
        <v>3</v>
      </c>
      <c r="F40" s="10">
        <v>3</v>
      </c>
      <c r="G40" s="10">
        <v>4</v>
      </c>
      <c r="H40" s="10">
        <v>4</v>
      </c>
    </row>
    <row r="41" spans="1:8" x14ac:dyDescent="0.25">
      <c r="A41" s="10" t="s">
        <v>66</v>
      </c>
      <c r="B41">
        <v>39</v>
      </c>
      <c r="C41" s="10">
        <v>18</v>
      </c>
      <c r="D41" s="10">
        <v>5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37</v>
      </c>
      <c r="C42" s="10">
        <v>17</v>
      </c>
      <c r="D42" s="10">
        <v>5</v>
      </c>
      <c r="E42" s="10">
        <v>4</v>
      </c>
      <c r="F42" s="10">
        <v>4</v>
      </c>
      <c r="G42" s="10">
        <v>4</v>
      </c>
      <c r="H42" s="10">
        <v>3</v>
      </c>
    </row>
    <row r="43" spans="1:8" x14ac:dyDescent="0.25">
      <c r="A43" s="10" t="s">
        <v>68</v>
      </c>
      <c r="B43">
        <v>32</v>
      </c>
      <c r="C43" s="10">
        <v>15</v>
      </c>
      <c r="D43" s="10">
        <v>4</v>
      </c>
      <c r="E43" s="10">
        <v>4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31</v>
      </c>
      <c r="C44" s="10">
        <v>13</v>
      </c>
      <c r="D44" s="10">
        <v>5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33</v>
      </c>
      <c r="C45" s="10">
        <v>14</v>
      </c>
      <c r="D45" s="10">
        <v>5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32</v>
      </c>
      <c r="C46" s="10">
        <v>14</v>
      </c>
      <c r="D46" s="10">
        <v>5</v>
      </c>
      <c r="E46" s="10">
        <v>3</v>
      </c>
      <c r="F46" s="10">
        <v>3</v>
      </c>
      <c r="G46" s="10">
        <v>4</v>
      </c>
      <c r="H4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6"/>
  <sheetViews>
    <sheetView zoomScale="85" zoomScaleNormal="85" workbookViewId="0">
      <pane ySplit="1" topLeftCell="A2" activePane="bottomLeft" state="frozen"/>
      <selection pane="bottomLeft" activeCell="A2" sqref="A2:H4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42</v>
      </c>
      <c r="C2" s="10">
        <v>21</v>
      </c>
      <c r="D2" s="10">
        <v>4</v>
      </c>
      <c r="E2" s="10">
        <v>5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27</v>
      </c>
      <c r="C3" s="10">
        <v>14</v>
      </c>
      <c r="D3" s="10">
        <v>3</v>
      </c>
      <c r="E3" s="10">
        <v>3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38</v>
      </c>
      <c r="C4" s="10">
        <v>19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26</v>
      </c>
      <c r="C6" s="10">
        <v>12</v>
      </c>
      <c r="D6" s="10">
        <v>3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38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22</v>
      </c>
      <c r="C8" s="10">
        <v>9</v>
      </c>
      <c r="D8" s="10">
        <v>2</v>
      </c>
      <c r="E8" s="10">
        <v>2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42</v>
      </c>
      <c r="C9" s="10">
        <v>20</v>
      </c>
      <c r="D9" s="10">
        <v>5</v>
      </c>
      <c r="E9" s="10">
        <v>5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33</v>
      </c>
      <c r="C10" s="10">
        <v>17</v>
      </c>
      <c r="D10" s="10">
        <v>4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12</v>
      </c>
      <c r="C11" s="10">
        <v>6</v>
      </c>
      <c r="D11" s="10">
        <v>2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5">
      <c r="A12" s="10" t="s">
        <v>37</v>
      </c>
      <c r="B12">
        <v>37</v>
      </c>
      <c r="C12" s="10">
        <v>18</v>
      </c>
      <c r="D12" s="10">
        <v>4</v>
      </c>
      <c r="E12" s="10">
        <v>4</v>
      </c>
      <c r="F12" s="10">
        <v>4</v>
      </c>
      <c r="G12" s="10">
        <v>3</v>
      </c>
      <c r="H12" s="10">
        <v>4</v>
      </c>
    </row>
    <row r="13" spans="1:8" x14ac:dyDescent="0.25">
      <c r="A13" s="10" t="s">
        <v>38</v>
      </c>
      <c r="B13">
        <v>40</v>
      </c>
      <c r="C13" s="10">
        <v>19</v>
      </c>
      <c r="D13" s="10">
        <v>5</v>
      </c>
      <c r="E13" s="10">
        <v>5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35</v>
      </c>
      <c r="C15" s="10">
        <v>18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38</v>
      </c>
      <c r="C16" s="10">
        <v>19</v>
      </c>
      <c r="D16" s="10">
        <v>4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36</v>
      </c>
      <c r="C17" s="10">
        <v>18</v>
      </c>
      <c r="D17" s="10">
        <v>4</v>
      </c>
      <c r="E17" s="10">
        <v>4</v>
      </c>
      <c r="F17" s="10">
        <v>3</v>
      </c>
      <c r="G17" s="10">
        <v>3</v>
      </c>
      <c r="H17" s="10">
        <v>4</v>
      </c>
    </row>
    <row r="18" spans="1:8" x14ac:dyDescent="0.25">
      <c r="A18" s="10" t="s">
        <v>43</v>
      </c>
      <c r="B18">
        <v>20</v>
      </c>
      <c r="C18" s="10">
        <v>9</v>
      </c>
      <c r="D18" s="10">
        <v>2</v>
      </c>
      <c r="E18" s="10">
        <v>2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27</v>
      </c>
      <c r="C19" s="10">
        <v>14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31</v>
      </c>
      <c r="C20" s="10">
        <v>16</v>
      </c>
      <c r="D20" s="10">
        <v>3</v>
      </c>
      <c r="E20" s="10">
        <v>4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34</v>
      </c>
      <c r="C21" s="10">
        <v>16</v>
      </c>
      <c r="D21" s="10">
        <v>4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14</v>
      </c>
      <c r="D22" s="10">
        <v>3</v>
      </c>
      <c r="E22" s="10">
        <v>3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41</v>
      </c>
      <c r="C23" s="10">
        <v>19</v>
      </c>
      <c r="D23" s="10">
        <v>5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38</v>
      </c>
      <c r="C24" s="10">
        <v>19</v>
      </c>
      <c r="D24" s="10">
        <v>4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38</v>
      </c>
      <c r="C26" s="10">
        <v>18</v>
      </c>
      <c r="D26" s="10">
        <v>4</v>
      </c>
      <c r="E26" s="10">
        <v>5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22</v>
      </c>
      <c r="C27" s="10">
        <v>10</v>
      </c>
      <c r="D27" s="10">
        <v>3</v>
      </c>
      <c r="E27" s="10">
        <v>3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8</v>
      </c>
      <c r="C28" s="10">
        <v>3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29</v>
      </c>
      <c r="C29" s="10">
        <v>14</v>
      </c>
      <c r="D29" s="10">
        <v>3</v>
      </c>
      <c r="E29" s="10">
        <v>4</v>
      </c>
      <c r="F29" s="10">
        <v>2</v>
      </c>
      <c r="G29" s="10">
        <v>3</v>
      </c>
      <c r="H29" s="10">
        <v>3</v>
      </c>
    </row>
    <row r="30" spans="1:8" x14ac:dyDescent="0.25">
      <c r="A30" s="10" t="s">
        <v>55</v>
      </c>
      <c r="B30">
        <v>31</v>
      </c>
      <c r="C30" s="10">
        <v>15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41</v>
      </c>
      <c r="C32" s="10">
        <v>20</v>
      </c>
      <c r="D32" s="10">
        <v>5</v>
      </c>
      <c r="E32" s="10">
        <v>5</v>
      </c>
      <c r="F32" s="10">
        <v>3</v>
      </c>
      <c r="G32" s="10">
        <v>4</v>
      </c>
      <c r="H32" s="10">
        <v>4</v>
      </c>
    </row>
    <row r="33" spans="1:8" x14ac:dyDescent="0.25">
      <c r="A33" s="10" t="s">
        <v>58</v>
      </c>
      <c r="B33">
        <v>42</v>
      </c>
      <c r="C33" s="10">
        <v>20</v>
      </c>
      <c r="D33" s="10">
        <v>5</v>
      </c>
      <c r="E33" s="10">
        <v>5</v>
      </c>
      <c r="F33" s="10">
        <v>3</v>
      </c>
      <c r="G33" s="10">
        <v>4</v>
      </c>
      <c r="H33" s="10">
        <v>5</v>
      </c>
    </row>
    <row r="34" spans="1:8" x14ac:dyDescent="0.25">
      <c r="A34" s="10" t="s">
        <v>59</v>
      </c>
      <c r="B34">
        <v>43</v>
      </c>
      <c r="C34" s="10">
        <v>20</v>
      </c>
      <c r="D34" s="10">
        <v>5</v>
      </c>
      <c r="E34" s="10">
        <v>5</v>
      </c>
      <c r="F34" s="10">
        <v>4</v>
      </c>
      <c r="G34" s="10">
        <v>4</v>
      </c>
      <c r="H34" s="10">
        <v>5</v>
      </c>
    </row>
    <row r="35" spans="1:8" x14ac:dyDescent="0.25">
      <c r="A35" s="10" t="s">
        <v>60</v>
      </c>
      <c r="B35">
        <v>38</v>
      </c>
      <c r="C35" s="10">
        <v>19</v>
      </c>
      <c r="D35" s="10">
        <v>4</v>
      </c>
      <c r="E35" s="10">
        <v>5</v>
      </c>
      <c r="F35" s="10">
        <v>3</v>
      </c>
      <c r="G35" s="10">
        <v>3</v>
      </c>
      <c r="H35" s="10">
        <v>4</v>
      </c>
    </row>
    <row r="36" spans="1:8" x14ac:dyDescent="0.25">
      <c r="A36" s="10" t="s">
        <v>61</v>
      </c>
      <c r="B36">
        <v>36</v>
      </c>
      <c r="C36" s="10">
        <v>18</v>
      </c>
      <c r="D36" s="10">
        <v>4</v>
      </c>
      <c r="E36" s="10">
        <v>4</v>
      </c>
      <c r="F36" s="10">
        <v>3</v>
      </c>
      <c r="G36" s="10">
        <v>3</v>
      </c>
      <c r="H36" s="10">
        <v>4</v>
      </c>
    </row>
    <row r="37" spans="1:8" x14ac:dyDescent="0.25">
      <c r="A37" s="10" t="s">
        <v>62</v>
      </c>
      <c r="B37">
        <v>39</v>
      </c>
      <c r="C37" s="10">
        <v>19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41</v>
      </c>
      <c r="C38" s="10">
        <v>20</v>
      </c>
      <c r="D38" s="10">
        <v>5</v>
      </c>
      <c r="E38" s="10">
        <v>5</v>
      </c>
      <c r="F38" s="10">
        <v>3</v>
      </c>
      <c r="G38" s="10">
        <v>4</v>
      </c>
      <c r="H38" s="10">
        <v>4</v>
      </c>
    </row>
    <row r="39" spans="1:8" x14ac:dyDescent="0.25">
      <c r="A39" s="10" t="s">
        <v>64</v>
      </c>
      <c r="B39">
        <v>33</v>
      </c>
      <c r="C39" s="10">
        <v>17</v>
      </c>
      <c r="D39" s="10">
        <v>4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38</v>
      </c>
      <c r="C40" s="10">
        <v>18</v>
      </c>
      <c r="D40" s="10">
        <v>4</v>
      </c>
      <c r="E40" s="10">
        <v>4</v>
      </c>
      <c r="F40" s="10">
        <v>4</v>
      </c>
      <c r="G40" s="10">
        <v>4</v>
      </c>
      <c r="H40" s="10">
        <v>4</v>
      </c>
    </row>
    <row r="41" spans="1:8" x14ac:dyDescent="0.25">
      <c r="A41" s="10" t="s">
        <v>66</v>
      </c>
      <c r="B41">
        <v>39</v>
      </c>
      <c r="C41" s="10">
        <v>19</v>
      </c>
      <c r="D41" s="10">
        <v>4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38</v>
      </c>
      <c r="C42" s="10">
        <v>18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</row>
    <row r="43" spans="1:8" x14ac:dyDescent="0.25">
      <c r="A43" s="10" t="s">
        <v>68</v>
      </c>
      <c r="B43">
        <v>40</v>
      </c>
      <c r="C43" s="10">
        <v>20</v>
      </c>
      <c r="D43" s="10">
        <v>5</v>
      </c>
      <c r="E43" s="10">
        <v>4</v>
      </c>
      <c r="F43" s="10">
        <v>3</v>
      </c>
      <c r="G43" s="10">
        <v>4</v>
      </c>
      <c r="H43" s="10">
        <v>4</v>
      </c>
    </row>
    <row r="44" spans="1:8" x14ac:dyDescent="0.25">
      <c r="A44" s="10" t="s">
        <v>69</v>
      </c>
      <c r="B44">
        <v>34</v>
      </c>
      <c r="C44" s="10">
        <v>16</v>
      </c>
      <c r="D44" s="10">
        <v>4</v>
      </c>
      <c r="E44" s="10">
        <v>4</v>
      </c>
      <c r="F44" s="10">
        <v>3</v>
      </c>
      <c r="G44" s="10">
        <v>3</v>
      </c>
      <c r="H44" s="10">
        <v>4</v>
      </c>
    </row>
    <row r="45" spans="1:8" x14ac:dyDescent="0.25">
      <c r="A45" s="10" t="s">
        <v>70</v>
      </c>
      <c r="B45">
        <v>32</v>
      </c>
      <c r="C45" s="10">
        <v>15</v>
      </c>
      <c r="D45" s="10">
        <v>4</v>
      </c>
      <c r="E45" s="10">
        <v>4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32</v>
      </c>
      <c r="C46" s="10">
        <v>15</v>
      </c>
      <c r="D46" s="10">
        <v>4</v>
      </c>
      <c r="E46" s="10">
        <v>4</v>
      </c>
      <c r="F46" s="10">
        <v>3</v>
      </c>
      <c r="G46" s="10">
        <v>3</v>
      </c>
      <c r="H4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A543-BCCD-4A25-B3CF-7CAD36CA2ECB}">
  <dimension ref="A1:H46"/>
  <sheetViews>
    <sheetView topLeftCell="A2" workbookViewId="0">
      <selection activeCell="A2" sqref="A2:H46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18</v>
      </c>
      <c r="D2" s="10">
        <v>5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25</v>
      </c>
      <c r="C3" s="10">
        <v>10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36</v>
      </c>
      <c r="C4" s="10">
        <v>16</v>
      </c>
      <c r="D4" s="10">
        <v>5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37</v>
      </c>
      <c r="C5" s="10">
        <v>17</v>
      </c>
      <c r="D5" s="10">
        <v>5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27</v>
      </c>
      <c r="C6" s="10">
        <v>11</v>
      </c>
      <c r="D6" s="10">
        <v>4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34</v>
      </c>
      <c r="C7" s="10">
        <v>16</v>
      </c>
      <c r="D7" s="10">
        <v>5</v>
      </c>
      <c r="E7" s="10">
        <v>3</v>
      </c>
      <c r="F7" s="10">
        <v>4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12</v>
      </c>
      <c r="D8" s="10">
        <v>5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37</v>
      </c>
      <c r="C9" s="10">
        <v>17</v>
      </c>
      <c r="D9" s="10">
        <v>5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33</v>
      </c>
      <c r="C10" s="10">
        <v>15</v>
      </c>
      <c r="D10" s="10">
        <v>5</v>
      </c>
      <c r="E10" s="10">
        <v>3</v>
      </c>
      <c r="F10" s="10">
        <v>3</v>
      </c>
      <c r="G10" s="10">
        <v>3</v>
      </c>
      <c r="H10" s="10">
        <v>4</v>
      </c>
    </row>
    <row r="11" spans="1:8" x14ac:dyDescent="0.25">
      <c r="A11" s="10" t="s">
        <v>36</v>
      </c>
      <c r="B11">
        <v>25</v>
      </c>
      <c r="C11" s="10">
        <v>10</v>
      </c>
      <c r="D11" s="10">
        <v>4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37</v>
      </c>
      <c r="C12" s="10">
        <v>17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35</v>
      </c>
      <c r="C13" s="10">
        <v>16</v>
      </c>
      <c r="D13" s="10">
        <v>5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30</v>
      </c>
      <c r="C14" s="10">
        <v>13</v>
      </c>
      <c r="D14" s="10">
        <v>5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34</v>
      </c>
      <c r="C15" s="10">
        <v>15</v>
      </c>
      <c r="D15" s="10">
        <v>5</v>
      </c>
      <c r="E15" s="10">
        <v>4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33</v>
      </c>
      <c r="C16" s="10">
        <v>15</v>
      </c>
      <c r="D16" s="10">
        <v>5</v>
      </c>
      <c r="E16" s="10">
        <v>3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35</v>
      </c>
      <c r="C17" s="10">
        <v>16</v>
      </c>
      <c r="D17" s="10">
        <v>5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26</v>
      </c>
      <c r="C18" s="10">
        <v>10</v>
      </c>
      <c r="D18" s="10">
        <v>5</v>
      </c>
      <c r="E18" s="10">
        <v>3</v>
      </c>
      <c r="F18" s="10">
        <v>3</v>
      </c>
      <c r="G18" s="10">
        <v>2</v>
      </c>
      <c r="H18" s="10">
        <v>3</v>
      </c>
    </row>
    <row r="19" spans="1:8" x14ac:dyDescent="0.25">
      <c r="A19" s="10" t="s">
        <v>44</v>
      </c>
      <c r="B19">
        <v>29</v>
      </c>
      <c r="C19" s="10">
        <v>12</v>
      </c>
      <c r="D19" s="10">
        <v>5</v>
      </c>
      <c r="E19" s="10">
        <v>4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35</v>
      </c>
      <c r="C20" s="10">
        <v>16</v>
      </c>
      <c r="D20" s="10">
        <v>5</v>
      </c>
      <c r="E20" s="10">
        <v>4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33</v>
      </c>
      <c r="C21" s="10">
        <v>15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37</v>
      </c>
      <c r="C22" s="10">
        <v>17</v>
      </c>
      <c r="D22" s="10">
        <v>5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38</v>
      </c>
      <c r="C23" s="10">
        <v>18</v>
      </c>
      <c r="D23" s="10">
        <v>5</v>
      </c>
      <c r="E23" s="10">
        <v>4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33</v>
      </c>
      <c r="C24" s="10">
        <v>14</v>
      </c>
      <c r="D24" s="10">
        <v>5</v>
      </c>
      <c r="E24" s="10">
        <v>4</v>
      </c>
      <c r="F24" s="10">
        <v>3</v>
      </c>
      <c r="G24" s="10">
        <v>3</v>
      </c>
      <c r="H24" s="10">
        <v>4</v>
      </c>
    </row>
    <row r="25" spans="1:8" x14ac:dyDescent="0.25">
      <c r="A25" s="10" t="s">
        <v>50</v>
      </c>
      <c r="B25">
        <v>31</v>
      </c>
      <c r="C25" s="10">
        <v>14</v>
      </c>
      <c r="D25" s="10">
        <v>4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34</v>
      </c>
      <c r="C26" s="10">
        <v>16</v>
      </c>
      <c r="D26" s="10">
        <v>5</v>
      </c>
      <c r="E26" s="10">
        <v>3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12</v>
      </c>
      <c r="D27" s="10">
        <v>5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18</v>
      </c>
      <c r="C28" s="10">
        <v>5</v>
      </c>
      <c r="D28" s="10">
        <v>4</v>
      </c>
      <c r="E28" s="10">
        <v>1</v>
      </c>
      <c r="F28" s="10">
        <v>2</v>
      </c>
      <c r="G28" s="10">
        <v>3</v>
      </c>
      <c r="H28" s="10">
        <v>3</v>
      </c>
    </row>
    <row r="29" spans="1:8" x14ac:dyDescent="0.25">
      <c r="A29" s="10" t="s">
        <v>54</v>
      </c>
      <c r="B29">
        <v>34</v>
      </c>
      <c r="C29" s="10">
        <v>15</v>
      </c>
      <c r="D29" s="10">
        <v>5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32</v>
      </c>
      <c r="C31" s="10">
        <v>14</v>
      </c>
      <c r="D31" s="10">
        <v>5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37</v>
      </c>
      <c r="C32" s="10">
        <v>17</v>
      </c>
      <c r="D32" s="10">
        <v>5</v>
      </c>
      <c r="E32" s="10">
        <v>4</v>
      </c>
      <c r="F32" s="10">
        <v>3</v>
      </c>
      <c r="G32" s="10">
        <v>4</v>
      </c>
      <c r="H32" s="10">
        <v>4</v>
      </c>
    </row>
    <row r="33" spans="1:8" x14ac:dyDescent="0.25">
      <c r="A33" s="10" t="s">
        <v>58</v>
      </c>
      <c r="B33">
        <v>36</v>
      </c>
      <c r="C33" s="10">
        <v>17</v>
      </c>
      <c r="D33" s="10">
        <v>5</v>
      </c>
      <c r="E33" s="10">
        <v>4</v>
      </c>
      <c r="F33" s="10">
        <v>4</v>
      </c>
      <c r="G33" s="10">
        <v>3</v>
      </c>
      <c r="H33" s="10">
        <v>3</v>
      </c>
    </row>
    <row r="34" spans="1:8" x14ac:dyDescent="0.25">
      <c r="A34" s="10" t="s">
        <v>59</v>
      </c>
      <c r="B34">
        <v>35</v>
      </c>
      <c r="C34" s="10">
        <v>16</v>
      </c>
      <c r="D34" s="10">
        <v>5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31</v>
      </c>
      <c r="C35" s="10">
        <v>13</v>
      </c>
      <c r="D35" s="10">
        <v>5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40</v>
      </c>
      <c r="C36" s="10">
        <v>19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37</v>
      </c>
      <c r="C37" s="10">
        <v>17</v>
      </c>
      <c r="D37" s="10">
        <v>5</v>
      </c>
      <c r="E37" s="10">
        <v>4</v>
      </c>
      <c r="F37" s="10">
        <v>3</v>
      </c>
      <c r="G37" s="10">
        <v>4</v>
      </c>
      <c r="H37" s="10">
        <v>4</v>
      </c>
    </row>
    <row r="38" spans="1:8" x14ac:dyDescent="0.25">
      <c r="A38" s="10" t="s">
        <v>63</v>
      </c>
      <c r="B38">
        <v>38</v>
      </c>
      <c r="C38" s="10">
        <v>18</v>
      </c>
      <c r="D38" s="10">
        <v>5</v>
      </c>
      <c r="E38" s="10">
        <v>4</v>
      </c>
      <c r="F38" s="10">
        <v>4</v>
      </c>
      <c r="G38" s="10">
        <v>4</v>
      </c>
      <c r="H38" s="10">
        <v>3</v>
      </c>
    </row>
    <row r="39" spans="1:8" x14ac:dyDescent="0.25">
      <c r="A39" s="10" t="s">
        <v>64</v>
      </c>
      <c r="B39">
        <v>37</v>
      </c>
      <c r="C39" s="10">
        <v>17</v>
      </c>
      <c r="D39" s="10">
        <v>5</v>
      </c>
      <c r="E39" s="10">
        <v>4</v>
      </c>
      <c r="F39" s="10">
        <v>4</v>
      </c>
      <c r="G39" s="10">
        <v>4</v>
      </c>
      <c r="H39" s="10">
        <v>3</v>
      </c>
    </row>
    <row r="40" spans="1:8" x14ac:dyDescent="0.25">
      <c r="A40" s="10" t="s">
        <v>65</v>
      </c>
      <c r="B40">
        <v>36</v>
      </c>
      <c r="C40" s="10">
        <v>17</v>
      </c>
      <c r="D40" s="10">
        <v>5</v>
      </c>
      <c r="E40" s="10">
        <v>3</v>
      </c>
      <c r="F40" s="10">
        <v>3</v>
      </c>
      <c r="G40" s="10">
        <v>4</v>
      </c>
      <c r="H40" s="10">
        <v>4</v>
      </c>
    </row>
    <row r="41" spans="1:8" x14ac:dyDescent="0.25">
      <c r="A41" s="10" t="s">
        <v>66</v>
      </c>
      <c r="B41">
        <v>39</v>
      </c>
      <c r="C41" s="10">
        <v>18</v>
      </c>
      <c r="D41" s="10">
        <v>5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37</v>
      </c>
      <c r="C42" s="10">
        <v>17</v>
      </c>
      <c r="D42" s="10">
        <v>5</v>
      </c>
      <c r="E42" s="10">
        <v>4</v>
      </c>
      <c r="F42" s="10">
        <v>4</v>
      </c>
      <c r="G42" s="10">
        <v>4</v>
      </c>
      <c r="H42" s="10">
        <v>3</v>
      </c>
    </row>
    <row r="43" spans="1:8" x14ac:dyDescent="0.25">
      <c r="A43" s="10" t="s">
        <v>68</v>
      </c>
      <c r="B43">
        <v>32</v>
      </c>
      <c r="C43" s="10">
        <v>15</v>
      </c>
      <c r="D43" s="10">
        <v>4</v>
      </c>
      <c r="E43" s="10">
        <v>4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31</v>
      </c>
      <c r="C44" s="10">
        <v>13</v>
      </c>
      <c r="D44" s="10">
        <v>5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33</v>
      </c>
      <c r="C45" s="10">
        <v>14</v>
      </c>
      <c r="D45" s="10">
        <v>5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32</v>
      </c>
      <c r="C46" s="10">
        <v>14</v>
      </c>
      <c r="D46" s="10">
        <v>5</v>
      </c>
      <c r="E46" s="10">
        <v>3</v>
      </c>
      <c r="F46" s="10">
        <v>3</v>
      </c>
      <c r="G46" s="10">
        <v>4</v>
      </c>
      <c r="H4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F08-5FF5-42FE-AD4D-6864A04F51B9}">
  <dimension ref="A1:H46"/>
  <sheetViews>
    <sheetView topLeftCell="A2" workbookViewId="0">
      <selection activeCell="A2" sqref="A2:H46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42</v>
      </c>
      <c r="C2" s="10">
        <v>21</v>
      </c>
      <c r="D2" s="10">
        <v>4</v>
      </c>
      <c r="E2" s="10">
        <v>5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27</v>
      </c>
      <c r="C3" s="10">
        <v>14</v>
      </c>
      <c r="D3" s="10">
        <v>3</v>
      </c>
      <c r="E3" s="10">
        <v>3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38</v>
      </c>
      <c r="C4" s="10">
        <v>19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26</v>
      </c>
      <c r="C6" s="10">
        <v>12</v>
      </c>
      <c r="D6" s="10">
        <v>3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38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22</v>
      </c>
      <c r="C8" s="10">
        <v>9</v>
      </c>
      <c r="D8" s="10">
        <v>2</v>
      </c>
      <c r="E8" s="10">
        <v>2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42</v>
      </c>
      <c r="C9" s="10">
        <v>20</v>
      </c>
      <c r="D9" s="10">
        <v>5</v>
      </c>
      <c r="E9" s="10">
        <v>5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33</v>
      </c>
      <c r="C10" s="10">
        <v>17</v>
      </c>
      <c r="D10" s="10">
        <v>4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12</v>
      </c>
      <c r="C11" s="10">
        <v>6</v>
      </c>
      <c r="D11" s="10">
        <v>2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5">
      <c r="A12" s="10" t="s">
        <v>37</v>
      </c>
      <c r="B12">
        <v>37</v>
      </c>
      <c r="C12" s="10">
        <v>18</v>
      </c>
      <c r="D12" s="10">
        <v>4</v>
      </c>
      <c r="E12" s="10">
        <v>4</v>
      </c>
      <c r="F12" s="10">
        <v>4</v>
      </c>
      <c r="G12" s="10">
        <v>3</v>
      </c>
      <c r="H12" s="10">
        <v>4</v>
      </c>
    </row>
    <row r="13" spans="1:8" x14ac:dyDescent="0.25">
      <c r="A13" s="10" t="s">
        <v>38</v>
      </c>
      <c r="B13">
        <v>40</v>
      </c>
      <c r="C13" s="10">
        <v>19</v>
      </c>
      <c r="D13" s="10">
        <v>5</v>
      </c>
      <c r="E13" s="10">
        <v>5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35</v>
      </c>
      <c r="C15" s="10">
        <v>18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38</v>
      </c>
      <c r="C16" s="10">
        <v>19</v>
      </c>
      <c r="D16" s="10">
        <v>4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36</v>
      </c>
      <c r="C17" s="10">
        <v>18</v>
      </c>
      <c r="D17" s="10">
        <v>4</v>
      </c>
      <c r="E17" s="10">
        <v>4</v>
      </c>
      <c r="F17" s="10">
        <v>3</v>
      </c>
      <c r="G17" s="10">
        <v>3</v>
      </c>
      <c r="H17" s="10">
        <v>4</v>
      </c>
    </row>
    <row r="18" spans="1:8" x14ac:dyDescent="0.25">
      <c r="A18" s="10" t="s">
        <v>43</v>
      </c>
      <c r="B18">
        <v>20</v>
      </c>
      <c r="C18" s="10">
        <v>9</v>
      </c>
      <c r="D18" s="10">
        <v>2</v>
      </c>
      <c r="E18" s="10">
        <v>2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27</v>
      </c>
      <c r="C19" s="10">
        <v>14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31</v>
      </c>
      <c r="C20" s="10">
        <v>16</v>
      </c>
      <c r="D20" s="10">
        <v>3</v>
      </c>
      <c r="E20" s="10">
        <v>4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34</v>
      </c>
      <c r="C21" s="10">
        <v>16</v>
      </c>
      <c r="D21" s="10">
        <v>4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14</v>
      </c>
      <c r="D22" s="10">
        <v>3</v>
      </c>
      <c r="E22" s="10">
        <v>3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41</v>
      </c>
      <c r="C23" s="10">
        <v>19</v>
      </c>
      <c r="D23" s="10">
        <v>5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38</v>
      </c>
      <c r="C24" s="10">
        <v>19</v>
      </c>
      <c r="D24" s="10">
        <v>4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38</v>
      </c>
      <c r="C26" s="10">
        <v>18</v>
      </c>
      <c r="D26" s="10">
        <v>4</v>
      </c>
      <c r="E26" s="10">
        <v>5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22</v>
      </c>
      <c r="C27" s="10">
        <v>10</v>
      </c>
      <c r="D27" s="10">
        <v>3</v>
      </c>
      <c r="E27" s="10">
        <v>3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8</v>
      </c>
      <c r="C28" s="10">
        <v>3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29</v>
      </c>
      <c r="C29" s="10">
        <v>14</v>
      </c>
      <c r="D29" s="10">
        <v>3</v>
      </c>
      <c r="E29" s="10">
        <v>4</v>
      </c>
      <c r="F29" s="10">
        <v>2</v>
      </c>
      <c r="G29" s="10">
        <v>3</v>
      </c>
      <c r="H29" s="10">
        <v>3</v>
      </c>
    </row>
    <row r="30" spans="1:8" x14ac:dyDescent="0.25">
      <c r="A30" s="10" t="s">
        <v>55</v>
      </c>
      <c r="B30">
        <v>31</v>
      </c>
      <c r="C30" s="10">
        <v>15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41</v>
      </c>
      <c r="C32" s="10">
        <v>20</v>
      </c>
      <c r="D32" s="10">
        <v>5</v>
      </c>
      <c r="E32" s="10">
        <v>5</v>
      </c>
      <c r="F32" s="10">
        <v>3</v>
      </c>
      <c r="G32" s="10">
        <v>4</v>
      </c>
      <c r="H32" s="10">
        <v>4</v>
      </c>
    </row>
    <row r="33" spans="1:8" x14ac:dyDescent="0.25">
      <c r="A33" s="10" t="s">
        <v>58</v>
      </c>
      <c r="B33">
        <v>42</v>
      </c>
      <c r="C33" s="10">
        <v>20</v>
      </c>
      <c r="D33" s="10">
        <v>5</v>
      </c>
      <c r="E33" s="10">
        <v>5</v>
      </c>
      <c r="F33" s="10">
        <v>3</v>
      </c>
      <c r="G33" s="10">
        <v>4</v>
      </c>
      <c r="H33" s="10">
        <v>5</v>
      </c>
    </row>
    <row r="34" spans="1:8" x14ac:dyDescent="0.25">
      <c r="A34" s="10" t="s">
        <v>59</v>
      </c>
      <c r="B34">
        <v>43</v>
      </c>
      <c r="C34" s="10">
        <v>20</v>
      </c>
      <c r="D34" s="10">
        <v>5</v>
      </c>
      <c r="E34" s="10">
        <v>5</v>
      </c>
      <c r="F34" s="10">
        <v>4</v>
      </c>
      <c r="G34" s="10">
        <v>4</v>
      </c>
      <c r="H34" s="10">
        <v>5</v>
      </c>
    </row>
    <row r="35" spans="1:8" x14ac:dyDescent="0.25">
      <c r="A35" s="10" t="s">
        <v>60</v>
      </c>
      <c r="B35">
        <v>38</v>
      </c>
      <c r="C35" s="10">
        <v>19</v>
      </c>
      <c r="D35" s="10">
        <v>4</v>
      </c>
      <c r="E35" s="10">
        <v>5</v>
      </c>
      <c r="F35" s="10">
        <v>3</v>
      </c>
      <c r="G35" s="10">
        <v>3</v>
      </c>
      <c r="H35" s="10">
        <v>4</v>
      </c>
    </row>
    <row r="36" spans="1:8" x14ac:dyDescent="0.25">
      <c r="A36" s="10" t="s">
        <v>61</v>
      </c>
      <c r="B36">
        <v>36</v>
      </c>
      <c r="C36" s="10">
        <v>18</v>
      </c>
      <c r="D36" s="10">
        <v>4</v>
      </c>
      <c r="E36" s="10">
        <v>4</v>
      </c>
      <c r="F36" s="10">
        <v>3</v>
      </c>
      <c r="G36" s="10">
        <v>3</v>
      </c>
      <c r="H36" s="10">
        <v>4</v>
      </c>
    </row>
    <row r="37" spans="1:8" x14ac:dyDescent="0.25">
      <c r="A37" s="10" t="s">
        <v>62</v>
      </c>
      <c r="B37">
        <v>39</v>
      </c>
      <c r="C37" s="10">
        <v>19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41</v>
      </c>
      <c r="C38" s="10">
        <v>20</v>
      </c>
      <c r="D38" s="10">
        <v>5</v>
      </c>
      <c r="E38" s="10">
        <v>5</v>
      </c>
      <c r="F38" s="10">
        <v>3</v>
      </c>
      <c r="G38" s="10">
        <v>4</v>
      </c>
      <c r="H38" s="10">
        <v>4</v>
      </c>
    </row>
    <row r="39" spans="1:8" x14ac:dyDescent="0.25">
      <c r="A39" s="10" t="s">
        <v>64</v>
      </c>
      <c r="B39">
        <v>33</v>
      </c>
      <c r="C39" s="10">
        <v>17</v>
      </c>
      <c r="D39" s="10">
        <v>4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38</v>
      </c>
      <c r="C40" s="10">
        <v>18</v>
      </c>
      <c r="D40" s="10">
        <v>4</v>
      </c>
      <c r="E40" s="10">
        <v>4</v>
      </c>
      <c r="F40" s="10">
        <v>4</v>
      </c>
      <c r="G40" s="10">
        <v>4</v>
      </c>
      <c r="H40" s="10">
        <v>4</v>
      </c>
    </row>
    <row r="41" spans="1:8" x14ac:dyDescent="0.25">
      <c r="A41" s="10" t="s">
        <v>66</v>
      </c>
      <c r="B41">
        <v>39</v>
      </c>
      <c r="C41" s="10">
        <v>19</v>
      </c>
      <c r="D41" s="10">
        <v>4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38</v>
      </c>
      <c r="C42" s="10">
        <v>18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</row>
    <row r="43" spans="1:8" x14ac:dyDescent="0.25">
      <c r="A43" s="10" t="s">
        <v>68</v>
      </c>
      <c r="B43">
        <v>40</v>
      </c>
      <c r="C43" s="10">
        <v>20</v>
      </c>
      <c r="D43" s="10">
        <v>5</v>
      </c>
      <c r="E43" s="10">
        <v>4</v>
      </c>
      <c r="F43" s="10">
        <v>3</v>
      </c>
      <c r="G43" s="10">
        <v>4</v>
      </c>
      <c r="H43" s="10">
        <v>4</v>
      </c>
    </row>
    <row r="44" spans="1:8" x14ac:dyDescent="0.25">
      <c r="A44" s="10" t="s">
        <v>69</v>
      </c>
      <c r="B44">
        <v>34</v>
      </c>
      <c r="C44" s="10">
        <v>16</v>
      </c>
      <c r="D44" s="10">
        <v>4</v>
      </c>
      <c r="E44" s="10">
        <v>4</v>
      </c>
      <c r="F44" s="10">
        <v>3</v>
      </c>
      <c r="G44" s="10">
        <v>3</v>
      </c>
      <c r="H44" s="10">
        <v>4</v>
      </c>
    </row>
    <row r="45" spans="1:8" x14ac:dyDescent="0.25">
      <c r="A45" s="10" t="s">
        <v>70</v>
      </c>
      <c r="B45">
        <v>32</v>
      </c>
      <c r="C45" s="10">
        <v>15</v>
      </c>
      <c r="D45" s="10">
        <v>4</v>
      </c>
      <c r="E45" s="10">
        <v>4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32</v>
      </c>
      <c r="C46" s="10">
        <v>15</v>
      </c>
      <c r="D46" s="10">
        <v>4</v>
      </c>
      <c r="E46" s="10">
        <v>4</v>
      </c>
      <c r="F46" s="10">
        <v>3</v>
      </c>
      <c r="G46" s="10">
        <v>3</v>
      </c>
      <c r="H4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7 2 p X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v a l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2 p X W b T i 7 Q D Y A Q A A W A 8 A A B M A H A B G b 3 J t d W x h c y 9 T Z W N 0 a W 9 u M S 5 t I K I Y A C i g F A A A A A A A A A A A A A A A A A A A A A A A A A A A A O 3 U 0 U v b Q B g A 8 P d A / 4 c j v r S Q h a T W w j b y 1 D j w Y c K w P p k 9 d O 3 N B Z M 7 y V 1 H i / j g Y L V W B h t b O 7 Z I Y W 8 W h 6 L I O h T 9 a 3 p H 8 l / s J F R b M J T i W P e Q v C T 5 L p f v u / z y H Y F l a m M E V q K z / l S S y J u S B y t g T g 4 7 p + x D P + i 1 W b P x i P v X 7 L g 5 u N y R g Q E c S F M S E M f g u s E v P o p I g b x V T V y u u h D R 9 D P b g W o B I y p u S F o 2 n 1 i r B H r E e m 5 v Q M u E Z I P i T Y s d 7 L O T o 8 H V A e / s 8 v Z v / v k 7 / / I r 9 B t B c 5 c f f g s O L 6 3 7 8 6 u 0 R u W M s m Z C x 3 Z t C j 1 D V m Q F F L B T d R E x c g p Y R G V c s d G 6 k V / Q N F 0 B L 6 q Y w h V a d 6 B x d 6 k u Y w R f Z p R o H a x / F h y 3 u H 8 e / u i y 7 r 5 Y U L H 0 S j x U 9 E q I v M a e G 7 2 + W N + E J B 0 t W t n a k q O o L t J T M Q I o r N F t B Q z j W R F f Q j S f U 2 / m j Q z M x 0 z I j c W 3 M y n J R v f W F 6 v E W n u h / z 5 o / Z y R 0 m 3 + R G l c S c t q + v j / 3 P 3 K d v Z 4 / 9 P 0 U o W h l A l d P I V U l N m K L y V B m 4 D 2 g P b 6 2 2 h J p 0 3 d a S C d z c w e L u m 2 O D h d y / 0 v W 2 R s K Q n a B L Q Z b p G x p S R o A i 0 l p U b Y H m v z Y 9 8 q f H c a 9 H q h f / L v 2 W J L S d g m s s 2 w 2 2 J L S d g E 2 x 9 Q S w E C L Q A U A A I A C A D v a l d Z S b 4 w 6 a Y A A A D 2 A A A A E g A A A A A A A A A A A A A A A A A A A A A A Q 2 9 u Z m l n L 1 B h Y 2 t h Z 2 U u e G 1 s U E s B A i 0 A F A A C A A g A 7 2 p X W V N y O C y b A A A A 4 Q A A A B M A A A A A A A A A A A A A A A A A 8 g A A A F t D b 2 5 0 Z W 5 0 X 1 R 5 c G V z X S 5 4 b W x Q S w E C L Q A U A A I A C A D v a l d Z t O L t A N g B A A B Y D w A A E w A A A A A A A A A A A A A A A A D a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k l O D I l Q j E l R T g l Q T k l Q T k l R T k l O U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D I 5 N T g 0 O C 0 z Z T N m L T Q y M z k t Y W Y z Y S 1 k Z D h k Y z V l M T F l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M D P p l r H l j b f o q Z X l i I Z f 6 Y K x 6 K m p 6 Z u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1 O j I z O j A 0 L j E 0 O T M y M D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M D P p l r H l j b f o q Z X l i I Y t 6 Y K x 6 K m p 6 Z u v L 0 F 1 d G 9 S Z W 1 v d m V k Q 2 9 s d W 1 u c z E u e 0 N v b H V t b j E s M H 0 m c X V v d D s s J n F 1 b 3 Q 7 U 2 V j d G l v b j E v M D k w M + m W s e W N t + i p l e W I h i 3 p g r H o q a n p m 6 8 v Q X V 0 b 1 J l b W 9 2 Z W R D b 2 x 1 b W 5 z M S 5 7 Q 2 9 s d W 1 u M i w x f S Z x d W 9 0 O y w m c X V v d D t T Z W N 0 a W 9 u M S 8 w O T A z 6 Z a x 5 Y 2 3 6 K m V 5 Y i G L e m C s e i p q e m b r y 9 B d X R v U m V t b 3 Z l Z E N v b H V t b n M x L n t D b 2 x 1 b W 4 z L D J 9 J n F 1 b 3 Q 7 L C Z x d W 9 0 O 1 N l Y 3 R p b 2 4 x L z A 5 M D P p l r H l j b f o q Z X l i I Y t 6 Y K x 6 K m p 6 Z u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k w M + m W s e W N t + i p l e W I h i 3 p g r H o q a n p m 6 8 v Q X V 0 b 1 J l b W 9 2 Z W R D b 2 x 1 b W 5 z M S 5 7 Q 2 9 s d W 1 u M S w w f S Z x d W 9 0 O y w m c X V v d D t T Z W N 0 a W 9 u M S 8 w O T A z 6 Z a x 5 Y 2 3 6 K m V 5 Y i G L e m C s e i p q e m b r y 9 B d X R v U m V t b 3 Z l Z E N v b H V t b n M x L n t D b 2 x 1 b W 4 y L D F 9 J n F 1 b 3 Q 7 L C Z x d W 9 0 O 1 N l Y 3 R p b 2 4 x L z A 5 M D P p l r H l j b f o q Z X l i I Y t 6 Y K x 6 K m p 6 Z u v L 0 F 1 d G 9 S Z W 1 v d m V k Q 2 9 s d W 1 u c z E u e 0 N v b H V t b j M s M n 0 m c X V v d D s s J n F 1 b 3 Q 7 U 2 V j d G l v b j E v M D k w M + m W s e W N t + i p l e W I h i 3 p g r H o q a n p m 6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k l O D I l Q j E l R T g l Q T k l Q T k l R T k l O U I l Q U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k l O D I l Q j E l R T g l Q T k l Q T k l R T k l O U I l Q U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Q 4 Z j Q z M C 1 h O D J k L T R m N T c t O W U 4 N S 1 i Z G M w Z m N h N m J m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M D P p l r H l j b f o q Z X l i I Z f 5 Y q J 6 Z u F 6 I q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1 O j I z O j M w L j k x N D I 2 N T N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M D P p l r H l j b f o q Z X l i I Y t 5 Y q J 6 Z u F 6 I q s L 0 F 1 d G 9 S Z W 1 v d m V k Q 2 9 s d W 1 u c z E u e 0 N v b H V t b j E s M H 0 m c X V v d D s s J n F 1 b 3 Q 7 U 2 V j d G l v b j E v M D k w M + m W s e W N t + i p l e W I h i 3 l i o n p m 4 X o i q w v Q X V 0 b 1 J l b W 9 2 Z W R D b 2 x 1 b W 5 z M S 5 7 Q 2 9 s d W 1 u M i w x f S Z x d W 9 0 O y w m c X V v d D t T Z W N 0 a W 9 u M S 8 w O T A z 6 Z a x 5 Y 2 3 6 K m V 5 Y i G L e W K i e m b h e i K r C 9 B d X R v U m V t b 3 Z l Z E N v b H V t b n M x L n t D b 2 x 1 b W 4 z L D J 9 J n F 1 b 3 Q 7 L C Z x d W 9 0 O 1 N l Y 3 R p b 2 4 x L z A 5 M D P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k w M + m W s e W N t + i p l e W I h i 3 l i o n p m 4 X o i q w v Q X V 0 b 1 J l b W 9 2 Z W R D b 2 x 1 b W 5 z M S 5 7 Q 2 9 s d W 1 u M S w w f S Z x d W 9 0 O y w m c X V v d D t T Z W N 0 a W 9 u M S 8 w O T A z 6 Z a x 5 Y 2 3 6 K m V 5 Y i G L e W K i e m b h e i K r C 9 B d X R v U m V t b 3 Z l Z E N v b H V t b n M x L n t D b 2 x 1 b W 4 y L D F 9 J n F 1 b 3 Q 7 L C Z x d W 9 0 O 1 N l Y 3 R p b 2 4 x L z A 5 M D P p l r H l j b f o q Z X l i I Y t 5 Y q J 6 Z u F 6 I q s L 0 F 1 d G 9 S Z W 1 v d m V k Q 2 9 s d W 1 u c z E u e 0 N v b H V t b j M s M n 0 m c X V v d D s s J n F 1 b 3 Q 7 U 2 V j d G l v b j E v M D k w M +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w M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/ P 8 A K D l x h P q I 5 Z Y 4 g D B e 8 A A A A A A g A A A A A A E G Y A A A A B A A A g A A A A x L 4 H C g h y b + f I W 0 n y / 4 k F j f O Z m N 5 n l l 9 F / h 6 g Q m V q 2 X U A A A A A D o A A A A A C A A A g A A A A P 6 T g W W 8 3 9 l U 1 P E J t 2 9 M M x a L s k x f p Q 7 Y k n 1 8 1 M M A Q x z p Q A A A A R l w 6 k c s 7 2 b B 0 w P h 9 h A G d 7 R U u v c A + 0 e A d V n O 5 H s i X s f d 1 q m v q m c Z X K a D J U d J R f Y O B N u 5 U g P 4 l u e s D Z L R K Q b 7 R v V + B J F 0 X r b e / p R O J C 6 D n V l R A A A A A J l d d t c S U n C 5 j r G E h u Z a y 8 n i s T C d t B y P U k K K d H J 5 m b 5 w g N r D a g e B p r t x F A G O 5 N + O X a O 3 C P n J f A N W k Y 5 O j e s j b j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0903閱卷評分-邱詩雯</vt:lpstr>
      <vt:lpstr>0903閱卷評分-劉雅芬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2024-10-23T13:16:41Z</dcterms:modified>
</cp:coreProperties>
</file>