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26\"/>
    </mc:Choice>
  </mc:AlternateContent>
  <xr:revisionPtr revIDLastSave="0" documentId="13_ncr:1_{10A32AF6-C3EE-4236-9A4D-684BA56C26B3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904閱卷評分-林偉淑" sheetId="10" r:id="rId4"/>
    <sheet name="0904閱卷評分-劉幸怡" sheetId="11" r:id="rId5"/>
  </sheets>
  <definedNames>
    <definedName name="外部資料_1" localSheetId="2" hidden="1">'閱卷評分-Teacher2'!$A$1:$D$28</definedName>
    <definedName name="外部資料_2" localSheetId="3" hidden="1">'0904閱卷評分-林偉淑'!$A$1:$D$28</definedName>
    <definedName name="外部資料_2" localSheetId="1" hidden="1">'閱卷評分-Teacher1'!$A$1:$D$28</definedName>
    <definedName name="外部資料_3" localSheetId="4" hidden="1">'0904閱卷評分-劉幸怡'!$A$1:$D$28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E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20" i="1" s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G27" i="1" l="1"/>
  <c r="E28" i="1"/>
  <c r="G28" i="1"/>
  <c r="G17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221A38E0-2AEF-4483-A53C-7BB83063DF73}" keepAlive="1" name="查詢 - 0904閱卷評分-林偉淑" description="與活頁簿中 '0904閱卷評分-林偉淑' 查詢的連接。" type="5" refreshedVersion="8" background="1" saveData="1">
    <dbPr connection="Provider=Microsoft.Mashup.OleDb.1;Data Source=$Workbook$;Location=0904閱卷評分-林偉淑;Extended Properties=&quot;&quot;" command="SELECT * FROM [0904閱卷評分-林偉淑]"/>
  </connection>
  <connection id="7" xr16:uid="{581E22EA-B3DA-4A39-A827-9423D8719B42}" keepAlive="1" name="查詢 - 0904閱卷評分-劉幸怡" description="與活頁簿中 '0904閱卷評分-劉幸怡' 查詢的連接。" type="5" refreshedVersion="8" background="1" saveData="1">
    <dbPr connection="Provider=Microsoft.Mashup.OleDb.1;Data Source=$Workbook$;Location=0904閱卷評分-劉幸怡;Extended Properties=&quot;&quot;" command="SELECT * FROM [0904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<sst xmlns="http://schemas.openxmlformats.org/spreadsheetml/2006/main" count="187" uniqueCount="55">
  <si>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</si>
  <si>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</si>
  <si>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</si>
  <si>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</si>
  <si>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</si>
  <si>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</si>
  <si>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</si>
  <si>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</si>
  <si>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</si>
  <si>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</si>
  <si>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</si>
  <si>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</si>
  <si>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</si>
  <si>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</si>
  <si>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</si>
  <si>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</si>
  <si>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</si>
  <si>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</si>
  <si>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</si>
  <si>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</si>
  <si>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</si>
  <si>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</si>
  <si>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</si>
  <si>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</si>
  <si>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</si>
  <si>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</si>
  <si>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</si>
  <si>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09-04-110005</t>
  </si>
  <si>
    <t>09-04-110007</t>
  </si>
  <si>
    <t>09-04-110015</t>
  </si>
  <si>
    <t>09-04-110026</t>
  </si>
  <si>
    <t>09-04-110054</t>
  </si>
  <si>
    <t>09-04-110060</t>
  </si>
  <si>
    <t>09-04-110079</t>
  </si>
  <si>
    <t>09-04-110084</t>
  </si>
  <si>
    <t>09-04-110090</t>
  </si>
  <si>
    <t>09-04-110116</t>
  </si>
  <si>
    <t>09-04-110119</t>
  </si>
  <si>
    <t>09-04-110131</t>
  </si>
  <si>
    <t>09-04-110150</t>
  </si>
  <si>
    <t>09-04-110152</t>
  </si>
  <si>
    <t>09-04-110156</t>
  </si>
  <si>
    <t>09-04-110166</t>
  </si>
  <si>
    <t>09-04-110177</t>
  </si>
  <si>
    <t>09-04-110198</t>
  </si>
  <si>
    <t>09-04-110210</t>
  </si>
  <si>
    <t>09-04-110212</t>
  </si>
  <si>
    <t>09-04-110224</t>
  </si>
  <si>
    <t>09-04-110226</t>
  </si>
  <si>
    <t>09-04-110227</t>
  </si>
  <si>
    <t>09-04-110231</t>
  </si>
  <si>
    <t>09-04-110232</t>
  </si>
  <si>
    <t>09-04-110235</t>
  </si>
  <si>
    <t>09-04-110688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</si>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</sst>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2DDB7648-1418-4EC7-A944-5A066CA9B70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DAC5A587-BF8E-4C90-924A-78E458DD2D0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28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28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1BD690-B004-4D19-9B9E-95AB48505063}" name="_0904閱卷評分_林偉淑" displayName="_0904閱卷評分_林偉淑" ref="A1:H28" tableType="queryTable" totalsRowShown="0">
  <autoFilter ref="A1:H28" xr:uid="{1C1BD690-B004-4D19-9B9E-95AB48505063}"/>
  <tableColumns count="8">
    <tableColumn id="1" xr3:uid="{4D735FFF-CAA0-4764-9558-9CE699B3193C}" uniqueName="1" name="Column1" queryTableFieldId="1" dataDxfId="14"/>
    <tableColumn id="2" xr3:uid="{231EA6B6-666B-4316-B944-30AE7335E979}" uniqueName="2" name="Column2" queryTableFieldId="2"/>
    <tableColumn id="3" xr3:uid="{5A689073-97A3-423B-BD9D-591CC04A360E}" uniqueName="3" name="Column3" queryTableFieldId="3" dataDxfId="13"/>
    <tableColumn id="4" xr3:uid="{3BC923A8-0BB4-46C7-AEE3-86A3EED34EDA}" uniqueName="4" name="Column4" queryTableFieldId="4" dataDxfId="12"/>
    <tableColumn id="5" xr3:uid="{0E77315F-8CA1-4E41-B0C2-7512D463D98B}" uniqueName="5" name="Column5" queryTableFieldId="5" dataDxfId="11"/>
    <tableColumn id="6" xr3:uid="{53164312-87AB-44A0-9D5F-75E239B19AC8}" uniqueName="6" name="Column6" queryTableFieldId="6" dataDxfId="10"/>
    <tableColumn id="7" xr3:uid="{68D48374-99EF-4161-B1BA-52E37321FCF9}" uniqueName="7" name="Column7" queryTableFieldId="7" dataDxfId="9"/>
    <tableColumn id="8" xr3:uid="{FDAA45E4-A3A5-45ED-A9A6-93729BC6AFEA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830CBD-F02E-44A4-A841-8EFCDB879597}" name="_0904閱卷評分_劉幸怡" displayName="_0904閱卷評分_劉幸怡" ref="A1:H28" tableType="queryTable" totalsRowShown="0">
  <autoFilter ref="A1:H28" xr:uid="{45830CBD-F02E-44A4-A841-8EFCDB879597}"/>
  <tableColumns count="8">
    <tableColumn id="1" xr3:uid="{E1C21E94-1DAA-4E50-94CE-1F0D50047111}" uniqueName="1" name="Column1" queryTableFieldId="1" dataDxfId="7"/>
    <tableColumn id="2" xr3:uid="{A830BAA0-6172-490C-86C7-05859EAD889D}" uniqueName="2" name="Column2" queryTableFieldId="2"/>
    <tableColumn id="3" xr3:uid="{6391639D-5C54-464A-8FC4-4137C66A1723}" uniqueName="3" name="Column3" queryTableFieldId="3" dataDxfId="6"/>
    <tableColumn id="4" xr3:uid="{671BBF64-D36F-490C-846E-66578E2C428C}" uniqueName="4" name="Column4" queryTableFieldId="4" dataDxfId="5"/>
    <tableColumn id="5" xr3:uid="{91D6117F-67CF-4A44-95B1-ECC7E0BAC9FD}" uniqueName="5" name="Column5" queryTableFieldId="5" dataDxfId="4"/>
    <tableColumn id="6" xr3:uid="{2E762628-17BD-42B7-8956-E7B3ABD55A36}" uniqueName="6" name="Column6" queryTableFieldId="6" dataDxfId="3"/>
    <tableColumn id="7" xr3:uid="{D49E5175-396A-4737-953F-FAE7CA16B685}" uniqueName="7" name="Column7" queryTableFieldId="7" dataDxfId="2"/>
    <tableColumn id="8" xr3:uid="{2E505BAF-1BBA-4CB7-9DD3-273C18408A0C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28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54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1112</v>
      </c>
      <c r="B2" t="s">
        <v>27</v>
      </c>
      <c r="C2">
        <f t="shared" ref="C2:C28" si="0">VLOOKUP($B2,閱卷評分_Teacher1,3,FALSE)</f>
        <v>11</v>
      </c>
      <c r="D2">
        <f t="shared" ref="D2:D28" si="1">VLOOKUP($B2,閱卷評分_Teacher2,3,FALSE)</f>
        <v>9</v>
      </c>
      <c r="E2">
        <f>ABS(C2-D2)</f>
        <v>2</v>
      </c>
      <c r="G2" s="6">
        <f>IF(F2&gt;0,((C2+D2)*0.5+F2*2)/3,(C2+D2)/2)</f>
        <v>10</v>
      </c>
      <c r="H2">
        <f t="shared" ref="H2:H28" si="2">VLOOKUP($B2,閱卷評分_Teacher1,4,FALSE)</f>
        <v>2</v>
      </c>
      <c r="I2">
        <f t="shared" ref="I2:I28" si="3">VLOOKUP($B2,閱卷評分_Teacher1,5,FALSE)</f>
        <v>3</v>
      </c>
      <c r="J2">
        <f t="shared" ref="J2:J28" si="4">VLOOKUP($B2,閱卷評分_Teacher1,6,FALSE)</f>
        <v>2</v>
      </c>
      <c r="K2">
        <f t="shared" ref="K2:K28" si="5">VLOOKUP($B2,閱卷評分_Teacher1,7,FALSE)</f>
        <v>3</v>
      </c>
      <c r="L2">
        <f t="shared" ref="L2:L28" si="6">VLOOKUP($B2,閱卷評分_Teacher1,8,FALSE)</f>
        <v>2</v>
      </c>
      <c r="M2">
        <f t="shared" ref="M2:M28" si="7">VLOOKUP($B2,閱卷評分_Teacher2,4,FALSE)</f>
        <v>2</v>
      </c>
      <c r="N2">
        <f t="shared" ref="N2:N28" si="8">VLOOKUP($B2,閱卷評分_Teacher2,5,FALSE)</f>
        <v>2</v>
      </c>
      <c r="O2">
        <f t="shared" ref="O2:O28" si="9">VLOOKUP($B2,閱卷評分_Teacher2,6,FALSE)</f>
        <v>3</v>
      </c>
      <c r="P2">
        <f t="shared" ref="P2:P28" si="10">VLOOKUP($B2,閱卷評分_Teacher2,7,FALSE)</f>
        <v>2</v>
      </c>
      <c r="Q2">
        <f t="shared" ref="Q2:Q28" si="11">VLOOKUP($B2,閱卷評分_Teacher2,8,FALSE)</f>
        <v>2</v>
      </c>
      <c r="R2" s="8">
        <f>COUNTIF(E:E,"&gt;7")</f>
        <v>0</v>
      </c>
      <c r="S2" s="8">
        <f>COUNTA(B:B)-1</f>
        <v>27</v>
      </c>
      <c r="T2" s="9">
        <f>R2/S2</f>
        <v>0</v>
      </c>
    </row>
    <row r="3" spans="1:20" x14ac:dyDescent="0.25">
      <c r="A3">
        <v>1122</v>
      </c>
      <c r="B3" t="s">
        <v>28</v>
      </c>
      <c r="C3">
        <f t="shared" si="0"/>
        <v>18</v>
      </c>
      <c r="D3">
        <f t="shared" si="1"/>
        <v>14</v>
      </c>
      <c r="E3">
        <f t="shared" ref="E3:E26" si="12">ABS(C3-D3)</f>
        <v>4</v>
      </c>
      <c r="G3" s="6">
        <f t="shared" ref="G3:G26" si="13">IF(F3&gt;0,((C3+D3)*0.5+F3*2)/3,(C3+D3)/2)</f>
        <v>16</v>
      </c>
      <c r="H3">
        <f t="shared" si="2"/>
        <v>3</v>
      </c>
      <c r="I3">
        <f t="shared" si="3"/>
        <v>4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3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2</v>
      </c>
    </row>
    <row r="4" spans="1:20" x14ac:dyDescent="0.25">
      <c r="A4">
        <v>1131</v>
      </c>
      <c r="B4" t="s">
        <v>29</v>
      </c>
      <c r="C4">
        <f t="shared" si="0"/>
        <v>20</v>
      </c>
      <c r="D4">
        <f t="shared" si="1"/>
        <v>14</v>
      </c>
      <c r="E4">
        <f t="shared" si="12"/>
        <v>6</v>
      </c>
      <c r="G4" s="6">
        <f t="shared" si="13"/>
        <v>17</v>
      </c>
      <c r="H4">
        <f t="shared" si="2"/>
        <v>4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4</v>
      </c>
      <c r="M4">
        <f t="shared" si="7"/>
        <v>3</v>
      </c>
      <c r="N4">
        <f t="shared" si="8"/>
        <v>4</v>
      </c>
      <c r="O4">
        <f t="shared" si="9"/>
        <v>4</v>
      </c>
      <c r="P4">
        <f t="shared" si="10"/>
        <v>3</v>
      </c>
      <c r="Q4">
        <f t="shared" si="11"/>
        <v>2</v>
      </c>
    </row>
    <row r="5" spans="1:20" x14ac:dyDescent="0.25">
      <c r="A5">
        <v>1091</v>
      </c>
      <c r="B5" t="s">
        <v>30</v>
      </c>
      <c r="C5">
        <f t="shared" si="0"/>
        <v>17</v>
      </c>
      <c r="D5">
        <f t="shared" si="1"/>
        <v>10</v>
      </c>
      <c r="E5">
        <f t="shared" si="12"/>
        <v>7</v>
      </c>
      <c r="G5" s="6">
        <f t="shared" si="13"/>
        <v>13.5</v>
      </c>
      <c r="H5">
        <f t="shared" si="2"/>
        <v>3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2</v>
      </c>
      <c r="N5">
        <f t="shared" si="8"/>
        <v>3</v>
      </c>
      <c r="O5">
        <f t="shared" si="9"/>
        <v>4</v>
      </c>
      <c r="P5">
        <f t="shared" si="10"/>
        <v>3</v>
      </c>
      <c r="Q5">
        <f t="shared" si="11"/>
        <v>2</v>
      </c>
    </row>
    <row r="6" spans="1:20" x14ac:dyDescent="0.25">
      <c r="A6">
        <v>1072</v>
      </c>
      <c r="B6" t="s">
        <v>31</v>
      </c>
      <c r="C6">
        <f t="shared" si="0"/>
        <v>15</v>
      </c>
      <c r="D6">
        <f t="shared" si="1"/>
        <v>18</v>
      </c>
      <c r="E6">
        <f t="shared" si="12"/>
        <v>3</v>
      </c>
      <c r="G6" s="6">
        <f t="shared" si="13"/>
        <v>16.5</v>
      </c>
      <c r="H6">
        <f t="shared" si="2"/>
        <v>2</v>
      </c>
      <c r="I6">
        <f t="shared" si="3"/>
        <v>3</v>
      </c>
      <c r="J6">
        <f t="shared" si="4"/>
        <v>3</v>
      </c>
      <c r="K6">
        <f t="shared" si="5"/>
        <v>3</v>
      </c>
      <c r="L6">
        <f t="shared" si="6"/>
        <v>2</v>
      </c>
      <c r="M6">
        <f t="shared" si="7"/>
        <v>4</v>
      </c>
      <c r="N6">
        <f t="shared" si="8"/>
        <v>4</v>
      </c>
      <c r="O6">
        <f t="shared" si="9"/>
        <v>4</v>
      </c>
      <c r="P6">
        <f t="shared" si="10"/>
        <v>4</v>
      </c>
      <c r="Q6">
        <f t="shared" si="11"/>
        <v>4</v>
      </c>
    </row>
    <row r="7" spans="1:20" x14ac:dyDescent="0.25">
      <c r="A7">
        <v>1081</v>
      </c>
      <c r="B7" t="s">
        <v>32</v>
      </c>
      <c r="C7">
        <f t="shared" si="0"/>
        <v>14</v>
      </c>
      <c r="D7">
        <f t="shared" si="1"/>
        <v>12</v>
      </c>
      <c r="E7">
        <f t="shared" si="12"/>
        <v>2</v>
      </c>
      <c r="G7" s="6">
        <f t="shared" si="13"/>
        <v>13</v>
      </c>
      <c r="H7">
        <f t="shared" si="2"/>
        <v>3</v>
      </c>
      <c r="I7">
        <f t="shared" si="3"/>
        <v>3</v>
      </c>
      <c r="J7">
        <f t="shared" si="4"/>
        <v>3</v>
      </c>
      <c r="K7">
        <f t="shared" si="5"/>
        <v>3</v>
      </c>
      <c r="L7">
        <f t="shared" si="6"/>
        <v>3</v>
      </c>
      <c r="M7">
        <f t="shared" si="7"/>
        <v>2</v>
      </c>
      <c r="N7">
        <f t="shared" si="8"/>
        <v>3</v>
      </c>
      <c r="O7">
        <f t="shared" si="9"/>
        <v>3</v>
      </c>
      <c r="P7">
        <f t="shared" si="10"/>
        <v>3</v>
      </c>
      <c r="Q7">
        <f t="shared" si="11"/>
        <v>2</v>
      </c>
    </row>
    <row r="8" spans="1:20" x14ac:dyDescent="0.25">
      <c r="A8">
        <v>1092</v>
      </c>
      <c r="B8" t="s">
        <v>33</v>
      </c>
      <c r="C8">
        <f t="shared" si="0"/>
        <v>17</v>
      </c>
      <c r="D8">
        <f t="shared" si="1"/>
        <v>17</v>
      </c>
      <c r="E8">
        <f t="shared" si="12"/>
        <v>0</v>
      </c>
      <c r="G8" s="6">
        <f t="shared" si="13"/>
        <v>17</v>
      </c>
      <c r="H8">
        <f t="shared" si="2"/>
        <v>3</v>
      </c>
      <c r="I8">
        <f t="shared" si="3"/>
        <v>3</v>
      </c>
      <c r="J8">
        <f t="shared" si="4"/>
        <v>4</v>
      </c>
      <c r="K8">
        <f t="shared" si="5"/>
        <v>4</v>
      </c>
      <c r="L8">
        <f t="shared" si="6"/>
        <v>3</v>
      </c>
      <c r="M8">
        <f t="shared" si="7"/>
        <v>4</v>
      </c>
      <c r="N8">
        <f t="shared" si="8"/>
        <v>4</v>
      </c>
      <c r="O8">
        <f t="shared" si="9"/>
        <v>4</v>
      </c>
      <c r="P8">
        <f t="shared" si="10"/>
        <v>3</v>
      </c>
      <c r="Q8">
        <f t="shared" si="11"/>
        <v>3</v>
      </c>
    </row>
    <row r="9" spans="1:20" x14ac:dyDescent="0.25">
      <c r="A9">
        <v>1122</v>
      </c>
      <c r="B9" t="s">
        <v>34</v>
      </c>
      <c r="C9">
        <f t="shared" si="0"/>
        <v>17</v>
      </c>
      <c r="D9">
        <f t="shared" si="1"/>
        <v>13</v>
      </c>
      <c r="E9">
        <f t="shared" si="12"/>
        <v>4</v>
      </c>
      <c r="G9" s="6">
        <f t="shared" si="13"/>
        <v>15</v>
      </c>
      <c r="H9">
        <f t="shared" si="2"/>
        <v>4</v>
      </c>
      <c r="I9">
        <f t="shared" si="3"/>
        <v>3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4</v>
      </c>
      <c r="N9">
        <f t="shared" si="8"/>
        <v>3</v>
      </c>
      <c r="O9">
        <f t="shared" si="9"/>
        <v>4</v>
      </c>
      <c r="P9">
        <f t="shared" si="10"/>
        <v>3</v>
      </c>
      <c r="Q9">
        <f t="shared" si="11"/>
        <v>3</v>
      </c>
    </row>
    <row r="10" spans="1:20" x14ac:dyDescent="0.25">
      <c r="A10">
        <v>1071</v>
      </c>
      <c r="B10" t="s">
        <v>35</v>
      </c>
      <c r="C10">
        <f t="shared" si="0"/>
        <v>16</v>
      </c>
      <c r="D10">
        <f t="shared" si="1"/>
        <v>20</v>
      </c>
      <c r="E10">
        <f t="shared" si="12"/>
        <v>4</v>
      </c>
      <c r="G10" s="6">
        <f t="shared" si="13"/>
        <v>18</v>
      </c>
      <c r="H10">
        <f t="shared" si="2"/>
        <v>3</v>
      </c>
      <c r="I10">
        <f t="shared" si="3"/>
        <v>4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4</v>
      </c>
      <c r="N10">
        <f t="shared" si="8"/>
        <v>4</v>
      </c>
      <c r="O10">
        <f t="shared" si="9"/>
        <v>5</v>
      </c>
      <c r="P10">
        <f t="shared" si="10"/>
        <v>4</v>
      </c>
      <c r="Q10">
        <f t="shared" si="11"/>
        <v>4</v>
      </c>
    </row>
    <row r="11" spans="1:20" x14ac:dyDescent="0.25">
      <c r="A11">
        <v>1121</v>
      </c>
      <c r="B11" t="s">
        <v>36</v>
      </c>
      <c r="C11">
        <f t="shared" si="0"/>
        <v>17</v>
      </c>
      <c r="D11">
        <f t="shared" si="1"/>
        <v>12</v>
      </c>
      <c r="E11">
        <f t="shared" si="12"/>
        <v>5</v>
      </c>
      <c r="G11" s="6">
        <f t="shared" si="13"/>
        <v>14.5</v>
      </c>
      <c r="H11">
        <f t="shared" si="2"/>
        <v>3</v>
      </c>
      <c r="I11">
        <f t="shared" si="3"/>
        <v>4</v>
      </c>
      <c r="J11">
        <f t="shared" si="4"/>
        <v>3</v>
      </c>
      <c r="K11">
        <f t="shared" si="5"/>
        <v>4</v>
      </c>
      <c r="L11">
        <f t="shared" si="6"/>
        <v>3</v>
      </c>
      <c r="M11">
        <f t="shared" si="7"/>
        <v>3</v>
      </c>
      <c r="N11">
        <f t="shared" si="8"/>
        <v>3</v>
      </c>
      <c r="O11">
        <f t="shared" si="9"/>
        <v>3</v>
      </c>
      <c r="P11">
        <f t="shared" si="10"/>
        <v>3</v>
      </c>
      <c r="Q11">
        <f t="shared" si="11"/>
        <v>2</v>
      </c>
    </row>
    <row r="12" spans="1:20" x14ac:dyDescent="0.25">
      <c r="A12">
        <v>1082</v>
      </c>
      <c r="B12" t="s">
        <v>37</v>
      </c>
      <c r="C12">
        <f t="shared" si="0"/>
        <v>18</v>
      </c>
      <c r="D12">
        <f t="shared" si="1"/>
        <v>13</v>
      </c>
      <c r="E12">
        <f t="shared" si="12"/>
        <v>5</v>
      </c>
      <c r="G12" s="6">
        <f t="shared" si="13"/>
        <v>15.5</v>
      </c>
      <c r="H12">
        <f t="shared" si="2"/>
        <v>4</v>
      </c>
      <c r="I12">
        <f t="shared" si="3"/>
        <v>4</v>
      </c>
      <c r="J12">
        <f t="shared" si="4"/>
        <v>3</v>
      </c>
      <c r="K12">
        <f t="shared" si="5"/>
        <v>3</v>
      </c>
      <c r="L12">
        <f t="shared" si="6"/>
        <v>3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>
        <v>1101</v>
      </c>
      <c r="B13" t="s">
        <v>38</v>
      </c>
      <c r="C13">
        <f t="shared" si="0"/>
        <v>18</v>
      </c>
      <c r="D13">
        <f t="shared" si="1"/>
        <v>15</v>
      </c>
      <c r="E13">
        <f t="shared" si="12"/>
        <v>3</v>
      </c>
      <c r="G13" s="6">
        <f t="shared" si="13"/>
        <v>16.5</v>
      </c>
      <c r="H13">
        <f t="shared" si="2"/>
        <v>4</v>
      </c>
      <c r="I13">
        <f t="shared" si="3"/>
        <v>4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4</v>
      </c>
      <c r="N13">
        <f t="shared" si="8"/>
        <v>3</v>
      </c>
      <c r="O13">
        <f t="shared" si="9"/>
        <v>4</v>
      </c>
      <c r="P13">
        <f t="shared" si="10"/>
        <v>3</v>
      </c>
      <c r="Q13">
        <f t="shared" si="11"/>
        <v>3</v>
      </c>
    </row>
    <row r="14" spans="1:20" x14ac:dyDescent="0.25">
      <c r="A14">
        <v>1131</v>
      </c>
      <c r="B14" t="s">
        <v>39</v>
      </c>
      <c r="C14">
        <f t="shared" si="0"/>
        <v>13</v>
      </c>
      <c r="D14">
        <f t="shared" si="1"/>
        <v>11</v>
      </c>
      <c r="E14">
        <f t="shared" si="12"/>
        <v>2</v>
      </c>
      <c r="G14" s="6">
        <f t="shared" si="13"/>
        <v>12</v>
      </c>
      <c r="H14">
        <f t="shared" si="2"/>
        <v>2</v>
      </c>
      <c r="I14">
        <f t="shared" si="3"/>
        <v>3</v>
      </c>
      <c r="J14">
        <f t="shared" si="4"/>
        <v>2</v>
      </c>
      <c r="K14">
        <f t="shared" si="5"/>
        <v>3</v>
      </c>
      <c r="L14">
        <f t="shared" si="6"/>
        <v>2</v>
      </c>
      <c r="M14">
        <f t="shared" si="7"/>
        <v>3</v>
      </c>
      <c r="N14">
        <f t="shared" si="8"/>
        <v>2</v>
      </c>
      <c r="O14">
        <f t="shared" si="9"/>
        <v>3</v>
      </c>
      <c r="P14">
        <f t="shared" si="10"/>
        <v>3</v>
      </c>
      <c r="Q14">
        <f t="shared" si="11"/>
        <v>2</v>
      </c>
    </row>
    <row r="15" spans="1:20" x14ac:dyDescent="0.25">
      <c r="A15">
        <v>1071</v>
      </c>
      <c r="B15" t="s">
        <v>40</v>
      </c>
      <c r="C15">
        <f t="shared" si="0"/>
        <v>20</v>
      </c>
      <c r="D15">
        <f t="shared" si="1"/>
        <v>13</v>
      </c>
      <c r="E15">
        <f t="shared" si="12"/>
        <v>7</v>
      </c>
      <c r="G15" s="6">
        <f t="shared" si="13"/>
        <v>16.5</v>
      </c>
      <c r="H15">
        <f t="shared" si="2"/>
        <v>4</v>
      </c>
      <c r="I15">
        <f t="shared" si="3"/>
        <v>4</v>
      </c>
      <c r="J15">
        <f t="shared" si="4"/>
        <v>4</v>
      </c>
      <c r="K15">
        <f t="shared" si="5"/>
        <v>4</v>
      </c>
      <c r="L15">
        <f t="shared" si="6"/>
        <v>4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2</v>
      </c>
    </row>
    <row r="16" spans="1:20" x14ac:dyDescent="0.25">
      <c r="A16">
        <v>1132</v>
      </c>
      <c r="B16" t="s">
        <v>41</v>
      </c>
      <c r="C16">
        <f t="shared" si="0"/>
        <v>19</v>
      </c>
      <c r="D16">
        <f t="shared" si="1"/>
        <v>15</v>
      </c>
      <c r="E16">
        <f t="shared" si="12"/>
        <v>4</v>
      </c>
      <c r="G16" s="6">
        <f t="shared" si="13"/>
        <v>17</v>
      </c>
      <c r="H16">
        <f t="shared" si="2"/>
        <v>4</v>
      </c>
      <c r="I16">
        <f t="shared" si="3"/>
        <v>4</v>
      </c>
      <c r="J16">
        <f t="shared" si="4"/>
        <v>4</v>
      </c>
      <c r="K16">
        <f t="shared" si="5"/>
        <v>4</v>
      </c>
      <c r="L16">
        <f t="shared" si="6"/>
        <v>4</v>
      </c>
      <c r="M16">
        <f t="shared" si="7"/>
        <v>3</v>
      </c>
      <c r="N16">
        <f t="shared" si="8"/>
        <v>4</v>
      </c>
      <c r="O16">
        <f t="shared" si="9"/>
        <v>3</v>
      </c>
      <c r="P16">
        <f t="shared" si="10"/>
        <v>4</v>
      </c>
      <c r="Q16">
        <f t="shared" si="11"/>
        <v>3</v>
      </c>
    </row>
    <row r="17" spans="1:17" x14ac:dyDescent="0.25">
      <c r="A17">
        <v>1102</v>
      </c>
      <c r="B17" t="s">
        <v>42</v>
      </c>
      <c r="C17">
        <f t="shared" si="0"/>
        <v>13</v>
      </c>
      <c r="D17">
        <f t="shared" si="1"/>
        <v>13</v>
      </c>
      <c r="E17">
        <f t="shared" si="12"/>
        <v>0</v>
      </c>
      <c r="G17" s="6">
        <f t="shared" si="13"/>
        <v>13</v>
      </c>
      <c r="H17">
        <f t="shared" si="2"/>
        <v>2</v>
      </c>
      <c r="I17">
        <f t="shared" si="3"/>
        <v>3</v>
      </c>
      <c r="J17">
        <f t="shared" si="4"/>
        <v>3</v>
      </c>
      <c r="K17">
        <f t="shared" si="5"/>
        <v>3</v>
      </c>
      <c r="L17">
        <f t="shared" si="6"/>
        <v>3</v>
      </c>
      <c r="M17">
        <f t="shared" si="7"/>
        <v>3</v>
      </c>
      <c r="N17">
        <f t="shared" si="8"/>
        <v>2</v>
      </c>
      <c r="O17">
        <f t="shared" si="9"/>
        <v>3</v>
      </c>
      <c r="P17">
        <f t="shared" si="10"/>
        <v>3</v>
      </c>
      <c r="Q17">
        <f t="shared" si="11"/>
        <v>2</v>
      </c>
    </row>
    <row r="18" spans="1:17" x14ac:dyDescent="0.25">
      <c r="A18">
        <v>1082</v>
      </c>
      <c r="B18" t="s">
        <v>43</v>
      </c>
      <c r="C18">
        <f t="shared" si="0"/>
        <v>16</v>
      </c>
      <c r="D18">
        <f t="shared" si="1"/>
        <v>13</v>
      </c>
      <c r="E18">
        <f t="shared" si="12"/>
        <v>3</v>
      </c>
      <c r="G18" s="6">
        <f t="shared" si="13"/>
        <v>14.5</v>
      </c>
      <c r="H18">
        <f t="shared" si="2"/>
        <v>2</v>
      </c>
      <c r="I18">
        <f t="shared" si="3"/>
        <v>3</v>
      </c>
      <c r="J18">
        <f t="shared" si="4"/>
        <v>3</v>
      </c>
      <c r="K18">
        <f t="shared" si="5"/>
        <v>4</v>
      </c>
      <c r="L18">
        <f t="shared" si="6"/>
        <v>2</v>
      </c>
      <c r="M18">
        <f t="shared" si="7"/>
        <v>2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2</v>
      </c>
    </row>
    <row r="19" spans="1:17" x14ac:dyDescent="0.25">
      <c r="A19">
        <v>1132</v>
      </c>
      <c r="B19" t="s">
        <v>44</v>
      </c>
      <c r="C19">
        <f t="shared" si="0"/>
        <v>15</v>
      </c>
      <c r="D19">
        <f t="shared" si="1"/>
        <v>15</v>
      </c>
      <c r="E19">
        <f t="shared" si="12"/>
        <v>0</v>
      </c>
      <c r="G19" s="6">
        <f t="shared" si="13"/>
        <v>15</v>
      </c>
      <c r="H19">
        <f t="shared" si="2"/>
        <v>2</v>
      </c>
      <c r="I19">
        <f t="shared" si="3"/>
        <v>4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4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1092</v>
      </c>
      <c r="B20" t="s">
        <v>45</v>
      </c>
      <c r="C20">
        <f t="shared" si="0"/>
        <v>17</v>
      </c>
      <c r="D20">
        <f t="shared" si="1"/>
        <v>14</v>
      </c>
      <c r="E20">
        <f t="shared" si="12"/>
        <v>3</v>
      </c>
      <c r="G20" s="6">
        <f t="shared" si="13"/>
        <v>15.5</v>
      </c>
      <c r="H20">
        <f t="shared" si="2"/>
        <v>3</v>
      </c>
      <c r="I20">
        <f t="shared" si="3"/>
        <v>4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3</v>
      </c>
      <c r="N20">
        <f t="shared" si="8"/>
        <v>3</v>
      </c>
      <c r="O20">
        <f t="shared" si="9"/>
        <v>3</v>
      </c>
      <c r="P20">
        <f t="shared" si="10"/>
        <v>4</v>
      </c>
      <c r="Q20">
        <f t="shared" si="11"/>
        <v>2</v>
      </c>
    </row>
    <row r="21" spans="1:17" x14ac:dyDescent="0.25">
      <c r="A21">
        <v>1112</v>
      </c>
      <c r="B21" t="s">
        <v>46</v>
      </c>
      <c r="C21">
        <f t="shared" si="0"/>
        <v>17</v>
      </c>
      <c r="D21">
        <f t="shared" si="1"/>
        <v>14</v>
      </c>
      <c r="E21">
        <f t="shared" si="12"/>
        <v>3</v>
      </c>
      <c r="G21" s="6">
        <f t="shared" si="13"/>
        <v>15.5</v>
      </c>
      <c r="H21">
        <f t="shared" si="2"/>
        <v>3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3</v>
      </c>
      <c r="M21">
        <f t="shared" si="7"/>
        <v>3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1101</v>
      </c>
      <c r="B22" t="s">
        <v>47</v>
      </c>
      <c r="C22">
        <f t="shared" si="0"/>
        <v>20</v>
      </c>
      <c r="D22">
        <f t="shared" si="1"/>
        <v>13</v>
      </c>
      <c r="E22">
        <f t="shared" si="12"/>
        <v>7</v>
      </c>
      <c r="G22" s="6">
        <f t="shared" si="13"/>
        <v>16.5</v>
      </c>
      <c r="H22">
        <f t="shared" si="2"/>
        <v>4</v>
      </c>
      <c r="I22">
        <f t="shared" si="3"/>
        <v>4</v>
      </c>
      <c r="J22">
        <f t="shared" si="4"/>
        <v>3</v>
      </c>
      <c r="K22">
        <f t="shared" si="5"/>
        <v>4</v>
      </c>
      <c r="L22">
        <f t="shared" si="6"/>
        <v>4</v>
      </c>
      <c r="M22">
        <f t="shared" si="7"/>
        <v>3</v>
      </c>
      <c r="N22">
        <f t="shared" si="8"/>
        <v>2</v>
      </c>
      <c r="O22">
        <f t="shared" si="9"/>
        <v>3</v>
      </c>
      <c r="P22">
        <f t="shared" si="10"/>
        <v>3</v>
      </c>
      <c r="Q22">
        <f t="shared" si="11"/>
        <v>2</v>
      </c>
    </row>
    <row r="23" spans="1:17" x14ac:dyDescent="0.25">
      <c r="A23">
        <v>1081</v>
      </c>
      <c r="B23" t="s">
        <v>48</v>
      </c>
      <c r="C23">
        <f t="shared" si="0"/>
        <v>18</v>
      </c>
      <c r="D23">
        <f t="shared" si="1"/>
        <v>17</v>
      </c>
      <c r="E23">
        <f t="shared" si="12"/>
        <v>1</v>
      </c>
      <c r="G23" s="6">
        <f t="shared" si="13"/>
        <v>17.5</v>
      </c>
      <c r="H23">
        <f t="shared" si="2"/>
        <v>3</v>
      </c>
      <c r="I23">
        <f t="shared" si="3"/>
        <v>4</v>
      </c>
      <c r="J23">
        <f t="shared" si="4"/>
        <v>3</v>
      </c>
      <c r="K23">
        <f t="shared" si="5"/>
        <v>4</v>
      </c>
      <c r="L23">
        <f t="shared" si="6"/>
        <v>3</v>
      </c>
      <c r="M23">
        <f t="shared" si="7"/>
        <v>4</v>
      </c>
      <c r="N23">
        <f t="shared" si="8"/>
        <v>3</v>
      </c>
      <c r="O23">
        <f t="shared" si="9"/>
        <v>4</v>
      </c>
      <c r="P23">
        <f t="shared" si="10"/>
        <v>4</v>
      </c>
      <c r="Q23">
        <f t="shared" si="11"/>
        <v>3</v>
      </c>
    </row>
    <row r="24" spans="1:17" x14ac:dyDescent="0.25">
      <c r="A24">
        <v>1111</v>
      </c>
      <c r="B24" t="s">
        <v>49</v>
      </c>
      <c r="C24">
        <f t="shared" si="0"/>
        <v>17</v>
      </c>
      <c r="D24">
        <f t="shared" si="1"/>
        <v>12</v>
      </c>
      <c r="E24">
        <f t="shared" si="12"/>
        <v>5</v>
      </c>
      <c r="G24" s="6">
        <f t="shared" si="13"/>
        <v>14.5</v>
      </c>
      <c r="H24">
        <f t="shared" si="2"/>
        <v>3</v>
      </c>
      <c r="I24">
        <f t="shared" si="3"/>
        <v>4</v>
      </c>
      <c r="J24">
        <f t="shared" si="4"/>
        <v>3</v>
      </c>
      <c r="K24">
        <f t="shared" si="5"/>
        <v>4</v>
      </c>
      <c r="L24">
        <f t="shared" si="6"/>
        <v>3</v>
      </c>
      <c r="M24">
        <f t="shared" si="7"/>
        <v>2</v>
      </c>
      <c r="N24">
        <f t="shared" si="8"/>
        <v>3</v>
      </c>
      <c r="O24">
        <f t="shared" si="9"/>
        <v>3</v>
      </c>
      <c r="P24">
        <f t="shared" si="10"/>
        <v>3</v>
      </c>
      <c r="Q24">
        <f t="shared" si="11"/>
        <v>2</v>
      </c>
    </row>
    <row r="25" spans="1:17" x14ac:dyDescent="0.25">
      <c r="A25">
        <v>1091</v>
      </c>
      <c r="B25" t="s">
        <v>50</v>
      </c>
      <c r="C25">
        <f t="shared" si="0"/>
        <v>20</v>
      </c>
      <c r="D25">
        <f t="shared" si="1"/>
        <v>17</v>
      </c>
      <c r="E25">
        <f t="shared" si="12"/>
        <v>3</v>
      </c>
      <c r="G25" s="6">
        <f t="shared" si="13"/>
        <v>18.5</v>
      </c>
      <c r="H25">
        <f t="shared" si="2"/>
        <v>4</v>
      </c>
      <c r="I25">
        <f t="shared" si="3"/>
        <v>4</v>
      </c>
      <c r="J25">
        <f t="shared" si="4"/>
        <v>3</v>
      </c>
      <c r="K25">
        <f t="shared" si="5"/>
        <v>4</v>
      </c>
      <c r="L25">
        <f t="shared" si="6"/>
        <v>4</v>
      </c>
      <c r="M25">
        <f t="shared" si="7"/>
        <v>4</v>
      </c>
      <c r="N25">
        <f t="shared" si="8"/>
        <v>4</v>
      </c>
      <c r="O25">
        <f t="shared" si="9"/>
        <v>4</v>
      </c>
      <c r="P25">
        <f t="shared" si="10"/>
        <v>3</v>
      </c>
      <c r="Q25">
        <f t="shared" si="11"/>
        <v>3</v>
      </c>
    </row>
    <row r="26" spans="1:17" x14ac:dyDescent="0.25">
      <c r="A26">
        <v>1121</v>
      </c>
      <c r="B26" t="s">
        <v>51</v>
      </c>
      <c r="C26">
        <f t="shared" si="0"/>
        <v>17</v>
      </c>
      <c r="D26">
        <f t="shared" si="1"/>
        <v>16</v>
      </c>
      <c r="E26">
        <f t="shared" si="12"/>
        <v>1</v>
      </c>
      <c r="G26" s="6">
        <f t="shared" si="13"/>
        <v>16.5</v>
      </c>
      <c r="H26">
        <f t="shared" si="2"/>
        <v>3</v>
      </c>
      <c r="I26">
        <f t="shared" si="3"/>
        <v>4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4</v>
      </c>
      <c r="N26">
        <f t="shared" si="8"/>
        <v>2</v>
      </c>
      <c r="O26">
        <f t="shared" si="9"/>
        <v>4</v>
      </c>
      <c r="P26">
        <f t="shared" si="10"/>
        <v>3</v>
      </c>
      <c r="Q26">
        <f t="shared" si="11"/>
        <v>3</v>
      </c>
    </row>
    <row r="27" spans="1:17" x14ac:dyDescent="0.25">
      <c r="A27">
        <v>1111</v>
      </c>
      <c r="B27" t="s">
        <v>52</v>
      </c>
      <c r="C27">
        <f t="shared" si="0"/>
        <v>18</v>
      </c>
      <c r="D27">
        <f t="shared" si="1"/>
        <v>15</v>
      </c>
      <c r="E27">
        <f t="shared" ref="E27:E28" si="14">ABS(C27-D27)</f>
        <v>3</v>
      </c>
      <c r="G27" s="6">
        <f t="shared" ref="G27:G28" si="15">IF(F27&gt;0,((C27+D27)*0.5+F27*2)/3,(C27+D27)/2)</f>
        <v>16.5</v>
      </c>
      <c r="H27">
        <f t="shared" si="2"/>
        <v>3</v>
      </c>
      <c r="I27">
        <f t="shared" si="3"/>
        <v>4</v>
      </c>
      <c r="J27">
        <f t="shared" si="4"/>
        <v>4</v>
      </c>
      <c r="K27">
        <f t="shared" si="5"/>
        <v>4</v>
      </c>
      <c r="L27">
        <f t="shared" si="6"/>
        <v>3</v>
      </c>
      <c r="M27">
        <f t="shared" si="7"/>
        <v>3</v>
      </c>
      <c r="N27">
        <f t="shared" si="8"/>
        <v>4</v>
      </c>
      <c r="O27">
        <f t="shared" si="9"/>
        <v>4</v>
      </c>
      <c r="P27">
        <f t="shared" si="10"/>
        <v>3</v>
      </c>
      <c r="Q27">
        <f t="shared" si="11"/>
        <v>3</v>
      </c>
    </row>
    <row r="28" spans="1:17" x14ac:dyDescent="0.25">
      <c r="A28">
        <v>1102</v>
      </c>
      <c r="B28" t="s">
        <v>53</v>
      </c>
      <c r="C28">
        <f t="shared" si="0"/>
        <v>18</v>
      </c>
      <c r="D28">
        <f t="shared" si="1"/>
        <v>15</v>
      </c>
      <c r="E28">
        <f t="shared" si="14"/>
        <v>3</v>
      </c>
      <c r="G28" s="6">
        <f t="shared" si="15"/>
        <v>16.5</v>
      </c>
      <c r="H28">
        <f t="shared" si="2"/>
        <v>4</v>
      </c>
      <c r="I28">
        <f t="shared" si="3"/>
        <v>4</v>
      </c>
      <c r="J28">
        <f t="shared" si="4"/>
        <v>4</v>
      </c>
      <c r="K28">
        <f t="shared" si="5"/>
        <v>4</v>
      </c>
      <c r="L28">
        <f t="shared" si="6"/>
        <v>3</v>
      </c>
      <c r="M28">
        <f t="shared" si="7"/>
        <v>3</v>
      </c>
      <c r="N28">
        <f t="shared" si="8"/>
        <v>3</v>
      </c>
      <c r="O28">
        <f t="shared" si="9"/>
        <v>4</v>
      </c>
      <c r="P28">
        <f t="shared" si="10"/>
        <v>3</v>
      </c>
      <c r="Q28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28"/>
  <sheetViews>
    <sheetView zoomScale="85" zoomScaleNormal="85" workbookViewId="0">
      <pane ySplit="1" topLeftCell="A2" activePane="bottomLeft" state="frozen"/>
      <selection pane="bottomLeft" activeCell="A2" sqref="A2:A28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23</v>
      </c>
      <c r="C2" s="10">
        <v>11</v>
      </c>
      <c r="D2" s="10">
        <v>2</v>
      </c>
      <c r="E2" s="10">
        <v>3</v>
      </c>
      <c r="F2" s="10">
        <v>2</v>
      </c>
      <c r="G2" s="10">
        <v>3</v>
      </c>
      <c r="H2" s="10">
        <v>2</v>
      </c>
    </row>
    <row r="3" spans="1:8" x14ac:dyDescent="0.25">
      <c r="A3" s="10" t="s">
        <v>28</v>
      </c>
      <c r="B3">
        <v>35</v>
      </c>
      <c r="C3" s="10">
        <v>18</v>
      </c>
      <c r="D3" s="10">
        <v>3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39</v>
      </c>
      <c r="C4" s="10">
        <v>20</v>
      </c>
      <c r="D4" s="10">
        <v>4</v>
      </c>
      <c r="E4" s="10">
        <v>4</v>
      </c>
      <c r="F4" s="10">
        <v>3</v>
      </c>
      <c r="G4" s="10">
        <v>4</v>
      </c>
      <c r="H4" s="10">
        <v>4</v>
      </c>
    </row>
    <row r="5" spans="1:8" x14ac:dyDescent="0.25">
      <c r="A5" s="10" t="s">
        <v>30</v>
      </c>
      <c r="B5">
        <v>32</v>
      </c>
      <c r="C5" s="10">
        <v>17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28</v>
      </c>
      <c r="C6" s="10">
        <v>15</v>
      </c>
      <c r="D6" s="10">
        <v>2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29</v>
      </c>
      <c r="C7" s="10">
        <v>14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34</v>
      </c>
      <c r="C8" s="10">
        <v>17</v>
      </c>
      <c r="D8" s="10">
        <v>3</v>
      </c>
      <c r="E8" s="10">
        <v>3</v>
      </c>
      <c r="F8" s="10">
        <v>4</v>
      </c>
      <c r="G8" s="10">
        <v>4</v>
      </c>
      <c r="H8" s="10">
        <v>3</v>
      </c>
    </row>
    <row r="9" spans="1:8" x14ac:dyDescent="0.25">
      <c r="A9" s="10" t="s">
        <v>34</v>
      </c>
      <c r="B9">
        <v>34</v>
      </c>
      <c r="C9" s="10">
        <v>17</v>
      </c>
      <c r="D9" s="10">
        <v>4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32</v>
      </c>
      <c r="C10" s="10">
        <v>16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34</v>
      </c>
      <c r="C11" s="10">
        <v>17</v>
      </c>
      <c r="D11" s="10">
        <v>3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35</v>
      </c>
      <c r="C12" s="10">
        <v>18</v>
      </c>
      <c r="D12" s="10">
        <v>4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36</v>
      </c>
      <c r="C13" s="10">
        <v>18</v>
      </c>
      <c r="D13" s="10">
        <v>4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25</v>
      </c>
      <c r="C14" s="10">
        <v>13</v>
      </c>
      <c r="D14" s="10">
        <v>2</v>
      </c>
      <c r="E14" s="10">
        <v>3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40</v>
      </c>
      <c r="C15" s="10">
        <v>20</v>
      </c>
      <c r="D15" s="10">
        <v>4</v>
      </c>
      <c r="E15" s="10">
        <v>4</v>
      </c>
      <c r="F15" s="10">
        <v>4</v>
      </c>
      <c r="G15" s="10">
        <v>4</v>
      </c>
      <c r="H15" s="10">
        <v>4</v>
      </c>
    </row>
    <row r="16" spans="1:8" x14ac:dyDescent="0.25">
      <c r="A16" s="10" t="s">
        <v>41</v>
      </c>
      <c r="B16">
        <v>39</v>
      </c>
      <c r="C16" s="10">
        <v>19</v>
      </c>
      <c r="D16" s="10">
        <v>4</v>
      </c>
      <c r="E16" s="10">
        <v>4</v>
      </c>
      <c r="F16" s="10">
        <v>4</v>
      </c>
      <c r="G16" s="10">
        <v>4</v>
      </c>
      <c r="H16" s="10">
        <v>4</v>
      </c>
    </row>
    <row r="17" spans="1:8" x14ac:dyDescent="0.25">
      <c r="A17" s="10" t="s">
        <v>42</v>
      </c>
      <c r="B17">
        <v>27</v>
      </c>
      <c r="C17" s="10">
        <v>13</v>
      </c>
      <c r="D17" s="10">
        <v>2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30</v>
      </c>
      <c r="C18" s="10">
        <v>16</v>
      </c>
      <c r="D18" s="10">
        <v>2</v>
      </c>
      <c r="E18" s="10">
        <v>3</v>
      </c>
      <c r="F18" s="10">
        <v>3</v>
      </c>
      <c r="G18" s="10">
        <v>4</v>
      </c>
      <c r="H18" s="10">
        <v>2</v>
      </c>
    </row>
    <row r="19" spans="1:8" x14ac:dyDescent="0.25">
      <c r="A19" s="10" t="s">
        <v>44</v>
      </c>
      <c r="B19">
        <v>30</v>
      </c>
      <c r="C19" s="10">
        <v>15</v>
      </c>
      <c r="D19" s="10">
        <v>2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33</v>
      </c>
      <c r="C20" s="10">
        <v>17</v>
      </c>
      <c r="D20" s="10">
        <v>3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34</v>
      </c>
      <c r="C21" s="10">
        <v>17</v>
      </c>
      <c r="D21" s="10">
        <v>3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39</v>
      </c>
      <c r="C22" s="10">
        <v>20</v>
      </c>
      <c r="D22" s="10">
        <v>4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35</v>
      </c>
      <c r="C23" s="10">
        <v>18</v>
      </c>
      <c r="D23" s="10">
        <v>3</v>
      </c>
      <c r="E23" s="10">
        <v>4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34</v>
      </c>
      <c r="C24" s="10">
        <v>17</v>
      </c>
      <c r="D24" s="10">
        <v>3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39</v>
      </c>
      <c r="C25" s="10">
        <v>20</v>
      </c>
      <c r="D25" s="10">
        <v>4</v>
      </c>
      <c r="E25" s="10">
        <v>4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34</v>
      </c>
      <c r="C26" s="10">
        <v>17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36</v>
      </c>
      <c r="C27" s="10">
        <v>18</v>
      </c>
      <c r="D27" s="10">
        <v>3</v>
      </c>
      <c r="E27" s="10">
        <v>4</v>
      </c>
      <c r="F27" s="10">
        <v>4</v>
      </c>
      <c r="G27" s="10">
        <v>4</v>
      </c>
      <c r="H27" s="10">
        <v>3</v>
      </c>
    </row>
    <row r="28" spans="1:8" x14ac:dyDescent="0.25">
      <c r="A28" s="10" t="s">
        <v>53</v>
      </c>
      <c r="B28">
        <v>37</v>
      </c>
      <c r="C28" s="10">
        <v>18</v>
      </c>
      <c r="D28" s="10">
        <v>4</v>
      </c>
      <c r="E28" s="10">
        <v>4</v>
      </c>
      <c r="F28" s="10">
        <v>4</v>
      </c>
      <c r="G28" s="10">
        <v>4</v>
      </c>
      <c r="H2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28"/>
  <sheetViews>
    <sheetView zoomScale="85" zoomScaleNormal="85" workbookViewId="0">
      <pane ySplit="1" topLeftCell="A2" activePane="bottomLeft" state="frozen"/>
      <selection pane="bottomLeft" activeCell="A2" sqref="A2:H28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20</v>
      </c>
      <c r="C2" s="10">
        <v>9</v>
      </c>
      <c r="D2" s="10">
        <v>2</v>
      </c>
      <c r="E2" s="10">
        <v>2</v>
      </c>
      <c r="F2" s="10">
        <v>3</v>
      </c>
      <c r="G2" s="10">
        <v>2</v>
      </c>
      <c r="H2" s="10">
        <v>2</v>
      </c>
    </row>
    <row r="3" spans="1:8" x14ac:dyDescent="0.25">
      <c r="A3" s="10" t="s">
        <v>28</v>
      </c>
      <c r="B3">
        <v>28</v>
      </c>
      <c r="C3" s="10">
        <v>14</v>
      </c>
      <c r="D3" s="10">
        <v>3</v>
      </c>
      <c r="E3" s="10">
        <v>3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4</v>
      </c>
      <c r="F4" s="10">
        <v>4</v>
      </c>
      <c r="G4" s="10">
        <v>3</v>
      </c>
      <c r="H4" s="10">
        <v>2</v>
      </c>
    </row>
    <row r="5" spans="1:8" x14ac:dyDescent="0.25">
      <c r="A5" s="10" t="s">
        <v>30</v>
      </c>
      <c r="B5">
        <v>24</v>
      </c>
      <c r="C5" s="10">
        <v>10</v>
      </c>
      <c r="D5" s="10">
        <v>2</v>
      </c>
      <c r="E5" s="10">
        <v>3</v>
      </c>
      <c r="F5" s="10">
        <v>4</v>
      </c>
      <c r="G5" s="10">
        <v>3</v>
      </c>
      <c r="H5" s="10">
        <v>2</v>
      </c>
    </row>
    <row r="6" spans="1:8" x14ac:dyDescent="0.25">
      <c r="A6" s="10" t="s">
        <v>31</v>
      </c>
      <c r="B6">
        <v>38</v>
      </c>
      <c r="C6" s="10">
        <v>18</v>
      </c>
      <c r="D6" s="10">
        <v>4</v>
      </c>
      <c r="E6" s="10">
        <v>4</v>
      </c>
      <c r="F6" s="10">
        <v>4</v>
      </c>
      <c r="G6" s="10">
        <v>4</v>
      </c>
      <c r="H6" s="10">
        <v>4</v>
      </c>
    </row>
    <row r="7" spans="1:8" x14ac:dyDescent="0.25">
      <c r="A7" s="10" t="s">
        <v>32</v>
      </c>
      <c r="B7">
        <v>25</v>
      </c>
      <c r="C7" s="10">
        <v>12</v>
      </c>
      <c r="D7" s="10">
        <v>2</v>
      </c>
      <c r="E7" s="10">
        <v>3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35</v>
      </c>
      <c r="C8" s="10">
        <v>17</v>
      </c>
      <c r="D8" s="10">
        <v>4</v>
      </c>
      <c r="E8" s="10">
        <v>4</v>
      </c>
      <c r="F8" s="10">
        <v>4</v>
      </c>
      <c r="G8" s="10">
        <v>3</v>
      </c>
      <c r="H8" s="10">
        <v>3</v>
      </c>
    </row>
    <row r="9" spans="1:8" x14ac:dyDescent="0.25">
      <c r="A9" s="10" t="s">
        <v>34</v>
      </c>
      <c r="B9">
        <v>30</v>
      </c>
      <c r="C9" s="10">
        <v>13</v>
      </c>
      <c r="D9" s="10">
        <v>4</v>
      </c>
      <c r="E9" s="10">
        <v>3</v>
      </c>
      <c r="F9" s="10">
        <v>4</v>
      </c>
      <c r="G9" s="10">
        <v>3</v>
      </c>
      <c r="H9" s="10">
        <v>3</v>
      </c>
    </row>
    <row r="10" spans="1:8" x14ac:dyDescent="0.25">
      <c r="A10" s="10" t="s">
        <v>35</v>
      </c>
      <c r="B10">
        <v>41</v>
      </c>
      <c r="C10" s="10">
        <v>20</v>
      </c>
      <c r="D10" s="10">
        <v>4</v>
      </c>
      <c r="E10" s="10">
        <v>4</v>
      </c>
      <c r="F10" s="10">
        <v>5</v>
      </c>
      <c r="G10" s="10">
        <v>4</v>
      </c>
      <c r="H10" s="10">
        <v>4</v>
      </c>
    </row>
    <row r="11" spans="1:8" x14ac:dyDescent="0.25">
      <c r="A11" s="10" t="s">
        <v>36</v>
      </c>
      <c r="B11">
        <v>26</v>
      </c>
      <c r="C11" s="10">
        <v>12</v>
      </c>
      <c r="D11" s="10">
        <v>3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28</v>
      </c>
      <c r="C12" s="10">
        <v>13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32</v>
      </c>
      <c r="C13" s="10">
        <v>15</v>
      </c>
      <c r="D13" s="10">
        <v>4</v>
      </c>
      <c r="E13" s="10">
        <v>3</v>
      </c>
      <c r="F13" s="10">
        <v>4</v>
      </c>
      <c r="G13" s="10">
        <v>3</v>
      </c>
      <c r="H13" s="10">
        <v>3</v>
      </c>
    </row>
    <row r="14" spans="1:8" x14ac:dyDescent="0.25">
      <c r="A14" s="10" t="s">
        <v>39</v>
      </c>
      <c r="B14">
        <v>24</v>
      </c>
      <c r="C14" s="10">
        <v>11</v>
      </c>
      <c r="D14" s="10">
        <v>3</v>
      </c>
      <c r="E14" s="10">
        <v>2</v>
      </c>
      <c r="F14" s="10">
        <v>3</v>
      </c>
      <c r="G14" s="10">
        <v>3</v>
      </c>
      <c r="H14" s="10">
        <v>2</v>
      </c>
    </row>
    <row r="15" spans="1:8" x14ac:dyDescent="0.25">
      <c r="A15" s="10" t="s">
        <v>40</v>
      </c>
      <c r="B15">
        <v>27</v>
      </c>
      <c r="C15" s="10">
        <v>13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32</v>
      </c>
      <c r="C16" s="10">
        <v>15</v>
      </c>
      <c r="D16" s="10">
        <v>3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26</v>
      </c>
      <c r="C17" s="10">
        <v>13</v>
      </c>
      <c r="D17" s="10">
        <v>3</v>
      </c>
      <c r="E17" s="10">
        <v>2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26</v>
      </c>
      <c r="C18" s="10">
        <v>13</v>
      </c>
      <c r="D18" s="10">
        <v>2</v>
      </c>
      <c r="E18" s="10">
        <v>3</v>
      </c>
      <c r="F18" s="10">
        <v>3</v>
      </c>
      <c r="G18" s="10">
        <v>3</v>
      </c>
      <c r="H18" s="10">
        <v>2</v>
      </c>
    </row>
    <row r="19" spans="1:8" x14ac:dyDescent="0.25">
      <c r="A19" s="10" t="s">
        <v>44</v>
      </c>
      <c r="B19">
        <v>31</v>
      </c>
      <c r="C19" s="10">
        <v>15</v>
      </c>
      <c r="D19" s="10">
        <v>4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29</v>
      </c>
      <c r="C20" s="10">
        <v>14</v>
      </c>
      <c r="D20" s="10">
        <v>3</v>
      </c>
      <c r="E20" s="10">
        <v>3</v>
      </c>
      <c r="F20" s="10">
        <v>3</v>
      </c>
      <c r="G20" s="10">
        <v>4</v>
      </c>
      <c r="H20" s="10">
        <v>2</v>
      </c>
    </row>
    <row r="21" spans="1:8" x14ac:dyDescent="0.25">
      <c r="A21" s="10" t="s">
        <v>46</v>
      </c>
      <c r="B21">
        <v>29</v>
      </c>
      <c r="C21" s="10">
        <v>14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26</v>
      </c>
      <c r="C22" s="10">
        <v>13</v>
      </c>
      <c r="D22" s="10">
        <v>3</v>
      </c>
      <c r="E22" s="10">
        <v>2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35</v>
      </c>
      <c r="C23" s="10">
        <v>17</v>
      </c>
      <c r="D23" s="10">
        <v>4</v>
      </c>
      <c r="E23" s="10">
        <v>3</v>
      </c>
      <c r="F23" s="10">
        <v>4</v>
      </c>
      <c r="G23" s="10">
        <v>4</v>
      </c>
      <c r="H23" s="10">
        <v>3</v>
      </c>
    </row>
    <row r="24" spans="1:8" x14ac:dyDescent="0.25">
      <c r="A24" s="10" t="s">
        <v>49</v>
      </c>
      <c r="B24">
        <v>25</v>
      </c>
      <c r="C24" s="10">
        <v>12</v>
      </c>
      <c r="D24" s="10">
        <v>2</v>
      </c>
      <c r="E24" s="10">
        <v>3</v>
      </c>
      <c r="F24" s="10">
        <v>3</v>
      </c>
      <c r="G24" s="10">
        <v>3</v>
      </c>
      <c r="H24" s="10">
        <v>2</v>
      </c>
    </row>
    <row r="25" spans="1:8" x14ac:dyDescent="0.25">
      <c r="A25" s="10" t="s">
        <v>50</v>
      </c>
      <c r="B25">
        <v>35</v>
      </c>
      <c r="C25" s="10">
        <v>17</v>
      </c>
      <c r="D25" s="10">
        <v>4</v>
      </c>
      <c r="E25" s="10">
        <v>4</v>
      </c>
      <c r="F25" s="10">
        <v>4</v>
      </c>
      <c r="G25" s="10">
        <v>3</v>
      </c>
      <c r="H25" s="10">
        <v>3</v>
      </c>
    </row>
    <row r="26" spans="1:8" x14ac:dyDescent="0.25">
      <c r="A26" s="10" t="s">
        <v>51</v>
      </c>
      <c r="B26">
        <v>32</v>
      </c>
      <c r="C26" s="10">
        <v>16</v>
      </c>
      <c r="D26" s="10">
        <v>4</v>
      </c>
      <c r="E26" s="10">
        <v>2</v>
      </c>
      <c r="F26" s="10">
        <v>4</v>
      </c>
      <c r="G26" s="10">
        <v>3</v>
      </c>
      <c r="H26" s="10">
        <v>3</v>
      </c>
    </row>
    <row r="27" spans="1:8" x14ac:dyDescent="0.25">
      <c r="A27" s="10" t="s">
        <v>52</v>
      </c>
      <c r="B27">
        <v>32</v>
      </c>
      <c r="C27" s="10">
        <v>15</v>
      </c>
      <c r="D27" s="10">
        <v>3</v>
      </c>
      <c r="E27" s="10">
        <v>4</v>
      </c>
      <c r="F27" s="10">
        <v>4</v>
      </c>
      <c r="G27" s="10">
        <v>3</v>
      </c>
      <c r="H27" s="10">
        <v>3</v>
      </c>
    </row>
    <row r="28" spans="1:8" x14ac:dyDescent="0.25">
      <c r="A28" s="10" t="s">
        <v>53</v>
      </c>
      <c r="B28">
        <v>31</v>
      </c>
      <c r="C28" s="10">
        <v>15</v>
      </c>
      <c r="D28" s="10">
        <v>3</v>
      </c>
      <c r="E28" s="10">
        <v>3</v>
      </c>
      <c r="F28" s="10">
        <v>4</v>
      </c>
      <c r="G28" s="10">
        <v>3</v>
      </c>
      <c r="H2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EC26-D898-4770-A5A8-980B8FE0ECAD}">
  <dimension ref="A1:H28"/>
  <sheetViews>
    <sheetView workbookViewId="0">
      <selection activeCell="A2" sqref="A2:H28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23</v>
      </c>
      <c r="C2" s="10">
        <v>11</v>
      </c>
      <c r="D2" s="10">
        <v>2</v>
      </c>
      <c r="E2" s="10">
        <v>3</v>
      </c>
      <c r="F2" s="10">
        <v>2</v>
      </c>
      <c r="G2" s="10">
        <v>3</v>
      </c>
      <c r="H2" s="10">
        <v>2</v>
      </c>
    </row>
    <row r="3" spans="1:8" x14ac:dyDescent="0.25">
      <c r="A3" s="10" t="s">
        <v>28</v>
      </c>
      <c r="B3">
        <v>35</v>
      </c>
      <c r="C3" s="10">
        <v>18</v>
      </c>
      <c r="D3" s="10">
        <v>3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39</v>
      </c>
      <c r="C4" s="10">
        <v>20</v>
      </c>
      <c r="D4" s="10">
        <v>4</v>
      </c>
      <c r="E4" s="10">
        <v>4</v>
      </c>
      <c r="F4" s="10">
        <v>3</v>
      </c>
      <c r="G4" s="10">
        <v>4</v>
      </c>
      <c r="H4" s="10">
        <v>4</v>
      </c>
    </row>
    <row r="5" spans="1:8" x14ac:dyDescent="0.25">
      <c r="A5" s="10" t="s">
        <v>30</v>
      </c>
      <c r="B5">
        <v>32</v>
      </c>
      <c r="C5" s="10">
        <v>17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28</v>
      </c>
      <c r="C6" s="10">
        <v>15</v>
      </c>
      <c r="D6" s="10">
        <v>2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29</v>
      </c>
      <c r="C7" s="10">
        <v>14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34</v>
      </c>
      <c r="C8" s="10">
        <v>17</v>
      </c>
      <c r="D8" s="10">
        <v>3</v>
      </c>
      <c r="E8" s="10">
        <v>3</v>
      </c>
      <c r="F8" s="10">
        <v>4</v>
      </c>
      <c r="G8" s="10">
        <v>4</v>
      </c>
      <c r="H8" s="10">
        <v>3</v>
      </c>
    </row>
    <row r="9" spans="1:8" x14ac:dyDescent="0.25">
      <c r="A9" s="10" t="s">
        <v>34</v>
      </c>
      <c r="B9">
        <v>34</v>
      </c>
      <c r="C9" s="10">
        <v>17</v>
      </c>
      <c r="D9" s="10">
        <v>4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32</v>
      </c>
      <c r="C10" s="10">
        <v>16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34</v>
      </c>
      <c r="C11" s="10">
        <v>17</v>
      </c>
      <c r="D11" s="10">
        <v>3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35</v>
      </c>
      <c r="C12" s="10">
        <v>18</v>
      </c>
      <c r="D12" s="10">
        <v>4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36</v>
      </c>
      <c r="C13" s="10">
        <v>18</v>
      </c>
      <c r="D13" s="10">
        <v>4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25</v>
      </c>
      <c r="C14" s="10">
        <v>13</v>
      </c>
      <c r="D14" s="10">
        <v>2</v>
      </c>
      <c r="E14" s="10">
        <v>3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40</v>
      </c>
      <c r="C15" s="10">
        <v>20</v>
      </c>
      <c r="D15" s="10">
        <v>4</v>
      </c>
      <c r="E15" s="10">
        <v>4</v>
      </c>
      <c r="F15" s="10">
        <v>4</v>
      </c>
      <c r="G15" s="10">
        <v>4</v>
      </c>
      <c r="H15" s="10">
        <v>4</v>
      </c>
    </row>
    <row r="16" spans="1:8" x14ac:dyDescent="0.25">
      <c r="A16" s="10" t="s">
        <v>41</v>
      </c>
      <c r="B16">
        <v>39</v>
      </c>
      <c r="C16" s="10">
        <v>19</v>
      </c>
      <c r="D16" s="10">
        <v>4</v>
      </c>
      <c r="E16" s="10">
        <v>4</v>
      </c>
      <c r="F16" s="10">
        <v>4</v>
      </c>
      <c r="G16" s="10">
        <v>4</v>
      </c>
      <c r="H16" s="10">
        <v>4</v>
      </c>
    </row>
    <row r="17" spans="1:8" x14ac:dyDescent="0.25">
      <c r="A17" s="10" t="s">
        <v>42</v>
      </c>
      <c r="B17">
        <v>27</v>
      </c>
      <c r="C17" s="10">
        <v>13</v>
      </c>
      <c r="D17" s="10">
        <v>2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30</v>
      </c>
      <c r="C18" s="10">
        <v>16</v>
      </c>
      <c r="D18" s="10">
        <v>2</v>
      </c>
      <c r="E18" s="10">
        <v>3</v>
      </c>
      <c r="F18" s="10">
        <v>3</v>
      </c>
      <c r="G18" s="10">
        <v>4</v>
      </c>
      <c r="H18" s="10">
        <v>2</v>
      </c>
    </row>
    <row r="19" spans="1:8" x14ac:dyDescent="0.25">
      <c r="A19" s="10" t="s">
        <v>44</v>
      </c>
      <c r="B19">
        <v>30</v>
      </c>
      <c r="C19" s="10">
        <v>15</v>
      </c>
      <c r="D19" s="10">
        <v>2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33</v>
      </c>
      <c r="C20" s="10">
        <v>17</v>
      </c>
      <c r="D20" s="10">
        <v>3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34</v>
      </c>
      <c r="C21" s="10">
        <v>17</v>
      </c>
      <c r="D21" s="10">
        <v>3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39</v>
      </c>
      <c r="C22" s="10">
        <v>20</v>
      </c>
      <c r="D22" s="10">
        <v>4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35</v>
      </c>
      <c r="C23" s="10">
        <v>18</v>
      </c>
      <c r="D23" s="10">
        <v>3</v>
      </c>
      <c r="E23" s="10">
        <v>4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34</v>
      </c>
      <c r="C24" s="10">
        <v>17</v>
      </c>
      <c r="D24" s="10">
        <v>3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39</v>
      </c>
      <c r="C25" s="10">
        <v>20</v>
      </c>
      <c r="D25" s="10">
        <v>4</v>
      </c>
      <c r="E25" s="10">
        <v>4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34</v>
      </c>
      <c r="C26" s="10">
        <v>17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36</v>
      </c>
      <c r="C27" s="10">
        <v>18</v>
      </c>
      <c r="D27" s="10">
        <v>3</v>
      </c>
      <c r="E27" s="10">
        <v>4</v>
      </c>
      <c r="F27" s="10">
        <v>4</v>
      </c>
      <c r="G27" s="10">
        <v>4</v>
      </c>
      <c r="H27" s="10">
        <v>3</v>
      </c>
    </row>
    <row r="28" spans="1:8" x14ac:dyDescent="0.25">
      <c r="A28" s="10" t="s">
        <v>53</v>
      </c>
      <c r="B28">
        <v>37</v>
      </c>
      <c r="C28" s="10">
        <v>18</v>
      </c>
      <c r="D28" s="10">
        <v>4</v>
      </c>
      <c r="E28" s="10">
        <v>4</v>
      </c>
      <c r="F28" s="10">
        <v>4</v>
      </c>
      <c r="G28" s="10">
        <v>4</v>
      </c>
      <c r="H2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E07A-502D-48E9-958F-071FE159FDEA}">
  <dimension ref="A1:H28"/>
  <sheetViews>
    <sheetView workbookViewId="0">
      <selection activeCell="A2" sqref="A2:H28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20</v>
      </c>
      <c r="C2" s="10">
        <v>9</v>
      </c>
      <c r="D2" s="10">
        <v>2</v>
      </c>
      <c r="E2" s="10">
        <v>2</v>
      </c>
      <c r="F2" s="10">
        <v>3</v>
      </c>
      <c r="G2" s="10">
        <v>2</v>
      </c>
      <c r="H2" s="10">
        <v>2</v>
      </c>
    </row>
    <row r="3" spans="1:8" x14ac:dyDescent="0.25">
      <c r="A3" s="10" t="s">
        <v>28</v>
      </c>
      <c r="B3">
        <v>28</v>
      </c>
      <c r="C3" s="10">
        <v>14</v>
      </c>
      <c r="D3" s="10">
        <v>3</v>
      </c>
      <c r="E3" s="10">
        <v>3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4</v>
      </c>
      <c r="F4" s="10">
        <v>4</v>
      </c>
      <c r="G4" s="10">
        <v>3</v>
      </c>
      <c r="H4" s="10">
        <v>2</v>
      </c>
    </row>
    <row r="5" spans="1:8" x14ac:dyDescent="0.25">
      <c r="A5" s="10" t="s">
        <v>30</v>
      </c>
      <c r="B5">
        <v>24</v>
      </c>
      <c r="C5" s="10">
        <v>10</v>
      </c>
      <c r="D5" s="10">
        <v>2</v>
      </c>
      <c r="E5" s="10">
        <v>3</v>
      </c>
      <c r="F5" s="10">
        <v>4</v>
      </c>
      <c r="G5" s="10">
        <v>3</v>
      </c>
      <c r="H5" s="10">
        <v>2</v>
      </c>
    </row>
    <row r="6" spans="1:8" x14ac:dyDescent="0.25">
      <c r="A6" s="10" t="s">
        <v>31</v>
      </c>
      <c r="B6">
        <v>38</v>
      </c>
      <c r="C6" s="10">
        <v>18</v>
      </c>
      <c r="D6" s="10">
        <v>4</v>
      </c>
      <c r="E6" s="10">
        <v>4</v>
      </c>
      <c r="F6" s="10">
        <v>4</v>
      </c>
      <c r="G6" s="10">
        <v>4</v>
      </c>
      <c r="H6" s="10">
        <v>4</v>
      </c>
    </row>
    <row r="7" spans="1:8" x14ac:dyDescent="0.25">
      <c r="A7" s="10" t="s">
        <v>32</v>
      </c>
      <c r="B7">
        <v>25</v>
      </c>
      <c r="C7" s="10">
        <v>12</v>
      </c>
      <c r="D7" s="10">
        <v>2</v>
      </c>
      <c r="E7" s="10">
        <v>3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35</v>
      </c>
      <c r="C8" s="10">
        <v>17</v>
      </c>
      <c r="D8" s="10">
        <v>4</v>
      </c>
      <c r="E8" s="10">
        <v>4</v>
      </c>
      <c r="F8" s="10">
        <v>4</v>
      </c>
      <c r="G8" s="10">
        <v>3</v>
      </c>
      <c r="H8" s="10">
        <v>3</v>
      </c>
    </row>
    <row r="9" spans="1:8" x14ac:dyDescent="0.25">
      <c r="A9" s="10" t="s">
        <v>34</v>
      </c>
      <c r="B9">
        <v>30</v>
      </c>
      <c r="C9" s="10">
        <v>13</v>
      </c>
      <c r="D9" s="10">
        <v>4</v>
      </c>
      <c r="E9" s="10">
        <v>3</v>
      </c>
      <c r="F9" s="10">
        <v>4</v>
      </c>
      <c r="G9" s="10">
        <v>3</v>
      </c>
      <c r="H9" s="10">
        <v>3</v>
      </c>
    </row>
    <row r="10" spans="1:8" x14ac:dyDescent="0.25">
      <c r="A10" s="10" t="s">
        <v>35</v>
      </c>
      <c r="B10">
        <v>41</v>
      </c>
      <c r="C10" s="10">
        <v>20</v>
      </c>
      <c r="D10" s="10">
        <v>4</v>
      </c>
      <c r="E10" s="10">
        <v>4</v>
      </c>
      <c r="F10" s="10">
        <v>5</v>
      </c>
      <c r="G10" s="10">
        <v>4</v>
      </c>
      <c r="H10" s="10">
        <v>4</v>
      </c>
    </row>
    <row r="11" spans="1:8" x14ac:dyDescent="0.25">
      <c r="A11" s="10" t="s">
        <v>36</v>
      </c>
      <c r="B11">
        <v>26</v>
      </c>
      <c r="C11" s="10">
        <v>12</v>
      </c>
      <c r="D11" s="10">
        <v>3</v>
      </c>
      <c r="E11" s="10">
        <v>3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28</v>
      </c>
      <c r="C12" s="10">
        <v>13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32</v>
      </c>
      <c r="C13" s="10">
        <v>15</v>
      </c>
      <c r="D13" s="10">
        <v>4</v>
      </c>
      <c r="E13" s="10">
        <v>3</v>
      </c>
      <c r="F13" s="10">
        <v>4</v>
      </c>
      <c r="G13" s="10">
        <v>3</v>
      </c>
      <c r="H13" s="10">
        <v>3</v>
      </c>
    </row>
    <row r="14" spans="1:8" x14ac:dyDescent="0.25">
      <c r="A14" s="10" t="s">
        <v>39</v>
      </c>
      <c r="B14">
        <v>24</v>
      </c>
      <c r="C14" s="10">
        <v>11</v>
      </c>
      <c r="D14" s="10">
        <v>3</v>
      </c>
      <c r="E14" s="10">
        <v>2</v>
      </c>
      <c r="F14" s="10">
        <v>3</v>
      </c>
      <c r="G14" s="10">
        <v>3</v>
      </c>
      <c r="H14" s="10">
        <v>2</v>
      </c>
    </row>
    <row r="15" spans="1:8" x14ac:dyDescent="0.25">
      <c r="A15" s="10" t="s">
        <v>40</v>
      </c>
      <c r="B15">
        <v>27</v>
      </c>
      <c r="C15" s="10">
        <v>13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32</v>
      </c>
      <c r="C16" s="10">
        <v>15</v>
      </c>
      <c r="D16" s="10">
        <v>3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26</v>
      </c>
      <c r="C17" s="10">
        <v>13</v>
      </c>
      <c r="D17" s="10">
        <v>3</v>
      </c>
      <c r="E17" s="10">
        <v>2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26</v>
      </c>
      <c r="C18" s="10">
        <v>13</v>
      </c>
      <c r="D18" s="10">
        <v>2</v>
      </c>
      <c r="E18" s="10">
        <v>3</v>
      </c>
      <c r="F18" s="10">
        <v>3</v>
      </c>
      <c r="G18" s="10">
        <v>3</v>
      </c>
      <c r="H18" s="10">
        <v>2</v>
      </c>
    </row>
    <row r="19" spans="1:8" x14ac:dyDescent="0.25">
      <c r="A19" s="10" t="s">
        <v>44</v>
      </c>
      <c r="B19">
        <v>31</v>
      </c>
      <c r="C19" s="10">
        <v>15</v>
      </c>
      <c r="D19" s="10">
        <v>4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29</v>
      </c>
      <c r="C20" s="10">
        <v>14</v>
      </c>
      <c r="D20" s="10">
        <v>3</v>
      </c>
      <c r="E20" s="10">
        <v>3</v>
      </c>
      <c r="F20" s="10">
        <v>3</v>
      </c>
      <c r="G20" s="10">
        <v>4</v>
      </c>
      <c r="H20" s="10">
        <v>2</v>
      </c>
    </row>
    <row r="21" spans="1:8" x14ac:dyDescent="0.25">
      <c r="A21" s="10" t="s">
        <v>46</v>
      </c>
      <c r="B21">
        <v>29</v>
      </c>
      <c r="C21" s="10">
        <v>14</v>
      </c>
      <c r="D21" s="10">
        <v>3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26</v>
      </c>
      <c r="C22" s="10">
        <v>13</v>
      </c>
      <c r="D22" s="10">
        <v>3</v>
      </c>
      <c r="E22" s="10">
        <v>2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35</v>
      </c>
      <c r="C23" s="10">
        <v>17</v>
      </c>
      <c r="D23" s="10">
        <v>4</v>
      </c>
      <c r="E23" s="10">
        <v>3</v>
      </c>
      <c r="F23" s="10">
        <v>4</v>
      </c>
      <c r="G23" s="10">
        <v>4</v>
      </c>
      <c r="H23" s="10">
        <v>3</v>
      </c>
    </row>
    <row r="24" spans="1:8" x14ac:dyDescent="0.25">
      <c r="A24" s="10" t="s">
        <v>49</v>
      </c>
      <c r="B24">
        <v>25</v>
      </c>
      <c r="C24" s="10">
        <v>12</v>
      </c>
      <c r="D24" s="10">
        <v>2</v>
      </c>
      <c r="E24" s="10">
        <v>3</v>
      </c>
      <c r="F24" s="10">
        <v>3</v>
      </c>
      <c r="G24" s="10">
        <v>3</v>
      </c>
      <c r="H24" s="10">
        <v>2</v>
      </c>
    </row>
    <row r="25" spans="1:8" x14ac:dyDescent="0.25">
      <c r="A25" s="10" t="s">
        <v>50</v>
      </c>
      <c r="B25">
        <v>35</v>
      </c>
      <c r="C25" s="10">
        <v>17</v>
      </c>
      <c r="D25" s="10">
        <v>4</v>
      </c>
      <c r="E25" s="10">
        <v>4</v>
      </c>
      <c r="F25" s="10">
        <v>4</v>
      </c>
      <c r="G25" s="10">
        <v>3</v>
      </c>
      <c r="H25" s="10">
        <v>3</v>
      </c>
    </row>
    <row r="26" spans="1:8" x14ac:dyDescent="0.25">
      <c r="A26" s="10" t="s">
        <v>51</v>
      </c>
      <c r="B26">
        <v>32</v>
      </c>
      <c r="C26" s="10">
        <v>16</v>
      </c>
      <c r="D26" s="10">
        <v>4</v>
      </c>
      <c r="E26" s="10">
        <v>2</v>
      </c>
      <c r="F26" s="10">
        <v>4</v>
      </c>
      <c r="G26" s="10">
        <v>3</v>
      </c>
      <c r="H26" s="10">
        <v>3</v>
      </c>
    </row>
    <row r="27" spans="1:8" x14ac:dyDescent="0.25">
      <c r="A27" s="10" t="s">
        <v>52</v>
      </c>
      <c r="B27">
        <v>32</v>
      </c>
      <c r="C27" s="10">
        <v>15</v>
      </c>
      <c r="D27" s="10">
        <v>3</v>
      </c>
      <c r="E27" s="10">
        <v>4</v>
      </c>
      <c r="F27" s="10">
        <v>4</v>
      </c>
      <c r="G27" s="10">
        <v>3</v>
      </c>
      <c r="H27" s="10">
        <v>3</v>
      </c>
    </row>
    <row r="28" spans="1:8" x14ac:dyDescent="0.25">
      <c r="A28" s="10" t="s">
        <v>53</v>
      </c>
      <c r="B28">
        <v>31</v>
      </c>
      <c r="C28" s="10">
        <v>15</v>
      </c>
      <c r="D28" s="10">
        <v>3</v>
      </c>
      <c r="E28" s="10">
        <v>3</v>
      </c>
      <c r="F28" s="10">
        <v>4</v>
      </c>
      <c r="G28" s="10">
        <v>3</v>
      </c>
      <c r="H2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S b B a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J s F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b B a W W T z V z X Q A Q A A X A 8 A A B M A H A B G b 3 J t d W x h c y 9 T Z W N 0 a W 9 u M S 5 t I K I Y A C i g F A A A A A A A A A A A A A A A A A A A A A A A A A A A A O 3 U T 0 v j Q B Q A 8 H u g 3 2 G I l x Z i S G o V V H J q d s H D C m I 9 m T 3 U O m o w m Z H M d F F E 0 I O 1 V o R d 1 j 9 o p e B N U R R F r H / Q T 9 M Z 0 m / h S F B b N J S i U A / J J c m b T N 4 b f v O G w B y 1 M Q K j w V 0 f l C Q y k / X g J O i S 6 z s X b L P q H 2 + z Y q G b l x / Z W b F 2 v y I D A z i Q x i Q g r t p j g d / 9 F Z E 0 + a O a O J d 3 I a L x n 7 Y D 1 T R G V L y Q u G w O W G M E e s T 6 Z c 9 C y 4 R k l u I 5 i x 1 s s P O T 2 s M B 3 1 n j 2 z f 8 / z 7 f u q 6 X C 3 5 x j R / t + U f 3 1 s f 5 V T p P 5 Y Q y b k L H d m 0 K P U N W Z A W k s Z N 3 E T F S C v i B c n j S R t N G X 6 + m 6 Q o Y y W M K R + m C A 4 2 3 R 3 U Y I / g 7 o Q T r Y N V L / 6 z E y 1 f 1 w w q r b I g F Z b I T 4 q O M l 0 V k C n t u 8 P v M w h w k 8 W D R y u K i H E R 1 k Z 6 K E U D h P F 1 S w E s 8 K e J D i P a l 1 O d 5 D Q M 9 I R N S T f G l R E y y 0 Y f 1 h S q x 0 n q 9 v O q X T j u k 9 J o / U m p W 0 p K a 3 r y f K 7 t s Z Z 1 X / 7 U v l X 6 R M q G L 2 5 A K M l v h p U R o L d A + 0 V 5 f j R Z 1 W t u d B u L J R O f h o m 5 r h I t J s Q Y 6 X U t 9 l 0 M y t J S I r S V b B 4 / J 0 F I i t n d s / d + n 2 0 J L i d h a s o k t z m 5 v + P J h 5 9 l e S 4 n Y B N s T U E s B A i 0 A F A A C A A g A S b B a W U m + M O m m A A A A 9 g A A A B I A A A A A A A A A A A A A A A A A A A A A A E N v b m Z p Z y 9 Q Y W N r Y W d l L n h t b F B L A Q I t A B Q A A g A I A E m w W l l T c j g s m w A A A O E A A A A T A A A A A A A A A A A A A A A A A P I A A A B b Q 2 9 u d G V u d F 9 U e X B l c 1 0 u e G 1 s U E s B A i 0 A F A A C A A g A S b B a W W T z V z X Q A Q A A X A 8 A A B M A A A A A A A A A A A A A A A A A 2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F k A A A A A A A D +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a b v u W u i O S 7 g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k 6 M T A u M D A 4 M j U 2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2 M W U y N D Z j L T g 5 Z j A t N D U y Z C 1 i Y j R k L W F h N z B i O G M 4 Z G Q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x O G I w M W J j L T U 0 Z T Y t N D A 2 M S 1 h Z D d m L T E 2 M G V h N G M y N T U 4 Y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1 N T V k M m J k L T U y M T A t N D E y O S 0 5 M G Z i L W Z i Z W M 4 Y m E 2 O W M z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j N T U 0 Y T B l L T J m N T Q t N G E w Z i 1 i Z T F m L W F i M G Q y Y T B i Y j V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k w N O m W s e W N t + i p l e W I h l / m n p f l g Y n m t 5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T Q 6 M D E 6 N T U u M j c 0 O D g 4 N l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w N O m W s e W N t + i p l e W I h i 3 m n p f l g Y n m t 5 E v Q X V 0 b 1 J l b W 9 2 Z W R D b 2 x 1 b W 5 z M S 5 7 Q 2 9 s d W 1 u M S w w f S Z x d W 9 0 O y w m c X V v d D t T Z W N 0 a W 9 u M S 8 w O T A 0 6 Z a x 5 Y 2 3 6 K m V 5 Y i G L e a e l + W B i e a 3 k S 9 B d X R v U m V t b 3 Z l Z E N v b H V t b n M x L n t D b 2 x 1 b W 4 y L D F 9 J n F 1 b 3 Q 7 L C Z x d W 9 0 O 1 N l Y 3 R p b 2 4 x L z A 5 M D T p l r H l j b f o q Z X l i I Y t 5 p 6 X 5 Y G J 5 r e R L 0 F 1 d G 9 S Z W 1 v d m V k Q 2 9 s d W 1 u c z E u e 0 N v b H V t b j M s M n 0 m c X V v d D s s J n F 1 b 3 Q 7 U 2 V j d G l v b j E v M D k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O T A 0 6 Z a x 5 Y 2 3 6 K m V 5 Y i G L e a e l + W B i e a 3 k S 9 B d X R v U m V t b 3 Z l Z E N v b H V t b n M x L n t D b 2 x 1 b W 4 x L D B 9 J n F 1 b 3 Q 7 L C Z x d W 9 0 O 1 N l Y 3 R p b 2 4 x L z A 5 M D T p l r H l j b f o q Z X l i I Y t 5 p 6 X 5 Y G J 5 r e R L 0 F 1 d G 9 S Z W 1 v d m V k Q 2 9 s d W 1 u c z E u e 0 N v b H V t b j I s M X 0 m c X V v d D s s J n F 1 b 3 Q 7 U 2 V j d G l v b j E v M D k w N O m W s e W N t + i p l e W I h i 3 m n p f l g Y n m t 5 E v Q X V 0 b 1 J l b W 9 2 Z W R D b 2 x 1 b W 5 z M S 5 7 Q 2 9 s d W 1 u M y w y f S Z x d W 9 0 O y w m c X V v d D t T Z W N 0 a W 9 u M S 8 w O T A 0 6 Z a x 5 Y 2 3 6 K m V 5 Y i G L e a e l + W B i e a 3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O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T A 0 J U U 5 J T k 2 J U I x J U U 1 J T h E J U I 3 J U U 4 J U E 5 J T k 1 J U U 1 J T g 4 J T g 2 L S V F N S U 4 Q S U 4 O S V F N S V C O S V C O C V F N i U 4 M C V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i Y W I 5 M D E 1 L W Z l O W E t N G V k Y S 0 5 N T V l L T Y y Z W M 5 N j J h N W Q 1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k w N O m W s e W N t + i p l e W I h l / l i o n l u b j m g K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Z U M T Q 6 M D I 6 M T g u M j E z M z A 0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w N O m W s e W N t + i p l e W I h i 3 l i o n l u b j m g K E v Q X V 0 b 1 J l b W 9 2 Z W R D b 2 x 1 b W 5 z M S 5 7 Q 2 9 s d W 1 u M S w w f S Z x d W 9 0 O y w m c X V v d D t T Z W N 0 a W 9 u M S 8 w O T A 0 6 Z a x 5 Y 2 3 6 K m V 5 Y i G L e W K i e W 5 u O a A o S 9 B d X R v U m V t b 3 Z l Z E N v b H V t b n M x L n t D b 2 x 1 b W 4 y L D F 9 J n F 1 b 3 Q 7 L C Z x d W 9 0 O 1 N l Y 3 R p b 2 4 x L z A 5 M D T p l r H l j b f o q Z X l i I Y t 5 Y q J 5 b m 4 5 o C h L 0 F 1 d G 9 S Z W 1 v d m V k Q 2 9 s d W 1 u c z E u e 0 N v b H V t b j M s M n 0 m c X V v d D s s J n F 1 b 3 Q 7 U 2 V j d G l v b j E v M D k w N O m W s e W N t + i p l e W I h i 3 l i o n l u b j m g K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O T A 0 6 Z a x 5 Y 2 3 6 K m V 5 Y i G L e W K i e W 5 u O a A o S 9 B d X R v U m V t b 3 Z l Z E N v b H V t b n M x L n t D b 2 x 1 b W 4 x L D B 9 J n F 1 b 3 Q 7 L C Z x d W 9 0 O 1 N l Y 3 R p b 2 4 x L z A 5 M D T p l r H l j b f o q Z X l i I Y t 5 Y q J 5 b m 4 5 o C h L 0 F 1 d G 9 S Z W 1 v d m V k Q 2 9 s d W 1 u c z E u e 0 N v b H V t b j I s M X 0 m c X V v d D s s J n F 1 b 3 Q 7 U 2 V j d G l v b j E v M D k w N O m W s e W N t + i p l e W I h i 3 l i o n l u b j m g K E v Q X V 0 b 1 J l b W 9 2 Z W R D b 2 x 1 b W 5 z M S 5 7 Q 2 9 s d W 1 u M y w y f S Z x d W 9 0 O y w m c X V v d D t T Z W N 0 a W 9 u M S 8 w O T A 0 6 Z a x 5 Y 2 3 6 K m V 5 Y i G L e W K i e W 5 u O a A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O T A 0 J U U 5 J T k 2 J U I x J U U 1 J T h E J U I 3 J U U 4 J U E 5 J T k 1 J U U 1 J T g 4 J T g 2 L S V F N S U 4 Q S U 4 O S V F N S V C O S V C O C V F N i U 4 M C V B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T A 0 J U U 5 J T k 2 J U I x J U U 1 J T h E J U I 3 J U U 4 J U E 5 J T k 1 J U U 1 J T g 4 J T g 2 L S V F N S U 4 Q S U 4 O S V F N S V C O S V C O C V F N i U 4 M C V B M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M I N o e f b E O H v C C / u s W p / A A A A A A C A A A A A A A Q Z g A A A A E A A C A A A A C m 8 j / z J w Y 9 U k t I P Y 7 j L a 0 C b b K L 0 r S y A Q P M g F k 4 r H i o 7 g A A A A A O g A A A A A I A A C A A A A A z E H V 3 5 p U B n 7 H 4 3 6 b y T x / 0 Z A V 0 2 5 l y s k T d f 8 S z N j y K V V A A A A A N 7 0 Z C 8 R 4 m x z G 3 3 v H 0 H 3 X A H S E J 1 t z z 4 k / P P W g j 9 J 1 P w u J / B G e 0 P h c B K u l D U y U g 3 m O 2 5 4 7 w F z u W k C w i X j V w 5 p D T B x f Z 3 j K d o m r i G b k / U H + 9 d k A A A A C R J k d X 2 j 5 H p 9 q k 7 K G 6 O j B B 0 Z y N A V M U / 3 c j o h c M 5 E N e H M O 8 u c i j e Y F L G t O z H d b b f N j H / j k q x d / L 9 V v M w T D q G m a l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0904閱卷評分-林偉淑</vt:lpstr>
      <vt:lpstr>0904閱卷評分-劉幸怡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2024-10-27T03:09:08Z</dcterms:modified>
</cp:coreProperties>
</file>