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"/>
    </mc:Choice>
  </mc:AlternateContent>
  <xr:revisionPtr revIDLastSave="0" documentId="13_ncr:1_{BEB8A869-EA16-42A8-823A-72122C58F802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201 閱卷評分-詹千慧甲" sheetId="5" r:id="rId4"/>
    <sheet name="1201食加三-陳姞淨" sheetId="6" r:id="rId5"/>
  </sheets>
  <definedNames>
    <definedName name="外部資料_1" localSheetId="2" hidden="1">'閱卷評分-Teacher2'!$A$1:$D$27</definedName>
    <definedName name="外部資料_2" localSheetId="3" hidden="1">'1201 閱卷評分-詹千慧甲'!$A$1:$D$27</definedName>
    <definedName name="外部資料_2" localSheetId="1" hidden="1">'閱卷評分-Teacher1'!$A$1:$D$27</definedName>
    <definedName name="外部資料_3" localSheetId="4" hidden="1">'1201食加三-陳姞淨'!$A$1:$D$27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27" i="1" l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12207F2C-F3DB-4721-A851-A50B64BB99B3}" keepAlive="1" name="查詢 - 1201 閱卷評分-詹千慧甲" description="與活頁簿中 '1201 閱卷評分-詹千慧甲' 查詢的連接。" type="5" refreshedVersion="8" background="1" saveData="1">
    <dbPr connection="Provider=Microsoft.Mashup.OleDb.1;Data Source=$Workbook$;Location=&quot;1201 閱卷評分-詹千慧甲&quot;;Extended Properties=&quot;&quot;" command="SELECT * FROM [1201 閱卷評分-詹千慧甲]"/>
  </connection>
  <connection id="7" xr16:uid="{8CE9794A-934C-465C-B152-F69FBAA158B5}" keepAlive="1" name="查詢 - 1201食加三-陳姞淨" description="與活頁簿中 '1201食加三-陳姞淨' 查詢的連接。" type="5" refreshedVersion="8" background="1" saveData="1">
    <dbPr connection="Provider=Microsoft.Mashup.OleDb.1;Data Source=$Workbook$;Location=1201食加三-陳姞淨;Extended Properties=&quot;&quot;" command="SELECT * FROM [1201食加三-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<sst xmlns="http://schemas.openxmlformats.org/spreadsheetml/2006/main" count="182" uniqueCount="54">
  <si>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</si>
  <si>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</si>
  <si>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</si>
  <si>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</si>
  <si>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</si>
  <si>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</si>
  <si>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</si>
  <si>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</si>
  <si>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</si>
  <si>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</si>
  <si>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</si>
  <si>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</si>
  <si>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</si>
  <si>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</si>
  <si>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</si>
  <si>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</si>
  <si>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</si>
  <si>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</si>
  <si>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</si>
  <si>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</si>
  <si>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</si>
  <si>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</si>
  <si>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</si>
  <si>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</si>
  <si>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</si>
  <si>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</si>
  <si>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</si>
  <si>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12-01-113001</t>
  </si>
  <si>
    <t>12-01-113002</t>
  </si>
  <si>
    <t>12-01-113003</t>
  </si>
  <si>
    <t>12-01-113004</t>
  </si>
  <si>
    <t>12-01-113005</t>
  </si>
  <si>
    <t>12-01-113006</t>
  </si>
  <si>
    <t>12-01-113007</t>
  </si>
  <si>
    <t>12-01-113008</t>
  </si>
  <si>
    <t>12-01-113009</t>
  </si>
  <si>
    <t>12-01-113010</t>
  </si>
  <si>
    <t>12-01-113013</t>
  </si>
  <si>
    <t>12-01-113014</t>
  </si>
  <si>
    <t>12-01-113016</t>
  </si>
  <si>
    <t>12-01-113017</t>
  </si>
  <si>
    <t>12-01-113018</t>
  </si>
  <si>
    <t>12-01-113019</t>
  </si>
  <si>
    <t>12-01-113020</t>
  </si>
  <si>
    <t>12-01-113021</t>
  </si>
  <si>
    <t>12-01-113022</t>
  </si>
  <si>
    <t>12-01-113024</t>
  </si>
  <si>
    <t>12-01-113025</t>
  </si>
  <si>
    <t>12-01-113027</t>
  </si>
  <si>
    <t>12-01-113028</t>
  </si>
  <si>
    <t>12-01-113029</t>
  </si>
  <si>
    <t>12-01-113030</t>
  </si>
  <si>
    <t>12-01-113031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</si>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</sst>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ECF55B10-0CCC-4294-979D-1D0EB7722F3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E3040258-A88A-479C-BBF6-07057E517C9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08B7E-544C-48AE-BA7D-7F285A41471D}" name="_1201_閱卷評分_詹千慧甲" displayName="_1201_閱卷評分_詹千慧甲" ref="A1:H27" tableType="queryTable" totalsRowShown="0">
  <autoFilter ref="A1:H27" xr:uid="{C1C08B7E-544C-48AE-BA7D-7F285A41471D}"/>
  <tableColumns count="8">
    <tableColumn id="1" xr3:uid="{4F824458-03CF-4699-9653-1BF050ADED59}" uniqueName="1" name="Column1" queryTableFieldId="1" dataDxfId="14"/>
    <tableColumn id="2" xr3:uid="{27AAEB79-0227-497F-AC72-E1956063C140}" uniqueName="2" name="Column2" queryTableFieldId="2"/>
    <tableColumn id="3" xr3:uid="{D832539A-7ED1-4A14-AC11-ED7F6741BA97}" uniqueName="3" name="Column3" queryTableFieldId="3" dataDxfId="13"/>
    <tableColumn id="4" xr3:uid="{7DC74851-EB61-4194-88F1-F1556172F99C}" uniqueName="4" name="Column4" queryTableFieldId="4" dataDxfId="12"/>
    <tableColumn id="5" xr3:uid="{52FB5901-44BC-4C08-9ED3-DE708C3E362F}" uniqueName="5" name="Column5" queryTableFieldId="5" dataDxfId="11"/>
    <tableColumn id="6" xr3:uid="{2325AF9B-6871-491B-8F7C-B64AB84C2B35}" uniqueName="6" name="Column6" queryTableFieldId="6" dataDxfId="10"/>
    <tableColumn id="7" xr3:uid="{F5191010-D772-42A3-944E-54E29030629F}" uniqueName="7" name="Column7" queryTableFieldId="7" dataDxfId="9"/>
    <tableColumn id="8" xr3:uid="{BCCF01A6-861B-432B-9DA8-C4197E0DB2F4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36555F-A3DE-4AC9-9E38-DF95D88D9E81}" name="_1201食加三_陳姞淨" displayName="_1201食加三_陳姞淨" ref="A1:H27" tableType="queryTable" totalsRowShown="0">
  <autoFilter ref="A1:H27" xr:uid="{7C36555F-A3DE-4AC9-9E38-DF95D88D9E81}"/>
  <tableColumns count="8">
    <tableColumn id="1" xr3:uid="{13164D36-C032-4743-BFF7-5E3E94F41F46}" uniqueName="1" name="Column1" queryTableFieldId="1" dataDxfId="7"/>
    <tableColumn id="2" xr3:uid="{735CC89B-3C7C-41C8-9B93-07C3B4358C65}" uniqueName="2" name="Column2" queryTableFieldId="2"/>
    <tableColumn id="3" xr3:uid="{80699499-491A-47E3-9AA2-883A2B3F40FE}" uniqueName="3" name="Column3" queryTableFieldId="3" dataDxfId="6"/>
    <tableColumn id="4" xr3:uid="{E12337C6-93C3-48A3-B442-8E6B9423A6D2}" uniqueName="4" name="Column4" queryTableFieldId="4" dataDxfId="5"/>
    <tableColumn id="5" xr3:uid="{139C5DF1-9FE4-44F0-A178-46F6F02C57DE}" uniqueName="5" name="Column5" queryTableFieldId="5" dataDxfId="4"/>
    <tableColumn id="6" xr3:uid="{15BB7564-B259-47E3-B1A8-23E63527924F}" uniqueName="6" name="Column6" queryTableFieldId="6" dataDxfId="3"/>
    <tableColumn id="7" xr3:uid="{3A4584E3-42AC-4CBF-9879-EE4594990978}" uniqueName="7" name="Column7" queryTableFieldId="7" dataDxfId="2"/>
    <tableColumn id="8" xr3:uid="{BFEA5B21-E478-413A-BFF4-E2D1DAB6B362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7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53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1132</v>
      </c>
      <c r="B2" t="s">
        <v>27</v>
      </c>
      <c r="C2">
        <f t="shared" ref="C2:C27" si="0">VLOOKUP($B2,閱卷評分_Teacher1,3,FALSE)</f>
        <v>16</v>
      </c>
      <c r="D2">
        <f t="shared" ref="D2:D27" si="1">VLOOKUP($B2,閱卷評分_Teacher2,3,FALSE)</f>
        <v>15</v>
      </c>
      <c r="E2">
        <f>ABS(C2-D2)</f>
        <v>1</v>
      </c>
      <c r="G2" s="6">
        <f>IF(F2&gt;0,((C2+D2)*0.5+F2*2)/3,(C2+D2)/2)</f>
        <v>15.5</v>
      </c>
      <c r="H2">
        <f t="shared" ref="H2:H27" si="2">VLOOKUP($B2,閱卷評分_Teacher1,4,FALSE)</f>
        <v>4</v>
      </c>
      <c r="I2">
        <f t="shared" ref="I2:I27" si="3">VLOOKUP($B2,閱卷評分_Teacher1,5,FALSE)</f>
        <v>3</v>
      </c>
      <c r="J2">
        <f t="shared" ref="J2:J27" si="4">VLOOKUP($B2,閱卷評分_Teacher1,6,FALSE)</f>
        <v>2</v>
      </c>
      <c r="K2">
        <f t="shared" ref="K2:K27" si="5">VLOOKUP($B2,閱卷評分_Teacher1,7,FALSE)</f>
        <v>3</v>
      </c>
      <c r="L2">
        <f t="shared" ref="L2:L27" si="6">VLOOKUP($B2,閱卷評分_Teacher1,8,FALSE)</f>
        <v>3</v>
      </c>
      <c r="M2">
        <f t="shared" ref="M2:M27" si="7">VLOOKUP($B2,閱卷評分_Teacher2,4,FALSE)</f>
        <v>3</v>
      </c>
      <c r="N2">
        <f t="shared" ref="N2:N27" si="8">VLOOKUP($B2,閱卷評分_Teacher2,5,FALSE)</f>
        <v>4</v>
      </c>
      <c r="O2">
        <f t="shared" ref="O2:O27" si="9">VLOOKUP($B2,閱卷評分_Teacher2,6,FALSE)</f>
        <v>2</v>
      </c>
      <c r="P2">
        <f t="shared" ref="P2:P27" si="10">VLOOKUP($B2,閱卷評分_Teacher2,7,FALSE)</f>
        <v>4</v>
      </c>
      <c r="Q2">
        <f t="shared" ref="Q2:Q27" si="11">VLOOKUP($B2,閱卷評分_Teacher2,8,FALSE)</f>
        <v>2</v>
      </c>
      <c r="R2" s="8">
        <f>COUNTIF(E:E,"&gt;7")</f>
        <v>0</v>
      </c>
      <c r="S2" s="8">
        <f>COUNTA(B:B)-1</f>
        <v>26</v>
      </c>
      <c r="T2" s="9">
        <f>R2/S2</f>
        <v>0</v>
      </c>
    </row>
    <row r="3" spans="1:20" x14ac:dyDescent="0.25">
      <c r="A3">
        <v>1132</v>
      </c>
      <c r="B3" t="s">
        <v>28</v>
      </c>
      <c r="C3">
        <f t="shared" si="0"/>
        <v>20</v>
      </c>
      <c r="D3">
        <f t="shared" si="1"/>
        <v>15</v>
      </c>
      <c r="E3">
        <f t="shared" ref="E3:E26" si="12">ABS(C3-D3)</f>
        <v>5</v>
      </c>
      <c r="G3" s="6">
        <f t="shared" ref="G3:G26" si="13">IF(F3&gt;0,((C3+D3)*0.5+F3*2)/3,(C3+D3)/2)</f>
        <v>17.5</v>
      </c>
      <c r="H3">
        <f t="shared" si="2"/>
        <v>4</v>
      </c>
      <c r="I3">
        <f t="shared" si="3"/>
        <v>4</v>
      </c>
      <c r="J3">
        <f t="shared" si="4"/>
        <v>4</v>
      </c>
      <c r="K3">
        <f t="shared" si="5"/>
        <v>4</v>
      </c>
      <c r="L3">
        <f t="shared" si="6"/>
        <v>3</v>
      </c>
      <c r="M3">
        <f t="shared" si="7"/>
        <v>2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20" x14ac:dyDescent="0.25">
      <c r="A4">
        <v>1132</v>
      </c>
      <c r="B4" t="s">
        <v>29</v>
      </c>
      <c r="C4">
        <f t="shared" si="0"/>
        <v>13</v>
      </c>
      <c r="D4">
        <f t="shared" si="1"/>
        <v>17</v>
      </c>
      <c r="E4">
        <f t="shared" si="12"/>
        <v>4</v>
      </c>
      <c r="G4" s="6">
        <f t="shared" si="13"/>
        <v>15</v>
      </c>
      <c r="H4">
        <f t="shared" si="2"/>
        <v>3</v>
      </c>
      <c r="I4">
        <f t="shared" si="3"/>
        <v>4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20" x14ac:dyDescent="0.25">
      <c r="A5">
        <v>1131</v>
      </c>
      <c r="B5" t="s">
        <v>30</v>
      </c>
      <c r="C5">
        <f t="shared" si="0"/>
        <v>17</v>
      </c>
      <c r="D5">
        <f t="shared" si="1"/>
        <v>16</v>
      </c>
      <c r="E5">
        <f t="shared" si="12"/>
        <v>1</v>
      </c>
      <c r="G5" s="6">
        <f t="shared" si="13"/>
        <v>16.5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1131</v>
      </c>
      <c r="B6" t="s">
        <v>31</v>
      </c>
      <c r="C6">
        <f t="shared" si="0"/>
        <v>18</v>
      </c>
      <c r="D6">
        <f t="shared" si="1"/>
        <v>15</v>
      </c>
      <c r="E6">
        <f t="shared" si="12"/>
        <v>3</v>
      </c>
      <c r="G6" s="6">
        <f t="shared" si="13"/>
        <v>16.5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3</v>
      </c>
      <c r="N6">
        <f t="shared" si="8"/>
        <v>4</v>
      </c>
      <c r="O6">
        <f t="shared" si="9"/>
        <v>2</v>
      </c>
      <c r="P6">
        <f t="shared" si="10"/>
        <v>3</v>
      </c>
      <c r="Q6">
        <f t="shared" si="11"/>
        <v>3</v>
      </c>
    </row>
    <row r="7" spans="1:20" x14ac:dyDescent="0.25">
      <c r="A7">
        <v>1131</v>
      </c>
      <c r="B7" t="s">
        <v>32</v>
      </c>
      <c r="C7">
        <f t="shared" si="0"/>
        <v>11</v>
      </c>
      <c r="D7">
        <f t="shared" si="1"/>
        <v>13</v>
      </c>
      <c r="E7">
        <f t="shared" si="12"/>
        <v>2</v>
      </c>
      <c r="G7" s="6">
        <f t="shared" si="13"/>
        <v>12</v>
      </c>
      <c r="H7">
        <f t="shared" si="2"/>
        <v>3</v>
      </c>
      <c r="I7">
        <f t="shared" si="3"/>
        <v>3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3</v>
      </c>
      <c r="N7">
        <f t="shared" si="8"/>
        <v>3</v>
      </c>
      <c r="O7">
        <f t="shared" si="9"/>
        <v>2</v>
      </c>
      <c r="P7">
        <f t="shared" si="10"/>
        <v>3</v>
      </c>
      <c r="Q7">
        <f t="shared" si="11"/>
        <v>2</v>
      </c>
    </row>
    <row r="8" spans="1:20" x14ac:dyDescent="0.25">
      <c r="A8">
        <v>1122</v>
      </c>
      <c r="B8" t="s">
        <v>33</v>
      </c>
      <c r="C8">
        <f t="shared" si="0"/>
        <v>9</v>
      </c>
      <c r="D8">
        <f t="shared" si="1"/>
        <v>11</v>
      </c>
      <c r="E8">
        <f t="shared" si="12"/>
        <v>2</v>
      </c>
      <c r="G8" s="6">
        <f t="shared" si="13"/>
        <v>10</v>
      </c>
      <c r="H8">
        <f t="shared" si="2"/>
        <v>3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1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3</v>
      </c>
      <c r="Q8">
        <f t="shared" si="11"/>
        <v>2</v>
      </c>
    </row>
    <row r="9" spans="1:20" x14ac:dyDescent="0.25">
      <c r="A9">
        <v>1122</v>
      </c>
      <c r="B9" t="s">
        <v>34</v>
      </c>
      <c r="C9">
        <f t="shared" si="0"/>
        <v>16</v>
      </c>
      <c r="D9">
        <f t="shared" si="1"/>
        <v>17</v>
      </c>
      <c r="E9">
        <f t="shared" si="12"/>
        <v>1</v>
      </c>
      <c r="G9" s="6">
        <f t="shared" si="13"/>
        <v>16.5</v>
      </c>
      <c r="H9">
        <f t="shared" si="2"/>
        <v>3</v>
      </c>
      <c r="I9">
        <f t="shared" si="3"/>
        <v>3</v>
      </c>
      <c r="J9">
        <f t="shared" si="4"/>
        <v>2</v>
      </c>
      <c r="K9">
        <f t="shared" si="5"/>
        <v>3</v>
      </c>
      <c r="L9">
        <f t="shared" si="6"/>
        <v>2</v>
      </c>
      <c r="M9">
        <f t="shared" si="7"/>
        <v>4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20" x14ac:dyDescent="0.25">
      <c r="A10">
        <v>1121</v>
      </c>
      <c r="B10" t="s">
        <v>35</v>
      </c>
      <c r="C10">
        <f t="shared" si="0"/>
        <v>15</v>
      </c>
      <c r="D10">
        <f t="shared" si="1"/>
        <v>13</v>
      </c>
      <c r="E10">
        <f t="shared" si="12"/>
        <v>2</v>
      </c>
      <c r="G10" s="6">
        <f t="shared" si="13"/>
        <v>14</v>
      </c>
      <c r="H10">
        <f t="shared" si="2"/>
        <v>3</v>
      </c>
      <c r="I10">
        <f t="shared" si="3"/>
        <v>2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2</v>
      </c>
      <c r="N10">
        <f t="shared" si="8"/>
        <v>3</v>
      </c>
      <c r="O10">
        <f t="shared" si="9"/>
        <v>2</v>
      </c>
      <c r="P10">
        <f t="shared" si="10"/>
        <v>4</v>
      </c>
      <c r="Q10">
        <f t="shared" si="11"/>
        <v>2</v>
      </c>
    </row>
    <row r="11" spans="1:20" x14ac:dyDescent="0.25">
      <c r="A11">
        <v>1121</v>
      </c>
      <c r="B11" t="s">
        <v>36</v>
      </c>
      <c r="C11">
        <f t="shared" si="0"/>
        <v>17</v>
      </c>
      <c r="D11">
        <f t="shared" si="1"/>
        <v>12</v>
      </c>
      <c r="E11">
        <f t="shared" si="12"/>
        <v>5</v>
      </c>
      <c r="G11" s="6">
        <f t="shared" si="13"/>
        <v>14.5</v>
      </c>
      <c r="H11">
        <f t="shared" si="2"/>
        <v>4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2</v>
      </c>
      <c r="N11">
        <f t="shared" si="8"/>
        <v>3</v>
      </c>
      <c r="O11">
        <f t="shared" si="9"/>
        <v>2</v>
      </c>
      <c r="P11">
        <f t="shared" si="10"/>
        <v>3</v>
      </c>
      <c r="Q11">
        <f t="shared" si="11"/>
        <v>2</v>
      </c>
    </row>
    <row r="12" spans="1:20" x14ac:dyDescent="0.25">
      <c r="A12">
        <v>1111</v>
      </c>
      <c r="B12" t="s">
        <v>37</v>
      </c>
      <c r="C12">
        <f t="shared" si="0"/>
        <v>17</v>
      </c>
      <c r="D12">
        <f t="shared" si="1"/>
        <v>16</v>
      </c>
      <c r="E12">
        <f t="shared" si="12"/>
        <v>1</v>
      </c>
      <c r="G12" s="6">
        <f t="shared" si="13"/>
        <v>16.5</v>
      </c>
      <c r="H12">
        <f t="shared" si="2"/>
        <v>4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1111</v>
      </c>
      <c r="B13" t="s">
        <v>38</v>
      </c>
      <c r="C13">
        <f t="shared" si="0"/>
        <v>17</v>
      </c>
      <c r="D13">
        <f t="shared" si="1"/>
        <v>16</v>
      </c>
      <c r="E13">
        <f t="shared" si="12"/>
        <v>1</v>
      </c>
      <c r="G13" s="6">
        <f t="shared" si="13"/>
        <v>16.5</v>
      </c>
      <c r="H13">
        <f t="shared" si="2"/>
        <v>4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1102</v>
      </c>
      <c r="B14" t="s">
        <v>39</v>
      </c>
      <c r="C14">
        <f t="shared" si="0"/>
        <v>10</v>
      </c>
      <c r="D14">
        <f t="shared" si="1"/>
        <v>11</v>
      </c>
      <c r="E14">
        <f t="shared" si="12"/>
        <v>1</v>
      </c>
      <c r="G14" s="6">
        <f t="shared" si="13"/>
        <v>10.5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3</v>
      </c>
      <c r="O14">
        <f t="shared" si="9"/>
        <v>1</v>
      </c>
      <c r="P14">
        <f t="shared" si="10"/>
        <v>3</v>
      </c>
      <c r="Q14">
        <f t="shared" si="11"/>
        <v>2</v>
      </c>
    </row>
    <row r="15" spans="1:20" x14ac:dyDescent="0.25">
      <c r="A15">
        <v>1101</v>
      </c>
      <c r="B15" t="s">
        <v>40</v>
      </c>
      <c r="C15">
        <f t="shared" si="0"/>
        <v>16</v>
      </c>
      <c r="D15">
        <f t="shared" si="1"/>
        <v>14</v>
      </c>
      <c r="E15">
        <f t="shared" si="12"/>
        <v>2</v>
      </c>
      <c r="G15" s="6">
        <f t="shared" si="13"/>
        <v>15</v>
      </c>
      <c r="H15">
        <f t="shared" si="2"/>
        <v>4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2</v>
      </c>
      <c r="P15">
        <f t="shared" si="10"/>
        <v>4</v>
      </c>
      <c r="Q15">
        <f t="shared" si="11"/>
        <v>3</v>
      </c>
    </row>
    <row r="16" spans="1:20" x14ac:dyDescent="0.25">
      <c r="A16">
        <v>1101</v>
      </c>
      <c r="B16" t="s">
        <v>41</v>
      </c>
      <c r="C16">
        <f t="shared" si="0"/>
        <v>18</v>
      </c>
      <c r="D16">
        <f t="shared" si="1"/>
        <v>16</v>
      </c>
      <c r="E16">
        <f t="shared" si="12"/>
        <v>2</v>
      </c>
      <c r="G16" s="6">
        <f t="shared" si="13"/>
        <v>17</v>
      </c>
      <c r="H16">
        <f t="shared" si="2"/>
        <v>4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4</v>
      </c>
      <c r="O16">
        <f t="shared" si="9"/>
        <v>2</v>
      </c>
      <c r="P16">
        <f t="shared" si="10"/>
        <v>4</v>
      </c>
      <c r="Q16">
        <f t="shared" si="11"/>
        <v>3</v>
      </c>
    </row>
    <row r="17" spans="1:17" x14ac:dyDescent="0.25">
      <c r="A17">
        <v>1092</v>
      </c>
      <c r="B17" t="s">
        <v>42</v>
      </c>
      <c r="C17">
        <f t="shared" si="0"/>
        <v>15</v>
      </c>
      <c r="D17">
        <f t="shared" si="1"/>
        <v>14</v>
      </c>
      <c r="E17">
        <f t="shared" si="12"/>
        <v>1</v>
      </c>
      <c r="G17" s="6">
        <f t="shared" si="13"/>
        <v>14.5</v>
      </c>
      <c r="H17">
        <f t="shared" si="2"/>
        <v>4</v>
      </c>
      <c r="I17">
        <f t="shared" si="3"/>
        <v>3</v>
      </c>
      <c r="J17">
        <f t="shared" si="4"/>
        <v>2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2</v>
      </c>
      <c r="P17">
        <f t="shared" si="10"/>
        <v>4</v>
      </c>
      <c r="Q17">
        <f t="shared" si="11"/>
        <v>2</v>
      </c>
    </row>
    <row r="18" spans="1:17" x14ac:dyDescent="0.25">
      <c r="A18">
        <v>1092</v>
      </c>
      <c r="B18" t="s">
        <v>43</v>
      </c>
      <c r="C18">
        <f t="shared" si="0"/>
        <v>16</v>
      </c>
      <c r="D18">
        <f t="shared" si="1"/>
        <v>13</v>
      </c>
      <c r="E18">
        <f t="shared" si="12"/>
        <v>3</v>
      </c>
      <c r="G18" s="6">
        <f t="shared" si="13"/>
        <v>14.5</v>
      </c>
      <c r="H18">
        <f t="shared" si="2"/>
        <v>4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4</v>
      </c>
      <c r="M18">
        <f t="shared" si="7"/>
        <v>3</v>
      </c>
      <c r="N18">
        <f t="shared" si="8"/>
        <v>3</v>
      </c>
      <c r="O18">
        <f t="shared" si="9"/>
        <v>2</v>
      </c>
      <c r="P18">
        <f t="shared" si="10"/>
        <v>3</v>
      </c>
      <c r="Q18">
        <f t="shared" si="11"/>
        <v>2</v>
      </c>
    </row>
    <row r="19" spans="1:17" x14ac:dyDescent="0.25">
      <c r="A19">
        <v>1091</v>
      </c>
      <c r="B19" t="s">
        <v>44</v>
      </c>
      <c r="C19">
        <f t="shared" si="0"/>
        <v>17</v>
      </c>
      <c r="D19">
        <f t="shared" si="1"/>
        <v>16</v>
      </c>
      <c r="E19">
        <f t="shared" si="12"/>
        <v>1</v>
      </c>
      <c r="G19" s="6">
        <f t="shared" si="13"/>
        <v>16.5</v>
      </c>
      <c r="H19">
        <f t="shared" si="2"/>
        <v>4</v>
      </c>
      <c r="I19">
        <f t="shared" si="3"/>
        <v>3</v>
      </c>
      <c r="J19">
        <f t="shared" si="4"/>
        <v>4</v>
      </c>
      <c r="K19">
        <f t="shared" si="5"/>
        <v>4</v>
      </c>
      <c r="L19">
        <f t="shared" si="6"/>
        <v>3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1091</v>
      </c>
      <c r="B20" t="s">
        <v>45</v>
      </c>
      <c r="C20">
        <f t="shared" si="0"/>
        <v>14</v>
      </c>
      <c r="D20">
        <f t="shared" si="1"/>
        <v>13</v>
      </c>
      <c r="E20">
        <f t="shared" si="12"/>
        <v>1</v>
      </c>
      <c r="G20" s="6">
        <f t="shared" si="13"/>
        <v>13.5</v>
      </c>
      <c r="H20">
        <f t="shared" si="2"/>
        <v>3</v>
      </c>
      <c r="I20">
        <f t="shared" si="3"/>
        <v>3</v>
      </c>
      <c r="J20">
        <f t="shared" si="4"/>
        <v>2</v>
      </c>
      <c r="K20">
        <f t="shared" si="5"/>
        <v>3</v>
      </c>
      <c r="L20">
        <f t="shared" si="6"/>
        <v>3</v>
      </c>
      <c r="M20">
        <f t="shared" si="7"/>
        <v>2</v>
      </c>
      <c r="N20">
        <f t="shared" si="8"/>
        <v>4</v>
      </c>
      <c r="O20">
        <f t="shared" si="9"/>
        <v>2</v>
      </c>
      <c r="P20">
        <f t="shared" si="10"/>
        <v>3</v>
      </c>
      <c r="Q20">
        <f t="shared" si="11"/>
        <v>2</v>
      </c>
    </row>
    <row r="21" spans="1:17" x14ac:dyDescent="0.25">
      <c r="A21">
        <v>1082</v>
      </c>
      <c r="B21" t="s">
        <v>46</v>
      </c>
      <c r="C21">
        <f t="shared" si="0"/>
        <v>15</v>
      </c>
      <c r="D21">
        <f t="shared" si="1"/>
        <v>12</v>
      </c>
      <c r="E21">
        <f t="shared" si="12"/>
        <v>3</v>
      </c>
      <c r="G21" s="6">
        <f t="shared" si="13"/>
        <v>13.5</v>
      </c>
      <c r="H21">
        <f t="shared" si="2"/>
        <v>3</v>
      </c>
      <c r="I21">
        <f t="shared" si="3"/>
        <v>2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2</v>
      </c>
      <c r="N21">
        <f t="shared" si="8"/>
        <v>3</v>
      </c>
      <c r="O21">
        <f t="shared" si="9"/>
        <v>2</v>
      </c>
      <c r="P21">
        <f t="shared" si="10"/>
        <v>3</v>
      </c>
      <c r="Q21">
        <f t="shared" si="11"/>
        <v>2</v>
      </c>
    </row>
    <row r="22" spans="1:17" x14ac:dyDescent="0.25">
      <c r="A22">
        <v>1081</v>
      </c>
      <c r="B22" t="s">
        <v>47</v>
      </c>
      <c r="C22">
        <f t="shared" si="0"/>
        <v>10</v>
      </c>
      <c r="D22">
        <f t="shared" si="1"/>
        <v>8</v>
      </c>
      <c r="E22">
        <f t="shared" si="12"/>
        <v>2</v>
      </c>
      <c r="G22" s="6">
        <f t="shared" si="13"/>
        <v>9</v>
      </c>
      <c r="H22">
        <f t="shared" si="2"/>
        <v>3</v>
      </c>
      <c r="I22">
        <f t="shared" si="3"/>
        <v>1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1</v>
      </c>
      <c r="N22">
        <f t="shared" si="8"/>
        <v>3</v>
      </c>
      <c r="O22">
        <f t="shared" si="9"/>
        <v>1</v>
      </c>
      <c r="P22">
        <f t="shared" si="10"/>
        <v>2</v>
      </c>
      <c r="Q22">
        <f t="shared" si="11"/>
        <v>1</v>
      </c>
    </row>
    <row r="23" spans="1:17" x14ac:dyDescent="0.25">
      <c r="A23">
        <v>1081</v>
      </c>
      <c r="B23" t="s">
        <v>48</v>
      </c>
      <c r="C23">
        <f t="shared" si="0"/>
        <v>17</v>
      </c>
      <c r="D23">
        <f t="shared" si="1"/>
        <v>12</v>
      </c>
      <c r="E23">
        <f t="shared" si="12"/>
        <v>5</v>
      </c>
      <c r="G23" s="6">
        <f t="shared" si="13"/>
        <v>14.5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2</v>
      </c>
      <c r="N23">
        <f t="shared" si="8"/>
        <v>3</v>
      </c>
      <c r="O23">
        <f t="shared" si="9"/>
        <v>2</v>
      </c>
      <c r="P23">
        <f t="shared" si="10"/>
        <v>3</v>
      </c>
      <c r="Q23">
        <f t="shared" si="11"/>
        <v>2</v>
      </c>
    </row>
    <row r="24" spans="1:17" x14ac:dyDescent="0.25">
      <c r="A24">
        <v>1072</v>
      </c>
      <c r="B24" t="s">
        <v>49</v>
      </c>
      <c r="C24">
        <f t="shared" si="0"/>
        <v>14</v>
      </c>
      <c r="D24">
        <f t="shared" si="1"/>
        <v>14</v>
      </c>
      <c r="E24">
        <f t="shared" si="12"/>
        <v>0</v>
      </c>
      <c r="G24" s="6">
        <f t="shared" si="13"/>
        <v>14</v>
      </c>
      <c r="H24">
        <f t="shared" si="2"/>
        <v>3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1</v>
      </c>
      <c r="M24">
        <f t="shared" si="7"/>
        <v>3</v>
      </c>
      <c r="N24">
        <f t="shared" si="8"/>
        <v>3</v>
      </c>
      <c r="O24">
        <f t="shared" si="9"/>
        <v>2</v>
      </c>
      <c r="P24">
        <f t="shared" si="10"/>
        <v>3</v>
      </c>
      <c r="Q24">
        <f t="shared" si="11"/>
        <v>3</v>
      </c>
    </row>
    <row r="25" spans="1:17" x14ac:dyDescent="0.25">
      <c r="A25">
        <v>1072</v>
      </c>
      <c r="B25" t="s">
        <v>50</v>
      </c>
      <c r="C25">
        <f t="shared" si="0"/>
        <v>16</v>
      </c>
      <c r="D25">
        <f t="shared" si="1"/>
        <v>14</v>
      </c>
      <c r="E25">
        <f t="shared" si="12"/>
        <v>2</v>
      </c>
      <c r="G25" s="6">
        <f t="shared" si="13"/>
        <v>15</v>
      </c>
      <c r="H25">
        <f t="shared" si="2"/>
        <v>4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2</v>
      </c>
      <c r="P25">
        <f t="shared" si="10"/>
        <v>3</v>
      </c>
      <c r="Q25">
        <f t="shared" si="11"/>
        <v>3</v>
      </c>
    </row>
    <row r="26" spans="1:17" x14ac:dyDescent="0.25">
      <c r="A26">
        <v>1071</v>
      </c>
      <c r="B26" t="s">
        <v>51</v>
      </c>
      <c r="C26">
        <f t="shared" si="0"/>
        <v>15</v>
      </c>
      <c r="D26">
        <f t="shared" si="1"/>
        <v>13</v>
      </c>
      <c r="E26">
        <f t="shared" si="12"/>
        <v>2</v>
      </c>
      <c r="G26" s="6">
        <f t="shared" si="13"/>
        <v>14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3</v>
      </c>
      <c r="L26">
        <f t="shared" si="6"/>
        <v>3</v>
      </c>
      <c r="M26">
        <f t="shared" si="7"/>
        <v>2</v>
      </c>
      <c r="N26">
        <f t="shared" si="8"/>
        <v>3</v>
      </c>
      <c r="O26">
        <f t="shared" si="9"/>
        <v>2</v>
      </c>
      <c r="P26">
        <f t="shared" si="10"/>
        <v>3</v>
      </c>
      <c r="Q26">
        <f t="shared" si="11"/>
        <v>2</v>
      </c>
    </row>
    <row r="27" spans="1:17" x14ac:dyDescent="0.25">
      <c r="A27">
        <v>1071</v>
      </c>
      <c r="B27" t="s">
        <v>52</v>
      </c>
      <c r="C27">
        <f t="shared" si="0"/>
        <v>17</v>
      </c>
      <c r="D27">
        <f t="shared" si="1"/>
        <v>13</v>
      </c>
      <c r="E27">
        <f t="shared" ref="E27" si="14">ABS(C27-D27)</f>
        <v>4</v>
      </c>
      <c r="G27" s="6">
        <f t="shared" ref="G27" si="15">IF(F27&gt;0,((C27+D27)*0.5+F27*2)/3,(C27+D27)/2)</f>
        <v>15</v>
      </c>
      <c r="H27">
        <f t="shared" si="2"/>
        <v>4</v>
      </c>
      <c r="I27">
        <f t="shared" si="3"/>
        <v>3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2</v>
      </c>
      <c r="P27">
        <f t="shared" si="10"/>
        <v>3</v>
      </c>
      <c r="Q27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7"/>
  <sheetViews>
    <sheetView zoomScale="85" zoomScaleNormal="85" workbookViewId="0">
      <pane ySplit="1" topLeftCell="A2" activePane="bottomLeft" state="frozen"/>
      <selection pane="bottomLeft" activeCell="A2" sqref="A2:A2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16</v>
      </c>
      <c r="D2" s="10">
        <v>4</v>
      </c>
      <c r="E2" s="10">
        <v>3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39</v>
      </c>
      <c r="C3" s="10">
        <v>20</v>
      </c>
      <c r="D3" s="10">
        <v>4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27</v>
      </c>
      <c r="C4" s="10">
        <v>13</v>
      </c>
      <c r="D4" s="10">
        <v>3</v>
      </c>
      <c r="E4" s="10">
        <v>4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33</v>
      </c>
      <c r="C5" s="10">
        <v>17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36</v>
      </c>
      <c r="C6" s="10">
        <v>18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23</v>
      </c>
      <c r="C7" s="10">
        <v>11</v>
      </c>
      <c r="D7" s="10">
        <v>3</v>
      </c>
      <c r="E7" s="10">
        <v>3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3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29</v>
      </c>
      <c r="C9" s="10">
        <v>16</v>
      </c>
      <c r="D9" s="10">
        <v>3</v>
      </c>
      <c r="E9" s="10">
        <v>3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28</v>
      </c>
      <c r="C10" s="10">
        <v>15</v>
      </c>
      <c r="D10" s="10">
        <v>3</v>
      </c>
      <c r="E10" s="10">
        <v>2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34</v>
      </c>
      <c r="C11" s="10">
        <v>17</v>
      </c>
      <c r="D11" s="10">
        <v>4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33</v>
      </c>
      <c r="C12" s="10">
        <v>17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33</v>
      </c>
      <c r="C13" s="10">
        <v>17</v>
      </c>
      <c r="D13" s="10">
        <v>4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22</v>
      </c>
      <c r="C14" s="10">
        <v>10</v>
      </c>
      <c r="D14" s="10">
        <v>3</v>
      </c>
      <c r="E14" s="10">
        <v>3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31</v>
      </c>
      <c r="C15" s="10">
        <v>16</v>
      </c>
      <c r="D15" s="10">
        <v>4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35</v>
      </c>
      <c r="C16" s="10">
        <v>18</v>
      </c>
      <c r="D16" s="10">
        <v>4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30</v>
      </c>
      <c r="C17" s="10">
        <v>15</v>
      </c>
      <c r="D17" s="10">
        <v>4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33</v>
      </c>
      <c r="C18" s="10">
        <v>16</v>
      </c>
      <c r="D18" s="10">
        <v>4</v>
      </c>
      <c r="E18" s="10">
        <v>3</v>
      </c>
      <c r="F18" s="10">
        <v>3</v>
      </c>
      <c r="G18" s="10">
        <v>3</v>
      </c>
      <c r="H18" s="10">
        <v>4</v>
      </c>
    </row>
    <row r="19" spans="1:8" x14ac:dyDescent="0.25">
      <c r="A19" s="10" t="s">
        <v>44</v>
      </c>
      <c r="B19">
        <v>35</v>
      </c>
      <c r="C19" s="10">
        <v>17</v>
      </c>
      <c r="D19" s="10">
        <v>4</v>
      </c>
      <c r="E19" s="10">
        <v>3</v>
      </c>
      <c r="F19" s="10">
        <v>4</v>
      </c>
      <c r="G19" s="10">
        <v>4</v>
      </c>
      <c r="H19" s="10">
        <v>3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29</v>
      </c>
      <c r="C21" s="10">
        <v>15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20</v>
      </c>
      <c r="C22" s="10">
        <v>10</v>
      </c>
      <c r="D22" s="10">
        <v>3</v>
      </c>
      <c r="E22" s="10">
        <v>1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33</v>
      </c>
      <c r="C23" s="10">
        <v>17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26</v>
      </c>
      <c r="C24" s="10">
        <v>14</v>
      </c>
      <c r="D24" s="10">
        <v>3</v>
      </c>
      <c r="E24" s="10">
        <v>3</v>
      </c>
      <c r="F24" s="10">
        <v>2</v>
      </c>
      <c r="G24" s="10">
        <v>3</v>
      </c>
      <c r="H24" s="10">
        <v>1</v>
      </c>
    </row>
    <row r="25" spans="1:8" x14ac:dyDescent="0.25">
      <c r="A25" s="10" t="s">
        <v>50</v>
      </c>
      <c r="B25">
        <v>32</v>
      </c>
      <c r="C25" s="10">
        <v>16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29</v>
      </c>
      <c r="C26" s="10">
        <v>15</v>
      </c>
      <c r="D26" s="10">
        <v>3</v>
      </c>
      <c r="E26" s="10">
        <v>3</v>
      </c>
      <c r="F26" s="10">
        <v>2</v>
      </c>
      <c r="G26" s="10">
        <v>3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4</v>
      </c>
      <c r="E27" s="10">
        <v>3</v>
      </c>
      <c r="F27" s="10">
        <v>3</v>
      </c>
      <c r="G27" s="10">
        <v>4</v>
      </c>
      <c r="H2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7"/>
  <sheetViews>
    <sheetView zoomScale="85" zoomScaleNormal="85" workbookViewId="0">
      <pane ySplit="1" topLeftCell="A2" activePane="bottomLeft" state="frozen"/>
      <selection pane="bottomLeft" activeCell="A2" sqref="A2:H2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15</v>
      </c>
      <c r="D2" s="10">
        <v>3</v>
      </c>
      <c r="E2" s="10">
        <v>4</v>
      </c>
      <c r="F2" s="10">
        <v>2</v>
      </c>
      <c r="G2" s="10">
        <v>4</v>
      </c>
      <c r="H2" s="10">
        <v>2</v>
      </c>
    </row>
    <row r="3" spans="1:8" x14ac:dyDescent="0.25">
      <c r="A3" s="10" t="s">
        <v>28</v>
      </c>
      <c r="B3">
        <v>31</v>
      </c>
      <c r="C3" s="10">
        <v>15</v>
      </c>
      <c r="D3" s="10">
        <v>2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33</v>
      </c>
      <c r="C5" s="10">
        <v>16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4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35</v>
      </c>
      <c r="C9" s="10">
        <v>17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26</v>
      </c>
      <c r="C10" s="10">
        <v>13</v>
      </c>
      <c r="D10" s="10">
        <v>2</v>
      </c>
      <c r="E10" s="10">
        <v>3</v>
      </c>
      <c r="F10" s="10">
        <v>2</v>
      </c>
      <c r="G10" s="10">
        <v>4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33</v>
      </c>
      <c r="C12" s="10">
        <v>16</v>
      </c>
      <c r="D12" s="10">
        <v>3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33</v>
      </c>
      <c r="C13" s="10">
        <v>16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3</v>
      </c>
      <c r="F14" s="10">
        <v>1</v>
      </c>
      <c r="G14" s="10">
        <v>3</v>
      </c>
      <c r="H14" s="10">
        <v>2</v>
      </c>
    </row>
    <row r="15" spans="1:8" x14ac:dyDescent="0.25">
      <c r="A15" s="10" t="s">
        <v>40</v>
      </c>
      <c r="B15">
        <v>29</v>
      </c>
      <c r="C15" s="10">
        <v>14</v>
      </c>
      <c r="D15" s="10">
        <v>3</v>
      </c>
      <c r="E15" s="10">
        <v>3</v>
      </c>
      <c r="F15" s="10">
        <v>2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4</v>
      </c>
      <c r="F16" s="10">
        <v>2</v>
      </c>
      <c r="G16" s="10">
        <v>4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4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3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33</v>
      </c>
      <c r="C19" s="10">
        <v>16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26</v>
      </c>
      <c r="C20" s="10">
        <v>13</v>
      </c>
      <c r="D20" s="10">
        <v>2</v>
      </c>
      <c r="E20" s="10">
        <v>4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24</v>
      </c>
      <c r="C21" s="10">
        <v>12</v>
      </c>
      <c r="D21" s="10">
        <v>2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16</v>
      </c>
      <c r="C22" s="10">
        <v>8</v>
      </c>
      <c r="D22" s="10">
        <v>1</v>
      </c>
      <c r="E22" s="10">
        <v>3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24</v>
      </c>
      <c r="C23" s="10">
        <v>12</v>
      </c>
      <c r="D23" s="10">
        <v>2</v>
      </c>
      <c r="E23" s="10">
        <v>3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3</v>
      </c>
      <c r="F24" s="10">
        <v>2</v>
      </c>
      <c r="G24" s="10">
        <v>3</v>
      </c>
      <c r="H24" s="10">
        <v>3</v>
      </c>
    </row>
    <row r="25" spans="1:8" x14ac:dyDescent="0.25">
      <c r="A25" s="10" t="s">
        <v>50</v>
      </c>
      <c r="B25">
        <v>28</v>
      </c>
      <c r="C25" s="10">
        <v>14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25</v>
      </c>
      <c r="C26" s="10">
        <v>13</v>
      </c>
      <c r="D26" s="10">
        <v>2</v>
      </c>
      <c r="E26" s="10">
        <v>3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26</v>
      </c>
      <c r="C27" s="10">
        <v>13</v>
      </c>
      <c r="D27" s="10">
        <v>3</v>
      </c>
      <c r="E27" s="10">
        <v>3</v>
      </c>
      <c r="F27" s="10">
        <v>2</v>
      </c>
      <c r="G27" s="10">
        <v>3</v>
      </c>
      <c r="H27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EE6C-1095-4F59-BC3E-732A369D8782}">
  <dimension ref="A1:H27"/>
  <sheetViews>
    <sheetView workbookViewId="0">
      <selection activeCell="A2" sqref="A2:H2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16</v>
      </c>
      <c r="D2" s="10">
        <v>4</v>
      </c>
      <c r="E2" s="10">
        <v>3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39</v>
      </c>
      <c r="C3" s="10">
        <v>20</v>
      </c>
      <c r="D3" s="10">
        <v>4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27</v>
      </c>
      <c r="C4" s="10">
        <v>13</v>
      </c>
      <c r="D4" s="10">
        <v>3</v>
      </c>
      <c r="E4" s="10">
        <v>4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33</v>
      </c>
      <c r="C5" s="10">
        <v>17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36</v>
      </c>
      <c r="C6" s="10">
        <v>18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23</v>
      </c>
      <c r="C7" s="10">
        <v>11</v>
      </c>
      <c r="D7" s="10">
        <v>3</v>
      </c>
      <c r="E7" s="10">
        <v>3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3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29</v>
      </c>
      <c r="C9" s="10">
        <v>16</v>
      </c>
      <c r="D9" s="10">
        <v>3</v>
      </c>
      <c r="E9" s="10">
        <v>3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28</v>
      </c>
      <c r="C10" s="10">
        <v>15</v>
      </c>
      <c r="D10" s="10">
        <v>3</v>
      </c>
      <c r="E10" s="10">
        <v>2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34</v>
      </c>
      <c r="C11" s="10">
        <v>17</v>
      </c>
      <c r="D11" s="10">
        <v>4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33</v>
      </c>
      <c r="C12" s="10">
        <v>17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33</v>
      </c>
      <c r="C13" s="10">
        <v>17</v>
      </c>
      <c r="D13" s="10">
        <v>4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22</v>
      </c>
      <c r="C14" s="10">
        <v>10</v>
      </c>
      <c r="D14" s="10">
        <v>3</v>
      </c>
      <c r="E14" s="10">
        <v>3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31</v>
      </c>
      <c r="C15" s="10">
        <v>16</v>
      </c>
      <c r="D15" s="10">
        <v>4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35</v>
      </c>
      <c r="C16" s="10">
        <v>18</v>
      </c>
      <c r="D16" s="10">
        <v>4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30</v>
      </c>
      <c r="C17" s="10">
        <v>15</v>
      </c>
      <c r="D17" s="10">
        <v>4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33</v>
      </c>
      <c r="C18" s="10">
        <v>16</v>
      </c>
      <c r="D18" s="10">
        <v>4</v>
      </c>
      <c r="E18" s="10">
        <v>3</v>
      </c>
      <c r="F18" s="10">
        <v>3</v>
      </c>
      <c r="G18" s="10">
        <v>3</v>
      </c>
      <c r="H18" s="10">
        <v>4</v>
      </c>
    </row>
    <row r="19" spans="1:8" x14ac:dyDescent="0.25">
      <c r="A19" s="10" t="s">
        <v>44</v>
      </c>
      <c r="B19">
        <v>35</v>
      </c>
      <c r="C19" s="10">
        <v>17</v>
      </c>
      <c r="D19" s="10">
        <v>4</v>
      </c>
      <c r="E19" s="10">
        <v>3</v>
      </c>
      <c r="F19" s="10">
        <v>4</v>
      </c>
      <c r="G19" s="10">
        <v>4</v>
      </c>
      <c r="H19" s="10">
        <v>3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29</v>
      </c>
      <c r="C21" s="10">
        <v>15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20</v>
      </c>
      <c r="C22" s="10">
        <v>10</v>
      </c>
      <c r="D22" s="10">
        <v>3</v>
      </c>
      <c r="E22" s="10">
        <v>1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33</v>
      </c>
      <c r="C23" s="10">
        <v>17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26</v>
      </c>
      <c r="C24" s="10">
        <v>14</v>
      </c>
      <c r="D24" s="10">
        <v>3</v>
      </c>
      <c r="E24" s="10">
        <v>3</v>
      </c>
      <c r="F24" s="10">
        <v>2</v>
      </c>
      <c r="G24" s="10">
        <v>3</v>
      </c>
      <c r="H24" s="10">
        <v>1</v>
      </c>
    </row>
    <row r="25" spans="1:8" x14ac:dyDescent="0.25">
      <c r="A25" s="10" t="s">
        <v>50</v>
      </c>
      <c r="B25">
        <v>32</v>
      </c>
      <c r="C25" s="10">
        <v>16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29</v>
      </c>
      <c r="C26" s="10">
        <v>15</v>
      </c>
      <c r="D26" s="10">
        <v>3</v>
      </c>
      <c r="E26" s="10">
        <v>3</v>
      </c>
      <c r="F26" s="10">
        <v>2</v>
      </c>
      <c r="G26" s="10">
        <v>3</v>
      </c>
      <c r="H26" s="10">
        <v>3</v>
      </c>
    </row>
    <row r="27" spans="1:8" x14ac:dyDescent="0.25">
      <c r="A27" s="10" t="s">
        <v>52</v>
      </c>
      <c r="B27">
        <v>34</v>
      </c>
      <c r="C27" s="10">
        <v>17</v>
      </c>
      <c r="D27" s="10">
        <v>4</v>
      </c>
      <c r="E27" s="10">
        <v>3</v>
      </c>
      <c r="F27" s="10">
        <v>3</v>
      </c>
      <c r="G27" s="10">
        <v>4</v>
      </c>
      <c r="H2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779-681E-47FC-BC89-5CFC3A936876}">
  <dimension ref="A1:H27"/>
  <sheetViews>
    <sheetView workbookViewId="0">
      <selection activeCell="A2" sqref="A2:H2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15</v>
      </c>
      <c r="D2" s="10">
        <v>3</v>
      </c>
      <c r="E2" s="10">
        <v>4</v>
      </c>
      <c r="F2" s="10">
        <v>2</v>
      </c>
      <c r="G2" s="10">
        <v>4</v>
      </c>
      <c r="H2" s="10">
        <v>2</v>
      </c>
    </row>
    <row r="3" spans="1:8" x14ac:dyDescent="0.25">
      <c r="A3" s="10" t="s">
        <v>28</v>
      </c>
      <c r="B3">
        <v>31</v>
      </c>
      <c r="C3" s="10">
        <v>15</v>
      </c>
      <c r="D3" s="10">
        <v>2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33</v>
      </c>
      <c r="C5" s="10">
        <v>16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4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35</v>
      </c>
      <c r="C9" s="10">
        <v>17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26</v>
      </c>
      <c r="C10" s="10">
        <v>13</v>
      </c>
      <c r="D10" s="10">
        <v>2</v>
      </c>
      <c r="E10" s="10">
        <v>3</v>
      </c>
      <c r="F10" s="10">
        <v>2</v>
      </c>
      <c r="G10" s="10">
        <v>4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33</v>
      </c>
      <c r="C12" s="10">
        <v>16</v>
      </c>
      <c r="D12" s="10">
        <v>3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33</v>
      </c>
      <c r="C13" s="10">
        <v>16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3</v>
      </c>
      <c r="F14" s="10">
        <v>1</v>
      </c>
      <c r="G14" s="10">
        <v>3</v>
      </c>
      <c r="H14" s="10">
        <v>2</v>
      </c>
    </row>
    <row r="15" spans="1:8" x14ac:dyDescent="0.25">
      <c r="A15" s="10" t="s">
        <v>40</v>
      </c>
      <c r="B15">
        <v>29</v>
      </c>
      <c r="C15" s="10">
        <v>14</v>
      </c>
      <c r="D15" s="10">
        <v>3</v>
      </c>
      <c r="E15" s="10">
        <v>3</v>
      </c>
      <c r="F15" s="10">
        <v>2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4</v>
      </c>
      <c r="F16" s="10">
        <v>2</v>
      </c>
      <c r="G16" s="10">
        <v>4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4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3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33</v>
      </c>
      <c r="C19" s="10">
        <v>16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26</v>
      </c>
      <c r="C20" s="10">
        <v>13</v>
      </c>
      <c r="D20" s="10">
        <v>2</v>
      </c>
      <c r="E20" s="10">
        <v>4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24</v>
      </c>
      <c r="C21" s="10">
        <v>12</v>
      </c>
      <c r="D21" s="10">
        <v>2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16</v>
      </c>
      <c r="C22" s="10">
        <v>8</v>
      </c>
      <c r="D22" s="10">
        <v>1</v>
      </c>
      <c r="E22" s="10">
        <v>3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24</v>
      </c>
      <c r="C23" s="10">
        <v>12</v>
      </c>
      <c r="D23" s="10">
        <v>2</v>
      </c>
      <c r="E23" s="10">
        <v>3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3</v>
      </c>
      <c r="F24" s="10">
        <v>2</v>
      </c>
      <c r="G24" s="10">
        <v>3</v>
      </c>
      <c r="H24" s="10">
        <v>3</v>
      </c>
    </row>
    <row r="25" spans="1:8" x14ac:dyDescent="0.25">
      <c r="A25" s="10" t="s">
        <v>50</v>
      </c>
      <c r="B25">
        <v>28</v>
      </c>
      <c r="C25" s="10">
        <v>14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25</v>
      </c>
      <c r="C26" s="10">
        <v>13</v>
      </c>
      <c r="D26" s="10">
        <v>2</v>
      </c>
      <c r="E26" s="10">
        <v>3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26</v>
      </c>
      <c r="C27" s="10">
        <v>13</v>
      </c>
      <c r="D27" s="10">
        <v>3</v>
      </c>
      <c r="E27" s="10">
        <v>3</v>
      </c>
      <c r="F27" s="10">
        <v>2</v>
      </c>
      <c r="G27" s="10">
        <v>3</v>
      </c>
      <c r="H27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D J Z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M l m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J Z m W e / l v g / z A Q A A W g 8 A A B M A H A B G b 3 J t d W x h c y 9 T Z W N 0 a W 9 u M S 5 t I K I Y A C i g F A A A A A A A A A A A A A A A A A A A A A A A A A A A A O 3 W 3 0 v b Q B w A 8 P d A / 4 c j v r Q Q Q 9 J 1 P j j y 1 D j w Y Y N h 9 7 T 4 U O v N B Z M 7 y V 2 H I j 6 I W N u K M P E X r t I p P l j Z c P g D 6 y b z r + m d y X + x G 5 l z h U Y p y r q H 5 C X J N 7 l 8 v 5 d P v k c I L F A b I z A S 7 v V n k k T e 5 T 0 4 D v r k Y P O Y r T T 9 w w 1 W L v X z 2 h U 7 K r c u 5 2 V g A A f S h A T E 1 r o q 8 e 8 f R C R L 3 q s m L h R d i G j y u e 1 A N Y s R F S c k K Z u D 1 m s C P W K 9 s C e h Z U I y S f G U x X a W 2 d f P r R 8 7 f H O J b 1 z w t Y 9 8 / T y o l f z y E m 9 s + 4 1 L q 3 N + l U 5 T O a W 8 M a F j u z a F n i E r s g K y 2 C m 6 i B g Z B Q y h A h 6 3 0 Y Q x 8 F T T d A W 8 K m I K R + i M A 4 3 b Q / U l R n A 0 p Y T z Y M 0 T / 6 j K a 2 f B X p 3 V l 8 W E c v k x c V P O y y P y F n t u + P j c z B Q k y X D S y u y s H E Z 1 k Z 6 K K 4 D C a T q n g J t 4 W s S H E R 3 I q L / G / X X h S c S A T F t 8 L p W Q b N S x v k g l V q 0 E t U W / + q V H S n / y x 0 r t S l p a 0 9 u / 5 / o W m 6 / w 5 m r 3 U t k b K R O 6 u A u p M L M V X U q M d g / a A 9 r r s d H i T u u 6 0 0 A y n e o 9 X N x t U X C 6 l v l f l s j I U m K 0 e 9 B 6 u E R G l h K j C b S E l L h l 0 8 W q B N p e l n / 4 j a 0 s 8 M W D 6 / W T f / f z + J v u 7 n J i v k 5 8 w f 4 n V t 1 t X V T 6 g + 1 T d l D n z U Z P 3 D r U E Y M J s J 9 Q S w E C L Q A U A A I A C A A M l m Z Z 3 C 4 I f K Y A A A D 2 A A A A E g A A A A A A A A A A A A A A A A A A A A A A Q 2 9 u Z m l n L 1 B h Y 2 t h Z 2 U u e G 1 s U E s B A i 0 A F A A C A A g A D J Z m W V N y O C y b A A A A 4 Q A A A B M A A A A A A A A A A A A A A A A A 8 g A A A F t D b 2 5 0 Z W 5 0 X 1 R 5 c G V z X S 5 4 b W x Q S w E C L Q A U A A I A C A A M l m Z Z 7 + W + D / M B A A B a D w A A E w A A A A A A A A A A A A A A A A D a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W A A A A A A A A L x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M D E l M j A l R T k l O T Y l Q j E l R T U l O E Q l Q j c l R T g l Q T k l O T U l R T U l O D g l O D Y t J U U 4 J U E 5 J U I 5 J U U 1 J T h E J T g z J U U 2 J T g 1 J U E 3 J U U 3 J T k 0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x N 2 U w Y 2 Q t N z M 3 M i 0 0 Y z c 2 L W I 1 N m I t Z j c y Y m Z k Y T k 1 Y j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j A x X + m W s e W N t + i p l e W I h l / o q b n l j Y P m h a f n l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A 6 N D g 6 M D c u O D I y M D Y w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w M S D p l r H l j b f o q Z X l i I Y t 6 K m 5 5 Y 2 D 5 o W n 5 5 S y L 0 F 1 d G 9 S Z W 1 v d m V k Q 2 9 s d W 1 u c z E u e 0 N v b H V t b j E s M H 0 m c X V v d D s s J n F 1 b 3 Q 7 U 2 V j d G l v b j E v M T I w M S D p l r H l j b f o q Z X l i I Y t 6 K m 5 5 Y 2 D 5 o W n 5 5 S y L 0 F 1 d G 9 S Z W 1 v d m V k Q 2 9 s d W 1 u c z E u e 0 N v b H V t b j I s M X 0 m c X V v d D s s J n F 1 b 3 Q 7 U 2 V j d G l v b j E v M T I w M S D p l r H l j b f o q Z X l i I Y t 6 K m 5 5 Y 2 D 5 o W n 5 5 S y L 0 F 1 d G 9 S Z W 1 v d m V k Q 2 9 s d W 1 u c z E u e 0 N v b H V t b j M s M n 0 m c X V v d D s s J n F 1 b 3 Q 7 U 2 V j d G l v b j E v M T I w M S D p l r H l j b f o q Z X l i I Y t 6 K m 5 5 Y 2 D 5 o W n 5 5 S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I w M S D p l r H l j b f o q Z X l i I Y t 6 K m 5 5 Y 2 D 5 o W n 5 5 S y L 0 F 1 d G 9 S Z W 1 v d m V k Q 2 9 s d W 1 u c z E u e 0 N v b H V t b j E s M H 0 m c X V v d D s s J n F 1 b 3 Q 7 U 2 V j d G l v b j E v M T I w M S D p l r H l j b f o q Z X l i I Y t 6 K m 5 5 Y 2 D 5 o W n 5 5 S y L 0 F 1 d G 9 S Z W 1 v d m V k Q 2 9 s d W 1 u c z E u e 0 N v b H V t b j I s M X 0 m c X V v d D s s J n F 1 b 3 Q 7 U 2 V j d G l v b j E v M T I w M S D p l r H l j b f o q Z X l i I Y t 6 K m 5 5 Y 2 D 5 o W n 5 5 S y L 0 F 1 d G 9 S Z W 1 v d m V k Q 2 9 s d W 1 u c z E u e 0 N v b H V t b j M s M n 0 m c X V v d D s s J n F 1 b 3 Q 7 U 2 V j d G l v b j E v M T I w M S D p l r H l j b f o q Z X l i I Y t 6 K m 5 5 Y 2 D 5 o W n 5 5 S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E l M j A l R T k l O T Y l Q j E l R T U l O E Q l Q j c l R T g l Q T k l O T U l R T U l O D g l O D Y t J U U 4 J U E 5 J U I 5 J U U 1 J T h E J T g z J U U 2 J T g 1 J U E 3 J U U 3 J T k 0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E l M j A l R T k l O T Y l Q j E l R T U l O E Q l Q j c l R T g l Q T k l O T U l R T U l O D g l O D Y t J U U 4 J U E 5 J U I 5 J U U 1 J T h E J T g z J U U 2 J T g 1 J U E 3 J U U 3 J T k 0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E l R T k l Q T M l O U Y l R T U l O E E l Q T A l R T Q l Q j g l O D k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0 M W N i Z m M t O W J i N y 0 0 M T g 5 L T k 2 O D E t Y m Q 5 Y j B j N j Q z O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j A x 6 a O f 5 Y q g 5 L i J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x M D o 0 O D o y N C 4 2 N T I z N D c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x 6 a O f 5 Y q g 5 L i J L e m Z s + W n n u a 3 q C 9 B d X R v U m V t b 3 Z l Z E N v b H V t b n M x L n t D b 2 x 1 b W 4 x L D B 9 J n F 1 b 3 Q 7 L C Z x d W 9 0 O 1 N l Y 3 R p b 2 4 x L z E y M D H p o 5 / l i q D k u I k t 6 Z m z 5 a e e 5 r e o L 0 F 1 d G 9 S Z W 1 v d m V k Q 2 9 s d W 1 u c z E u e 0 N v b H V t b j I s M X 0 m c X V v d D s s J n F 1 b 3 Q 7 U 2 V j d G l v b j E v M T I w M e m j n + W K o O S 4 i S 3 p m b P l p 5 7 m t 6 g v Q X V 0 b 1 J l b W 9 2 Z W R D b 2 x 1 b W 5 z M S 5 7 Q 2 9 s d W 1 u M y w y f S Z x d W 9 0 O y w m c X V v d D t T Z W N 0 a W 9 u M S 8 x M j A x 6 a O f 5 Y q g 5 L i J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y M D H p o 5 / l i q D k u I k t 6 Z m z 5 a e e 5 r e o L 0 F 1 d G 9 S Z W 1 v d m V k Q 2 9 s d W 1 u c z E u e 0 N v b H V t b j E s M H 0 m c X V v d D s s J n F 1 b 3 Q 7 U 2 V j d G l v b j E v M T I w M e m j n + W K o O S 4 i S 3 p m b P l p 5 7 m t 6 g v Q X V 0 b 1 J l b W 9 2 Z W R D b 2 x 1 b W 5 z M S 5 7 Q 2 9 s d W 1 u M i w x f S Z x d W 9 0 O y w m c X V v d D t T Z W N 0 a W 9 u M S 8 x M j A x 6 a O f 5 Y q g 5 L i J L e m Z s + W n n u a 3 q C 9 B d X R v U m V t b 3 Z l Z E N v b H V t b n M x L n t D b 2 x 1 b W 4 z L D J 9 J n F 1 b 3 Q 7 L C Z x d W 9 0 O 1 N l Y 3 R p b 2 4 x L z E y M D H p o 5 / l i q D k u I k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E l R T k l Q T M l O U Y l R T U l O E E l Q T A l R T Q l Q j g l O D k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E l R T k l Q T M l O U Y l R T U l O E E l Q T A l R T Q l Q j g l O D k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L P 5 s q V G E T J B + T I 7 d s O T A A A A A A A I A A A A A A B B m A A A A A Q A A I A A A A G z c 4 U Y 5 g n P B J h 9 N i e H B 5 P T 7 L O 9 4 t z c U n K Y k O 7 I l m V 0 + A A A A A A 6 A A A A A A g A A I A A A A H W i + 7 f n v q A v k L K 4 U 7 x a z j c h M Z 1 l c L D l h C r O K k C m W T k 0 U A A A A C K g x 5 p A 5 a q O 5 o / m p U 4 0 F v x P o v r 4 g U V f 7 i j b I 6 o f W l r Z m e b o E o a y g D 2 N 4 u W 2 8 f o / W o k 6 v t J A 1 p S Q Y J y 3 y D 0 1 k z u 0 B t a z z G a H m U D V K d 0 d K G w b Q A A A A H S L J 2 0 z 6 j r e G i 0 + 1 J j T l L p V + H a A k N c f b t / 4 0 A o g m c 7 A 1 D u 9 6 w t 6 N i 2 a o b n 5 u r 8 e T L E w n p Y V b G U I K h d j i 5 3 B k G s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1201 閱卷評分-詹千慧甲</vt:lpstr>
      <vt:lpstr>1201食加三-陳姞淨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2024-11-06T11:36:13Z</dcterms:modified>
</cp:coreProperties>
</file>