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1-2024.11.01－16：08\"/>
    </mc:Choice>
  </mc:AlternateContent>
  <xr:revisionPtr revIDLastSave="0" documentId="13_ncr:1_{66B75F2A-C0FE-4CCA-A286-D08FB7F4D641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301閱卷評分-林偉淑" sheetId="5" r:id="rId4"/>
    <sheet name="1301閱卷評分-劉幸怡" sheetId="6" r:id="rId5"/>
  </sheets>
  <definedNames>
    <definedName name="外部資料_1" localSheetId="2" hidden="1">'閱卷評分-Teacher2'!$A$1:$D$36</definedName>
    <definedName name="外部資料_2" localSheetId="3" hidden="1">'1301閱卷評分-林偉淑'!$A$1:$D$36</definedName>
    <definedName name="外部資料_2" localSheetId="1" hidden="1">'閱卷評分-Teacher1'!$A$1:$D$36</definedName>
    <definedName name="外部資料_3" localSheetId="4" hidden="1">'1301閱卷評分-劉幸怡'!$A$1:$D$36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G28" i="1" s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E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G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17" i="1" l="1"/>
  <c r="E28" i="1"/>
  <c r="E36" i="1"/>
  <c r="E35" i="1"/>
  <c r="E34" i="1"/>
  <c r="E33" i="1"/>
  <c r="E30" i="1"/>
  <c r="E14" i="1"/>
  <c r="G31" i="1"/>
  <c r="G33" i="1"/>
  <c r="G34" i="1"/>
  <c r="G35" i="1"/>
  <c r="G27" i="1"/>
  <c r="G36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3330F3A1-A479-4C73-8B42-CC97A0F08978}" keepAlive="1" name="查詢 - 1301閱卷評分-林偉淑" description="與活頁簿中 '1301閱卷評分-林偉淑' 查詢的連接。" type="5" refreshedVersion="8" background="1" saveData="1">
    <dbPr connection="Provider=Microsoft.Mashup.OleDb.1;Data Source=$Workbook$;Location=1301閱卷評分-林偉淑;Extended Properties=&quot;&quot;" command="SELECT * FROM [1301閱卷評分-林偉淑]"/>
  </connection>
  <connection id="7" xr16:uid="{953FC3AC-BE49-44D7-AD2B-C85B0287552E}" keepAlive="1" name="查詢 - 1301閱卷評分-劉幸怡" description="與活頁簿中 '1301閱卷評分-劉幸怡' 查詢的連接。" type="5" refreshedVersion="8" background="1" saveData="1">
    <dbPr connection="Provider=Microsoft.Mashup.OleDb.1;Data Source=$Workbook$;Location=1301閱卷評分-劉幸怡;Extended Properties=&quot;&quot;" command="SELECT * FROM [1301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<sst xmlns="http://schemas.openxmlformats.org/spreadsheetml/2006/main" count="227" uniqueCount="63">
  <si>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</si>
  <si>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</si>
  <si>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</si>
  <si>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</si>
  <si>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</si>
  <si>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</si>
  <si>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</si>
  <si>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</si>
  <si>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</si>
  <si>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</si>
  <si>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</si>
  <si>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</si>
  <si>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</si>
  <si>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</si>
  <si>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</si>
  <si>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</si>
  <si>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</si>
  <si>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</si>
  <si>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</si>
  <si>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</si>
  <si>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</si>
  <si>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</si>
  <si>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</si>
  <si>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</si>
  <si>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</si>
  <si>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</si>
  <si>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</si>
  <si>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13-01-111007</t>
  </si>
  <si>
    <t>13-01-111017</t>
  </si>
  <si>
    <t>13-01-111021</t>
  </si>
  <si>
    <t>13-01-111023</t>
  </si>
  <si>
    <t>13-01-111031</t>
  </si>
  <si>
    <t>13-01-111032</t>
  </si>
  <si>
    <t>13-01-111033</t>
  </si>
  <si>
    <t>13-01-111035</t>
  </si>
  <si>
    <t>13-01-111037</t>
  </si>
  <si>
    <t>13-01-111038</t>
  </si>
  <si>
    <t>13-01-111040</t>
  </si>
  <si>
    <t>13-01-111041</t>
  </si>
  <si>
    <t>13-01-111042</t>
  </si>
  <si>
    <t>13-01-111043</t>
  </si>
  <si>
    <t>13-01-111045</t>
  </si>
  <si>
    <t>13-01-111047</t>
  </si>
  <si>
    <t>13-01-111048</t>
  </si>
  <si>
    <t>13-01-111049</t>
  </si>
  <si>
    <t>13-01-111051</t>
  </si>
  <si>
    <t>13-01-111052</t>
  </si>
  <si>
    <t>13-01-111054</t>
  </si>
  <si>
    <t>13-01-111055</t>
  </si>
  <si>
    <t>13-01-111056</t>
  </si>
  <si>
    <t>13-01-111057</t>
  </si>
  <si>
    <t>13-01-111058</t>
  </si>
  <si>
    <t>13-01-111059</t>
  </si>
  <si>
    <t>13-01-111060</t>
  </si>
  <si>
    <t>13-01-111061</t>
  </si>
  <si>
    <t>13-01-111062</t>
  </si>
  <si>
    <t>13-01-111063</t>
  </si>
  <si>
    <t>13-01-111064</t>
  </si>
  <si>
    <t>13-01-111065</t>
  </si>
  <si>
    <t>13-01-111066</t>
  </si>
  <si>
    <t>13-01-111068</t>
  </si>
  <si>
    <t>13-01-111069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</si>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</sst>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E7882F81-0EFF-4AB8-99A9-F927F99C296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809AD1DF-17AF-4877-99CA-5FF4FA6BBAA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6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6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DC945-6764-4C0F-A0E5-B01953D3AF1B}" name="_1301閱卷評分_林偉淑" displayName="_1301閱卷評分_林偉淑" ref="A1:H36" tableType="queryTable" totalsRowShown="0">
  <autoFilter ref="A1:H36" xr:uid="{992DC945-6764-4C0F-A0E5-B01953D3AF1B}"/>
  <tableColumns count="8">
    <tableColumn id="1" xr3:uid="{D2FC417A-6803-46E7-8BB8-8ED46DCB8F29}" uniqueName="1" name="Column1" queryTableFieldId="1" dataDxfId="14"/>
    <tableColumn id="2" xr3:uid="{B21A9ACD-9A9C-4873-8D25-0EA2F0DEEA61}" uniqueName="2" name="Column2" queryTableFieldId="2"/>
    <tableColumn id="3" xr3:uid="{25646B3D-DBC4-4EE6-9877-3EA3CC78CF02}" uniqueName="3" name="Column3" queryTableFieldId="3" dataDxfId="13"/>
    <tableColumn id="4" xr3:uid="{01DADDEA-3F92-4EE6-997C-A7FEFCC7CEEB}" uniqueName="4" name="Column4" queryTableFieldId="4" dataDxfId="12"/>
    <tableColumn id="5" xr3:uid="{FDF839DC-ABE7-4E08-8B55-153F5F04A35E}" uniqueName="5" name="Column5" queryTableFieldId="5" dataDxfId="11"/>
    <tableColumn id="6" xr3:uid="{796B0D77-26E0-405F-852D-3769EB2843BA}" uniqueName="6" name="Column6" queryTableFieldId="6" dataDxfId="10"/>
    <tableColumn id="7" xr3:uid="{FB1D2F0D-648C-4D59-93E2-E53F2DF47651}" uniqueName="7" name="Column7" queryTableFieldId="7" dataDxfId="9"/>
    <tableColumn id="8" xr3:uid="{BFB40226-72FC-4F44-BE24-4CA30046FE49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7CB4E0-F401-4CB5-9A9D-60DD76F155CC}" name="_1301閱卷評分_劉幸怡" displayName="_1301閱卷評分_劉幸怡" ref="A1:H36" tableType="queryTable" totalsRowShown="0">
  <autoFilter ref="A1:H36" xr:uid="{C37CB4E0-F401-4CB5-9A9D-60DD76F155CC}"/>
  <tableColumns count="8">
    <tableColumn id="1" xr3:uid="{5BE59ACB-DE02-41C9-A6EC-4A525B021288}" uniqueName="1" name="Column1" queryTableFieldId="1" dataDxfId="7"/>
    <tableColumn id="2" xr3:uid="{774D2623-EB93-4701-99B1-D11658854D92}" uniqueName="2" name="Column2" queryTableFieldId="2"/>
    <tableColumn id="3" xr3:uid="{B8D7666B-6147-48FF-9BD7-5719930ABE8C}" uniqueName="3" name="Column3" queryTableFieldId="3" dataDxfId="6"/>
    <tableColumn id="4" xr3:uid="{593218B7-6768-4E54-B420-AC54636FA659}" uniqueName="4" name="Column4" queryTableFieldId="4" dataDxfId="5"/>
    <tableColumn id="5" xr3:uid="{A56D6105-8530-4850-AE1E-8272D0F7AAE9}" uniqueName="5" name="Column5" queryTableFieldId="5" dataDxfId="4"/>
    <tableColumn id="6" xr3:uid="{0AF75900-4219-4A92-B969-8AC798FF802A}" uniqueName="6" name="Column6" queryTableFieldId="6" dataDxfId="3"/>
    <tableColumn id="7" xr3:uid="{6C887122-A25B-497A-A77C-3C7E394F8D32}" uniqueName="7" name="Column7" queryTableFieldId="7" dataDxfId="2"/>
    <tableColumn id="8" xr3:uid="{0D9BF754-9D22-4E1B-9855-7C9D299086EA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6"/>
  <sheetViews>
    <sheetView tabSelected="1" zoomScale="85" zoomScaleNormal="85" workbookViewId="0">
      <pane ySplit="1" topLeftCell="A2" activePane="bottomLeft" state="frozen"/>
      <selection pane="bottomLeft" activeCell="B27" sqref="B27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1102</v>
      </c>
      <c r="B2" t="s">
        <v>27</v>
      </c>
      <c r="C2">
        <f t="shared" ref="C2:C36" si="0">VLOOKUP($B2,閱卷評分_Teacher1,3,FALSE)</f>
        <v>3</v>
      </c>
      <c r="D2">
        <f t="shared" ref="D2:D36" si="1">VLOOKUP($B2,閱卷評分_Teacher2,3,FALSE)</f>
        <v>1</v>
      </c>
      <c r="E2">
        <f>ABS(C2-D2)</f>
        <v>2</v>
      </c>
      <c r="G2" s="6">
        <f>IF(F2&gt;0,((C2+D2)*0.5+F2*2)/3,(C2+D2)/2)</f>
        <v>2</v>
      </c>
      <c r="H2">
        <f t="shared" ref="H2:H36" si="2">VLOOKUP($B2,閱卷評分_Teacher1,4,FALSE)</f>
        <v>1</v>
      </c>
      <c r="I2">
        <f t="shared" ref="I2:I36" si="3">VLOOKUP($B2,閱卷評分_Teacher1,5,FALSE)</f>
        <v>1</v>
      </c>
      <c r="J2">
        <f t="shared" ref="J2:J36" si="4">VLOOKUP($B2,閱卷評分_Teacher1,6,FALSE)</f>
        <v>1</v>
      </c>
      <c r="K2">
        <f t="shared" ref="K2:K36" si="5">VLOOKUP($B2,閱卷評分_Teacher1,7,FALSE)</f>
        <v>2</v>
      </c>
      <c r="L2">
        <f t="shared" ref="L2:L36" si="6">VLOOKUP($B2,閱卷評分_Teacher1,8,FALSE)</f>
        <v>1</v>
      </c>
      <c r="M2">
        <f t="shared" ref="M2:M36" si="7">VLOOKUP($B2,閱卷評分_Teacher2,4,FALSE)</f>
        <v>1</v>
      </c>
      <c r="N2">
        <f t="shared" ref="N2:N36" si="8">VLOOKUP($B2,閱卷評分_Teacher2,5,FALSE)</f>
        <v>1</v>
      </c>
      <c r="O2">
        <f t="shared" ref="O2:O36" si="9">VLOOKUP($B2,閱卷評分_Teacher2,6,FALSE)</f>
        <v>1</v>
      </c>
      <c r="P2">
        <f t="shared" ref="P2:P36" si="10">VLOOKUP($B2,閱卷評分_Teacher2,7,FALSE)</f>
        <v>1</v>
      </c>
      <c r="Q2">
        <f t="shared" ref="Q2:Q36" si="11">VLOOKUP($B2,閱卷評分_Teacher2,8,FALSE)</f>
        <v>1</v>
      </c>
      <c r="R2" s="8">
        <f>COUNTIF(E:E,"&gt;7")</f>
        <v>5</v>
      </c>
      <c r="S2" s="8">
        <f>COUNTA(B:B)-1</f>
        <v>35</v>
      </c>
      <c r="T2" s="9">
        <f>R2/S2</f>
        <v>0.14285714285714285</v>
      </c>
    </row>
    <row r="3" spans="1:20" x14ac:dyDescent="0.25">
      <c r="A3">
        <v>1092</v>
      </c>
      <c r="B3" t="s">
        <v>28</v>
      </c>
      <c r="C3">
        <f t="shared" si="0"/>
        <v>17</v>
      </c>
      <c r="D3">
        <f t="shared" si="1"/>
        <v>12</v>
      </c>
      <c r="E3">
        <f t="shared" ref="E3:E26" si="12">ABS(C3-D3)</f>
        <v>5</v>
      </c>
      <c r="G3" s="6">
        <f t="shared" ref="G3:G26" si="13">IF(F3&gt;0,((C3+D3)*0.5+F3*2)/3,(C3+D3)/2)</f>
        <v>14.5</v>
      </c>
      <c r="H3">
        <f t="shared" si="2"/>
        <v>3</v>
      </c>
      <c r="I3">
        <f t="shared" si="3"/>
        <v>4</v>
      </c>
      <c r="J3">
        <f t="shared" si="4"/>
        <v>4</v>
      </c>
      <c r="K3">
        <f t="shared" si="5"/>
        <v>3</v>
      </c>
      <c r="L3">
        <f t="shared" si="6"/>
        <v>3</v>
      </c>
      <c r="M3">
        <f t="shared" si="7"/>
        <v>2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2</v>
      </c>
    </row>
    <row r="4" spans="1:20" x14ac:dyDescent="0.25">
      <c r="A4">
        <v>1082</v>
      </c>
      <c r="B4" t="s">
        <v>29</v>
      </c>
      <c r="C4">
        <f t="shared" si="0"/>
        <v>5</v>
      </c>
      <c r="D4">
        <f t="shared" si="1"/>
        <v>1</v>
      </c>
      <c r="E4">
        <f t="shared" si="12"/>
        <v>4</v>
      </c>
      <c r="G4" s="6">
        <f t="shared" si="13"/>
        <v>3</v>
      </c>
      <c r="H4">
        <f t="shared" si="2"/>
        <v>1</v>
      </c>
      <c r="I4">
        <f t="shared" si="3"/>
        <v>2</v>
      </c>
      <c r="J4">
        <f t="shared" si="4"/>
        <v>2</v>
      </c>
      <c r="K4">
        <f t="shared" si="5"/>
        <v>2</v>
      </c>
      <c r="L4">
        <f t="shared" si="6"/>
        <v>1</v>
      </c>
      <c r="M4">
        <f t="shared" si="7"/>
        <v>1</v>
      </c>
      <c r="N4">
        <f t="shared" si="8"/>
        <v>1</v>
      </c>
      <c r="O4">
        <f t="shared" si="9"/>
        <v>1</v>
      </c>
      <c r="P4">
        <f t="shared" si="10"/>
        <v>1</v>
      </c>
      <c r="Q4">
        <f t="shared" si="11"/>
        <v>1</v>
      </c>
    </row>
    <row r="5" spans="1:20" x14ac:dyDescent="0.25">
      <c r="A5">
        <v>1091</v>
      </c>
      <c r="B5" t="s">
        <v>30</v>
      </c>
      <c r="C5">
        <f t="shared" si="0"/>
        <v>17</v>
      </c>
      <c r="D5">
        <f t="shared" si="1"/>
        <v>12</v>
      </c>
      <c r="E5">
        <f t="shared" si="12"/>
        <v>5</v>
      </c>
      <c r="G5" s="6">
        <f t="shared" si="13"/>
        <v>14.5</v>
      </c>
      <c r="H5">
        <f t="shared" si="2"/>
        <v>3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2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2</v>
      </c>
    </row>
    <row r="6" spans="1:20" x14ac:dyDescent="0.25">
      <c r="A6">
        <v>1091</v>
      </c>
      <c r="B6" t="s">
        <v>31</v>
      </c>
      <c r="C6">
        <f t="shared" si="0"/>
        <v>6</v>
      </c>
      <c r="D6">
        <f t="shared" si="1"/>
        <v>7</v>
      </c>
      <c r="E6">
        <f t="shared" si="12"/>
        <v>1</v>
      </c>
      <c r="G6" s="6">
        <f t="shared" si="13"/>
        <v>6.5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3</v>
      </c>
      <c r="L6">
        <f t="shared" si="6"/>
        <v>2</v>
      </c>
      <c r="M6">
        <f t="shared" si="7"/>
        <v>1</v>
      </c>
      <c r="N6">
        <f t="shared" si="8"/>
        <v>1</v>
      </c>
      <c r="O6">
        <f t="shared" si="9"/>
        <v>2</v>
      </c>
      <c r="P6">
        <f t="shared" si="10"/>
        <v>2</v>
      </c>
      <c r="Q6">
        <f t="shared" si="11"/>
        <v>1</v>
      </c>
    </row>
    <row r="7" spans="1:20" x14ac:dyDescent="0.25">
      <c r="A7">
        <v>1132</v>
      </c>
      <c r="B7" t="s">
        <v>32</v>
      </c>
      <c r="C7">
        <f t="shared" si="0"/>
        <v>10</v>
      </c>
      <c r="D7">
        <f t="shared" si="1"/>
        <v>2</v>
      </c>
      <c r="E7">
        <f t="shared" si="12"/>
        <v>8</v>
      </c>
      <c r="F7">
        <v>4</v>
      </c>
      <c r="G7" s="6">
        <f t="shared" si="13"/>
        <v>4.666666666666667</v>
      </c>
      <c r="H7">
        <f t="shared" si="2"/>
        <v>2</v>
      </c>
      <c r="I7">
        <f t="shared" si="3"/>
        <v>2</v>
      </c>
      <c r="J7">
        <f t="shared" si="4"/>
        <v>2</v>
      </c>
      <c r="K7">
        <f t="shared" si="5"/>
        <v>2</v>
      </c>
      <c r="L7">
        <f t="shared" si="6"/>
        <v>2</v>
      </c>
      <c r="M7">
        <f t="shared" si="7"/>
        <v>1</v>
      </c>
      <c r="N7">
        <f t="shared" si="8"/>
        <v>1</v>
      </c>
      <c r="O7">
        <f t="shared" si="9"/>
        <v>1</v>
      </c>
      <c r="P7">
        <f t="shared" si="10"/>
        <v>1</v>
      </c>
      <c r="Q7">
        <f t="shared" si="11"/>
        <v>1</v>
      </c>
    </row>
    <row r="8" spans="1:20" x14ac:dyDescent="0.25">
      <c r="A8">
        <v>1111</v>
      </c>
      <c r="B8" t="s">
        <v>33</v>
      </c>
      <c r="C8">
        <f t="shared" si="0"/>
        <v>9</v>
      </c>
      <c r="D8">
        <f t="shared" si="1"/>
        <v>1</v>
      </c>
      <c r="E8">
        <f t="shared" si="12"/>
        <v>8</v>
      </c>
      <c r="F8">
        <v>3</v>
      </c>
      <c r="G8" s="6">
        <f t="shared" si="13"/>
        <v>3.6666666666666665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2</v>
      </c>
      <c r="M8">
        <f t="shared" si="7"/>
        <v>1</v>
      </c>
      <c r="N8">
        <f t="shared" si="8"/>
        <v>1</v>
      </c>
      <c r="O8">
        <f t="shared" si="9"/>
        <v>1</v>
      </c>
      <c r="P8">
        <f t="shared" si="10"/>
        <v>1</v>
      </c>
      <c r="Q8">
        <f t="shared" si="11"/>
        <v>1</v>
      </c>
    </row>
    <row r="9" spans="1:20" x14ac:dyDescent="0.25">
      <c r="A9">
        <v>1112</v>
      </c>
      <c r="B9" t="s">
        <v>34</v>
      </c>
      <c r="C9">
        <f t="shared" si="0"/>
        <v>13</v>
      </c>
      <c r="D9">
        <f t="shared" si="1"/>
        <v>3</v>
      </c>
      <c r="E9">
        <f t="shared" si="12"/>
        <v>10</v>
      </c>
      <c r="F9">
        <v>10</v>
      </c>
      <c r="G9" s="6">
        <f t="shared" si="13"/>
        <v>9.3333333333333339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2</v>
      </c>
      <c r="M9">
        <f t="shared" si="7"/>
        <v>1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1</v>
      </c>
    </row>
    <row r="10" spans="1:20" x14ac:dyDescent="0.25">
      <c r="A10">
        <v>1112</v>
      </c>
      <c r="B10" t="s">
        <v>35</v>
      </c>
      <c r="C10">
        <f t="shared" si="0"/>
        <v>10</v>
      </c>
      <c r="D10">
        <f t="shared" si="1"/>
        <v>6</v>
      </c>
      <c r="E10">
        <f t="shared" si="12"/>
        <v>4</v>
      </c>
      <c r="G10" s="6">
        <f t="shared" si="13"/>
        <v>8</v>
      </c>
      <c r="H10">
        <f t="shared" si="2"/>
        <v>2</v>
      </c>
      <c r="I10">
        <f t="shared" si="3"/>
        <v>2</v>
      </c>
      <c r="J10">
        <f t="shared" si="4"/>
        <v>2</v>
      </c>
      <c r="K10">
        <f t="shared" si="5"/>
        <v>2</v>
      </c>
      <c r="L10">
        <f t="shared" si="6"/>
        <v>2</v>
      </c>
      <c r="M10">
        <f t="shared" si="7"/>
        <v>1</v>
      </c>
      <c r="N10">
        <f t="shared" si="8"/>
        <v>2</v>
      </c>
      <c r="O10">
        <f t="shared" si="9"/>
        <v>3</v>
      </c>
      <c r="P10">
        <f t="shared" si="10"/>
        <v>3</v>
      </c>
      <c r="Q10">
        <f t="shared" si="11"/>
        <v>1</v>
      </c>
    </row>
    <row r="11" spans="1:20" x14ac:dyDescent="0.25">
      <c r="A11">
        <v>1072</v>
      </c>
      <c r="B11" t="s">
        <v>36</v>
      </c>
      <c r="C11">
        <f t="shared" si="0"/>
        <v>11</v>
      </c>
      <c r="D11">
        <f t="shared" si="1"/>
        <v>9</v>
      </c>
      <c r="E11">
        <f t="shared" si="12"/>
        <v>2</v>
      </c>
      <c r="G11" s="6">
        <f t="shared" si="13"/>
        <v>10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3</v>
      </c>
      <c r="O11">
        <f t="shared" si="9"/>
        <v>2</v>
      </c>
      <c r="P11">
        <f t="shared" si="10"/>
        <v>2</v>
      </c>
      <c r="Q11">
        <f t="shared" si="11"/>
        <v>2</v>
      </c>
    </row>
    <row r="12" spans="1:20" x14ac:dyDescent="0.25">
      <c r="A12">
        <v>1092</v>
      </c>
      <c r="B12" t="s">
        <v>37</v>
      </c>
      <c r="C12">
        <f t="shared" si="0"/>
        <v>14</v>
      </c>
      <c r="D12">
        <f t="shared" si="1"/>
        <v>13</v>
      </c>
      <c r="E12">
        <f t="shared" si="12"/>
        <v>1</v>
      </c>
      <c r="G12" s="6">
        <f t="shared" si="13"/>
        <v>13.5</v>
      </c>
      <c r="H12">
        <f t="shared" si="2"/>
        <v>3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2</v>
      </c>
    </row>
    <row r="13" spans="1:20" x14ac:dyDescent="0.25">
      <c r="A13">
        <v>1071</v>
      </c>
      <c r="B13" t="s">
        <v>38</v>
      </c>
      <c r="C13">
        <f t="shared" si="0"/>
        <v>13</v>
      </c>
      <c r="D13">
        <f t="shared" si="1"/>
        <v>8</v>
      </c>
      <c r="E13">
        <f t="shared" si="12"/>
        <v>5</v>
      </c>
      <c r="G13" s="6">
        <f t="shared" si="13"/>
        <v>10.5</v>
      </c>
      <c r="H13">
        <f t="shared" si="2"/>
        <v>2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2</v>
      </c>
      <c r="M13">
        <f t="shared" si="7"/>
        <v>2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1</v>
      </c>
    </row>
    <row r="14" spans="1:20" x14ac:dyDescent="0.25">
      <c r="A14">
        <v>1131</v>
      </c>
      <c r="B14" t="s">
        <v>39</v>
      </c>
      <c r="C14">
        <f t="shared" si="0"/>
        <v>11</v>
      </c>
      <c r="D14">
        <f t="shared" si="1"/>
        <v>7</v>
      </c>
      <c r="E14">
        <f t="shared" si="12"/>
        <v>4</v>
      </c>
      <c r="G14" s="6">
        <f t="shared" si="13"/>
        <v>9</v>
      </c>
      <c r="H14">
        <f t="shared" si="2"/>
        <v>2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2</v>
      </c>
      <c r="M14">
        <f t="shared" si="7"/>
        <v>2</v>
      </c>
      <c r="N14">
        <f t="shared" si="8"/>
        <v>1</v>
      </c>
      <c r="O14">
        <f t="shared" si="9"/>
        <v>2</v>
      </c>
      <c r="P14">
        <f t="shared" si="10"/>
        <v>2</v>
      </c>
      <c r="Q14">
        <f t="shared" si="11"/>
        <v>2</v>
      </c>
    </row>
    <row r="15" spans="1:20" x14ac:dyDescent="0.25">
      <c r="A15">
        <v>1091</v>
      </c>
      <c r="B15" t="s">
        <v>40</v>
      </c>
      <c r="C15">
        <f t="shared" si="0"/>
        <v>3</v>
      </c>
      <c r="D15">
        <f t="shared" si="1"/>
        <v>1</v>
      </c>
      <c r="E15">
        <f t="shared" si="12"/>
        <v>2</v>
      </c>
      <c r="G15" s="6">
        <f t="shared" si="13"/>
        <v>2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1</v>
      </c>
      <c r="M15">
        <f t="shared" si="7"/>
        <v>1</v>
      </c>
      <c r="N15">
        <f t="shared" si="8"/>
        <v>1</v>
      </c>
      <c r="O15">
        <f t="shared" si="9"/>
        <v>1</v>
      </c>
      <c r="P15">
        <f t="shared" si="10"/>
        <v>1</v>
      </c>
      <c r="Q15">
        <f t="shared" si="11"/>
        <v>1</v>
      </c>
    </row>
    <row r="16" spans="1:20" x14ac:dyDescent="0.25">
      <c r="A16">
        <v>1132</v>
      </c>
      <c r="B16" t="s">
        <v>41</v>
      </c>
      <c r="C16">
        <f t="shared" si="0"/>
        <v>13</v>
      </c>
      <c r="D16">
        <f t="shared" si="1"/>
        <v>11</v>
      </c>
      <c r="E16">
        <f t="shared" si="12"/>
        <v>2</v>
      </c>
      <c r="G16" s="6">
        <f t="shared" si="13"/>
        <v>12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2</v>
      </c>
      <c r="L16">
        <f t="shared" si="6"/>
        <v>3</v>
      </c>
      <c r="M16">
        <f t="shared" si="7"/>
        <v>2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2</v>
      </c>
    </row>
    <row r="17" spans="1:17" x14ac:dyDescent="0.25">
      <c r="A17">
        <v>1122</v>
      </c>
      <c r="B17" t="s">
        <v>42</v>
      </c>
      <c r="C17">
        <f t="shared" si="0"/>
        <v>6</v>
      </c>
      <c r="D17">
        <f t="shared" si="1"/>
        <v>2</v>
      </c>
      <c r="E17">
        <f t="shared" si="12"/>
        <v>4</v>
      </c>
      <c r="G17" s="6">
        <f t="shared" si="13"/>
        <v>4</v>
      </c>
      <c r="H17">
        <f t="shared" si="2"/>
        <v>2</v>
      </c>
      <c r="I17">
        <f t="shared" si="3"/>
        <v>2</v>
      </c>
      <c r="J17">
        <f t="shared" si="4"/>
        <v>2</v>
      </c>
      <c r="K17">
        <f t="shared" si="5"/>
        <v>2</v>
      </c>
      <c r="L17">
        <f t="shared" si="6"/>
        <v>1</v>
      </c>
      <c r="M17">
        <f t="shared" si="7"/>
        <v>1</v>
      </c>
      <c r="N17">
        <f t="shared" si="8"/>
        <v>1</v>
      </c>
      <c r="O17">
        <f t="shared" si="9"/>
        <v>1</v>
      </c>
      <c r="P17">
        <f t="shared" si="10"/>
        <v>1</v>
      </c>
      <c r="Q17">
        <f t="shared" si="11"/>
        <v>1</v>
      </c>
    </row>
    <row r="18" spans="1:17" x14ac:dyDescent="0.25">
      <c r="A18">
        <v>1081</v>
      </c>
      <c r="B18" t="s">
        <v>43</v>
      </c>
      <c r="C18">
        <f t="shared" si="0"/>
        <v>13</v>
      </c>
      <c r="D18">
        <f t="shared" si="1"/>
        <v>11</v>
      </c>
      <c r="E18">
        <f t="shared" si="12"/>
        <v>2</v>
      </c>
      <c r="G18" s="6">
        <f t="shared" si="13"/>
        <v>12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2</v>
      </c>
      <c r="L18">
        <f t="shared" si="6"/>
        <v>3</v>
      </c>
      <c r="M18">
        <f t="shared" si="7"/>
        <v>2</v>
      </c>
      <c r="N18">
        <f t="shared" si="8"/>
        <v>2</v>
      </c>
      <c r="O18">
        <f t="shared" si="9"/>
        <v>3</v>
      </c>
      <c r="P18">
        <f t="shared" si="10"/>
        <v>2</v>
      </c>
      <c r="Q18">
        <f t="shared" si="11"/>
        <v>1</v>
      </c>
    </row>
    <row r="19" spans="1:17" x14ac:dyDescent="0.25">
      <c r="A19">
        <v>1082</v>
      </c>
      <c r="B19" t="s">
        <v>44</v>
      </c>
      <c r="C19">
        <f t="shared" si="0"/>
        <v>2</v>
      </c>
      <c r="D19">
        <f t="shared" si="1"/>
        <v>1</v>
      </c>
      <c r="E19">
        <f t="shared" si="12"/>
        <v>1</v>
      </c>
      <c r="G19" s="6">
        <f t="shared" si="13"/>
        <v>1.5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1</v>
      </c>
      <c r="L19">
        <f t="shared" si="6"/>
        <v>1</v>
      </c>
      <c r="M19">
        <f t="shared" si="7"/>
        <v>1</v>
      </c>
      <c r="N19">
        <f t="shared" si="8"/>
        <v>1</v>
      </c>
      <c r="O19">
        <f t="shared" si="9"/>
        <v>1</v>
      </c>
      <c r="P19">
        <f t="shared" si="10"/>
        <v>1</v>
      </c>
      <c r="Q19">
        <f t="shared" si="11"/>
        <v>1</v>
      </c>
    </row>
    <row r="20" spans="1:17" x14ac:dyDescent="0.25">
      <c r="A20">
        <v>1121</v>
      </c>
      <c r="B20" t="s">
        <v>45</v>
      </c>
      <c r="C20">
        <f t="shared" si="0"/>
        <v>2</v>
      </c>
      <c r="D20">
        <f t="shared" si="1"/>
        <v>1</v>
      </c>
      <c r="E20">
        <f t="shared" si="12"/>
        <v>1</v>
      </c>
      <c r="G20" s="6">
        <f t="shared" si="13"/>
        <v>1.5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1</v>
      </c>
      <c r="L20">
        <f t="shared" si="6"/>
        <v>1</v>
      </c>
      <c r="M20">
        <f t="shared" si="7"/>
        <v>1</v>
      </c>
      <c r="N20">
        <f t="shared" si="8"/>
        <v>1</v>
      </c>
      <c r="O20">
        <f t="shared" si="9"/>
        <v>1</v>
      </c>
      <c r="P20">
        <f t="shared" si="10"/>
        <v>1</v>
      </c>
      <c r="Q20">
        <f t="shared" si="11"/>
        <v>1</v>
      </c>
    </row>
    <row r="21" spans="1:17" x14ac:dyDescent="0.25">
      <c r="A21">
        <v>1101</v>
      </c>
      <c r="B21" t="s">
        <v>46</v>
      </c>
      <c r="C21">
        <f t="shared" si="0"/>
        <v>17</v>
      </c>
      <c r="D21">
        <f t="shared" si="1"/>
        <v>9</v>
      </c>
      <c r="E21">
        <f t="shared" si="12"/>
        <v>8</v>
      </c>
      <c r="F21">
        <v>15</v>
      </c>
      <c r="G21" s="6">
        <f t="shared" si="13"/>
        <v>14.333333333333334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1</v>
      </c>
    </row>
    <row r="22" spans="1:17" x14ac:dyDescent="0.25">
      <c r="A22">
        <v>1101</v>
      </c>
      <c r="B22" t="s">
        <v>47</v>
      </c>
      <c r="C22">
        <f t="shared" si="0"/>
        <v>13</v>
      </c>
      <c r="D22">
        <f t="shared" si="1"/>
        <v>5</v>
      </c>
      <c r="E22">
        <f t="shared" si="12"/>
        <v>8</v>
      </c>
      <c r="F22">
        <v>4</v>
      </c>
      <c r="G22" s="6">
        <f t="shared" si="13"/>
        <v>5.666666666666667</v>
      </c>
      <c r="H22">
        <f t="shared" si="2"/>
        <v>3</v>
      </c>
      <c r="I22">
        <f t="shared" si="3"/>
        <v>2</v>
      </c>
      <c r="J22">
        <f t="shared" si="4"/>
        <v>3</v>
      </c>
      <c r="K22">
        <f t="shared" si="5"/>
        <v>3</v>
      </c>
      <c r="L22">
        <f t="shared" si="6"/>
        <v>2</v>
      </c>
      <c r="M22">
        <f t="shared" si="7"/>
        <v>1</v>
      </c>
      <c r="N22">
        <f t="shared" si="8"/>
        <v>1</v>
      </c>
      <c r="O22">
        <f t="shared" si="9"/>
        <v>2</v>
      </c>
      <c r="P22">
        <f t="shared" si="10"/>
        <v>2</v>
      </c>
      <c r="Q22">
        <f t="shared" si="11"/>
        <v>1</v>
      </c>
    </row>
    <row r="23" spans="1:17" x14ac:dyDescent="0.25">
      <c r="A23">
        <v>1121</v>
      </c>
      <c r="B23" t="s">
        <v>48</v>
      </c>
      <c r="C23">
        <f t="shared" si="0"/>
        <v>17</v>
      </c>
      <c r="D23">
        <f t="shared" si="1"/>
        <v>12</v>
      </c>
      <c r="E23">
        <f t="shared" si="12"/>
        <v>5</v>
      </c>
      <c r="G23" s="6">
        <f t="shared" si="13"/>
        <v>14.5</v>
      </c>
      <c r="H23">
        <f t="shared" si="2"/>
        <v>3</v>
      </c>
      <c r="I23">
        <f t="shared" si="3"/>
        <v>4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3</v>
      </c>
      <c r="N23">
        <f t="shared" si="8"/>
        <v>2</v>
      </c>
      <c r="O23">
        <f t="shared" si="9"/>
        <v>3</v>
      </c>
      <c r="P23">
        <f t="shared" si="10"/>
        <v>3</v>
      </c>
      <c r="Q23">
        <f t="shared" si="11"/>
        <v>2</v>
      </c>
    </row>
    <row r="24" spans="1:17" x14ac:dyDescent="0.25">
      <c r="A24">
        <v>1122</v>
      </c>
      <c r="B24" t="s">
        <v>49</v>
      </c>
      <c r="C24">
        <f t="shared" si="0"/>
        <v>13</v>
      </c>
      <c r="D24">
        <f t="shared" si="1"/>
        <v>7</v>
      </c>
      <c r="E24">
        <f t="shared" si="12"/>
        <v>6</v>
      </c>
      <c r="G24" s="6">
        <f t="shared" si="13"/>
        <v>10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1</v>
      </c>
      <c r="N24">
        <f t="shared" si="8"/>
        <v>2</v>
      </c>
      <c r="O24">
        <f t="shared" si="9"/>
        <v>3</v>
      </c>
      <c r="P24">
        <f t="shared" si="10"/>
        <v>3</v>
      </c>
      <c r="Q24">
        <f t="shared" si="11"/>
        <v>1</v>
      </c>
    </row>
    <row r="25" spans="1:17" x14ac:dyDescent="0.25">
      <c r="A25">
        <v>1131</v>
      </c>
      <c r="B25" t="s">
        <v>50</v>
      </c>
      <c r="C25">
        <f t="shared" si="0"/>
        <v>13</v>
      </c>
      <c r="D25">
        <f t="shared" si="1"/>
        <v>11</v>
      </c>
      <c r="E25">
        <f t="shared" si="12"/>
        <v>2</v>
      </c>
      <c r="G25" s="6">
        <f t="shared" si="13"/>
        <v>12</v>
      </c>
      <c r="H25">
        <f t="shared" si="2"/>
        <v>2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2</v>
      </c>
      <c r="M25">
        <f t="shared" si="7"/>
        <v>3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</row>
    <row r="26" spans="1:17" x14ac:dyDescent="0.25">
      <c r="A26">
        <v>1082</v>
      </c>
      <c r="B26" t="s">
        <v>51</v>
      </c>
      <c r="C26">
        <f t="shared" si="0"/>
        <v>17</v>
      </c>
      <c r="D26">
        <f t="shared" si="1"/>
        <v>12</v>
      </c>
      <c r="E26">
        <f t="shared" si="12"/>
        <v>5</v>
      </c>
      <c r="G26" s="6">
        <f t="shared" si="13"/>
        <v>14.5</v>
      </c>
      <c r="H26">
        <f t="shared" si="2"/>
        <v>3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2</v>
      </c>
      <c r="P26">
        <f t="shared" si="10"/>
        <v>2</v>
      </c>
      <c r="Q26">
        <f t="shared" si="11"/>
        <v>2</v>
      </c>
    </row>
    <row r="27" spans="1:17" x14ac:dyDescent="0.25">
      <c r="A27">
        <v>1092</v>
      </c>
      <c r="B27" t="s">
        <v>52</v>
      </c>
      <c r="C27">
        <f t="shared" si="0"/>
        <v>16</v>
      </c>
      <c r="D27">
        <f t="shared" si="1"/>
        <v>12</v>
      </c>
      <c r="E27">
        <f t="shared" ref="E27:E36" si="14">ABS(C27-D27)</f>
        <v>4</v>
      </c>
      <c r="G27" s="6">
        <f t="shared" ref="G27:G36" si="15">IF(F27&gt;0,((C27+D27)*0.5+F27*2)/3,(C27+D27)/2)</f>
        <v>14</v>
      </c>
      <c r="H27">
        <f t="shared" si="2"/>
        <v>3</v>
      </c>
      <c r="I27">
        <f t="shared" si="3"/>
        <v>4</v>
      </c>
      <c r="J27">
        <f t="shared" si="4"/>
        <v>3</v>
      </c>
      <c r="K27">
        <f t="shared" si="5"/>
        <v>4</v>
      </c>
      <c r="L27">
        <f t="shared" si="6"/>
        <v>3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2</v>
      </c>
    </row>
    <row r="28" spans="1:17" x14ac:dyDescent="0.25">
      <c r="A28">
        <v>1071</v>
      </c>
      <c r="B28" t="s">
        <v>53</v>
      </c>
      <c r="C28">
        <f t="shared" si="0"/>
        <v>9</v>
      </c>
      <c r="D28">
        <f t="shared" si="1"/>
        <v>3</v>
      </c>
      <c r="E28">
        <f t="shared" si="14"/>
        <v>6</v>
      </c>
      <c r="G28" s="6">
        <f t="shared" si="15"/>
        <v>6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1</v>
      </c>
      <c r="N28">
        <f t="shared" si="8"/>
        <v>1</v>
      </c>
      <c r="O28">
        <f t="shared" si="9"/>
        <v>1</v>
      </c>
      <c r="P28">
        <f t="shared" si="10"/>
        <v>1</v>
      </c>
      <c r="Q28">
        <f t="shared" si="11"/>
        <v>1</v>
      </c>
    </row>
    <row r="29" spans="1:17" x14ac:dyDescent="0.25">
      <c r="A29">
        <v>1102</v>
      </c>
      <c r="B29" t="s">
        <v>54</v>
      </c>
      <c r="C29">
        <f t="shared" si="0"/>
        <v>14</v>
      </c>
      <c r="D29">
        <f t="shared" si="1"/>
        <v>10</v>
      </c>
      <c r="E29">
        <f t="shared" si="14"/>
        <v>4</v>
      </c>
      <c r="G29" s="6">
        <f t="shared" si="15"/>
        <v>12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2</v>
      </c>
      <c r="N29">
        <f t="shared" si="8"/>
        <v>3</v>
      </c>
      <c r="O29">
        <f t="shared" si="9"/>
        <v>2</v>
      </c>
      <c r="P29">
        <f t="shared" si="10"/>
        <v>2</v>
      </c>
      <c r="Q29">
        <f t="shared" si="11"/>
        <v>1</v>
      </c>
    </row>
    <row r="30" spans="1:17" x14ac:dyDescent="0.25">
      <c r="A30">
        <v>1081</v>
      </c>
      <c r="B30" t="s">
        <v>55</v>
      </c>
      <c r="C30">
        <f t="shared" si="0"/>
        <v>9</v>
      </c>
      <c r="D30">
        <f t="shared" si="1"/>
        <v>3</v>
      </c>
      <c r="E30">
        <f t="shared" si="14"/>
        <v>6</v>
      </c>
      <c r="G30" s="6">
        <f t="shared" si="15"/>
        <v>6</v>
      </c>
      <c r="H30">
        <f t="shared" si="2"/>
        <v>2</v>
      </c>
      <c r="I30">
        <f t="shared" si="3"/>
        <v>2</v>
      </c>
      <c r="J30">
        <f t="shared" si="4"/>
        <v>2</v>
      </c>
      <c r="K30">
        <f t="shared" si="5"/>
        <v>2</v>
      </c>
      <c r="L30">
        <f t="shared" si="6"/>
        <v>1</v>
      </c>
      <c r="M30">
        <f t="shared" si="7"/>
        <v>1</v>
      </c>
      <c r="N30">
        <f t="shared" si="8"/>
        <v>1</v>
      </c>
      <c r="O30">
        <f t="shared" si="9"/>
        <v>1</v>
      </c>
      <c r="P30">
        <f t="shared" si="10"/>
        <v>1</v>
      </c>
      <c r="Q30">
        <f t="shared" si="11"/>
        <v>1</v>
      </c>
    </row>
    <row r="31" spans="1:17" x14ac:dyDescent="0.25">
      <c r="A31">
        <v>1111</v>
      </c>
      <c r="B31" t="s">
        <v>56</v>
      </c>
      <c r="C31">
        <f t="shared" si="0"/>
        <v>9</v>
      </c>
      <c r="D31">
        <f t="shared" si="1"/>
        <v>3</v>
      </c>
      <c r="E31">
        <f t="shared" si="14"/>
        <v>6</v>
      </c>
      <c r="G31" s="6">
        <f t="shared" si="15"/>
        <v>6</v>
      </c>
      <c r="H31">
        <f t="shared" si="2"/>
        <v>2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2</v>
      </c>
      <c r="M31">
        <f t="shared" si="7"/>
        <v>1</v>
      </c>
      <c r="N31">
        <f t="shared" si="8"/>
        <v>2</v>
      </c>
      <c r="O31">
        <f t="shared" si="9"/>
        <v>3</v>
      </c>
      <c r="P31">
        <f t="shared" si="10"/>
        <v>3</v>
      </c>
      <c r="Q31">
        <f t="shared" si="11"/>
        <v>2</v>
      </c>
    </row>
    <row r="32" spans="1:17" x14ac:dyDescent="0.25">
      <c r="A32">
        <v>1081</v>
      </c>
      <c r="B32" t="s">
        <v>57</v>
      </c>
      <c r="C32">
        <f t="shared" si="0"/>
        <v>10</v>
      </c>
      <c r="D32">
        <f t="shared" si="1"/>
        <v>10</v>
      </c>
      <c r="E32">
        <f t="shared" si="14"/>
        <v>0</v>
      </c>
      <c r="G32" s="6">
        <f t="shared" si="15"/>
        <v>10</v>
      </c>
      <c r="H32">
        <f t="shared" si="2"/>
        <v>3</v>
      </c>
      <c r="I32">
        <f t="shared" si="3"/>
        <v>3</v>
      </c>
      <c r="J32">
        <f t="shared" si="4"/>
        <v>2</v>
      </c>
      <c r="K32">
        <f t="shared" si="5"/>
        <v>3</v>
      </c>
      <c r="L32">
        <f t="shared" si="6"/>
        <v>2</v>
      </c>
      <c r="M32">
        <f t="shared" si="7"/>
        <v>3</v>
      </c>
      <c r="N32">
        <f t="shared" si="8"/>
        <v>2</v>
      </c>
      <c r="O32">
        <f t="shared" si="9"/>
        <v>3</v>
      </c>
      <c r="P32">
        <f t="shared" si="10"/>
        <v>2</v>
      </c>
      <c r="Q32">
        <f t="shared" si="11"/>
        <v>2</v>
      </c>
    </row>
    <row r="33" spans="1:17" x14ac:dyDescent="0.25">
      <c r="A33">
        <v>1072</v>
      </c>
      <c r="B33" t="s">
        <v>58</v>
      </c>
      <c r="C33">
        <f t="shared" si="0"/>
        <v>15</v>
      </c>
      <c r="D33">
        <f t="shared" si="1"/>
        <v>13</v>
      </c>
      <c r="E33">
        <f t="shared" si="14"/>
        <v>2</v>
      </c>
      <c r="G33" s="6">
        <f t="shared" si="15"/>
        <v>14</v>
      </c>
      <c r="H33">
        <f t="shared" si="2"/>
        <v>3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2</v>
      </c>
      <c r="O33">
        <f t="shared" si="9"/>
        <v>3</v>
      </c>
      <c r="P33">
        <f t="shared" si="10"/>
        <v>3</v>
      </c>
      <c r="Q33">
        <f t="shared" si="11"/>
        <v>2</v>
      </c>
    </row>
    <row r="34" spans="1:17" x14ac:dyDescent="0.25">
      <c r="A34">
        <v>1071</v>
      </c>
      <c r="B34" t="s">
        <v>59</v>
      </c>
      <c r="C34">
        <f t="shared" si="0"/>
        <v>12</v>
      </c>
      <c r="D34">
        <f t="shared" si="1"/>
        <v>11</v>
      </c>
      <c r="E34">
        <f t="shared" si="14"/>
        <v>1</v>
      </c>
      <c r="G34" s="6">
        <f t="shared" si="15"/>
        <v>11.5</v>
      </c>
      <c r="H34">
        <f t="shared" si="2"/>
        <v>2</v>
      </c>
      <c r="I34">
        <f t="shared" si="3"/>
        <v>3</v>
      </c>
      <c r="J34">
        <f t="shared" si="4"/>
        <v>2</v>
      </c>
      <c r="K34">
        <f t="shared" si="5"/>
        <v>3</v>
      </c>
      <c r="L34">
        <f t="shared" si="6"/>
        <v>2</v>
      </c>
      <c r="M34">
        <f t="shared" si="7"/>
        <v>2</v>
      </c>
      <c r="N34">
        <f t="shared" si="8"/>
        <v>1</v>
      </c>
      <c r="O34">
        <f t="shared" si="9"/>
        <v>3</v>
      </c>
      <c r="P34">
        <f t="shared" si="10"/>
        <v>3</v>
      </c>
      <c r="Q34">
        <f t="shared" si="11"/>
        <v>1</v>
      </c>
    </row>
    <row r="35" spans="1:17" x14ac:dyDescent="0.25">
      <c r="A35">
        <v>1072</v>
      </c>
      <c r="B35" t="s">
        <v>60</v>
      </c>
      <c r="C35">
        <f t="shared" si="0"/>
        <v>1</v>
      </c>
      <c r="D35">
        <f t="shared" si="1"/>
        <v>1</v>
      </c>
      <c r="E35">
        <f t="shared" si="14"/>
        <v>0</v>
      </c>
      <c r="G35" s="6">
        <f t="shared" si="15"/>
        <v>1</v>
      </c>
      <c r="H35">
        <f t="shared" si="2"/>
        <v>0</v>
      </c>
      <c r="I35">
        <f t="shared" si="3"/>
        <v>0</v>
      </c>
      <c r="J35">
        <f t="shared" si="4"/>
        <v>1</v>
      </c>
      <c r="K35">
        <f t="shared" si="5"/>
        <v>1</v>
      </c>
      <c r="L35">
        <f t="shared" si="6"/>
        <v>0</v>
      </c>
      <c r="M35">
        <f t="shared" si="7"/>
        <v>1</v>
      </c>
      <c r="N35">
        <f t="shared" si="8"/>
        <v>1</v>
      </c>
      <c r="O35">
        <f t="shared" si="9"/>
        <v>1</v>
      </c>
      <c r="P35">
        <f t="shared" si="10"/>
        <v>1</v>
      </c>
      <c r="Q35">
        <f t="shared" si="11"/>
        <v>1</v>
      </c>
    </row>
    <row r="36" spans="1:17" x14ac:dyDescent="0.25">
      <c r="A36">
        <v>1111</v>
      </c>
      <c r="B36" t="s">
        <v>61</v>
      </c>
      <c r="C36">
        <f t="shared" si="0"/>
        <v>10</v>
      </c>
      <c r="D36">
        <f t="shared" si="1"/>
        <v>7</v>
      </c>
      <c r="E36">
        <f t="shared" si="14"/>
        <v>3</v>
      </c>
      <c r="G36" s="6">
        <f t="shared" si="15"/>
        <v>8.5</v>
      </c>
      <c r="H36">
        <f t="shared" si="2"/>
        <v>2</v>
      </c>
      <c r="I36">
        <f t="shared" si="3"/>
        <v>2</v>
      </c>
      <c r="J36">
        <f t="shared" si="4"/>
        <v>2</v>
      </c>
      <c r="K36">
        <f t="shared" si="5"/>
        <v>2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3</v>
      </c>
      <c r="P36">
        <f t="shared" si="10"/>
        <v>3</v>
      </c>
      <c r="Q36">
        <f t="shared" si="11"/>
        <v>1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6"/>
  <sheetViews>
    <sheetView zoomScale="85" zoomScaleNormal="85" workbookViewId="0">
      <pane ySplit="1" topLeftCell="A14" activePane="bottomLeft" state="frozen"/>
      <selection pane="bottomLeft" activeCell="A2" sqref="A2:A3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9</v>
      </c>
      <c r="C2" s="10">
        <v>3</v>
      </c>
      <c r="D2" s="10">
        <v>1</v>
      </c>
      <c r="E2" s="10">
        <v>1</v>
      </c>
      <c r="F2" s="10">
        <v>1</v>
      </c>
      <c r="G2" s="10">
        <v>2</v>
      </c>
      <c r="H2" s="10">
        <v>1</v>
      </c>
    </row>
    <row r="3" spans="1:8" x14ac:dyDescent="0.25">
      <c r="A3" s="10" t="s">
        <v>28</v>
      </c>
      <c r="B3">
        <v>34</v>
      </c>
      <c r="C3" s="10">
        <v>17</v>
      </c>
      <c r="D3" s="10">
        <v>3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13</v>
      </c>
      <c r="C4" s="10">
        <v>5</v>
      </c>
      <c r="D4" s="10">
        <v>1</v>
      </c>
      <c r="E4" s="10">
        <v>2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33</v>
      </c>
      <c r="C5" s="10">
        <v>17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17</v>
      </c>
      <c r="C6" s="10">
        <v>6</v>
      </c>
      <c r="D6" s="10">
        <v>2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20</v>
      </c>
      <c r="C7" s="10">
        <v>10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19</v>
      </c>
      <c r="C8" s="10">
        <v>9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27</v>
      </c>
      <c r="C9" s="10">
        <v>13</v>
      </c>
      <c r="D9" s="10">
        <v>3</v>
      </c>
      <c r="E9" s="10">
        <v>3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25</v>
      </c>
      <c r="C11" s="10">
        <v>11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26</v>
      </c>
      <c r="C13" s="10">
        <v>13</v>
      </c>
      <c r="D13" s="10">
        <v>2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24</v>
      </c>
      <c r="C14" s="10">
        <v>11</v>
      </c>
      <c r="D14" s="10">
        <v>2</v>
      </c>
      <c r="E14" s="10">
        <v>3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9</v>
      </c>
      <c r="C15" s="10">
        <v>3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27</v>
      </c>
      <c r="C16" s="10">
        <v>13</v>
      </c>
      <c r="D16" s="10">
        <v>3</v>
      </c>
      <c r="E16" s="10">
        <v>3</v>
      </c>
      <c r="F16" s="10">
        <v>3</v>
      </c>
      <c r="G16" s="10">
        <v>2</v>
      </c>
      <c r="H16" s="10">
        <v>3</v>
      </c>
    </row>
    <row r="17" spans="1:8" x14ac:dyDescent="0.25">
      <c r="A17" s="10" t="s">
        <v>42</v>
      </c>
      <c r="B17">
        <v>15</v>
      </c>
      <c r="C17" s="10">
        <v>6</v>
      </c>
      <c r="D17" s="10">
        <v>2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27</v>
      </c>
      <c r="C18" s="10">
        <v>13</v>
      </c>
      <c r="D18" s="10">
        <v>3</v>
      </c>
      <c r="E18" s="10">
        <v>3</v>
      </c>
      <c r="F18" s="10">
        <v>3</v>
      </c>
      <c r="G18" s="10">
        <v>2</v>
      </c>
      <c r="H18" s="10">
        <v>3</v>
      </c>
    </row>
    <row r="19" spans="1:8" x14ac:dyDescent="0.25">
      <c r="A19" s="10" t="s">
        <v>44</v>
      </c>
      <c r="B19">
        <v>7</v>
      </c>
      <c r="C19" s="10">
        <v>2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7</v>
      </c>
      <c r="C20" s="10">
        <v>2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</row>
    <row r="21" spans="1:8" x14ac:dyDescent="0.25">
      <c r="A21" s="10" t="s">
        <v>46</v>
      </c>
      <c r="B21">
        <v>34</v>
      </c>
      <c r="C21" s="10">
        <v>17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26</v>
      </c>
      <c r="C22" s="10">
        <v>13</v>
      </c>
      <c r="D22" s="10">
        <v>3</v>
      </c>
      <c r="E22" s="10">
        <v>2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33</v>
      </c>
      <c r="C23" s="10">
        <v>17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28</v>
      </c>
      <c r="C24" s="10">
        <v>13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26</v>
      </c>
      <c r="C25" s="10">
        <v>13</v>
      </c>
      <c r="D25" s="10">
        <v>2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34</v>
      </c>
      <c r="C26" s="10">
        <v>17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33</v>
      </c>
      <c r="C27" s="10">
        <v>16</v>
      </c>
      <c r="D27" s="10">
        <v>3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19</v>
      </c>
      <c r="C28" s="10">
        <v>9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29</v>
      </c>
      <c r="C29" s="10">
        <v>14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18</v>
      </c>
      <c r="C30" s="10">
        <v>9</v>
      </c>
      <c r="D30" s="10">
        <v>2</v>
      </c>
      <c r="E30" s="10">
        <v>2</v>
      </c>
      <c r="F30" s="10">
        <v>2</v>
      </c>
      <c r="G30" s="10">
        <v>2</v>
      </c>
      <c r="H30" s="10">
        <v>1</v>
      </c>
    </row>
    <row r="31" spans="1:8" x14ac:dyDescent="0.25">
      <c r="A31" s="10" t="s">
        <v>56</v>
      </c>
      <c r="B31">
        <v>20</v>
      </c>
      <c r="C31" s="10">
        <v>9</v>
      </c>
      <c r="D31" s="10">
        <v>2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23</v>
      </c>
      <c r="C32" s="10">
        <v>10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31</v>
      </c>
      <c r="C33" s="10">
        <v>15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24</v>
      </c>
      <c r="C34" s="10">
        <v>12</v>
      </c>
      <c r="D34" s="10">
        <v>2</v>
      </c>
      <c r="E34" s="10">
        <v>3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3</v>
      </c>
      <c r="C35" s="10">
        <v>1</v>
      </c>
      <c r="D35" s="10">
        <v>0</v>
      </c>
      <c r="E35" s="10">
        <v>0</v>
      </c>
      <c r="F35" s="10">
        <v>1</v>
      </c>
      <c r="G35" s="10">
        <v>1</v>
      </c>
      <c r="H35" s="10">
        <v>0</v>
      </c>
    </row>
    <row r="36" spans="1:8" x14ac:dyDescent="0.25">
      <c r="A36" s="10" t="s">
        <v>61</v>
      </c>
      <c r="B36">
        <v>20</v>
      </c>
      <c r="C36" s="10">
        <v>10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6"/>
  <sheetViews>
    <sheetView zoomScale="85" zoomScaleNormal="85" workbookViewId="0">
      <pane ySplit="1" topLeftCell="A2" activePane="bottomLeft" state="frozen"/>
      <selection pane="bottomLeft" activeCell="A2" sqref="A2:H3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6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25">
      <c r="A3" s="10" t="s">
        <v>28</v>
      </c>
      <c r="B3">
        <v>25</v>
      </c>
      <c r="C3" s="10">
        <v>12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6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25">
      <c r="A5" s="10" t="s">
        <v>30</v>
      </c>
      <c r="B5">
        <v>25</v>
      </c>
      <c r="C5" s="10">
        <v>12</v>
      </c>
      <c r="D5" s="10">
        <v>2</v>
      </c>
      <c r="E5" s="10">
        <v>3</v>
      </c>
      <c r="F5" s="10">
        <v>3</v>
      </c>
      <c r="G5" s="10">
        <v>3</v>
      </c>
      <c r="H5" s="10">
        <v>2</v>
      </c>
    </row>
    <row r="6" spans="1:8" x14ac:dyDescent="0.25">
      <c r="A6" s="10" t="s">
        <v>31</v>
      </c>
      <c r="B6">
        <v>14</v>
      </c>
      <c r="C6" s="10">
        <v>7</v>
      </c>
      <c r="D6" s="10">
        <v>1</v>
      </c>
      <c r="E6" s="10">
        <v>1</v>
      </c>
      <c r="F6" s="10">
        <v>2</v>
      </c>
      <c r="G6" s="10">
        <v>2</v>
      </c>
      <c r="H6" s="10">
        <v>1</v>
      </c>
    </row>
    <row r="7" spans="1:8" x14ac:dyDescent="0.25">
      <c r="A7" s="10" t="s">
        <v>32</v>
      </c>
      <c r="B7">
        <v>7</v>
      </c>
      <c r="C7" s="10">
        <v>2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</row>
    <row r="8" spans="1:8" x14ac:dyDescent="0.25">
      <c r="A8" s="10" t="s">
        <v>33</v>
      </c>
      <c r="B8">
        <v>6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25">
      <c r="A9" s="10" t="s">
        <v>34</v>
      </c>
      <c r="B9">
        <v>11</v>
      </c>
      <c r="C9" s="10">
        <v>3</v>
      </c>
      <c r="D9" s="10">
        <v>1</v>
      </c>
      <c r="E9" s="10">
        <v>2</v>
      </c>
      <c r="F9" s="10">
        <v>2</v>
      </c>
      <c r="G9" s="10">
        <v>2</v>
      </c>
      <c r="H9" s="10">
        <v>1</v>
      </c>
    </row>
    <row r="10" spans="1:8" x14ac:dyDescent="0.25">
      <c r="A10" s="10" t="s">
        <v>35</v>
      </c>
      <c r="B10">
        <v>16</v>
      </c>
      <c r="C10" s="10">
        <v>6</v>
      </c>
      <c r="D10" s="10">
        <v>1</v>
      </c>
      <c r="E10" s="10">
        <v>2</v>
      </c>
      <c r="F10" s="10">
        <v>3</v>
      </c>
      <c r="G10" s="10">
        <v>3</v>
      </c>
      <c r="H10" s="10">
        <v>1</v>
      </c>
    </row>
    <row r="11" spans="1:8" x14ac:dyDescent="0.25">
      <c r="A11" s="10" t="s">
        <v>36</v>
      </c>
      <c r="B11">
        <v>20</v>
      </c>
      <c r="C11" s="10">
        <v>9</v>
      </c>
      <c r="D11" s="10">
        <v>2</v>
      </c>
      <c r="E11" s="10">
        <v>3</v>
      </c>
      <c r="F11" s="10">
        <v>2</v>
      </c>
      <c r="G11" s="10">
        <v>2</v>
      </c>
      <c r="H11" s="10">
        <v>2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20</v>
      </c>
      <c r="C13" s="10">
        <v>8</v>
      </c>
      <c r="D13" s="10">
        <v>2</v>
      </c>
      <c r="E13" s="10">
        <v>3</v>
      </c>
      <c r="F13" s="10">
        <v>3</v>
      </c>
      <c r="G13" s="10">
        <v>3</v>
      </c>
      <c r="H13" s="10">
        <v>1</v>
      </c>
    </row>
    <row r="14" spans="1:8" x14ac:dyDescent="0.25">
      <c r="A14" s="10" t="s">
        <v>39</v>
      </c>
      <c r="B14">
        <v>16</v>
      </c>
      <c r="C14" s="10">
        <v>7</v>
      </c>
      <c r="D14" s="10">
        <v>2</v>
      </c>
      <c r="E14" s="10">
        <v>1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6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</row>
    <row r="16" spans="1:8" x14ac:dyDescent="0.25">
      <c r="A16" s="10" t="s">
        <v>41</v>
      </c>
      <c r="B16">
        <v>24</v>
      </c>
      <c r="C16" s="10">
        <v>11</v>
      </c>
      <c r="D16" s="10">
        <v>2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7</v>
      </c>
      <c r="C17" s="10">
        <v>2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</row>
    <row r="18" spans="1:8" x14ac:dyDescent="0.25">
      <c r="A18" s="10" t="s">
        <v>43</v>
      </c>
      <c r="B18">
        <v>21</v>
      </c>
      <c r="C18" s="10">
        <v>11</v>
      </c>
      <c r="D18" s="10">
        <v>2</v>
      </c>
      <c r="E18" s="10">
        <v>2</v>
      </c>
      <c r="F18" s="10">
        <v>3</v>
      </c>
      <c r="G18" s="10">
        <v>2</v>
      </c>
      <c r="H18" s="10">
        <v>1</v>
      </c>
    </row>
    <row r="19" spans="1:8" x14ac:dyDescent="0.25">
      <c r="A19" s="10" t="s">
        <v>44</v>
      </c>
      <c r="B19">
        <v>6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6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</row>
    <row r="21" spans="1:8" x14ac:dyDescent="0.25">
      <c r="A21" s="10" t="s">
        <v>46</v>
      </c>
      <c r="B21">
        <v>18</v>
      </c>
      <c r="C21" s="10">
        <v>9</v>
      </c>
      <c r="D21" s="10">
        <v>2</v>
      </c>
      <c r="E21" s="10">
        <v>2</v>
      </c>
      <c r="F21" s="10">
        <v>2</v>
      </c>
      <c r="G21" s="10">
        <v>2</v>
      </c>
      <c r="H21" s="10">
        <v>1</v>
      </c>
    </row>
    <row r="22" spans="1:8" x14ac:dyDescent="0.25">
      <c r="A22" s="10" t="s">
        <v>47</v>
      </c>
      <c r="B22">
        <v>12</v>
      </c>
      <c r="C22" s="10">
        <v>5</v>
      </c>
      <c r="D22" s="10">
        <v>1</v>
      </c>
      <c r="E22" s="10">
        <v>1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25</v>
      </c>
      <c r="C23" s="10">
        <v>12</v>
      </c>
      <c r="D23" s="10">
        <v>3</v>
      </c>
      <c r="E23" s="10">
        <v>2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17</v>
      </c>
      <c r="C24" s="10">
        <v>7</v>
      </c>
      <c r="D24" s="10">
        <v>1</v>
      </c>
      <c r="E24" s="10">
        <v>2</v>
      </c>
      <c r="F24" s="10">
        <v>3</v>
      </c>
      <c r="G24" s="10">
        <v>3</v>
      </c>
      <c r="H24" s="10">
        <v>1</v>
      </c>
    </row>
    <row r="25" spans="1:8" x14ac:dyDescent="0.25">
      <c r="A25" s="10" t="s">
        <v>50</v>
      </c>
      <c r="B25">
        <v>22</v>
      </c>
      <c r="C25" s="10">
        <v>11</v>
      </c>
      <c r="D25" s="10">
        <v>3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24</v>
      </c>
      <c r="C26" s="10">
        <v>12</v>
      </c>
      <c r="D26" s="10">
        <v>3</v>
      </c>
      <c r="E26" s="10">
        <v>3</v>
      </c>
      <c r="F26" s="10">
        <v>2</v>
      </c>
      <c r="G26" s="10">
        <v>2</v>
      </c>
      <c r="H26" s="10">
        <v>2</v>
      </c>
    </row>
    <row r="27" spans="1:8" x14ac:dyDescent="0.25">
      <c r="A27" s="10" t="s">
        <v>52</v>
      </c>
      <c r="B27">
        <v>26</v>
      </c>
      <c r="C27" s="10">
        <v>12</v>
      </c>
      <c r="D27" s="10">
        <v>3</v>
      </c>
      <c r="E27" s="10">
        <v>3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8</v>
      </c>
      <c r="C28" s="10">
        <v>3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3</v>
      </c>
      <c r="F29" s="10">
        <v>2</v>
      </c>
      <c r="G29" s="10">
        <v>2</v>
      </c>
      <c r="H29" s="10">
        <v>1</v>
      </c>
    </row>
    <row r="30" spans="1:8" x14ac:dyDescent="0.25">
      <c r="A30" s="10" t="s">
        <v>55</v>
      </c>
      <c r="B30">
        <v>8</v>
      </c>
      <c r="C30" s="10">
        <v>3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14</v>
      </c>
      <c r="C31" s="10">
        <v>3</v>
      </c>
      <c r="D31" s="10">
        <v>1</v>
      </c>
      <c r="E31" s="10">
        <v>2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22</v>
      </c>
      <c r="C32" s="10">
        <v>10</v>
      </c>
      <c r="D32" s="10">
        <v>3</v>
      </c>
      <c r="E32" s="10">
        <v>2</v>
      </c>
      <c r="F32" s="10">
        <v>3</v>
      </c>
      <c r="G32" s="10">
        <v>2</v>
      </c>
      <c r="H32" s="10">
        <v>2</v>
      </c>
    </row>
    <row r="33" spans="1:8" x14ac:dyDescent="0.25">
      <c r="A33" s="10" t="s">
        <v>58</v>
      </c>
      <c r="B33">
        <v>26</v>
      </c>
      <c r="C33" s="10">
        <v>13</v>
      </c>
      <c r="D33" s="10">
        <v>3</v>
      </c>
      <c r="E33" s="10">
        <v>2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21</v>
      </c>
      <c r="C34" s="10">
        <v>11</v>
      </c>
      <c r="D34" s="10">
        <v>2</v>
      </c>
      <c r="E34" s="10">
        <v>1</v>
      </c>
      <c r="F34" s="10">
        <v>3</v>
      </c>
      <c r="G34" s="10">
        <v>3</v>
      </c>
      <c r="H34" s="10">
        <v>1</v>
      </c>
    </row>
    <row r="35" spans="1:8" x14ac:dyDescent="0.25">
      <c r="A35" s="10" t="s">
        <v>60</v>
      </c>
      <c r="B35">
        <v>6</v>
      </c>
      <c r="C35" s="10">
        <v>1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</row>
    <row r="36" spans="1:8" x14ac:dyDescent="0.25">
      <c r="A36" s="10" t="s">
        <v>61</v>
      </c>
      <c r="B36">
        <v>18</v>
      </c>
      <c r="C36" s="10">
        <v>7</v>
      </c>
      <c r="D36" s="10">
        <v>2</v>
      </c>
      <c r="E36" s="10">
        <v>2</v>
      </c>
      <c r="F36" s="10">
        <v>3</v>
      </c>
      <c r="G36" s="10">
        <v>3</v>
      </c>
      <c r="H36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D745-DA63-4EEE-A6B5-CCC10528C2E2}">
  <dimension ref="A1:H36"/>
  <sheetViews>
    <sheetView topLeftCell="A2" workbookViewId="0">
      <selection activeCell="A2" sqref="A2:H3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9</v>
      </c>
      <c r="C2" s="10">
        <v>3</v>
      </c>
      <c r="D2" s="10">
        <v>1</v>
      </c>
      <c r="E2" s="10">
        <v>1</v>
      </c>
      <c r="F2" s="10">
        <v>1</v>
      </c>
      <c r="G2" s="10">
        <v>2</v>
      </c>
      <c r="H2" s="10">
        <v>1</v>
      </c>
    </row>
    <row r="3" spans="1:8" x14ac:dyDescent="0.25">
      <c r="A3" s="10" t="s">
        <v>28</v>
      </c>
      <c r="B3">
        <v>34</v>
      </c>
      <c r="C3" s="10">
        <v>17</v>
      </c>
      <c r="D3" s="10">
        <v>3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13</v>
      </c>
      <c r="C4" s="10">
        <v>5</v>
      </c>
      <c r="D4" s="10">
        <v>1</v>
      </c>
      <c r="E4" s="10">
        <v>2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33</v>
      </c>
      <c r="C5" s="10">
        <v>17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17</v>
      </c>
      <c r="C6" s="10">
        <v>6</v>
      </c>
      <c r="D6" s="10">
        <v>2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20</v>
      </c>
      <c r="C7" s="10">
        <v>10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19</v>
      </c>
      <c r="C8" s="10">
        <v>9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27</v>
      </c>
      <c r="C9" s="10">
        <v>13</v>
      </c>
      <c r="D9" s="10">
        <v>3</v>
      </c>
      <c r="E9" s="10">
        <v>3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25</v>
      </c>
      <c r="C11" s="10">
        <v>11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26</v>
      </c>
      <c r="C13" s="10">
        <v>13</v>
      </c>
      <c r="D13" s="10">
        <v>2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24</v>
      </c>
      <c r="C14" s="10">
        <v>11</v>
      </c>
      <c r="D14" s="10">
        <v>2</v>
      </c>
      <c r="E14" s="10">
        <v>3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9</v>
      </c>
      <c r="C15" s="10">
        <v>3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27</v>
      </c>
      <c r="C16" s="10">
        <v>13</v>
      </c>
      <c r="D16" s="10">
        <v>3</v>
      </c>
      <c r="E16" s="10">
        <v>3</v>
      </c>
      <c r="F16" s="10">
        <v>3</v>
      </c>
      <c r="G16" s="10">
        <v>2</v>
      </c>
      <c r="H16" s="10">
        <v>3</v>
      </c>
    </row>
    <row r="17" spans="1:8" x14ac:dyDescent="0.25">
      <c r="A17" s="10" t="s">
        <v>42</v>
      </c>
      <c r="B17">
        <v>15</v>
      </c>
      <c r="C17" s="10">
        <v>6</v>
      </c>
      <c r="D17" s="10">
        <v>2</v>
      </c>
      <c r="E17" s="10">
        <v>2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27</v>
      </c>
      <c r="C18" s="10">
        <v>13</v>
      </c>
      <c r="D18" s="10">
        <v>3</v>
      </c>
      <c r="E18" s="10">
        <v>3</v>
      </c>
      <c r="F18" s="10">
        <v>3</v>
      </c>
      <c r="G18" s="10">
        <v>2</v>
      </c>
      <c r="H18" s="10">
        <v>3</v>
      </c>
    </row>
    <row r="19" spans="1:8" x14ac:dyDescent="0.25">
      <c r="A19" s="10" t="s">
        <v>44</v>
      </c>
      <c r="B19">
        <v>7</v>
      </c>
      <c r="C19" s="10">
        <v>2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7</v>
      </c>
      <c r="C20" s="10">
        <v>2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</row>
    <row r="21" spans="1:8" x14ac:dyDescent="0.25">
      <c r="A21" s="10" t="s">
        <v>46</v>
      </c>
      <c r="B21">
        <v>34</v>
      </c>
      <c r="C21" s="10">
        <v>17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26</v>
      </c>
      <c r="C22" s="10">
        <v>13</v>
      </c>
      <c r="D22" s="10">
        <v>3</v>
      </c>
      <c r="E22" s="10">
        <v>2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33</v>
      </c>
      <c r="C23" s="10">
        <v>17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28</v>
      </c>
      <c r="C24" s="10">
        <v>13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26</v>
      </c>
      <c r="C25" s="10">
        <v>13</v>
      </c>
      <c r="D25" s="10">
        <v>2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34</v>
      </c>
      <c r="C26" s="10">
        <v>17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33</v>
      </c>
      <c r="C27" s="10">
        <v>16</v>
      </c>
      <c r="D27" s="10">
        <v>3</v>
      </c>
      <c r="E27" s="10">
        <v>4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19</v>
      </c>
      <c r="C28" s="10">
        <v>9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29</v>
      </c>
      <c r="C29" s="10">
        <v>14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18</v>
      </c>
      <c r="C30" s="10">
        <v>9</v>
      </c>
      <c r="D30" s="10">
        <v>2</v>
      </c>
      <c r="E30" s="10">
        <v>2</v>
      </c>
      <c r="F30" s="10">
        <v>2</v>
      </c>
      <c r="G30" s="10">
        <v>2</v>
      </c>
      <c r="H30" s="10">
        <v>1</v>
      </c>
    </row>
    <row r="31" spans="1:8" x14ac:dyDescent="0.25">
      <c r="A31" s="10" t="s">
        <v>56</v>
      </c>
      <c r="B31">
        <v>20</v>
      </c>
      <c r="C31" s="10">
        <v>9</v>
      </c>
      <c r="D31" s="10">
        <v>2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23</v>
      </c>
      <c r="C32" s="10">
        <v>10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31</v>
      </c>
      <c r="C33" s="10">
        <v>15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24</v>
      </c>
      <c r="C34" s="10">
        <v>12</v>
      </c>
      <c r="D34" s="10">
        <v>2</v>
      </c>
      <c r="E34" s="10">
        <v>3</v>
      </c>
      <c r="F34" s="10">
        <v>2</v>
      </c>
      <c r="G34" s="10">
        <v>3</v>
      </c>
      <c r="H34" s="10">
        <v>2</v>
      </c>
    </row>
    <row r="35" spans="1:8" x14ac:dyDescent="0.25">
      <c r="A35" s="10" t="s">
        <v>60</v>
      </c>
      <c r="B35">
        <v>3</v>
      </c>
      <c r="C35" s="10">
        <v>1</v>
      </c>
      <c r="D35" s="10">
        <v>0</v>
      </c>
      <c r="E35" s="10">
        <v>0</v>
      </c>
      <c r="F35" s="10">
        <v>1</v>
      </c>
      <c r="G35" s="10">
        <v>1</v>
      </c>
      <c r="H35" s="10">
        <v>0</v>
      </c>
    </row>
    <row r="36" spans="1:8" x14ac:dyDescent="0.25">
      <c r="A36" s="10" t="s">
        <v>61</v>
      </c>
      <c r="B36">
        <v>20</v>
      </c>
      <c r="C36" s="10">
        <v>10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C4265-E7A1-4CB4-BE4B-D50AF468FD4F}">
  <dimension ref="A1:H36"/>
  <sheetViews>
    <sheetView topLeftCell="A2" workbookViewId="0">
      <selection activeCell="A2" sqref="A2:H3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6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25">
      <c r="A3" s="10" t="s">
        <v>28</v>
      </c>
      <c r="B3">
        <v>25</v>
      </c>
      <c r="C3" s="10">
        <v>12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6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25">
      <c r="A5" s="10" t="s">
        <v>30</v>
      </c>
      <c r="B5">
        <v>25</v>
      </c>
      <c r="C5" s="10">
        <v>12</v>
      </c>
      <c r="D5" s="10">
        <v>2</v>
      </c>
      <c r="E5" s="10">
        <v>3</v>
      </c>
      <c r="F5" s="10">
        <v>3</v>
      </c>
      <c r="G5" s="10">
        <v>3</v>
      </c>
      <c r="H5" s="10">
        <v>2</v>
      </c>
    </row>
    <row r="6" spans="1:8" x14ac:dyDescent="0.25">
      <c r="A6" s="10" t="s">
        <v>31</v>
      </c>
      <c r="B6">
        <v>14</v>
      </c>
      <c r="C6" s="10">
        <v>7</v>
      </c>
      <c r="D6" s="10">
        <v>1</v>
      </c>
      <c r="E6" s="10">
        <v>1</v>
      </c>
      <c r="F6" s="10">
        <v>2</v>
      </c>
      <c r="G6" s="10">
        <v>2</v>
      </c>
      <c r="H6" s="10">
        <v>1</v>
      </c>
    </row>
    <row r="7" spans="1:8" x14ac:dyDescent="0.25">
      <c r="A7" s="10" t="s">
        <v>32</v>
      </c>
      <c r="B7">
        <v>7</v>
      </c>
      <c r="C7" s="10">
        <v>2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</row>
    <row r="8" spans="1:8" x14ac:dyDescent="0.25">
      <c r="A8" s="10" t="s">
        <v>33</v>
      </c>
      <c r="B8">
        <v>6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25">
      <c r="A9" s="10" t="s">
        <v>34</v>
      </c>
      <c r="B9">
        <v>11</v>
      </c>
      <c r="C9" s="10">
        <v>3</v>
      </c>
      <c r="D9" s="10">
        <v>1</v>
      </c>
      <c r="E9" s="10">
        <v>2</v>
      </c>
      <c r="F9" s="10">
        <v>2</v>
      </c>
      <c r="G9" s="10">
        <v>2</v>
      </c>
      <c r="H9" s="10">
        <v>1</v>
      </c>
    </row>
    <row r="10" spans="1:8" x14ac:dyDescent="0.25">
      <c r="A10" s="10" t="s">
        <v>35</v>
      </c>
      <c r="B10">
        <v>16</v>
      </c>
      <c r="C10" s="10">
        <v>6</v>
      </c>
      <c r="D10" s="10">
        <v>1</v>
      </c>
      <c r="E10" s="10">
        <v>2</v>
      </c>
      <c r="F10" s="10">
        <v>3</v>
      </c>
      <c r="G10" s="10">
        <v>3</v>
      </c>
      <c r="H10" s="10">
        <v>1</v>
      </c>
    </row>
    <row r="11" spans="1:8" x14ac:dyDescent="0.25">
      <c r="A11" s="10" t="s">
        <v>36</v>
      </c>
      <c r="B11">
        <v>20</v>
      </c>
      <c r="C11" s="10">
        <v>9</v>
      </c>
      <c r="D11" s="10">
        <v>2</v>
      </c>
      <c r="E11" s="10">
        <v>3</v>
      </c>
      <c r="F11" s="10">
        <v>2</v>
      </c>
      <c r="G11" s="10">
        <v>2</v>
      </c>
      <c r="H11" s="10">
        <v>2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20</v>
      </c>
      <c r="C13" s="10">
        <v>8</v>
      </c>
      <c r="D13" s="10">
        <v>2</v>
      </c>
      <c r="E13" s="10">
        <v>3</v>
      </c>
      <c r="F13" s="10">
        <v>3</v>
      </c>
      <c r="G13" s="10">
        <v>3</v>
      </c>
      <c r="H13" s="10">
        <v>1</v>
      </c>
    </row>
    <row r="14" spans="1:8" x14ac:dyDescent="0.25">
      <c r="A14" s="10" t="s">
        <v>39</v>
      </c>
      <c r="B14">
        <v>16</v>
      </c>
      <c r="C14" s="10">
        <v>7</v>
      </c>
      <c r="D14" s="10">
        <v>2</v>
      </c>
      <c r="E14" s="10">
        <v>1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6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</row>
    <row r="16" spans="1:8" x14ac:dyDescent="0.25">
      <c r="A16" s="10" t="s">
        <v>41</v>
      </c>
      <c r="B16">
        <v>24</v>
      </c>
      <c r="C16" s="10">
        <v>11</v>
      </c>
      <c r="D16" s="10">
        <v>2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7</v>
      </c>
      <c r="C17" s="10">
        <v>2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</row>
    <row r="18" spans="1:8" x14ac:dyDescent="0.25">
      <c r="A18" s="10" t="s">
        <v>43</v>
      </c>
      <c r="B18">
        <v>21</v>
      </c>
      <c r="C18" s="10">
        <v>11</v>
      </c>
      <c r="D18" s="10">
        <v>2</v>
      </c>
      <c r="E18" s="10">
        <v>2</v>
      </c>
      <c r="F18" s="10">
        <v>3</v>
      </c>
      <c r="G18" s="10">
        <v>2</v>
      </c>
      <c r="H18" s="10">
        <v>1</v>
      </c>
    </row>
    <row r="19" spans="1:8" x14ac:dyDescent="0.25">
      <c r="A19" s="10" t="s">
        <v>44</v>
      </c>
      <c r="B19">
        <v>6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6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</row>
    <row r="21" spans="1:8" x14ac:dyDescent="0.25">
      <c r="A21" s="10" t="s">
        <v>46</v>
      </c>
      <c r="B21">
        <v>18</v>
      </c>
      <c r="C21" s="10">
        <v>9</v>
      </c>
      <c r="D21" s="10">
        <v>2</v>
      </c>
      <c r="E21" s="10">
        <v>2</v>
      </c>
      <c r="F21" s="10">
        <v>2</v>
      </c>
      <c r="G21" s="10">
        <v>2</v>
      </c>
      <c r="H21" s="10">
        <v>1</v>
      </c>
    </row>
    <row r="22" spans="1:8" x14ac:dyDescent="0.25">
      <c r="A22" s="10" t="s">
        <v>47</v>
      </c>
      <c r="B22">
        <v>12</v>
      </c>
      <c r="C22" s="10">
        <v>5</v>
      </c>
      <c r="D22" s="10">
        <v>1</v>
      </c>
      <c r="E22" s="10">
        <v>1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25</v>
      </c>
      <c r="C23" s="10">
        <v>12</v>
      </c>
      <c r="D23" s="10">
        <v>3</v>
      </c>
      <c r="E23" s="10">
        <v>2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17</v>
      </c>
      <c r="C24" s="10">
        <v>7</v>
      </c>
      <c r="D24" s="10">
        <v>1</v>
      </c>
      <c r="E24" s="10">
        <v>2</v>
      </c>
      <c r="F24" s="10">
        <v>3</v>
      </c>
      <c r="G24" s="10">
        <v>3</v>
      </c>
      <c r="H24" s="10">
        <v>1</v>
      </c>
    </row>
    <row r="25" spans="1:8" x14ac:dyDescent="0.25">
      <c r="A25" s="10" t="s">
        <v>50</v>
      </c>
      <c r="B25">
        <v>22</v>
      </c>
      <c r="C25" s="10">
        <v>11</v>
      </c>
      <c r="D25" s="10">
        <v>3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24</v>
      </c>
      <c r="C26" s="10">
        <v>12</v>
      </c>
      <c r="D26" s="10">
        <v>3</v>
      </c>
      <c r="E26" s="10">
        <v>3</v>
      </c>
      <c r="F26" s="10">
        <v>2</v>
      </c>
      <c r="G26" s="10">
        <v>2</v>
      </c>
      <c r="H26" s="10">
        <v>2</v>
      </c>
    </row>
    <row r="27" spans="1:8" x14ac:dyDescent="0.25">
      <c r="A27" s="10" t="s">
        <v>52</v>
      </c>
      <c r="B27">
        <v>26</v>
      </c>
      <c r="C27" s="10">
        <v>12</v>
      </c>
      <c r="D27" s="10">
        <v>3</v>
      </c>
      <c r="E27" s="10">
        <v>3</v>
      </c>
      <c r="F27" s="10">
        <v>3</v>
      </c>
      <c r="G27" s="10">
        <v>3</v>
      </c>
      <c r="H27" s="10">
        <v>2</v>
      </c>
    </row>
    <row r="28" spans="1:8" x14ac:dyDescent="0.25">
      <c r="A28" s="10" t="s">
        <v>53</v>
      </c>
      <c r="B28">
        <v>8</v>
      </c>
      <c r="C28" s="10">
        <v>3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3</v>
      </c>
      <c r="F29" s="10">
        <v>2</v>
      </c>
      <c r="G29" s="10">
        <v>2</v>
      </c>
      <c r="H29" s="10">
        <v>1</v>
      </c>
    </row>
    <row r="30" spans="1:8" x14ac:dyDescent="0.25">
      <c r="A30" s="10" t="s">
        <v>55</v>
      </c>
      <c r="B30">
        <v>8</v>
      </c>
      <c r="C30" s="10">
        <v>3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</row>
    <row r="31" spans="1:8" x14ac:dyDescent="0.25">
      <c r="A31" s="10" t="s">
        <v>56</v>
      </c>
      <c r="B31">
        <v>14</v>
      </c>
      <c r="C31" s="10">
        <v>3</v>
      </c>
      <c r="D31" s="10">
        <v>1</v>
      </c>
      <c r="E31" s="10">
        <v>2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22</v>
      </c>
      <c r="C32" s="10">
        <v>10</v>
      </c>
      <c r="D32" s="10">
        <v>3</v>
      </c>
      <c r="E32" s="10">
        <v>2</v>
      </c>
      <c r="F32" s="10">
        <v>3</v>
      </c>
      <c r="G32" s="10">
        <v>2</v>
      </c>
      <c r="H32" s="10">
        <v>2</v>
      </c>
    </row>
    <row r="33" spans="1:8" x14ac:dyDescent="0.25">
      <c r="A33" s="10" t="s">
        <v>58</v>
      </c>
      <c r="B33">
        <v>26</v>
      </c>
      <c r="C33" s="10">
        <v>13</v>
      </c>
      <c r="D33" s="10">
        <v>3</v>
      </c>
      <c r="E33" s="10">
        <v>2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21</v>
      </c>
      <c r="C34" s="10">
        <v>11</v>
      </c>
      <c r="D34" s="10">
        <v>2</v>
      </c>
      <c r="E34" s="10">
        <v>1</v>
      </c>
      <c r="F34" s="10">
        <v>3</v>
      </c>
      <c r="G34" s="10">
        <v>3</v>
      </c>
      <c r="H34" s="10">
        <v>1</v>
      </c>
    </row>
    <row r="35" spans="1:8" x14ac:dyDescent="0.25">
      <c r="A35" s="10" t="s">
        <v>60</v>
      </c>
      <c r="B35">
        <v>6</v>
      </c>
      <c r="C35" s="10">
        <v>1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</row>
    <row r="36" spans="1:8" x14ac:dyDescent="0.25">
      <c r="A36" s="10" t="s">
        <v>61</v>
      </c>
      <c r="B36">
        <v>18</v>
      </c>
      <c r="C36" s="10">
        <v>7</v>
      </c>
      <c r="D36" s="10">
        <v>2</v>
      </c>
      <c r="E36" s="10">
        <v>2</v>
      </c>
      <c r="F36" s="10">
        <v>3</v>
      </c>
      <c r="G36" s="10">
        <v>3</v>
      </c>
      <c r="H36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2 G t h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Y a 2 F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G t h W R b C R t P c A Q A A W A 8 A A B M A H A B G b 3 J t d W x h c y 9 T Z W N 0 a W 9 u M S 5 t I K I Y A C i g F A A A A A A A A A A A A A A A A A A A A A A A A A A A A C t O T S 7 J z M 9 T C I b Q h t Z c X M U Z i U W p K Q r K S i + n b X z a u / 3 F y q l P O 9 p 0 n 8 3 e 9 3 R d x 5 P d j U o K t g o 5 q S W 8 X A p A 8 G R f 2 7 N d E 4 A i z s V l e i 7 5 y a W 5 q X k l G m 6 Z O a l 6 z v l 5 J U B O s Y a S i 1 V M a H F q U X G M b 2 Z 2 a o x L a n F 2 S X 5 B z N M 5 3 U / X r 3 6 y d 8 6 z a e 3 P p u 5 4 N n n W s y n b X s 5 u e 9 H R / m z F z B c r d s d g t 1 + v p K J E S V M n 2 i U 1 J z M 3 s y S 1 y F Z J R 0 l H w T k / p z Q 3 r 9 j W R E f B N S 8 5 P y U z L 9 3 W z N T A w F B H I b A 0 v y Q 1 u K Q y J 9 U W w d T z y 8 9 L j d X U g f j j 6 f Z N L 9 Z 1 P Z u 9 5 e X C e U / n d Q M 9 F J K Y B F Q U U p S Y V 5 y W X 5 Q L M T 6 k s i C 1 W A P i a Z 3 q a i W I q C H Q + h K g j E J J a k V J r Y 4 C T N w I K O 6 Z V 2 J m o g f S h y R h j E O D C Y p 4 r S Y v V 2 Y e V v f h j K W n X Z 0 v Z 7 e + 6 F o z Q L E E t 3 8 0 l l B j y c D I w B A 1 P c + b / r S x 8 9 n 2 i a T H l D M s p l x S c / N J i C m I z T G 4 n T I a a Q Q i j Y L s R e 1 I G 8 1 p J O c 0 B Q 0 j z Y G P u N H c h i v i D A 1 M B k s R i d M p o 5 F G I N I G s I j E 6 Z T R S A N G G i 8 X L y L a D I 2 p 1 x w h t + E I j T b c T h m N N o L R B k z i T 3 f u e N a w c O C j D e 6 U 0 W g D R h s A U E s B A i 0 A F A A C A A g A 2 G t h W U m + M O m m A A A A 9 g A A A B I A A A A A A A A A A A A A A A A A A A A A A E N v b m Z p Z y 9 Q Y W N r Y W d l L n h t b F B L A Q I t A B Q A A g A I A N h r Y V l T c j g s m w A A A O E A A A A T A A A A A A A A A A A A A A A A A P I A A A B b Q 2 9 u d G V u d F 9 U e X B l c 1 0 u e G 1 s U E s B A i 0 A F A A C A A g A 2 G t h W R b C R t P c A Q A A W A 8 A A B M A A A A A A A A A A A A A A A A A 2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F g A A A A A A A C q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z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M z R h N G E 5 L T A 4 Z D k t N D M 4 Y y 0 5 N m J j L T N k N j M 0 N m F l M T J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M w M e m W s e W N t + i p l e W I h l / m n p f l g Y n m t 5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F U M D U 6 M z A 6 M j k u M z I z M T A 3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w M e m W s e W N t + i p l e W I h i 3 m n p f l g Y n m t 5 E v Q X V 0 b 1 J l b W 9 2 Z W R D b 2 x 1 b W 5 z M S 5 7 Q 2 9 s d W 1 u M S w w f S Z x d W 9 0 O y w m c X V v d D t T Z W N 0 a W 9 u M S 8 x M z A x 6 Z a x 5 Y 2 3 6 K m V 5 Y i G L e a e l + W B i e a 3 k S 9 B d X R v U m V t b 3 Z l Z E N v b H V t b n M x L n t D b 2 x 1 b W 4 y L D F 9 J n F 1 b 3 Q 7 L C Z x d W 9 0 O 1 N l Y 3 R p b 2 4 x L z E z M D H p l r H l j b f o q Z X l i I Y t 5 p 6 X 5 Y G J 5 r e R L 0 F 1 d G 9 S Z W 1 v d m V k Q 2 9 s d W 1 u c z E u e 0 N v b H V t b j M s M n 0 m c X V v d D s s J n F 1 b 3 Q 7 U 2 V j d G l v b j E v M T M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z A x 6 Z a x 5 Y 2 3 6 K m V 5 Y i G L e a e l + W B i e a 3 k S 9 B d X R v U m V t b 3 Z l Z E N v b H V t b n M x L n t D b 2 x 1 b W 4 x L D B 9 J n F 1 b 3 Q 7 L C Z x d W 9 0 O 1 N l Y 3 R p b 2 4 x L z E z M D H p l r H l j b f o q Z X l i I Y t 5 p 6 X 5 Y G J 5 r e R L 0 F 1 d G 9 S Z W 1 v d m V k Q 2 9 s d W 1 u c z E u e 0 N v b H V t b j I s M X 0 m c X V v d D s s J n F 1 b 3 Q 7 U 2 V j d G l v b j E v M T M w M e m W s e W N t + i p l e W I h i 3 m n p f l g Y n m t 5 E v Q X V 0 b 1 J l b W 9 2 Z W R D b 2 x 1 b W 5 z M S 5 7 Q 2 9 s d W 1 u M y w y f S Z x d W 9 0 O y w m c X V v d D t T Z W N 0 a W 9 u M S 8 x M z A x 6 Z a x 5 Y 2 3 6 K m V 5 Y i G L e a e l + W B i e a 3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z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x J U U 5 J T k 2 J U I x J U U 1 J T h E J U I 3 J U U 4 J U E 5 J T k 1 J U U 1 J T g 4 J T g 2 L S V F N S U 4 Q S U 4 O S V F N S V C O S V C O C V F N i U 4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O T c 2 Z D Y y L W E 3 N z M t N D k w M S 0 5 Z j A x L W V i M z Y z Y T A z Z T Z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M w M e m W s e W N t + i p l e W I h l / l i o n l u b j m g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F U M D U 6 M z A 6 N D k u N T E x M z M 0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w M e m W s e W N t + i p l e W I h i 3 l i o n l u b j m g K E v Q X V 0 b 1 J l b W 9 2 Z W R D b 2 x 1 b W 5 z M S 5 7 Q 2 9 s d W 1 u M S w w f S Z x d W 9 0 O y w m c X V v d D t T Z W N 0 a W 9 u M S 8 x M z A x 6 Z a x 5 Y 2 3 6 K m V 5 Y i G L e W K i e W 5 u O a A o S 9 B d X R v U m V t b 3 Z l Z E N v b H V t b n M x L n t D b 2 x 1 b W 4 y L D F 9 J n F 1 b 3 Q 7 L C Z x d W 9 0 O 1 N l Y 3 R p b 2 4 x L z E z M D H p l r H l j b f o q Z X l i I Y t 5 Y q J 5 b m 4 5 o C h L 0 F 1 d G 9 S Z W 1 v d m V k Q 2 9 s d W 1 u c z E u e 0 N v b H V t b j M s M n 0 m c X V v d D s s J n F 1 b 3 Q 7 U 2 V j d G l v b j E v M T M w M e m W s e W N t + i p l e W I h i 3 l i o n l u b j m g K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z A x 6 Z a x 5 Y 2 3 6 K m V 5 Y i G L e W K i e W 5 u O a A o S 9 B d X R v U m V t b 3 Z l Z E N v b H V t b n M x L n t D b 2 x 1 b W 4 x L D B 9 J n F 1 b 3 Q 7 L C Z x d W 9 0 O 1 N l Y 3 R p b 2 4 x L z E z M D H p l r H l j b f o q Z X l i I Y t 5 Y q J 5 b m 4 5 o C h L 0 F 1 d G 9 S Z W 1 v d m V k Q 2 9 s d W 1 u c z E u e 0 N v b H V t b j I s M X 0 m c X V v d D s s J n F 1 b 3 Q 7 U 2 V j d G l v b j E v M T M w M e m W s e W N t + i p l e W I h i 3 l i o n l u b j m g K E v Q X V 0 b 1 J l b W 9 2 Z W R D b 2 x 1 b W 5 z M S 5 7 Q 2 9 s d W 1 u M y w y f S Z x d W 9 0 O y w m c X V v d D t T Z W N 0 a W 9 u M S 8 x M z A x 6 Z a x 5 Y 2 3 6 K m V 5 Y i G L e W K i e W 5 u O a A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z A x J U U 5 J T k 2 J U I x J U U 1 J T h E J U I 3 J U U 4 J U E 5 J T k 1 J U U 1 J T g 4 J T g 2 L S V F N S U 4 Q S U 4 O S V F N S V C O S V C O C V F N i U 4 M C V B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x J U U 5 J T k 2 J U I x J U U 1 J T h E J U I 3 J U U 4 J U E 5 J T k 1 J U U 1 J T g 4 J T g 2 L S V F N S U 4 Q S U 4 O S V F N S V C O S V C O C V F N i U 4 M C V B M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3 V y H k i G s k G C f + D W Z Q 8 H e A A A A A A C A A A A A A A Q Z g A A A A E A A C A A A A C B e J u y 8 V b S 8 S N J 2 K R H P q p v M K s A 4 t V e n C T K u I n p N N P 1 t Q A A A A A O g A A A A A I A A C A A A A B N G 7 z f v 3 P o z f B 6 V Q r n 7 A O G u p d K n C U p 8 g B u V L A f d T 5 5 / l A A A A B P p F 5 y 4 i e K 1 / k 6 2 N Y / s Y j R g h s r 9 h o o 3 T + q C E 0 z S j a x u Q U K b + q C 8 E A I K I U O Z B q 4 3 / F o 7 x i G t p G i a P n G g 2 l I F i R r G W K B x y 1 f x y l j Z V U O p b w I i E A A A A D 4 9 u e T G 2 J G n X M K k X S z W 6 d 3 h V r w d n 8 N m e N 7 t l C N 1 4 b + 7 t q 4 I t b O d b d J S G I 5 W p 5 9 6 W m b J M S W X l f T a d r / J B g v E p p S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1301閱卷評分-林偉淑</vt:lpstr>
      <vt:lpstr>1301閱卷評分-劉幸怡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2024-11-01T08:51:27Z</dcterms:modified>
</cp:coreProperties>
</file>