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1-2024.11.01－16：08\"/>
    </mc:Choice>
  </mc:AlternateContent>
  <xr:revisionPtr revIDLastSave="0" documentId="13_ncr:1_{8D04850C-6CD1-46EA-B99D-B9DF7E96E11E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1305閱卷評分-甘露" sheetId="5" r:id="rId4"/>
    <sheet name="1305閱卷評分-邱詩雯" sheetId="6" r:id="rId5"/>
  </sheets>
  <definedNames>
    <definedName name="外部資料_1" localSheetId="2" hidden="1">'閱卷評分-Teacher2'!$A$1:$D$36</definedName>
    <definedName name="外部資料_2" localSheetId="3" hidden="1">'1305閱卷評分-甘露'!$A$1:$D$36</definedName>
    <definedName name="外部資料_2" localSheetId="1" hidden="1">'閱卷評分-Teacher1'!$A$1:$D$36</definedName>
    <definedName name="外部資料_3" localSheetId="4" hidden="1">'1305閱卷評分-邱詩雯'!$A$1:$D$36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D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G31" i="1" s="1"/>
  <c r="H31" i="1"/>
  <c r="I31" i="1"/>
  <c r="J31" i="1"/>
  <c r="K31" i="1"/>
  <c r="L31" i="1"/>
  <c r="M31" i="1"/>
  <c r="N31" i="1"/>
  <c r="O31" i="1"/>
  <c r="P31" i="1"/>
  <c r="Q31" i="1"/>
  <c r="C32" i="1"/>
  <c r="D32" i="1"/>
  <c r="G32" i="1" s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C36" i="1"/>
  <c r="G36" i="1" s="1"/>
  <c r="D36" i="1"/>
  <c r="H36" i="1"/>
  <c r="I36" i="1"/>
  <c r="J36" i="1"/>
  <c r="K36" i="1"/>
  <c r="L36" i="1"/>
  <c r="M36" i="1"/>
  <c r="N36" i="1"/>
  <c r="O36" i="1"/>
  <c r="P36" i="1"/>
  <c r="Q36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G34" i="1" l="1"/>
  <c r="E32" i="1"/>
  <c r="E31" i="1"/>
  <c r="G29" i="1"/>
  <c r="E30" i="1"/>
  <c r="E36" i="1"/>
  <c r="G33" i="1"/>
  <c r="G27" i="1"/>
  <c r="G35" i="1"/>
  <c r="G28" i="1"/>
  <c r="E4" i="1"/>
  <c r="E20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4995600B-BDEC-492B-8D5F-3608031BD6C9}" keepAlive="1" name="查詢 - 1305閱卷評分-甘露" description="與活頁簿中 '1305閱卷評分-甘露' 查詢的連接。" type="5" refreshedVersion="8" background="1" saveData="1">
    <dbPr connection="Provider=Microsoft.Mashup.OleDb.1;Data Source=$Workbook$;Location=1305閱卷評分-甘露;Extended Properties=&quot;&quot;" command="SELECT * FROM [1305閱卷評分-甘露]"/>
  </connection>
  <connection id="7" xr16:uid="{D4B89740-FC7D-4477-8871-4A1A68044FAE}" keepAlive="1" name="查詢 - 1305閱卷評分-邱詩雯" description="與活頁簿中 '1305閱卷評分-邱詩雯' 查詢的連接。" type="5" refreshedVersion="8" background="1" saveData="1">
    <dbPr connection="Provider=Microsoft.Mashup.OleDb.1;Data Source=$Workbook$;Location=1305閱卷評分-邱詩雯;Extended Properties=&quot;&quot;" command="SELECT * FROM [1305閱卷評分-邱詩雯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<sst xmlns="http://schemas.openxmlformats.org/spreadsheetml/2006/main" count="227" uniqueCount="63">
  <si>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</si>
  <si>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</si>
  <si>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</si>
  <si>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</si>
  <si>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</si>
  <si>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</si>
  <si>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</si>
  <si>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</si>
  <si>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</si>
  <si>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</si>
  <si>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</si>
  <si>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</si>
  <si>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</si>
  <si>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</si>
  <si>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</si>
  <si>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</si>
  <si>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</si>
  <si>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</si>
  <si>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</si>
  <si>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</si>
  <si>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</si>
  <si>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</si>
  <si>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</si>
  <si>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</si>
  <si>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</si>
  <si>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</si>
  <si>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</si>
  <si>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13-05-112001</t>
  </si>
  <si>
    <t>13-05-112002</t>
  </si>
  <si>
    <t>13-05-112003</t>
  </si>
  <si>
    <t>13-05-112004</t>
  </si>
  <si>
    <t>13-05-112005</t>
  </si>
  <si>
    <t>13-05-112006</t>
  </si>
  <si>
    <t>13-05-112007</t>
  </si>
  <si>
    <t>13-05-112008</t>
  </si>
  <si>
    <t>13-05-112010</t>
  </si>
  <si>
    <t>13-05-112011</t>
  </si>
  <si>
    <t>13-05-112012</t>
  </si>
  <si>
    <t>13-05-112013</t>
  </si>
  <si>
    <t>13-05-112014</t>
  </si>
  <si>
    <t>13-05-112015</t>
  </si>
  <si>
    <t>13-05-112016</t>
  </si>
  <si>
    <t>13-05-112018</t>
  </si>
  <si>
    <t>13-05-112019</t>
  </si>
  <si>
    <t>13-05-112020</t>
  </si>
  <si>
    <t>13-05-112022</t>
  </si>
  <si>
    <t>13-05-112023</t>
  </si>
  <si>
    <t>13-05-112024</t>
  </si>
  <si>
    <t>13-05-112025</t>
  </si>
  <si>
    <t>13-05-112026</t>
  </si>
  <si>
    <t>13-05-112027</t>
  </si>
  <si>
    <t>13-05-112028</t>
  </si>
  <si>
    <t>13-05-112030</t>
  </si>
  <si>
    <t>13-05-112031</t>
  </si>
  <si>
    <t>13-05-112032</t>
  </si>
  <si>
    <t>13-05-112033</t>
  </si>
  <si>
    <t>13-05-112038</t>
  </si>
  <si>
    <t>13-05-112039</t>
  </si>
  <si>
    <t>13-05-112040</t>
  </si>
  <si>
    <t>13-05-112042</t>
  </si>
  <si>
    <t>13-05-112043</t>
  </si>
  <si>
    <t>13-05-112090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</si>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</sst>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3234374D-8BC8-4287-8C47-B067B7DC27F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5D49A417-DC2C-49DE-857A-AC81DB3F31F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6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6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70A448-9E2C-4CA5-A369-771717778E8D}" name="_1305閱卷評分_甘露" displayName="_1305閱卷評分_甘露" ref="A1:H36" tableType="queryTable" totalsRowShown="0">
  <autoFilter ref="A1:H36" xr:uid="{6B70A448-9E2C-4CA5-A369-771717778E8D}"/>
  <tableColumns count="8">
    <tableColumn id="1" xr3:uid="{B5692909-D8AE-46FF-A17D-7728B23FC622}" uniqueName="1" name="Column1" queryTableFieldId="1" dataDxfId="14"/>
    <tableColumn id="2" xr3:uid="{84647E01-0F1C-4F74-8E83-04A5711DD6A9}" uniqueName="2" name="Column2" queryTableFieldId="2"/>
    <tableColumn id="3" xr3:uid="{1067977B-3C89-42B4-9782-0231FA22C579}" uniqueName="3" name="Column3" queryTableFieldId="3" dataDxfId="13"/>
    <tableColumn id="4" xr3:uid="{954ACD31-B69C-425D-B469-A8F301CD203D}" uniqueName="4" name="Column4" queryTableFieldId="4" dataDxfId="12"/>
    <tableColumn id="5" xr3:uid="{8A11C479-EFFD-4ED7-AAD4-899B882929AD}" uniqueName="5" name="Column5" queryTableFieldId="5" dataDxfId="11"/>
    <tableColumn id="6" xr3:uid="{40116354-EAAA-4906-B8A3-CD37731500FC}" uniqueName="6" name="Column6" queryTableFieldId="6" dataDxfId="10"/>
    <tableColumn id="7" xr3:uid="{A6270898-4E12-45BC-B9C4-60761E6754A2}" uniqueName="7" name="Column7" queryTableFieldId="7" dataDxfId="9"/>
    <tableColumn id="8" xr3:uid="{C16034DD-F374-4651-BE5C-790E9B99C58C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047368-E96F-4676-B4DA-EA1C32966C8A}" name="_1305閱卷評分_邱詩雯" displayName="_1305閱卷評分_邱詩雯" ref="A1:H36" tableType="queryTable" totalsRowShown="0">
  <autoFilter ref="A1:H36" xr:uid="{9A047368-E96F-4676-B4DA-EA1C32966C8A}"/>
  <tableColumns count="8">
    <tableColumn id="1" xr3:uid="{E3306CF4-9919-4DBB-A0EF-DF88531C6745}" uniqueName="1" name="Column1" queryTableFieldId="1" dataDxfId="7"/>
    <tableColumn id="2" xr3:uid="{3C501FCB-CC8C-4987-BC2C-06D1FA382529}" uniqueName="2" name="Column2" queryTableFieldId="2"/>
    <tableColumn id="3" xr3:uid="{2533A361-B688-4AB6-81B1-92E17F3CD5AB}" uniqueName="3" name="Column3" queryTableFieldId="3" dataDxfId="6"/>
    <tableColumn id="4" xr3:uid="{D36C025E-8F13-4268-BCB5-DE785ED2B696}" uniqueName="4" name="Column4" queryTableFieldId="4" dataDxfId="5"/>
    <tableColumn id="5" xr3:uid="{66CA3B06-B7D7-401E-809B-BA9120CAFBF5}" uniqueName="5" name="Column5" queryTableFieldId="5" dataDxfId="4"/>
    <tableColumn id="6" xr3:uid="{5482B8AB-4224-42A9-BD59-E8F3BFEC6A1F}" uniqueName="6" name="Column6" queryTableFieldId="6" dataDxfId="3"/>
    <tableColumn id="7" xr3:uid="{42E6F8BC-B195-4779-8B39-351B152B4D04}" uniqueName="7" name="Column7" queryTableFieldId="7" dataDxfId="2"/>
    <tableColumn id="8" xr3:uid="{F7D56A56-F130-4DC2-9BCD-6468B7433349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6"/>
  <sheetViews>
    <sheetView tabSelected="1" zoomScale="85" zoomScaleNormal="85" workbookViewId="0">
      <pane ySplit="1" topLeftCell="A2" activePane="bottomLeft" state="frozen"/>
      <selection pane="bottomLeft" activeCell="B5" sqref="B5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62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1081</v>
      </c>
      <c r="B2" t="s">
        <v>27</v>
      </c>
      <c r="C2">
        <f t="shared" ref="C2:C36" si="0">VLOOKUP($B2,閱卷評分_Teacher1,3,FALSE)</f>
        <v>9</v>
      </c>
      <c r="D2">
        <f t="shared" ref="D2:D36" si="1">VLOOKUP($B2,閱卷評分_Teacher2,3,FALSE)</f>
        <v>11</v>
      </c>
      <c r="E2">
        <f>ABS(C2-D2)</f>
        <v>2</v>
      </c>
      <c r="G2" s="6">
        <f>IF(F2&gt;0,((C2+D2)*0.5+F2*2)/3,(C2+D2)/2)</f>
        <v>10</v>
      </c>
      <c r="H2">
        <f t="shared" ref="H2:H36" si="2">VLOOKUP($B2,閱卷評分_Teacher1,4,FALSE)</f>
        <v>2</v>
      </c>
      <c r="I2">
        <f t="shared" ref="I2:I36" si="3">VLOOKUP($B2,閱卷評分_Teacher1,5,FALSE)</f>
        <v>1</v>
      </c>
      <c r="J2">
        <f t="shared" ref="J2:J36" si="4">VLOOKUP($B2,閱卷評分_Teacher1,6,FALSE)</f>
        <v>2</v>
      </c>
      <c r="K2">
        <f t="shared" ref="K2:K36" si="5">VLOOKUP($B2,閱卷評分_Teacher1,7,FALSE)</f>
        <v>2</v>
      </c>
      <c r="L2">
        <f t="shared" ref="L2:L36" si="6">VLOOKUP($B2,閱卷評分_Teacher1,8,FALSE)</f>
        <v>2</v>
      </c>
      <c r="M2">
        <f t="shared" ref="M2:M36" si="7">VLOOKUP($B2,閱卷評分_Teacher2,4,FALSE)</f>
        <v>5</v>
      </c>
      <c r="N2">
        <f t="shared" ref="N2:N36" si="8">VLOOKUP($B2,閱卷評分_Teacher2,5,FALSE)</f>
        <v>4</v>
      </c>
      <c r="O2">
        <f t="shared" ref="O2:O36" si="9">VLOOKUP($B2,閱卷評分_Teacher2,6,FALSE)</f>
        <v>2</v>
      </c>
      <c r="P2">
        <f t="shared" ref="P2:P36" si="10">VLOOKUP($B2,閱卷評分_Teacher2,7,FALSE)</f>
        <v>3</v>
      </c>
      <c r="Q2">
        <f t="shared" ref="Q2:Q36" si="11">VLOOKUP($B2,閱卷評分_Teacher2,8,FALSE)</f>
        <v>3</v>
      </c>
      <c r="R2" s="8">
        <f>COUNTIF(E:E,"&gt;7")</f>
        <v>2</v>
      </c>
      <c r="S2" s="8">
        <f>COUNTA(B:B)-1</f>
        <v>35</v>
      </c>
      <c r="T2" s="9">
        <f>R2/S2</f>
        <v>5.7142857142857141E-2</v>
      </c>
    </row>
    <row r="3" spans="1:20" x14ac:dyDescent="0.25">
      <c r="A3">
        <v>1102</v>
      </c>
      <c r="B3" t="s">
        <v>28</v>
      </c>
      <c r="C3">
        <f t="shared" si="0"/>
        <v>9</v>
      </c>
      <c r="D3">
        <f t="shared" si="1"/>
        <v>12</v>
      </c>
      <c r="E3">
        <f t="shared" ref="E3:E26" si="12">ABS(C3-D3)</f>
        <v>3</v>
      </c>
      <c r="G3" s="6">
        <f t="shared" ref="G3:G26" si="13">IF(F3&gt;0,((C3+D3)*0.5+F3*2)/3,(C3+D3)/2)</f>
        <v>10.5</v>
      </c>
      <c r="H3">
        <f t="shared" si="2"/>
        <v>2</v>
      </c>
      <c r="I3">
        <f t="shared" si="3"/>
        <v>2</v>
      </c>
      <c r="J3">
        <f t="shared" si="4"/>
        <v>2</v>
      </c>
      <c r="K3">
        <f t="shared" si="5"/>
        <v>2</v>
      </c>
      <c r="L3">
        <f t="shared" si="6"/>
        <v>1</v>
      </c>
      <c r="M3">
        <f t="shared" si="7"/>
        <v>5</v>
      </c>
      <c r="N3">
        <f t="shared" si="8"/>
        <v>4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20" x14ac:dyDescent="0.25">
      <c r="A4">
        <v>1082</v>
      </c>
      <c r="B4" t="s">
        <v>29</v>
      </c>
      <c r="C4">
        <f t="shared" si="0"/>
        <v>9</v>
      </c>
      <c r="D4">
        <f t="shared" si="1"/>
        <v>13</v>
      </c>
      <c r="E4">
        <f t="shared" si="12"/>
        <v>4</v>
      </c>
      <c r="G4" s="6">
        <f t="shared" si="13"/>
        <v>11</v>
      </c>
      <c r="H4">
        <f t="shared" si="2"/>
        <v>2</v>
      </c>
      <c r="I4">
        <f t="shared" si="3"/>
        <v>2</v>
      </c>
      <c r="J4">
        <f t="shared" si="4"/>
        <v>2</v>
      </c>
      <c r="K4">
        <f t="shared" si="5"/>
        <v>2</v>
      </c>
      <c r="L4">
        <f t="shared" si="6"/>
        <v>1</v>
      </c>
      <c r="M4">
        <f t="shared" si="7"/>
        <v>5</v>
      </c>
      <c r="N4">
        <f t="shared" si="8"/>
        <v>4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1112</v>
      </c>
      <c r="B5" t="s">
        <v>30</v>
      </c>
      <c r="C5">
        <f t="shared" si="0"/>
        <v>13</v>
      </c>
      <c r="D5">
        <f t="shared" si="1"/>
        <v>14</v>
      </c>
      <c r="E5">
        <f t="shared" si="12"/>
        <v>1</v>
      </c>
      <c r="G5" s="6">
        <f t="shared" si="13"/>
        <v>13.5</v>
      </c>
      <c r="H5">
        <f t="shared" si="2"/>
        <v>3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2</v>
      </c>
      <c r="M5">
        <f t="shared" si="7"/>
        <v>5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4</v>
      </c>
    </row>
    <row r="6" spans="1:20" x14ac:dyDescent="0.25">
      <c r="A6">
        <v>1082</v>
      </c>
      <c r="B6" t="s">
        <v>31</v>
      </c>
      <c r="C6">
        <f t="shared" si="0"/>
        <v>6</v>
      </c>
      <c r="D6">
        <f t="shared" si="1"/>
        <v>13</v>
      </c>
      <c r="E6">
        <f t="shared" si="12"/>
        <v>7</v>
      </c>
      <c r="G6" s="6">
        <f t="shared" si="13"/>
        <v>9.5</v>
      </c>
      <c r="H6">
        <f t="shared" si="2"/>
        <v>1</v>
      </c>
      <c r="I6">
        <f t="shared" si="3"/>
        <v>1</v>
      </c>
      <c r="J6">
        <f t="shared" si="4"/>
        <v>1</v>
      </c>
      <c r="K6">
        <f t="shared" si="5"/>
        <v>2</v>
      </c>
      <c r="L6">
        <f t="shared" si="6"/>
        <v>1</v>
      </c>
      <c r="M6">
        <f t="shared" si="7"/>
        <v>4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1121</v>
      </c>
      <c r="B7" t="s">
        <v>32</v>
      </c>
      <c r="C7">
        <f t="shared" si="0"/>
        <v>15</v>
      </c>
      <c r="D7">
        <f t="shared" si="1"/>
        <v>0</v>
      </c>
      <c r="E7">
        <f t="shared" si="12"/>
        <v>15</v>
      </c>
      <c r="F7">
        <v>3</v>
      </c>
      <c r="G7" s="6">
        <f t="shared" si="13"/>
        <v>4.5</v>
      </c>
      <c r="H7">
        <f t="shared" si="2"/>
        <v>3</v>
      </c>
      <c r="I7">
        <f t="shared" si="3"/>
        <v>3</v>
      </c>
      <c r="J7">
        <f t="shared" si="4"/>
        <v>3</v>
      </c>
      <c r="K7">
        <f t="shared" si="5"/>
        <v>3</v>
      </c>
      <c r="L7">
        <f t="shared" si="6"/>
        <v>3</v>
      </c>
      <c r="M7">
        <f t="shared" si="7"/>
        <v>0</v>
      </c>
      <c r="N7">
        <f t="shared" si="8"/>
        <v>0</v>
      </c>
      <c r="O7">
        <f t="shared" si="9"/>
        <v>0</v>
      </c>
      <c r="P7">
        <f t="shared" si="10"/>
        <v>0</v>
      </c>
      <c r="Q7">
        <f t="shared" si="11"/>
        <v>0</v>
      </c>
    </row>
    <row r="8" spans="1:20" x14ac:dyDescent="0.25">
      <c r="A8">
        <v>1081</v>
      </c>
      <c r="B8" t="s">
        <v>33</v>
      </c>
      <c r="C8">
        <f t="shared" si="0"/>
        <v>13</v>
      </c>
      <c r="D8">
        <f t="shared" si="1"/>
        <v>14</v>
      </c>
      <c r="E8">
        <f t="shared" si="12"/>
        <v>1</v>
      </c>
      <c r="G8" s="6">
        <f t="shared" si="13"/>
        <v>13.5</v>
      </c>
      <c r="H8">
        <f t="shared" si="2"/>
        <v>3</v>
      </c>
      <c r="I8">
        <f t="shared" si="3"/>
        <v>3</v>
      </c>
      <c r="J8">
        <f t="shared" si="4"/>
        <v>2</v>
      </c>
      <c r="K8">
        <f t="shared" si="5"/>
        <v>3</v>
      </c>
      <c r="L8">
        <f t="shared" si="6"/>
        <v>2</v>
      </c>
      <c r="M8">
        <f t="shared" si="7"/>
        <v>5</v>
      </c>
      <c r="N8">
        <f t="shared" si="8"/>
        <v>4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1101</v>
      </c>
      <c r="B9" t="s">
        <v>34</v>
      </c>
      <c r="C9">
        <f t="shared" si="0"/>
        <v>15</v>
      </c>
      <c r="D9">
        <f t="shared" si="1"/>
        <v>14</v>
      </c>
      <c r="E9">
        <f t="shared" si="12"/>
        <v>1</v>
      </c>
      <c r="G9" s="6">
        <f t="shared" si="13"/>
        <v>14.5</v>
      </c>
      <c r="H9">
        <f t="shared" si="2"/>
        <v>3</v>
      </c>
      <c r="I9">
        <f t="shared" si="3"/>
        <v>3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5</v>
      </c>
      <c r="N9">
        <f t="shared" si="8"/>
        <v>4</v>
      </c>
      <c r="O9">
        <f t="shared" si="9"/>
        <v>3</v>
      </c>
      <c r="P9">
        <f t="shared" si="10"/>
        <v>3</v>
      </c>
      <c r="Q9">
        <f t="shared" si="11"/>
        <v>4</v>
      </c>
    </row>
    <row r="10" spans="1:20" x14ac:dyDescent="0.25">
      <c r="A10">
        <v>1131</v>
      </c>
      <c r="B10" t="s">
        <v>35</v>
      </c>
      <c r="C10">
        <f t="shared" si="0"/>
        <v>14</v>
      </c>
      <c r="D10">
        <f t="shared" si="1"/>
        <v>15</v>
      </c>
      <c r="E10">
        <f t="shared" si="12"/>
        <v>1</v>
      </c>
      <c r="G10" s="6">
        <f t="shared" si="13"/>
        <v>14.5</v>
      </c>
      <c r="H10">
        <f t="shared" si="2"/>
        <v>3</v>
      </c>
      <c r="I10">
        <f t="shared" si="3"/>
        <v>3</v>
      </c>
      <c r="J10">
        <f t="shared" si="4"/>
        <v>3</v>
      </c>
      <c r="K10">
        <f t="shared" si="5"/>
        <v>3</v>
      </c>
      <c r="L10">
        <f t="shared" si="6"/>
        <v>2</v>
      </c>
      <c r="M10">
        <f t="shared" si="7"/>
        <v>5</v>
      </c>
      <c r="N10">
        <f t="shared" si="8"/>
        <v>4</v>
      </c>
      <c r="O10">
        <f t="shared" si="9"/>
        <v>4</v>
      </c>
      <c r="P10">
        <f t="shared" si="10"/>
        <v>2</v>
      </c>
      <c r="Q10">
        <f t="shared" si="11"/>
        <v>3</v>
      </c>
    </row>
    <row r="11" spans="1:20" x14ac:dyDescent="0.25">
      <c r="A11">
        <v>1122</v>
      </c>
      <c r="B11" t="s">
        <v>36</v>
      </c>
      <c r="C11">
        <f t="shared" si="0"/>
        <v>15</v>
      </c>
      <c r="D11">
        <f t="shared" si="1"/>
        <v>16</v>
      </c>
      <c r="E11">
        <f t="shared" si="12"/>
        <v>1</v>
      </c>
      <c r="G11" s="6">
        <f t="shared" si="13"/>
        <v>15.5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5</v>
      </c>
      <c r="N11">
        <f t="shared" si="8"/>
        <v>4</v>
      </c>
      <c r="O11">
        <f t="shared" si="9"/>
        <v>3</v>
      </c>
      <c r="P11">
        <f t="shared" si="10"/>
        <v>4</v>
      </c>
      <c r="Q11">
        <f t="shared" si="11"/>
        <v>3</v>
      </c>
    </row>
    <row r="12" spans="1:20" x14ac:dyDescent="0.25">
      <c r="A12">
        <v>1132</v>
      </c>
      <c r="B12" t="s">
        <v>37</v>
      </c>
      <c r="C12">
        <f t="shared" si="0"/>
        <v>10</v>
      </c>
      <c r="D12">
        <f t="shared" si="1"/>
        <v>10</v>
      </c>
      <c r="E12">
        <f t="shared" si="12"/>
        <v>0</v>
      </c>
      <c r="G12" s="6">
        <f t="shared" si="13"/>
        <v>10</v>
      </c>
      <c r="H12">
        <f t="shared" si="2"/>
        <v>2</v>
      </c>
      <c r="I12">
        <f t="shared" si="3"/>
        <v>2</v>
      </c>
      <c r="J12">
        <f t="shared" si="4"/>
        <v>2</v>
      </c>
      <c r="K12">
        <f t="shared" si="5"/>
        <v>2</v>
      </c>
      <c r="L12">
        <f t="shared" si="6"/>
        <v>2</v>
      </c>
      <c r="M12">
        <f t="shared" si="7"/>
        <v>4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</row>
    <row r="13" spans="1:20" x14ac:dyDescent="0.25">
      <c r="A13">
        <v>1121</v>
      </c>
      <c r="B13" t="s">
        <v>38</v>
      </c>
      <c r="C13">
        <f t="shared" si="0"/>
        <v>10</v>
      </c>
      <c r="D13">
        <f t="shared" si="1"/>
        <v>11</v>
      </c>
      <c r="E13">
        <f t="shared" si="12"/>
        <v>1</v>
      </c>
      <c r="G13" s="6">
        <f t="shared" si="13"/>
        <v>10.5</v>
      </c>
      <c r="H13">
        <f t="shared" si="2"/>
        <v>2</v>
      </c>
      <c r="I13">
        <f t="shared" si="3"/>
        <v>2</v>
      </c>
      <c r="J13">
        <f t="shared" si="4"/>
        <v>2</v>
      </c>
      <c r="K13">
        <f t="shared" si="5"/>
        <v>2</v>
      </c>
      <c r="L13">
        <f t="shared" si="6"/>
        <v>2</v>
      </c>
      <c r="M13">
        <f t="shared" si="7"/>
        <v>3</v>
      </c>
      <c r="N13">
        <f t="shared" si="8"/>
        <v>4</v>
      </c>
      <c r="O13">
        <f t="shared" si="9"/>
        <v>2</v>
      </c>
      <c r="P13">
        <f t="shared" si="10"/>
        <v>3</v>
      </c>
      <c r="Q13">
        <f t="shared" si="11"/>
        <v>3</v>
      </c>
    </row>
    <row r="14" spans="1:20" x14ac:dyDescent="0.25">
      <c r="A14">
        <v>1071</v>
      </c>
      <c r="B14" t="s">
        <v>39</v>
      </c>
      <c r="C14">
        <f t="shared" si="0"/>
        <v>11</v>
      </c>
      <c r="D14">
        <f t="shared" si="1"/>
        <v>12</v>
      </c>
      <c r="E14">
        <f t="shared" si="12"/>
        <v>1</v>
      </c>
      <c r="G14" s="6">
        <f t="shared" si="13"/>
        <v>11.5</v>
      </c>
      <c r="H14">
        <f t="shared" si="2"/>
        <v>2</v>
      </c>
      <c r="I14">
        <f t="shared" si="3"/>
        <v>2</v>
      </c>
      <c r="J14">
        <f t="shared" si="4"/>
        <v>2</v>
      </c>
      <c r="K14">
        <f t="shared" si="5"/>
        <v>3</v>
      </c>
      <c r="L14">
        <f t="shared" si="6"/>
        <v>2</v>
      </c>
      <c r="M14">
        <f t="shared" si="7"/>
        <v>5</v>
      </c>
      <c r="N14">
        <f t="shared" si="8"/>
        <v>3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1091</v>
      </c>
      <c r="B15" t="s">
        <v>40</v>
      </c>
      <c r="C15">
        <f t="shared" si="0"/>
        <v>14</v>
      </c>
      <c r="D15">
        <f t="shared" si="1"/>
        <v>12</v>
      </c>
      <c r="E15">
        <f t="shared" si="12"/>
        <v>2</v>
      </c>
      <c r="G15" s="6">
        <f t="shared" si="13"/>
        <v>13</v>
      </c>
      <c r="H15">
        <f t="shared" si="2"/>
        <v>3</v>
      </c>
      <c r="I15">
        <f t="shared" si="3"/>
        <v>3</v>
      </c>
      <c r="J15">
        <f t="shared" si="4"/>
        <v>3</v>
      </c>
      <c r="K15">
        <f t="shared" si="5"/>
        <v>3</v>
      </c>
      <c r="L15">
        <f t="shared" si="6"/>
        <v>2</v>
      </c>
      <c r="M15">
        <f t="shared" si="7"/>
        <v>4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2</v>
      </c>
    </row>
    <row r="16" spans="1:20" x14ac:dyDescent="0.25">
      <c r="A16">
        <v>1071</v>
      </c>
      <c r="B16" t="s">
        <v>41</v>
      </c>
      <c r="C16">
        <f t="shared" si="0"/>
        <v>15</v>
      </c>
      <c r="D16">
        <f t="shared" si="1"/>
        <v>12</v>
      </c>
      <c r="E16">
        <f t="shared" si="12"/>
        <v>3</v>
      </c>
      <c r="G16" s="6">
        <f t="shared" si="13"/>
        <v>13.5</v>
      </c>
      <c r="H16">
        <f t="shared" si="2"/>
        <v>3</v>
      </c>
      <c r="I16">
        <f t="shared" si="3"/>
        <v>3</v>
      </c>
      <c r="J16">
        <f t="shared" si="4"/>
        <v>3</v>
      </c>
      <c r="K16">
        <f t="shared" si="5"/>
        <v>3</v>
      </c>
      <c r="L16">
        <f t="shared" si="6"/>
        <v>3</v>
      </c>
      <c r="M16">
        <f t="shared" si="7"/>
        <v>5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1082</v>
      </c>
      <c r="B17" t="s">
        <v>42</v>
      </c>
      <c r="C17">
        <f t="shared" si="0"/>
        <v>14</v>
      </c>
      <c r="D17">
        <f t="shared" si="1"/>
        <v>11</v>
      </c>
      <c r="E17">
        <f t="shared" si="12"/>
        <v>3</v>
      </c>
      <c r="G17" s="6">
        <f t="shared" si="13"/>
        <v>12.5</v>
      </c>
      <c r="H17">
        <f t="shared" si="2"/>
        <v>3</v>
      </c>
      <c r="I17">
        <f t="shared" si="3"/>
        <v>3</v>
      </c>
      <c r="J17">
        <f t="shared" si="4"/>
        <v>3</v>
      </c>
      <c r="K17">
        <f t="shared" si="5"/>
        <v>3</v>
      </c>
      <c r="L17">
        <f t="shared" si="6"/>
        <v>2</v>
      </c>
      <c r="M17">
        <f t="shared" si="7"/>
        <v>5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1121</v>
      </c>
      <c r="B18" t="s">
        <v>43</v>
      </c>
      <c r="C18">
        <f t="shared" si="0"/>
        <v>10</v>
      </c>
      <c r="D18">
        <f t="shared" si="1"/>
        <v>14</v>
      </c>
      <c r="E18">
        <f t="shared" si="12"/>
        <v>4</v>
      </c>
      <c r="G18" s="6">
        <f t="shared" si="13"/>
        <v>12</v>
      </c>
      <c r="H18">
        <f t="shared" si="2"/>
        <v>2</v>
      </c>
      <c r="I18">
        <f t="shared" si="3"/>
        <v>2</v>
      </c>
      <c r="J18">
        <f t="shared" si="4"/>
        <v>2</v>
      </c>
      <c r="K18">
        <f t="shared" si="5"/>
        <v>2</v>
      </c>
      <c r="L18">
        <f t="shared" si="6"/>
        <v>2</v>
      </c>
      <c r="M18">
        <f t="shared" si="7"/>
        <v>5</v>
      </c>
      <c r="N18">
        <f t="shared" si="8"/>
        <v>4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1101</v>
      </c>
      <c r="B19" t="s">
        <v>44</v>
      </c>
      <c r="C19">
        <f t="shared" si="0"/>
        <v>10</v>
      </c>
      <c r="D19">
        <f t="shared" si="1"/>
        <v>11</v>
      </c>
      <c r="E19">
        <f t="shared" si="12"/>
        <v>1</v>
      </c>
      <c r="G19" s="6">
        <f t="shared" si="13"/>
        <v>10.5</v>
      </c>
      <c r="H19">
        <f t="shared" si="2"/>
        <v>2</v>
      </c>
      <c r="I19">
        <f t="shared" si="3"/>
        <v>2</v>
      </c>
      <c r="J19">
        <f t="shared" si="4"/>
        <v>2</v>
      </c>
      <c r="K19">
        <f t="shared" si="5"/>
        <v>2</v>
      </c>
      <c r="L19">
        <f t="shared" si="6"/>
        <v>2</v>
      </c>
      <c r="M19">
        <f t="shared" si="7"/>
        <v>5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1122</v>
      </c>
      <c r="B20" t="s">
        <v>45</v>
      </c>
      <c r="C20">
        <f t="shared" si="0"/>
        <v>14</v>
      </c>
      <c r="D20">
        <f t="shared" si="1"/>
        <v>14</v>
      </c>
      <c r="E20">
        <f t="shared" si="12"/>
        <v>0</v>
      </c>
      <c r="G20" s="6">
        <f t="shared" si="13"/>
        <v>14</v>
      </c>
      <c r="H20">
        <f t="shared" si="2"/>
        <v>3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2</v>
      </c>
      <c r="M20">
        <f t="shared" si="7"/>
        <v>5</v>
      </c>
      <c r="N20">
        <f t="shared" si="8"/>
        <v>4</v>
      </c>
      <c r="O20">
        <f t="shared" si="9"/>
        <v>3</v>
      </c>
      <c r="P20">
        <f t="shared" si="10"/>
        <v>4</v>
      </c>
      <c r="Q20">
        <f t="shared" si="11"/>
        <v>4</v>
      </c>
    </row>
    <row r="21" spans="1:17" x14ac:dyDescent="0.25">
      <c r="A21">
        <v>1092</v>
      </c>
      <c r="B21" t="s">
        <v>46</v>
      </c>
      <c r="C21">
        <f t="shared" si="0"/>
        <v>5</v>
      </c>
      <c r="D21">
        <f t="shared" si="1"/>
        <v>11</v>
      </c>
      <c r="E21">
        <f t="shared" si="12"/>
        <v>6</v>
      </c>
      <c r="G21" s="6">
        <f t="shared" si="13"/>
        <v>8</v>
      </c>
      <c r="H21">
        <f t="shared" si="2"/>
        <v>1</v>
      </c>
      <c r="I21">
        <f t="shared" si="3"/>
        <v>1</v>
      </c>
      <c r="J21">
        <f t="shared" si="4"/>
        <v>1</v>
      </c>
      <c r="K21">
        <f t="shared" si="5"/>
        <v>1</v>
      </c>
      <c r="L21">
        <f t="shared" si="6"/>
        <v>1</v>
      </c>
      <c r="M21">
        <f t="shared" si="7"/>
        <v>4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2</v>
      </c>
    </row>
    <row r="22" spans="1:17" x14ac:dyDescent="0.25">
      <c r="A22">
        <v>1131</v>
      </c>
      <c r="B22" t="s">
        <v>47</v>
      </c>
      <c r="C22">
        <f t="shared" si="0"/>
        <v>11</v>
      </c>
      <c r="D22">
        <f t="shared" si="1"/>
        <v>11</v>
      </c>
      <c r="E22">
        <f t="shared" si="12"/>
        <v>0</v>
      </c>
      <c r="G22" s="6">
        <f t="shared" si="13"/>
        <v>11</v>
      </c>
      <c r="H22">
        <f t="shared" si="2"/>
        <v>2</v>
      </c>
      <c r="I22">
        <f t="shared" si="3"/>
        <v>2</v>
      </c>
      <c r="J22">
        <f t="shared" si="4"/>
        <v>2</v>
      </c>
      <c r="K22">
        <f t="shared" si="5"/>
        <v>3</v>
      </c>
      <c r="L22">
        <f t="shared" si="6"/>
        <v>2</v>
      </c>
      <c r="M22">
        <f t="shared" si="7"/>
        <v>5</v>
      </c>
      <c r="N22">
        <f t="shared" si="8"/>
        <v>4</v>
      </c>
      <c r="O22">
        <f t="shared" si="9"/>
        <v>3</v>
      </c>
      <c r="P22">
        <f t="shared" si="10"/>
        <v>3</v>
      </c>
      <c r="Q22">
        <f t="shared" si="11"/>
        <v>2</v>
      </c>
    </row>
    <row r="23" spans="1:17" x14ac:dyDescent="0.25">
      <c r="A23">
        <v>1091</v>
      </c>
      <c r="B23" t="s">
        <v>48</v>
      </c>
      <c r="C23">
        <f t="shared" si="0"/>
        <v>15</v>
      </c>
      <c r="D23">
        <f t="shared" si="1"/>
        <v>11</v>
      </c>
      <c r="E23">
        <f t="shared" si="12"/>
        <v>4</v>
      </c>
      <c r="G23" s="6">
        <f t="shared" si="13"/>
        <v>13</v>
      </c>
      <c r="H23">
        <f t="shared" si="2"/>
        <v>3</v>
      </c>
      <c r="I23">
        <f t="shared" si="3"/>
        <v>3</v>
      </c>
      <c r="J23">
        <f t="shared" si="4"/>
        <v>3</v>
      </c>
      <c r="K23">
        <f t="shared" si="5"/>
        <v>3</v>
      </c>
      <c r="L23">
        <f t="shared" si="6"/>
        <v>3</v>
      </c>
      <c r="M23">
        <f t="shared" si="7"/>
        <v>5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2</v>
      </c>
    </row>
    <row r="24" spans="1:17" x14ac:dyDescent="0.25">
      <c r="A24">
        <v>1111</v>
      </c>
      <c r="B24" t="s">
        <v>49</v>
      </c>
      <c r="C24">
        <f t="shared" si="0"/>
        <v>12</v>
      </c>
      <c r="D24">
        <f t="shared" si="1"/>
        <v>16</v>
      </c>
      <c r="E24">
        <f t="shared" si="12"/>
        <v>4</v>
      </c>
      <c r="G24" s="6">
        <f t="shared" si="13"/>
        <v>14</v>
      </c>
      <c r="H24">
        <f t="shared" si="2"/>
        <v>3</v>
      </c>
      <c r="I24">
        <f t="shared" si="3"/>
        <v>2</v>
      </c>
      <c r="J24">
        <f t="shared" si="4"/>
        <v>2</v>
      </c>
      <c r="K24">
        <f t="shared" si="5"/>
        <v>3</v>
      </c>
      <c r="L24">
        <f t="shared" si="6"/>
        <v>2</v>
      </c>
      <c r="M24">
        <f t="shared" si="7"/>
        <v>5</v>
      </c>
      <c r="N24">
        <f t="shared" si="8"/>
        <v>4</v>
      </c>
      <c r="O24">
        <f t="shared" si="9"/>
        <v>3</v>
      </c>
      <c r="P24">
        <f t="shared" si="10"/>
        <v>3</v>
      </c>
      <c r="Q24">
        <f t="shared" si="11"/>
        <v>4</v>
      </c>
    </row>
    <row r="25" spans="1:17" x14ac:dyDescent="0.25">
      <c r="A25">
        <v>1122</v>
      </c>
      <c r="B25" t="s">
        <v>50</v>
      </c>
      <c r="C25">
        <f t="shared" si="0"/>
        <v>7</v>
      </c>
      <c r="D25">
        <f t="shared" si="1"/>
        <v>13</v>
      </c>
      <c r="E25">
        <f t="shared" si="12"/>
        <v>6</v>
      </c>
      <c r="G25" s="6">
        <f t="shared" si="13"/>
        <v>10</v>
      </c>
      <c r="H25">
        <f t="shared" si="2"/>
        <v>2</v>
      </c>
      <c r="I25">
        <f t="shared" si="3"/>
        <v>1</v>
      </c>
      <c r="J25">
        <f t="shared" si="4"/>
        <v>1</v>
      </c>
      <c r="K25">
        <f t="shared" si="5"/>
        <v>2</v>
      </c>
      <c r="L25">
        <f t="shared" si="6"/>
        <v>1</v>
      </c>
      <c r="M25">
        <f t="shared" si="7"/>
        <v>5</v>
      </c>
      <c r="N25">
        <f t="shared" si="8"/>
        <v>2</v>
      </c>
      <c r="O25">
        <f t="shared" si="9"/>
        <v>4</v>
      </c>
      <c r="P25">
        <f t="shared" si="10"/>
        <v>3</v>
      </c>
      <c r="Q25">
        <f t="shared" si="11"/>
        <v>2</v>
      </c>
    </row>
    <row r="26" spans="1:17" x14ac:dyDescent="0.25">
      <c r="A26">
        <v>1101</v>
      </c>
      <c r="B26" t="s">
        <v>51</v>
      </c>
      <c r="C26">
        <f t="shared" si="0"/>
        <v>8</v>
      </c>
      <c r="D26">
        <f t="shared" si="1"/>
        <v>10</v>
      </c>
      <c r="E26">
        <f t="shared" si="12"/>
        <v>2</v>
      </c>
      <c r="G26" s="6">
        <f t="shared" si="13"/>
        <v>9</v>
      </c>
      <c r="H26">
        <f t="shared" si="2"/>
        <v>2</v>
      </c>
      <c r="I26">
        <f t="shared" si="3"/>
        <v>1</v>
      </c>
      <c r="J26">
        <f t="shared" si="4"/>
        <v>1</v>
      </c>
      <c r="K26">
        <f t="shared" si="5"/>
        <v>2</v>
      </c>
      <c r="L26">
        <f t="shared" si="6"/>
        <v>2</v>
      </c>
      <c r="M26">
        <f t="shared" si="7"/>
        <v>5</v>
      </c>
      <c r="N26">
        <f t="shared" si="8"/>
        <v>3</v>
      </c>
      <c r="O26">
        <f t="shared" si="9"/>
        <v>2</v>
      </c>
      <c r="P26">
        <f t="shared" si="10"/>
        <v>3</v>
      </c>
      <c r="Q26">
        <f t="shared" si="11"/>
        <v>4</v>
      </c>
    </row>
    <row r="27" spans="1:17" x14ac:dyDescent="0.25">
      <c r="A27">
        <v>1102</v>
      </c>
      <c r="B27" t="s">
        <v>52</v>
      </c>
      <c r="C27">
        <f t="shared" si="0"/>
        <v>12</v>
      </c>
      <c r="D27">
        <f t="shared" si="1"/>
        <v>9</v>
      </c>
      <c r="E27">
        <f t="shared" ref="E27:E36" si="14">ABS(C27-D27)</f>
        <v>3</v>
      </c>
      <c r="G27" s="6">
        <f t="shared" ref="G27:G36" si="15">IF(F27&gt;0,((C27+D27)*0.5+F27*2)/3,(C27+D27)/2)</f>
        <v>10.5</v>
      </c>
      <c r="H27">
        <f t="shared" si="2"/>
        <v>3</v>
      </c>
      <c r="I27">
        <f t="shared" si="3"/>
        <v>2</v>
      </c>
      <c r="J27">
        <f t="shared" si="4"/>
        <v>2</v>
      </c>
      <c r="K27">
        <f t="shared" si="5"/>
        <v>3</v>
      </c>
      <c r="L27">
        <f t="shared" si="6"/>
        <v>2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1132</v>
      </c>
      <c r="B28" t="s">
        <v>53</v>
      </c>
      <c r="C28">
        <f t="shared" si="0"/>
        <v>10</v>
      </c>
      <c r="D28">
        <f t="shared" si="1"/>
        <v>17</v>
      </c>
      <c r="E28">
        <f t="shared" si="14"/>
        <v>7</v>
      </c>
      <c r="G28" s="6">
        <f t="shared" si="15"/>
        <v>13.5</v>
      </c>
      <c r="H28">
        <f t="shared" si="2"/>
        <v>2</v>
      </c>
      <c r="I28">
        <f t="shared" si="3"/>
        <v>2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5</v>
      </c>
      <c r="N28">
        <f t="shared" si="8"/>
        <v>4</v>
      </c>
      <c r="O28">
        <f t="shared" si="9"/>
        <v>3</v>
      </c>
      <c r="P28">
        <f t="shared" si="10"/>
        <v>3</v>
      </c>
      <c r="Q28">
        <f t="shared" si="11"/>
        <v>4</v>
      </c>
    </row>
    <row r="29" spans="1:17" x14ac:dyDescent="0.25">
      <c r="A29">
        <v>1092</v>
      </c>
      <c r="B29" t="s">
        <v>54</v>
      </c>
      <c r="C29">
        <f t="shared" si="0"/>
        <v>14</v>
      </c>
      <c r="D29">
        <f t="shared" si="1"/>
        <v>16</v>
      </c>
      <c r="E29">
        <f t="shared" si="14"/>
        <v>2</v>
      </c>
      <c r="G29" s="6">
        <f t="shared" si="15"/>
        <v>15</v>
      </c>
      <c r="H29">
        <f t="shared" si="2"/>
        <v>3</v>
      </c>
      <c r="I29">
        <f t="shared" si="3"/>
        <v>3</v>
      </c>
      <c r="J29">
        <f t="shared" si="4"/>
        <v>3</v>
      </c>
      <c r="K29">
        <f t="shared" si="5"/>
        <v>3</v>
      </c>
      <c r="L29">
        <f t="shared" si="6"/>
        <v>2</v>
      </c>
      <c r="M29">
        <f t="shared" si="7"/>
        <v>5</v>
      </c>
      <c r="N29">
        <f t="shared" si="8"/>
        <v>4</v>
      </c>
      <c r="O29">
        <f t="shared" si="9"/>
        <v>3</v>
      </c>
      <c r="P29">
        <f t="shared" si="10"/>
        <v>3</v>
      </c>
      <c r="Q29">
        <f t="shared" si="11"/>
        <v>4</v>
      </c>
    </row>
    <row r="30" spans="1:17" x14ac:dyDescent="0.25">
      <c r="A30">
        <v>1072</v>
      </c>
      <c r="B30" t="s">
        <v>55</v>
      </c>
      <c r="C30">
        <f t="shared" si="0"/>
        <v>9</v>
      </c>
      <c r="D30">
        <f t="shared" si="1"/>
        <v>17</v>
      </c>
      <c r="E30">
        <f t="shared" si="14"/>
        <v>8</v>
      </c>
      <c r="F30">
        <v>13</v>
      </c>
      <c r="G30" s="6">
        <f t="shared" si="15"/>
        <v>13</v>
      </c>
      <c r="H30">
        <f t="shared" si="2"/>
        <v>2</v>
      </c>
      <c r="I30">
        <f t="shared" si="3"/>
        <v>1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5</v>
      </c>
      <c r="N30">
        <f t="shared" si="8"/>
        <v>4</v>
      </c>
      <c r="O30">
        <f t="shared" si="9"/>
        <v>4</v>
      </c>
      <c r="P30">
        <f t="shared" si="10"/>
        <v>4</v>
      </c>
      <c r="Q30">
        <f t="shared" si="11"/>
        <v>3</v>
      </c>
    </row>
    <row r="31" spans="1:17" x14ac:dyDescent="0.25">
      <c r="A31">
        <v>1112</v>
      </c>
      <c r="B31" t="s">
        <v>56</v>
      </c>
      <c r="C31">
        <f t="shared" si="0"/>
        <v>12</v>
      </c>
      <c r="D31">
        <f t="shared" si="1"/>
        <v>11</v>
      </c>
      <c r="E31">
        <f t="shared" si="14"/>
        <v>1</v>
      </c>
      <c r="G31" s="6">
        <f t="shared" si="15"/>
        <v>11.5</v>
      </c>
      <c r="H31">
        <f t="shared" si="2"/>
        <v>3</v>
      </c>
      <c r="I31">
        <f t="shared" si="3"/>
        <v>2</v>
      </c>
      <c r="J31">
        <f t="shared" si="4"/>
        <v>2</v>
      </c>
      <c r="K31">
        <f t="shared" si="5"/>
        <v>3</v>
      </c>
      <c r="L31">
        <f t="shared" si="6"/>
        <v>2</v>
      </c>
      <c r="M31">
        <f t="shared" si="7"/>
        <v>3</v>
      </c>
      <c r="N31">
        <f t="shared" si="8"/>
        <v>4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1091</v>
      </c>
      <c r="B32" t="s">
        <v>57</v>
      </c>
      <c r="C32">
        <f t="shared" si="0"/>
        <v>10</v>
      </c>
      <c r="D32">
        <f t="shared" si="1"/>
        <v>13</v>
      </c>
      <c r="E32">
        <f t="shared" si="14"/>
        <v>3</v>
      </c>
      <c r="G32" s="6">
        <f t="shared" si="15"/>
        <v>11.5</v>
      </c>
      <c r="H32">
        <f t="shared" si="2"/>
        <v>2</v>
      </c>
      <c r="I32">
        <f t="shared" si="3"/>
        <v>2</v>
      </c>
      <c r="J32">
        <f t="shared" si="4"/>
        <v>2</v>
      </c>
      <c r="K32">
        <f t="shared" si="5"/>
        <v>2</v>
      </c>
      <c r="L32">
        <f t="shared" si="6"/>
        <v>2</v>
      </c>
      <c r="M32">
        <f t="shared" si="7"/>
        <v>5</v>
      </c>
      <c r="N32">
        <f t="shared" si="8"/>
        <v>4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1102</v>
      </c>
      <c r="B33" t="s">
        <v>58</v>
      </c>
      <c r="C33">
        <f t="shared" si="0"/>
        <v>8</v>
      </c>
      <c r="D33">
        <f t="shared" si="1"/>
        <v>9</v>
      </c>
      <c r="E33">
        <f t="shared" si="14"/>
        <v>1</v>
      </c>
      <c r="G33" s="6">
        <f t="shared" si="15"/>
        <v>8.5</v>
      </c>
      <c r="H33">
        <f t="shared" si="2"/>
        <v>2</v>
      </c>
      <c r="I33">
        <f t="shared" si="3"/>
        <v>1</v>
      </c>
      <c r="J33">
        <f t="shared" si="4"/>
        <v>1</v>
      </c>
      <c r="K33">
        <f t="shared" si="5"/>
        <v>2</v>
      </c>
      <c r="L33">
        <f t="shared" si="6"/>
        <v>2</v>
      </c>
      <c r="M33">
        <f t="shared" si="7"/>
        <v>2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2</v>
      </c>
    </row>
    <row r="34" spans="1:17" x14ac:dyDescent="0.25">
      <c r="A34">
        <v>1072</v>
      </c>
      <c r="B34" t="s">
        <v>59</v>
      </c>
      <c r="C34">
        <f t="shared" si="0"/>
        <v>10</v>
      </c>
      <c r="D34">
        <f t="shared" si="1"/>
        <v>16</v>
      </c>
      <c r="E34">
        <f t="shared" si="14"/>
        <v>6</v>
      </c>
      <c r="G34" s="6">
        <f t="shared" si="15"/>
        <v>13</v>
      </c>
      <c r="H34">
        <f t="shared" si="2"/>
        <v>2</v>
      </c>
      <c r="I34">
        <f t="shared" si="3"/>
        <v>2</v>
      </c>
      <c r="J34">
        <f t="shared" si="4"/>
        <v>2</v>
      </c>
      <c r="K34">
        <f t="shared" si="5"/>
        <v>2</v>
      </c>
      <c r="L34">
        <f t="shared" si="6"/>
        <v>2</v>
      </c>
      <c r="M34">
        <f t="shared" si="7"/>
        <v>5</v>
      </c>
      <c r="N34">
        <f t="shared" si="8"/>
        <v>4</v>
      </c>
      <c r="O34">
        <f t="shared" si="9"/>
        <v>3</v>
      </c>
      <c r="P34">
        <f t="shared" si="10"/>
        <v>4</v>
      </c>
      <c r="Q34">
        <f t="shared" si="11"/>
        <v>3</v>
      </c>
    </row>
    <row r="35" spans="1:17" x14ac:dyDescent="0.25">
      <c r="A35">
        <v>1111</v>
      </c>
      <c r="B35" t="s">
        <v>60</v>
      </c>
      <c r="C35">
        <f t="shared" si="0"/>
        <v>10</v>
      </c>
      <c r="D35">
        <f t="shared" si="1"/>
        <v>16</v>
      </c>
      <c r="E35">
        <f t="shared" si="14"/>
        <v>6</v>
      </c>
      <c r="G35" s="6">
        <f t="shared" si="15"/>
        <v>13</v>
      </c>
      <c r="H35">
        <f t="shared" si="2"/>
        <v>2</v>
      </c>
      <c r="I35">
        <f t="shared" si="3"/>
        <v>2</v>
      </c>
      <c r="J35">
        <f t="shared" si="4"/>
        <v>2</v>
      </c>
      <c r="K35">
        <f t="shared" si="5"/>
        <v>2</v>
      </c>
      <c r="L35">
        <f t="shared" si="6"/>
        <v>2</v>
      </c>
      <c r="M35">
        <f t="shared" si="7"/>
        <v>5</v>
      </c>
      <c r="N35">
        <f t="shared" si="8"/>
        <v>4</v>
      </c>
      <c r="O35">
        <f t="shared" si="9"/>
        <v>3</v>
      </c>
      <c r="P35">
        <f t="shared" si="10"/>
        <v>3</v>
      </c>
      <c r="Q35">
        <f t="shared" si="11"/>
        <v>4</v>
      </c>
    </row>
    <row r="36" spans="1:17" x14ac:dyDescent="0.25">
      <c r="A36">
        <v>1072</v>
      </c>
      <c r="B36" t="s">
        <v>61</v>
      </c>
      <c r="C36">
        <f t="shared" si="0"/>
        <v>7</v>
      </c>
      <c r="D36">
        <f t="shared" si="1"/>
        <v>14</v>
      </c>
      <c r="E36">
        <f t="shared" si="14"/>
        <v>7</v>
      </c>
      <c r="G36" s="6">
        <f t="shared" si="15"/>
        <v>10.5</v>
      </c>
      <c r="H36">
        <f t="shared" si="2"/>
        <v>2</v>
      </c>
      <c r="I36">
        <f t="shared" si="3"/>
        <v>1</v>
      </c>
      <c r="J36">
        <f t="shared" si="4"/>
        <v>1</v>
      </c>
      <c r="K36">
        <f t="shared" si="5"/>
        <v>2</v>
      </c>
      <c r="L36">
        <f t="shared" si="6"/>
        <v>1</v>
      </c>
      <c r="M36">
        <f t="shared" si="7"/>
        <v>5</v>
      </c>
      <c r="N36">
        <f t="shared" si="8"/>
        <v>3</v>
      </c>
      <c r="O36">
        <f t="shared" si="9"/>
        <v>3</v>
      </c>
      <c r="P36">
        <f t="shared" si="10"/>
        <v>3</v>
      </c>
      <c r="Q36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6"/>
  <sheetViews>
    <sheetView zoomScale="85" zoomScaleNormal="85" workbookViewId="0">
      <pane ySplit="1" topLeftCell="A11" activePane="bottomLeft" state="frozen"/>
      <selection pane="bottomLeft" activeCell="A2" sqref="A2:A36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18</v>
      </c>
      <c r="C2" s="10">
        <v>9</v>
      </c>
      <c r="D2" s="10">
        <v>2</v>
      </c>
      <c r="E2" s="10">
        <v>1</v>
      </c>
      <c r="F2" s="10">
        <v>2</v>
      </c>
      <c r="G2" s="10">
        <v>2</v>
      </c>
      <c r="H2" s="10">
        <v>2</v>
      </c>
    </row>
    <row r="3" spans="1:8" x14ac:dyDescent="0.25">
      <c r="A3" s="10" t="s">
        <v>28</v>
      </c>
      <c r="B3">
        <v>18</v>
      </c>
      <c r="C3" s="10">
        <v>9</v>
      </c>
      <c r="D3" s="10">
        <v>2</v>
      </c>
      <c r="E3" s="10">
        <v>2</v>
      </c>
      <c r="F3" s="10">
        <v>2</v>
      </c>
      <c r="G3" s="10">
        <v>2</v>
      </c>
      <c r="H3" s="10">
        <v>1</v>
      </c>
    </row>
    <row r="4" spans="1:8" x14ac:dyDescent="0.25">
      <c r="A4" s="10" t="s">
        <v>29</v>
      </c>
      <c r="B4">
        <v>18</v>
      </c>
      <c r="C4" s="10">
        <v>9</v>
      </c>
      <c r="D4" s="10">
        <v>2</v>
      </c>
      <c r="E4" s="10">
        <v>2</v>
      </c>
      <c r="F4" s="10">
        <v>2</v>
      </c>
      <c r="G4" s="10">
        <v>2</v>
      </c>
      <c r="H4" s="10">
        <v>1</v>
      </c>
    </row>
    <row r="5" spans="1:8" x14ac:dyDescent="0.25">
      <c r="A5" s="10" t="s">
        <v>30</v>
      </c>
      <c r="B5">
        <v>27</v>
      </c>
      <c r="C5" s="10">
        <v>13</v>
      </c>
      <c r="D5" s="10">
        <v>3</v>
      </c>
      <c r="E5" s="10">
        <v>3</v>
      </c>
      <c r="F5" s="10">
        <v>3</v>
      </c>
      <c r="G5" s="10">
        <v>3</v>
      </c>
      <c r="H5" s="10">
        <v>2</v>
      </c>
    </row>
    <row r="6" spans="1:8" x14ac:dyDescent="0.25">
      <c r="A6" s="10" t="s">
        <v>31</v>
      </c>
      <c r="B6">
        <v>12</v>
      </c>
      <c r="C6" s="10">
        <v>6</v>
      </c>
      <c r="D6" s="10">
        <v>1</v>
      </c>
      <c r="E6" s="10">
        <v>1</v>
      </c>
      <c r="F6" s="10">
        <v>1</v>
      </c>
      <c r="G6" s="10">
        <v>2</v>
      </c>
      <c r="H6" s="10">
        <v>1</v>
      </c>
    </row>
    <row r="7" spans="1:8" x14ac:dyDescent="0.25">
      <c r="A7" s="10" t="s">
        <v>32</v>
      </c>
      <c r="B7">
        <v>30</v>
      </c>
      <c r="C7" s="10">
        <v>15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26</v>
      </c>
      <c r="C8" s="10">
        <v>13</v>
      </c>
      <c r="D8" s="10">
        <v>3</v>
      </c>
      <c r="E8" s="10">
        <v>3</v>
      </c>
      <c r="F8" s="10">
        <v>2</v>
      </c>
      <c r="G8" s="10">
        <v>3</v>
      </c>
      <c r="H8" s="10">
        <v>2</v>
      </c>
    </row>
    <row r="9" spans="1:8" x14ac:dyDescent="0.25">
      <c r="A9" s="10" t="s">
        <v>34</v>
      </c>
      <c r="B9">
        <v>30</v>
      </c>
      <c r="C9" s="10">
        <v>15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28</v>
      </c>
      <c r="C10" s="10">
        <v>14</v>
      </c>
      <c r="D10" s="10">
        <v>3</v>
      </c>
      <c r="E10" s="10">
        <v>3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30</v>
      </c>
      <c r="C11" s="10">
        <v>15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20</v>
      </c>
      <c r="C12" s="10">
        <v>10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20</v>
      </c>
      <c r="C13" s="10">
        <v>10</v>
      </c>
      <c r="D13" s="10">
        <v>2</v>
      </c>
      <c r="E13" s="10">
        <v>2</v>
      </c>
      <c r="F13" s="10">
        <v>2</v>
      </c>
      <c r="G13" s="10">
        <v>2</v>
      </c>
      <c r="H13" s="10">
        <v>2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2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28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30</v>
      </c>
      <c r="C16" s="10">
        <v>15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28</v>
      </c>
      <c r="C17" s="10">
        <v>14</v>
      </c>
      <c r="D17" s="10">
        <v>3</v>
      </c>
      <c r="E17" s="10">
        <v>3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20</v>
      </c>
      <c r="C18" s="10">
        <v>10</v>
      </c>
      <c r="D18" s="10">
        <v>2</v>
      </c>
      <c r="E18" s="10">
        <v>2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20</v>
      </c>
      <c r="C19" s="10">
        <v>10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</row>
    <row r="20" spans="1:8" x14ac:dyDescent="0.25">
      <c r="A20" s="10" t="s">
        <v>45</v>
      </c>
      <c r="B20">
        <v>28</v>
      </c>
      <c r="C20" s="10">
        <v>14</v>
      </c>
      <c r="D20" s="10">
        <v>3</v>
      </c>
      <c r="E20" s="10">
        <v>3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10</v>
      </c>
      <c r="C21" s="10">
        <v>5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</row>
    <row r="22" spans="1:8" x14ac:dyDescent="0.25">
      <c r="A22" s="10" t="s">
        <v>47</v>
      </c>
      <c r="B22">
        <v>22</v>
      </c>
      <c r="C22" s="10">
        <v>11</v>
      </c>
      <c r="D22" s="10">
        <v>2</v>
      </c>
      <c r="E22" s="10">
        <v>2</v>
      </c>
      <c r="F22" s="10">
        <v>2</v>
      </c>
      <c r="G22" s="10">
        <v>3</v>
      </c>
      <c r="H22" s="10">
        <v>2</v>
      </c>
    </row>
    <row r="23" spans="1:8" x14ac:dyDescent="0.25">
      <c r="A23" s="10" t="s">
        <v>48</v>
      </c>
      <c r="B23">
        <v>30</v>
      </c>
      <c r="C23" s="10">
        <v>15</v>
      </c>
      <c r="D23" s="10">
        <v>3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24</v>
      </c>
      <c r="C24" s="10">
        <v>12</v>
      </c>
      <c r="D24" s="10">
        <v>3</v>
      </c>
      <c r="E24" s="10">
        <v>2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14</v>
      </c>
      <c r="C25" s="10">
        <v>7</v>
      </c>
      <c r="D25" s="10">
        <v>2</v>
      </c>
      <c r="E25" s="10">
        <v>1</v>
      </c>
      <c r="F25" s="10">
        <v>1</v>
      </c>
      <c r="G25" s="10">
        <v>2</v>
      </c>
      <c r="H25" s="10">
        <v>1</v>
      </c>
    </row>
    <row r="26" spans="1:8" x14ac:dyDescent="0.25">
      <c r="A26" s="10" t="s">
        <v>51</v>
      </c>
      <c r="B26">
        <v>16</v>
      </c>
      <c r="C26" s="10">
        <v>8</v>
      </c>
      <c r="D26" s="10">
        <v>2</v>
      </c>
      <c r="E26" s="10">
        <v>1</v>
      </c>
      <c r="F26" s="10">
        <v>1</v>
      </c>
      <c r="G26" s="10">
        <v>2</v>
      </c>
      <c r="H26" s="10">
        <v>2</v>
      </c>
    </row>
    <row r="27" spans="1:8" x14ac:dyDescent="0.25">
      <c r="A27" s="10" t="s">
        <v>52</v>
      </c>
      <c r="B27">
        <v>24</v>
      </c>
      <c r="C27" s="10">
        <v>12</v>
      </c>
      <c r="D27" s="10">
        <v>3</v>
      </c>
      <c r="E27" s="10">
        <v>2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20</v>
      </c>
      <c r="C28" s="10">
        <v>10</v>
      </c>
      <c r="D28" s="10">
        <v>2</v>
      </c>
      <c r="E28" s="10">
        <v>2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28</v>
      </c>
      <c r="C29" s="10">
        <v>14</v>
      </c>
      <c r="D29" s="10">
        <v>3</v>
      </c>
      <c r="E29" s="10">
        <v>3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18</v>
      </c>
      <c r="C30" s="10">
        <v>9</v>
      </c>
      <c r="D30" s="10">
        <v>2</v>
      </c>
      <c r="E30" s="10">
        <v>1</v>
      </c>
      <c r="F30" s="10">
        <v>2</v>
      </c>
      <c r="G30" s="10">
        <v>2</v>
      </c>
      <c r="H30" s="10">
        <v>2</v>
      </c>
    </row>
    <row r="31" spans="1:8" x14ac:dyDescent="0.25">
      <c r="A31" s="10" t="s">
        <v>56</v>
      </c>
      <c r="B31">
        <v>24</v>
      </c>
      <c r="C31" s="10">
        <v>12</v>
      </c>
      <c r="D31" s="10">
        <v>3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20</v>
      </c>
      <c r="C32" s="10">
        <v>10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</row>
    <row r="33" spans="1:8" x14ac:dyDescent="0.25">
      <c r="A33" s="10" t="s">
        <v>58</v>
      </c>
      <c r="B33">
        <v>16</v>
      </c>
      <c r="C33" s="10">
        <v>8</v>
      </c>
      <c r="D33" s="10">
        <v>2</v>
      </c>
      <c r="E33" s="10">
        <v>1</v>
      </c>
      <c r="F33" s="10">
        <v>1</v>
      </c>
      <c r="G33" s="10">
        <v>2</v>
      </c>
      <c r="H33" s="10">
        <v>2</v>
      </c>
    </row>
    <row r="34" spans="1:8" x14ac:dyDescent="0.25">
      <c r="A34" s="10" t="s">
        <v>59</v>
      </c>
      <c r="B34">
        <v>20</v>
      </c>
      <c r="C34" s="10">
        <v>10</v>
      </c>
      <c r="D34" s="10">
        <v>2</v>
      </c>
      <c r="E34" s="10">
        <v>2</v>
      </c>
      <c r="F34" s="10">
        <v>2</v>
      </c>
      <c r="G34" s="10">
        <v>2</v>
      </c>
      <c r="H34" s="10">
        <v>2</v>
      </c>
    </row>
    <row r="35" spans="1:8" x14ac:dyDescent="0.25">
      <c r="A35" s="10" t="s">
        <v>60</v>
      </c>
      <c r="B35">
        <v>20</v>
      </c>
      <c r="C35" s="10">
        <v>10</v>
      </c>
      <c r="D35" s="10">
        <v>2</v>
      </c>
      <c r="E35" s="10">
        <v>2</v>
      </c>
      <c r="F35" s="10">
        <v>2</v>
      </c>
      <c r="G35" s="10">
        <v>2</v>
      </c>
      <c r="H35" s="10">
        <v>2</v>
      </c>
    </row>
    <row r="36" spans="1:8" x14ac:dyDescent="0.25">
      <c r="A36" s="10" t="s">
        <v>61</v>
      </c>
      <c r="B36">
        <v>14</v>
      </c>
      <c r="C36" s="10">
        <v>7</v>
      </c>
      <c r="D36" s="10">
        <v>2</v>
      </c>
      <c r="E36" s="10">
        <v>1</v>
      </c>
      <c r="F36" s="10">
        <v>1</v>
      </c>
      <c r="G36" s="10">
        <v>2</v>
      </c>
      <c r="H36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6"/>
  <sheetViews>
    <sheetView zoomScale="85" zoomScaleNormal="85" workbookViewId="0">
      <pane ySplit="1" topLeftCell="A2" activePane="bottomLeft" state="frozen"/>
      <selection pane="bottomLeft" activeCell="A2" sqref="A2:H36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28</v>
      </c>
      <c r="C2" s="10">
        <v>11</v>
      </c>
      <c r="D2" s="10">
        <v>5</v>
      </c>
      <c r="E2" s="10">
        <v>4</v>
      </c>
      <c r="F2" s="10">
        <v>2</v>
      </c>
      <c r="G2" s="10">
        <v>3</v>
      </c>
      <c r="H2" s="10">
        <v>3</v>
      </c>
    </row>
    <row r="3" spans="1:8" x14ac:dyDescent="0.25">
      <c r="A3" s="10" t="s">
        <v>28</v>
      </c>
      <c r="B3">
        <v>30</v>
      </c>
      <c r="C3" s="10">
        <v>12</v>
      </c>
      <c r="D3" s="10">
        <v>5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31</v>
      </c>
      <c r="C4" s="10">
        <v>13</v>
      </c>
      <c r="D4" s="10">
        <v>5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33</v>
      </c>
      <c r="C5" s="10">
        <v>14</v>
      </c>
      <c r="D5" s="10">
        <v>5</v>
      </c>
      <c r="E5" s="10">
        <v>4</v>
      </c>
      <c r="F5" s="10">
        <v>3</v>
      </c>
      <c r="G5" s="10">
        <v>3</v>
      </c>
      <c r="H5" s="10">
        <v>4</v>
      </c>
    </row>
    <row r="6" spans="1:8" x14ac:dyDescent="0.25">
      <c r="A6" s="10" t="s">
        <v>31</v>
      </c>
      <c r="B6">
        <v>30</v>
      </c>
      <c r="C6" s="10">
        <v>13</v>
      </c>
      <c r="D6" s="10">
        <v>4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 x14ac:dyDescent="0.25">
      <c r="A8" s="10" t="s">
        <v>33</v>
      </c>
      <c r="B8">
        <v>32</v>
      </c>
      <c r="C8" s="10">
        <v>14</v>
      </c>
      <c r="D8" s="10">
        <v>5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33</v>
      </c>
      <c r="C9" s="10">
        <v>14</v>
      </c>
      <c r="D9" s="10">
        <v>5</v>
      </c>
      <c r="E9" s="10">
        <v>4</v>
      </c>
      <c r="F9" s="10">
        <v>3</v>
      </c>
      <c r="G9" s="10">
        <v>3</v>
      </c>
      <c r="H9" s="10">
        <v>4</v>
      </c>
    </row>
    <row r="10" spans="1:8" x14ac:dyDescent="0.25">
      <c r="A10" s="10" t="s">
        <v>35</v>
      </c>
      <c r="B10">
        <v>33</v>
      </c>
      <c r="C10" s="10">
        <v>15</v>
      </c>
      <c r="D10" s="10">
        <v>5</v>
      </c>
      <c r="E10" s="10">
        <v>4</v>
      </c>
      <c r="F10" s="10">
        <v>4</v>
      </c>
      <c r="G10" s="10">
        <v>2</v>
      </c>
      <c r="H10" s="10">
        <v>3</v>
      </c>
    </row>
    <row r="11" spans="1:8" x14ac:dyDescent="0.25">
      <c r="A11" s="10" t="s">
        <v>36</v>
      </c>
      <c r="B11">
        <v>35</v>
      </c>
      <c r="C11" s="10">
        <v>16</v>
      </c>
      <c r="D11" s="10">
        <v>5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22</v>
      </c>
      <c r="C12" s="10">
        <v>10</v>
      </c>
      <c r="D12" s="10">
        <v>4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26</v>
      </c>
      <c r="C13" s="10">
        <v>11</v>
      </c>
      <c r="D13" s="10">
        <v>3</v>
      </c>
      <c r="E13" s="10">
        <v>4</v>
      </c>
      <c r="F13" s="10">
        <v>2</v>
      </c>
      <c r="G13" s="10">
        <v>3</v>
      </c>
      <c r="H13" s="10">
        <v>3</v>
      </c>
    </row>
    <row r="14" spans="1:8" x14ac:dyDescent="0.25">
      <c r="A14" s="10" t="s">
        <v>39</v>
      </c>
      <c r="B14">
        <v>29</v>
      </c>
      <c r="C14" s="10">
        <v>12</v>
      </c>
      <c r="D14" s="10">
        <v>5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27</v>
      </c>
      <c r="C15" s="10">
        <v>12</v>
      </c>
      <c r="D15" s="10">
        <v>4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29</v>
      </c>
      <c r="C16" s="10">
        <v>12</v>
      </c>
      <c r="D16" s="10">
        <v>5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28</v>
      </c>
      <c r="C17" s="10">
        <v>11</v>
      </c>
      <c r="D17" s="10">
        <v>5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32</v>
      </c>
      <c r="C18" s="10">
        <v>14</v>
      </c>
      <c r="D18" s="10">
        <v>5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28</v>
      </c>
      <c r="C19" s="10">
        <v>11</v>
      </c>
      <c r="D19" s="10">
        <v>5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34</v>
      </c>
      <c r="C20" s="10">
        <v>14</v>
      </c>
      <c r="D20" s="10">
        <v>5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26</v>
      </c>
      <c r="C21" s="10">
        <v>11</v>
      </c>
      <c r="D21" s="10">
        <v>4</v>
      </c>
      <c r="E21" s="10">
        <v>3</v>
      </c>
      <c r="F21" s="10">
        <v>3</v>
      </c>
      <c r="G21" s="10">
        <v>3</v>
      </c>
      <c r="H21" s="10">
        <v>2</v>
      </c>
    </row>
    <row r="22" spans="1:8" x14ac:dyDescent="0.25">
      <c r="A22" s="10" t="s">
        <v>47</v>
      </c>
      <c r="B22">
        <v>28</v>
      </c>
      <c r="C22" s="10">
        <v>11</v>
      </c>
      <c r="D22" s="10">
        <v>5</v>
      </c>
      <c r="E22" s="10">
        <v>4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27</v>
      </c>
      <c r="C23" s="10">
        <v>11</v>
      </c>
      <c r="D23" s="10">
        <v>5</v>
      </c>
      <c r="E23" s="10">
        <v>3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35</v>
      </c>
      <c r="C24" s="10">
        <v>16</v>
      </c>
      <c r="D24" s="10">
        <v>5</v>
      </c>
      <c r="E24" s="10">
        <v>4</v>
      </c>
      <c r="F24" s="10">
        <v>3</v>
      </c>
      <c r="G24" s="10">
        <v>3</v>
      </c>
      <c r="H24" s="10">
        <v>4</v>
      </c>
    </row>
    <row r="25" spans="1:8" x14ac:dyDescent="0.25">
      <c r="A25" s="10" t="s">
        <v>50</v>
      </c>
      <c r="B25">
        <v>29</v>
      </c>
      <c r="C25" s="10">
        <v>13</v>
      </c>
      <c r="D25" s="10">
        <v>5</v>
      </c>
      <c r="E25" s="10">
        <v>2</v>
      </c>
      <c r="F25" s="10">
        <v>4</v>
      </c>
      <c r="G25" s="10">
        <v>3</v>
      </c>
      <c r="H25" s="10">
        <v>2</v>
      </c>
    </row>
    <row r="26" spans="1:8" x14ac:dyDescent="0.25">
      <c r="A26" s="10" t="s">
        <v>51</v>
      </c>
      <c r="B26">
        <v>27</v>
      </c>
      <c r="C26" s="10">
        <v>10</v>
      </c>
      <c r="D26" s="10">
        <v>5</v>
      </c>
      <c r="E26" s="10">
        <v>3</v>
      </c>
      <c r="F26" s="10">
        <v>2</v>
      </c>
      <c r="G26" s="10">
        <v>3</v>
      </c>
      <c r="H26" s="10">
        <v>4</v>
      </c>
    </row>
    <row r="27" spans="1:8" x14ac:dyDescent="0.25">
      <c r="A27" s="10" t="s">
        <v>52</v>
      </c>
      <c r="B27">
        <v>24</v>
      </c>
      <c r="C27" s="10">
        <v>9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36</v>
      </c>
      <c r="C28" s="10">
        <v>17</v>
      </c>
      <c r="D28" s="10">
        <v>5</v>
      </c>
      <c r="E28" s="10">
        <v>4</v>
      </c>
      <c r="F28" s="10">
        <v>3</v>
      </c>
      <c r="G28" s="10">
        <v>3</v>
      </c>
      <c r="H28" s="10">
        <v>4</v>
      </c>
    </row>
    <row r="29" spans="1:8" x14ac:dyDescent="0.25">
      <c r="A29" s="10" t="s">
        <v>54</v>
      </c>
      <c r="B29">
        <v>35</v>
      </c>
      <c r="C29" s="10">
        <v>16</v>
      </c>
      <c r="D29" s="10">
        <v>5</v>
      </c>
      <c r="E29" s="10">
        <v>4</v>
      </c>
      <c r="F29" s="10">
        <v>3</v>
      </c>
      <c r="G29" s="10">
        <v>3</v>
      </c>
      <c r="H29" s="10">
        <v>4</v>
      </c>
    </row>
    <row r="30" spans="1:8" x14ac:dyDescent="0.25">
      <c r="A30" s="10" t="s">
        <v>55</v>
      </c>
      <c r="B30">
        <v>37</v>
      </c>
      <c r="C30" s="10">
        <v>17</v>
      </c>
      <c r="D30" s="10">
        <v>5</v>
      </c>
      <c r="E30" s="10">
        <v>4</v>
      </c>
      <c r="F30" s="10">
        <v>4</v>
      </c>
      <c r="G30" s="10">
        <v>4</v>
      </c>
      <c r="H30" s="10">
        <v>3</v>
      </c>
    </row>
    <row r="31" spans="1:8" x14ac:dyDescent="0.25">
      <c r="A31" s="10" t="s">
        <v>56</v>
      </c>
      <c r="B31">
        <v>27</v>
      </c>
      <c r="C31" s="10">
        <v>11</v>
      </c>
      <c r="D31" s="10">
        <v>3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31</v>
      </c>
      <c r="C32" s="10">
        <v>13</v>
      </c>
      <c r="D32" s="10">
        <v>5</v>
      </c>
      <c r="E32" s="10">
        <v>4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22</v>
      </c>
      <c r="C33" s="10">
        <v>9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35</v>
      </c>
      <c r="C34" s="10">
        <v>16</v>
      </c>
      <c r="D34" s="10">
        <v>5</v>
      </c>
      <c r="E34" s="10">
        <v>4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35</v>
      </c>
      <c r="C35" s="10">
        <v>16</v>
      </c>
      <c r="D35" s="10">
        <v>5</v>
      </c>
      <c r="E35" s="10">
        <v>4</v>
      </c>
      <c r="F35" s="10">
        <v>3</v>
      </c>
      <c r="G35" s="10">
        <v>3</v>
      </c>
      <c r="H35" s="10">
        <v>4</v>
      </c>
    </row>
    <row r="36" spans="1:8" x14ac:dyDescent="0.25">
      <c r="A36" s="10" t="s">
        <v>61</v>
      </c>
      <c r="B36">
        <v>31</v>
      </c>
      <c r="C36" s="10">
        <v>14</v>
      </c>
      <c r="D36" s="10">
        <v>5</v>
      </c>
      <c r="E36" s="10">
        <v>3</v>
      </c>
      <c r="F36" s="10">
        <v>3</v>
      </c>
      <c r="G36" s="10">
        <v>3</v>
      </c>
      <c r="H36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E253-FD82-4964-98E5-F2A2CF1DBFE3}">
  <dimension ref="A1:H36"/>
  <sheetViews>
    <sheetView topLeftCell="A2" workbookViewId="0">
      <selection activeCell="A2" sqref="A2:H36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18</v>
      </c>
      <c r="C2" s="10">
        <v>9</v>
      </c>
      <c r="D2" s="10">
        <v>2</v>
      </c>
      <c r="E2" s="10">
        <v>1</v>
      </c>
      <c r="F2" s="10">
        <v>2</v>
      </c>
      <c r="G2" s="10">
        <v>2</v>
      </c>
      <c r="H2" s="10">
        <v>2</v>
      </c>
    </row>
    <row r="3" spans="1:8" x14ac:dyDescent="0.25">
      <c r="A3" s="10" t="s">
        <v>28</v>
      </c>
      <c r="B3">
        <v>18</v>
      </c>
      <c r="C3" s="10">
        <v>9</v>
      </c>
      <c r="D3" s="10">
        <v>2</v>
      </c>
      <c r="E3" s="10">
        <v>2</v>
      </c>
      <c r="F3" s="10">
        <v>2</v>
      </c>
      <c r="G3" s="10">
        <v>2</v>
      </c>
      <c r="H3" s="10">
        <v>1</v>
      </c>
    </row>
    <row r="4" spans="1:8" x14ac:dyDescent="0.25">
      <c r="A4" s="10" t="s">
        <v>29</v>
      </c>
      <c r="B4">
        <v>18</v>
      </c>
      <c r="C4" s="10">
        <v>9</v>
      </c>
      <c r="D4" s="10">
        <v>2</v>
      </c>
      <c r="E4" s="10">
        <v>2</v>
      </c>
      <c r="F4" s="10">
        <v>2</v>
      </c>
      <c r="G4" s="10">
        <v>2</v>
      </c>
      <c r="H4" s="10">
        <v>1</v>
      </c>
    </row>
    <row r="5" spans="1:8" x14ac:dyDescent="0.25">
      <c r="A5" s="10" t="s">
        <v>30</v>
      </c>
      <c r="B5">
        <v>27</v>
      </c>
      <c r="C5" s="10">
        <v>13</v>
      </c>
      <c r="D5" s="10">
        <v>3</v>
      </c>
      <c r="E5" s="10">
        <v>3</v>
      </c>
      <c r="F5" s="10">
        <v>3</v>
      </c>
      <c r="G5" s="10">
        <v>3</v>
      </c>
      <c r="H5" s="10">
        <v>2</v>
      </c>
    </row>
    <row r="6" spans="1:8" x14ac:dyDescent="0.25">
      <c r="A6" s="10" t="s">
        <v>31</v>
      </c>
      <c r="B6">
        <v>12</v>
      </c>
      <c r="C6" s="10">
        <v>6</v>
      </c>
      <c r="D6" s="10">
        <v>1</v>
      </c>
      <c r="E6" s="10">
        <v>1</v>
      </c>
      <c r="F6" s="10">
        <v>1</v>
      </c>
      <c r="G6" s="10">
        <v>2</v>
      </c>
      <c r="H6" s="10">
        <v>1</v>
      </c>
    </row>
    <row r="7" spans="1:8" x14ac:dyDescent="0.25">
      <c r="A7" s="10" t="s">
        <v>32</v>
      </c>
      <c r="B7">
        <v>30</v>
      </c>
      <c r="C7" s="10">
        <v>15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26</v>
      </c>
      <c r="C8" s="10">
        <v>13</v>
      </c>
      <c r="D8" s="10">
        <v>3</v>
      </c>
      <c r="E8" s="10">
        <v>3</v>
      </c>
      <c r="F8" s="10">
        <v>2</v>
      </c>
      <c r="G8" s="10">
        <v>3</v>
      </c>
      <c r="H8" s="10">
        <v>2</v>
      </c>
    </row>
    <row r="9" spans="1:8" x14ac:dyDescent="0.25">
      <c r="A9" s="10" t="s">
        <v>34</v>
      </c>
      <c r="B9">
        <v>30</v>
      </c>
      <c r="C9" s="10">
        <v>15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28</v>
      </c>
      <c r="C10" s="10">
        <v>14</v>
      </c>
      <c r="D10" s="10">
        <v>3</v>
      </c>
      <c r="E10" s="10">
        <v>3</v>
      </c>
      <c r="F10" s="10">
        <v>3</v>
      </c>
      <c r="G10" s="10">
        <v>3</v>
      </c>
      <c r="H10" s="10">
        <v>2</v>
      </c>
    </row>
    <row r="11" spans="1:8" x14ac:dyDescent="0.25">
      <c r="A11" s="10" t="s">
        <v>36</v>
      </c>
      <c r="B11">
        <v>30</v>
      </c>
      <c r="C11" s="10">
        <v>15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20</v>
      </c>
      <c r="C12" s="10">
        <v>10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20</v>
      </c>
      <c r="C13" s="10">
        <v>10</v>
      </c>
      <c r="D13" s="10">
        <v>2</v>
      </c>
      <c r="E13" s="10">
        <v>2</v>
      </c>
      <c r="F13" s="10">
        <v>2</v>
      </c>
      <c r="G13" s="10">
        <v>2</v>
      </c>
      <c r="H13" s="10">
        <v>2</v>
      </c>
    </row>
    <row r="14" spans="1:8" x14ac:dyDescent="0.25">
      <c r="A14" s="10" t="s">
        <v>39</v>
      </c>
      <c r="B14">
        <v>22</v>
      </c>
      <c r="C14" s="10">
        <v>11</v>
      </c>
      <c r="D14" s="10">
        <v>2</v>
      </c>
      <c r="E14" s="10">
        <v>2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28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30</v>
      </c>
      <c r="C16" s="10">
        <v>15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28</v>
      </c>
      <c r="C17" s="10">
        <v>14</v>
      </c>
      <c r="D17" s="10">
        <v>3</v>
      </c>
      <c r="E17" s="10">
        <v>3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20</v>
      </c>
      <c r="C18" s="10">
        <v>10</v>
      </c>
      <c r="D18" s="10">
        <v>2</v>
      </c>
      <c r="E18" s="10">
        <v>2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20</v>
      </c>
      <c r="C19" s="10">
        <v>10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</row>
    <row r="20" spans="1:8" x14ac:dyDescent="0.25">
      <c r="A20" s="10" t="s">
        <v>45</v>
      </c>
      <c r="B20">
        <v>28</v>
      </c>
      <c r="C20" s="10">
        <v>14</v>
      </c>
      <c r="D20" s="10">
        <v>3</v>
      </c>
      <c r="E20" s="10">
        <v>3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10</v>
      </c>
      <c r="C21" s="10">
        <v>5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</row>
    <row r="22" spans="1:8" x14ac:dyDescent="0.25">
      <c r="A22" s="10" t="s">
        <v>47</v>
      </c>
      <c r="B22">
        <v>22</v>
      </c>
      <c r="C22" s="10">
        <v>11</v>
      </c>
      <c r="D22" s="10">
        <v>2</v>
      </c>
      <c r="E22" s="10">
        <v>2</v>
      </c>
      <c r="F22" s="10">
        <v>2</v>
      </c>
      <c r="G22" s="10">
        <v>3</v>
      </c>
      <c r="H22" s="10">
        <v>2</v>
      </c>
    </row>
    <row r="23" spans="1:8" x14ac:dyDescent="0.25">
      <c r="A23" s="10" t="s">
        <v>48</v>
      </c>
      <c r="B23">
        <v>30</v>
      </c>
      <c r="C23" s="10">
        <v>15</v>
      </c>
      <c r="D23" s="10">
        <v>3</v>
      </c>
      <c r="E23" s="10">
        <v>3</v>
      </c>
      <c r="F23" s="10">
        <v>3</v>
      </c>
      <c r="G23" s="10">
        <v>3</v>
      </c>
      <c r="H23" s="10">
        <v>3</v>
      </c>
    </row>
    <row r="24" spans="1:8" x14ac:dyDescent="0.25">
      <c r="A24" s="10" t="s">
        <v>49</v>
      </c>
      <c r="B24">
        <v>24</v>
      </c>
      <c r="C24" s="10">
        <v>12</v>
      </c>
      <c r="D24" s="10">
        <v>3</v>
      </c>
      <c r="E24" s="10">
        <v>2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14</v>
      </c>
      <c r="C25" s="10">
        <v>7</v>
      </c>
      <c r="D25" s="10">
        <v>2</v>
      </c>
      <c r="E25" s="10">
        <v>1</v>
      </c>
      <c r="F25" s="10">
        <v>1</v>
      </c>
      <c r="G25" s="10">
        <v>2</v>
      </c>
      <c r="H25" s="10">
        <v>1</v>
      </c>
    </row>
    <row r="26" spans="1:8" x14ac:dyDescent="0.25">
      <c r="A26" s="10" t="s">
        <v>51</v>
      </c>
      <c r="B26">
        <v>16</v>
      </c>
      <c r="C26" s="10">
        <v>8</v>
      </c>
      <c r="D26" s="10">
        <v>2</v>
      </c>
      <c r="E26" s="10">
        <v>1</v>
      </c>
      <c r="F26" s="10">
        <v>1</v>
      </c>
      <c r="G26" s="10">
        <v>2</v>
      </c>
      <c r="H26" s="10">
        <v>2</v>
      </c>
    </row>
    <row r="27" spans="1:8" x14ac:dyDescent="0.25">
      <c r="A27" s="10" t="s">
        <v>52</v>
      </c>
      <c r="B27">
        <v>24</v>
      </c>
      <c r="C27" s="10">
        <v>12</v>
      </c>
      <c r="D27" s="10">
        <v>3</v>
      </c>
      <c r="E27" s="10">
        <v>2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20</v>
      </c>
      <c r="C28" s="10">
        <v>10</v>
      </c>
      <c r="D28" s="10">
        <v>2</v>
      </c>
      <c r="E28" s="10">
        <v>2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28</v>
      </c>
      <c r="C29" s="10">
        <v>14</v>
      </c>
      <c r="D29" s="10">
        <v>3</v>
      </c>
      <c r="E29" s="10">
        <v>3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18</v>
      </c>
      <c r="C30" s="10">
        <v>9</v>
      </c>
      <c r="D30" s="10">
        <v>2</v>
      </c>
      <c r="E30" s="10">
        <v>1</v>
      </c>
      <c r="F30" s="10">
        <v>2</v>
      </c>
      <c r="G30" s="10">
        <v>2</v>
      </c>
      <c r="H30" s="10">
        <v>2</v>
      </c>
    </row>
    <row r="31" spans="1:8" x14ac:dyDescent="0.25">
      <c r="A31" s="10" t="s">
        <v>56</v>
      </c>
      <c r="B31">
        <v>24</v>
      </c>
      <c r="C31" s="10">
        <v>12</v>
      </c>
      <c r="D31" s="10">
        <v>3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20</v>
      </c>
      <c r="C32" s="10">
        <v>10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</row>
    <row r="33" spans="1:8" x14ac:dyDescent="0.25">
      <c r="A33" s="10" t="s">
        <v>58</v>
      </c>
      <c r="B33">
        <v>16</v>
      </c>
      <c r="C33" s="10">
        <v>8</v>
      </c>
      <c r="D33" s="10">
        <v>2</v>
      </c>
      <c r="E33" s="10">
        <v>1</v>
      </c>
      <c r="F33" s="10">
        <v>1</v>
      </c>
      <c r="G33" s="10">
        <v>2</v>
      </c>
      <c r="H33" s="10">
        <v>2</v>
      </c>
    </row>
    <row r="34" spans="1:8" x14ac:dyDescent="0.25">
      <c r="A34" s="10" t="s">
        <v>59</v>
      </c>
      <c r="B34">
        <v>20</v>
      </c>
      <c r="C34" s="10">
        <v>10</v>
      </c>
      <c r="D34" s="10">
        <v>2</v>
      </c>
      <c r="E34" s="10">
        <v>2</v>
      </c>
      <c r="F34" s="10">
        <v>2</v>
      </c>
      <c r="G34" s="10">
        <v>2</v>
      </c>
      <c r="H34" s="10">
        <v>2</v>
      </c>
    </row>
    <row r="35" spans="1:8" x14ac:dyDescent="0.25">
      <c r="A35" s="10" t="s">
        <v>60</v>
      </c>
      <c r="B35">
        <v>20</v>
      </c>
      <c r="C35" s="10">
        <v>10</v>
      </c>
      <c r="D35" s="10">
        <v>2</v>
      </c>
      <c r="E35" s="10">
        <v>2</v>
      </c>
      <c r="F35" s="10">
        <v>2</v>
      </c>
      <c r="G35" s="10">
        <v>2</v>
      </c>
      <c r="H35" s="10">
        <v>2</v>
      </c>
    </row>
    <row r="36" spans="1:8" x14ac:dyDescent="0.25">
      <c r="A36" s="10" t="s">
        <v>61</v>
      </c>
      <c r="B36">
        <v>14</v>
      </c>
      <c r="C36" s="10">
        <v>7</v>
      </c>
      <c r="D36" s="10">
        <v>2</v>
      </c>
      <c r="E36" s="10">
        <v>1</v>
      </c>
      <c r="F36" s="10">
        <v>1</v>
      </c>
      <c r="G36" s="10">
        <v>2</v>
      </c>
      <c r="H36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06BC1-6CF5-418A-9994-20AB4DF4CFD3}">
  <dimension ref="A1:H36"/>
  <sheetViews>
    <sheetView topLeftCell="A2" workbookViewId="0">
      <selection activeCell="A2" sqref="A2:H36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28</v>
      </c>
      <c r="C2" s="10">
        <v>11</v>
      </c>
      <c r="D2" s="10">
        <v>5</v>
      </c>
      <c r="E2" s="10">
        <v>4</v>
      </c>
      <c r="F2" s="10">
        <v>2</v>
      </c>
      <c r="G2" s="10">
        <v>3</v>
      </c>
      <c r="H2" s="10">
        <v>3</v>
      </c>
    </row>
    <row r="3" spans="1:8" x14ac:dyDescent="0.25">
      <c r="A3" s="10" t="s">
        <v>28</v>
      </c>
      <c r="B3">
        <v>30</v>
      </c>
      <c r="C3" s="10">
        <v>12</v>
      </c>
      <c r="D3" s="10">
        <v>5</v>
      </c>
      <c r="E3" s="10">
        <v>4</v>
      </c>
      <c r="F3" s="10">
        <v>3</v>
      </c>
      <c r="G3" s="10">
        <v>3</v>
      </c>
      <c r="H3" s="10">
        <v>3</v>
      </c>
    </row>
    <row r="4" spans="1:8" x14ac:dyDescent="0.25">
      <c r="A4" s="10" t="s">
        <v>29</v>
      </c>
      <c r="B4">
        <v>31</v>
      </c>
      <c r="C4" s="10">
        <v>13</v>
      </c>
      <c r="D4" s="10">
        <v>5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33</v>
      </c>
      <c r="C5" s="10">
        <v>14</v>
      </c>
      <c r="D5" s="10">
        <v>5</v>
      </c>
      <c r="E5" s="10">
        <v>4</v>
      </c>
      <c r="F5" s="10">
        <v>3</v>
      </c>
      <c r="G5" s="10">
        <v>3</v>
      </c>
      <c r="H5" s="10">
        <v>4</v>
      </c>
    </row>
    <row r="6" spans="1:8" x14ac:dyDescent="0.25">
      <c r="A6" s="10" t="s">
        <v>31</v>
      </c>
      <c r="B6">
        <v>30</v>
      </c>
      <c r="C6" s="10">
        <v>13</v>
      </c>
      <c r="D6" s="10">
        <v>4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 x14ac:dyDescent="0.25">
      <c r="A8" s="10" t="s">
        <v>33</v>
      </c>
      <c r="B8">
        <v>32</v>
      </c>
      <c r="C8" s="10">
        <v>14</v>
      </c>
      <c r="D8" s="10">
        <v>5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33</v>
      </c>
      <c r="C9" s="10">
        <v>14</v>
      </c>
      <c r="D9" s="10">
        <v>5</v>
      </c>
      <c r="E9" s="10">
        <v>4</v>
      </c>
      <c r="F9" s="10">
        <v>3</v>
      </c>
      <c r="G9" s="10">
        <v>3</v>
      </c>
      <c r="H9" s="10">
        <v>4</v>
      </c>
    </row>
    <row r="10" spans="1:8" x14ac:dyDescent="0.25">
      <c r="A10" s="10" t="s">
        <v>35</v>
      </c>
      <c r="B10">
        <v>33</v>
      </c>
      <c r="C10" s="10">
        <v>15</v>
      </c>
      <c r="D10" s="10">
        <v>5</v>
      </c>
      <c r="E10" s="10">
        <v>4</v>
      </c>
      <c r="F10" s="10">
        <v>4</v>
      </c>
      <c r="G10" s="10">
        <v>2</v>
      </c>
      <c r="H10" s="10">
        <v>3</v>
      </c>
    </row>
    <row r="11" spans="1:8" x14ac:dyDescent="0.25">
      <c r="A11" s="10" t="s">
        <v>36</v>
      </c>
      <c r="B11">
        <v>35</v>
      </c>
      <c r="C11" s="10">
        <v>16</v>
      </c>
      <c r="D11" s="10">
        <v>5</v>
      </c>
      <c r="E11" s="10">
        <v>4</v>
      </c>
      <c r="F11" s="10">
        <v>3</v>
      </c>
      <c r="G11" s="10">
        <v>4</v>
      </c>
      <c r="H11" s="10">
        <v>3</v>
      </c>
    </row>
    <row r="12" spans="1:8" x14ac:dyDescent="0.25">
      <c r="A12" s="10" t="s">
        <v>37</v>
      </c>
      <c r="B12">
        <v>22</v>
      </c>
      <c r="C12" s="10">
        <v>10</v>
      </c>
      <c r="D12" s="10">
        <v>4</v>
      </c>
      <c r="E12" s="10">
        <v>2</v>
      </c>
      <c r="F12" s="10">
        <v>2</v>
      </c>
      <c r="G12" s="10">
        <v>2</v>
      </c>
      <c r="H12" s="10">
        <v>2</v>
      </c>
    </row>
    <row r="13" spans="1:8" x14ac:dyDescent="0.25">
      <c r="A13" s="10" t="s">
        <v>38</v>
      </c>
      <c r="B13">
        <v>26</v>
      </c>
      <c r="C13" s="10">
        <v>11</v>
      </c>
      <c r="D13" s="10">
        <v>3</v>
      </c>
      <c r="E13" s="10">
        <v>4</v>
      </c>
      <c r="F13" s="10">
        <v>2</v>
      </c>
      <c r="G13" s="10">
        <v>3</v>
      </c>
      <c r="H13" s="10">
        <v>3</v>
      </c>
    </row>
    <row r="14" spans="1:8" x14ac:dyDescent="0.25">
      <c r="A14" s="10" t="s">
        <v>39</v>
      </c>
      <c r="B14">
        <v>29</v>
      </c>
      <c r="C14" s="10">
        <v>12</v>
      </c>
      <c r="D14" s="10">
        <v>5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27</v>
      </c>
      <c r="C15" s="10">
        <v>12</v>
      </c>
      <c r="D15" s="10">
        <v>4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29</v>
      </c>
      <c r="C16" s="10">
        <v>12</v>
      </c>
      <c r="D16" s="10">
        <v>5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28</v>
      </c>
      <c r="C17" s="10">
        <v>11</v>
      </c>
      <c r="D17" s="10">
        <v>5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32</v>
      </c>
      <c r="C18" s="10">
        <v>14</v>
      </c>
      <c r="D18" s="10">
        <v>5</v>
      </c>
      <c r="E18" s="10">
        <v>4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28</v>
      </c>
      <c r="C19" s="10">
        <v>11</v>
      </c>
      <c r="D19" s="10">
        <v>5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34</v>
      </c>
      <c r="C20" s="10">
        <v>14</v>
      </c>
      <c r="D20" s="10">
        <v>5</v>
      </c>
      <c r="E20" s="10">
        <v>4</v>
      </c>
      <c r="F20" s="10">
        <v>3</v>
      </c>
      <c r="G20" s="10">
        <v>4</v>
      </c>
      <c r="H20" s="10">
        <v>4</v>
      </c>
    </row>
    <row r="21" spans="1:8" x14ac:dyDescent="0.25">
      <c r="A21" s="10" t="s">
        <v>46</v>
      </c>
      <c r="B21">
        <v>26</v>
      </c>
      <c r="C21" s="10">
        <v>11</v>
      </c>
      <c r="D21" s="10">
        <v>4</v>
      </c>
      <c r="E21" s="10">
        <v>3</v>
      </c>
      <c r="F21" s="10">
        <v>3</v>
      </c>
      <c r="G21" s="10">
        <v>3</v>
      </c>
      <c r="H21" s="10">
        <v>2</v>
      </c>
    </row>
    <row r="22" spans="1:8" x14ac:dyDescent="0.25">
      <c r="A22" s="10" t="s">
        <v>47</v>
      </c>
      <c r="B22">
        <v>28</v>
      </c>
      <c r="C22" s="10">
        <v>11</v>
      </c>
      <c r="D22" s="10">
        <v>5</v>
      </c>
      <c r="E22" s="10">
        <v>4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27</v>
      </c>
      <c r="C23" s="10">
        <v>11</v>
      </c>
      <c r="D23" s="10">
        <v>5</v>
      </c>
      <c r="E23" s="10">
        <v>3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35</v>
      </c>
      <c r="C24" s="10">
        <v>16</v>
      </c>
      <c r="D24" s="10">
        <v>5</v>
      </c>
      <c r="E24" s="10">
        <v>4</v>
      </c>
      <c r="F24" s="10">
        <v>3</v>
      </c>
      <c r="G24" s="10">
        <v>3</v>
      </c>
      <c r="H24" s="10">
        <v>4</v>
      </c>
    </row>
    <row r="25" spans="1:8" x14ac:dyDescent="0.25">
      <c r="A25" s="10" t="s">
        <v>50</v>
      </c>
      <c r="B25">
        <v>29</v>
      </c>
      <c r="C25" s="10">
        <v>13</v>
      </c>
      <c r="D25" s="10">
        <v>5</v>
      </c>
      <c r="E25" s="10">
        <v>2</v>
      </c>
      <c r="F25" s="10">
        <v>4</v>
      </c>
      <c r="G25" s="10">
        <v>3</v>
      </c>
      <c r="H25" s="10">
        <v>2</v>
      </c>
    </row>
    <row r="26" spans="1:8" x14ac:dyDescent="0.25">
      <c r="A26" s="10" t="s">
        <v>51</v>
      </c>
      <c r="B26">
        <v>27</v>
      </c>
      <c r="C26" s="10">
        <v>10</v>
      </c>
      <c r="D26" s="10">
        <v>5</v>
      </c>
      <c r="E26" s="10">
        <v>3</v>
      </c>
      <c r="F26" s="10">
        <v>2</v>
      </c>
      <c r="G26" s="10">
        <v>3</v>
      </c>
      <c r="H26" s="10">
        <v>4</v>
      </c>
    </row>
    <row r="27" spans="1:8" x14ac:dyDescent="0.25">
      <c r="A27" s="10" t="s">
        <v>52</v>
      </c>
      <c r="B27">
        <v>24</v>
      </c>
      <c r="C27" s="10">
        <v>9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36</v>
      </c>
      <c r="C28" s="10">
        <v>17</v>
      </c>
      <c r="D28" s="10">
        <v>5</v>
      </c>
      <c r="E28" s="10">
        <v>4</v>
      </c>
      <c r="F28" s="10">
        <v>3</v>
      </c>
      <c r="G28" s="10">
        <v>3</v>
      </c>
      <c r="H28" s="10">
        <v>4</v>
      </c>
    </row>
    <row r="29" spans="1:8" x14ac:dyDescent="0.25">
      <c r="A29" s="10" t="s">
        <v>54</v>
      </c>
      <c r="B29">
        <v>35</v>
      </c>
      <c r="C29" s="10">
        <v>16</v>
      </c>
      <c r="D29" s="10">
        <v>5</v>
      </c>
      <c r="E29" s="10">
        <v>4</v>
      </c>
      <c r="F29" s="10">
        <v>3</v>
      </c>
      <c r="G29" s="10">
        <v>3</v>
      </c>
      <c r="H29" s="10">
        <v>4</v>
      </c>
    </row>
    <row r="30" spans="1:8" x14ac:dyDescent="0.25">
      <c r="A30" s="10" t="s">
        <v>55</v>
      </c>
      <c r="B30">
        <v>37</v>
      </c>
      <c r="C30" s="10">
        <v>17</v>
      </c>
      <c r="D30" s="10">
        <v>5</v>
      </c>
      <c r="E30" s="10">
        <v>4</v>
      </c>
      <c r="F30" s="10">
        <v>4</v>
      </c>
      <c r="G30" s="10">
        <v>4</v>
      </c>
      <c r="H30" s="10">
        <v>3</v>
      </c>
    </row>
    <row r="31" spans="1:8" x14ac:dyDescent="0.25">
      <c r="A31" s="10" t="s">
        <v>56</v>
      </c>
      <c r="B31">
        <v>27</v>
      </c>
      <c r="C31" s="10">
        <v>11</v>
      </c>
      <c r="D31" s="10">
        <v>3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31</v>
      </c>
      <c r="C32" s="10">
        <v>13</v>
      </c>
      <c r="D32" s="10">
        <v>5</v>
      </c>
      <c r="E32" s="10">
        <v>4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22</v>
      </c>
      <c r="C33" s="10">
        <v>9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35</v>
      </c>
      <c r="C34" s="10">
        <v>16</v>
      </c>
      <c r="D34" s="10">
        <v>5</v>
      </c>
      <c r="E34" s="10">
        <v>4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35</v>
      </c>
      <c r="C35" s="10">
        <v>16</v>
      </c>
      <c r="D35" s="10">
        <v>5</v>
      </c>
      <c r="E35" s="10">
        <v>4</v>
      </c>
      <c r="F35" s="10">
        <v>3</v>
      </c>
      <c r="G35" s="10">
        <v>3</v>
      </c>
      <c r="H35" s="10">
        <v>4</v>
      </c>
    </row>
    <row r="36" spans="1:8" x14ac:dyDescent="0.25">
      <c r="A36" s="10" t="s">
        <v>61</v>
      </c>
      <c r="B36">
        <v>31</v>
      </c>
      <c r="C36" s="10">
        <v>14</v>
      </c>
      <c r="D36" s="10">
        <v>5</v>
      </c>
      <c r="E36" s="10">
        <v>3</v>
      </c>
      <c r="F36" s="10">
        <v>3</v>
      </c>
      <c r="G36" s="10">
        <v>3</v>
      </c>
      <c r="H36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O m x h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A 6 b G F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m x h W V x / x O L h A Q A A U g 8 A A B M A H A B G b 3 J t d W x h c y 9 T Z W N 0 a W 9 u M S 5 t I K I Y A C i g F A A A A A A A A A A A A A A A A A A A A A A A A A A A A O 3 W T 0 v j Q B Q A 8 H u g 3 2 H I X l q I I a n V w 0 p O j Y K H F R b r y X j o 1 t E N J j O S m S 6 K e H D B W i u C s u q q K Q V v l h V F k e 2 i r J + m M y b f w l m y / i k Y S t l l u 4 f k k u R N J u 9 N f n k h B J a o j R G Y j P b 6 i C S R j 0 U P z o I 3 c n h w y b Z b Q X O f V S s D 3 L 9 j 5 9 X 2 7 Z o M D O B A m p K A 2 N p 3 F X 6 z I y J 5 8 k k 1 c a n s Q k T T Y 7 Y D 1 T x G V J y Q t G y + t a Y I 9 I j 1 z l 6 A l g n J A s W L F q t v s Y t v 7 Z 9 1 f r D B 9 3 / w L 8 d 8 7 3 v o V 4 L q B j 8 9 C k 5 v r d f z q 3 S J y h l l 2 o S O 7 d o U e o a s y A r I Y 6 f s I m L k F D C K S n j W R v P G 8 J C m 6 Q p 4 X 8 Y U T t J l B x r P h + o E R n A m o 0 T r Y K 2 r 4 L z G / e v w p M E a W 2 J B h e I H c V H B K y I y h z 0 3 u n 1 h e R G S d L R o Z W V F j q K 6 S E / F C K B w i a 4 q 4 D G e F f F x R I d z 6 q 9 5 L w Y G Y y b k O u K r m Z R k o 1 f r i 1 V i t c 3 Q X w 9 q Z 3 1 S e s q f K H U q a V l N 7 3 y f G 1 / Z 2 i Z v 7 f Y u l X + U M q G L e 5 C K M l v x p S R o X d D + o L 3 + N l r S a T 1 3 G k h n M / 2 H S 7 o t D k 7 X c v / L J z K 2 l A S t C 1 o f P 5 G x p S R o A i 0 l p Z 7 Z 9 E F t q O N Z 3 e 8 d h v W r f / f X + N s s p o 4 E r C t Y + P k y a D Z D / 6 L / Z k + l J G y C 7 Q F Q S w E C L Q A U A A I A C A A 6 b G F Z S b 4 w 6 a Y A A A D 2 A A A A E g A A A A A A A A A A A A A A A A A A A A A A Q 2 9 u Z m l n L 1 B h Y 2 t h Z 2 U u e G 1 s U E s B A i 0 A F A A C A A g A O m x h W V N y O C y b A A A A 4 Q A A A B M A A A A A A A A A A A A A A A A A 8 g A A A F t D b 2 5 0 Z W 5 0 X 1 R 5 c G V z X S 5 4 b W x Q S w E C L Q A U A A I A C A A 6 b G F Z X H / E 4 u E B A A B S D w A A E w A A A A A A A A A A A A A A A A D a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W A A A A A A A A H R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z M D U l R T k l O T Y l Q j E l R T U l O E Q l Q j c l R T g l Q T k l O T U l R T U l O D g l O D Y t J U U 3 J T k 0 J T k 4 J U U 5 J T l D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d l M m R m Z m Q t N T l l O S 0 0 Y m I 0 L T k 5 Z j c t O D R j O T U z M j Z h M T d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z A 1 6 Z a x 5 Y 2 3 6 K m V 5 Y i G X + e U m O m c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N T o z M z o z M C 4 3 M T E 4 M D Y z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z A 1 6 Z a x 5 Y 2 3 6 K m V 5 Y i G L e e U m O m c s i 9 B d X R v U m V t b 3 Z l Z E N v b H V t b n M x L n t D b 2 x 1 b W 4 x L D B 9 J n F 1 b 3 Q 7 L C Z x d W 9 0 O 1 N l Y 3 R p b 2 4 x L z E z M D X p l r H l j b f o q Z X l i I Y t 5 5 S Y 6 Z y y L 0 F 1 d G 9 S Z W 1 v d m V k Q 2 9 s d W 1 u c z E u e 0 N v b H V t b j I s M X 0 m c X V v d D s s J n F 1 b 3 Q 7 U 2 V j d G l v b j E v M T M w N e m W s e W N t + i p l e W I h i 3 n l J j p n L I v Q X V 0 b 1 J l b W 9 2 Z W R D b 2 x 1 b W 5 z M S 5 7 Q 2 9 s d W 1 u M y w y f S Z x d W 9 0 O y w m c X V v d D t T Z W N 0 a W 9 u M S 8 x M z A 1 6 Z a x 5 Y 2 3 6 K m V 5 Y i G L e e U m O m c s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z M D X p l r H l j b f o q Z X l i I Y t 5 5 S Y 6 Z y y L 0 F 1 d G 9 S Z W 1 v d m V k Q 2 9 s d W 1 u c z E u e 0 N v b H V t b j E s M H 0 m c X V v d D s s J n F 1 b 3 Q 7 U 2 V j d G l v b j E v M T M w N e m W s e W N t + i p l e W I h i 3 n l J j p n L I v Q X V 0 b 1 J l b W 9 2 Z W R D b 2 x 1 b W 5 z M S 5 7 Q 2 9 s d W 1 u M i w x f S Z x d W 9 0 O y w m c X V v d D t T Z W N 0 a W 9 u M S 8 x M z A 1 6 Z a x 5 Y 2 3 6 K m V 5 Y i G L e e U m O m c s i 9 B d X R v U m V t b 3 Z l Z E N v b H V t b n M x L n t D b 2 x 1 b W 4 z L D J 9 J n F 1 b 3 Q 7 L C Z x d W 9 0 O 1 N l Y 3 R p b 2 4 x L z E z M D X p l r H l j b f o q Z X l i I Y t 5 5 S Y 6 Z y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z M D U l R T k l O T Y l Q j E l R T U l O E Q l Q j c l R T g l Q T k l O T U l R T U l O D g l O D Y t J U U 3 J T k 0 J T k 4 J U U 5 J T l D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U l R T k l O T Y l Q j E l R T U l O E Q l Q j c l R T g l Q T k l O T U l R T U l O D g l O D Y t J U U 3 J T k 0 J T k 4 J U U 5 J T l D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U l R T k l O T Y l Q j E l R T U l O E Q l Q j c l R T g l Q T k l O T U l R T U l O D g l O D Y t J U U 5 J T g y J U I x J U U 4 J U E 5 J U E 5 J U U 5 J T l C J U F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h i N m Y 0 Y z Q t O D A 0 N i 0 0 M D Z h L T k 3 N W I t Y W E 4 Y 2 E z Y 2 E 1 M W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z A 1 6 Z a x 5 Y 2 3 6 K m V 5 Y i G X + m C s e i p q e m b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N T o z M z o 1 M i 4 2 O D Q 0 M T E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z A 1 6 Z a x 5 Y 2 3 6 K m V 5 Y i G L e m C s e i p q e m b r y 9 B d X R v U m V t b 3 Z l Z E N v b H V t b n M x L n t D b 2 x 1 b W 4 x L D B 9 J n F 1 b 3 Q 7 L C Z x d W 9 0 O 1 N l Y 3 R p b 2 4 x L z E z M D X p l r H l j b f o q Z X l i I Y t 6 Y K x 6 K m p 6 Z u v L 0 F 1 d G 9 S Z W 1 v d m V k Q 2 9 s d W 1 u c z E u e 0 N v b H V t b j I s M X 0 m c X V v d D s s J n F 1 b 3 Q 7 U 2 V j d G l v b j E v M T M w N e m W s e W N t + i p l e W I h i 3 p g r H o q a n p m 6 8 v Q X V 0 b 1 J l b W 9 2 Z W R D b 2 x 1 b W 5 z M S 5 7 Q 2 9 s d W 1 u M y w y f S Z x d W 9 0 O y w m c X V v d D t T Z W N 0 a W 9 u M S 8 x M z A 1 6 Z a x 5 Y 2 3 6 K m V 5 Y i G L e m C s e i p q e m b r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z M D X p l r H l j b f o q Z X l i I Y t 6 Y K x 6 K m p 6 Z u v L 0 F 1 d G 9 S Z W 1 v d m V k Q 2 9 s d W 1 u c z E u e 0 N v b H V t b j E s M H 0 m c X V v d D s s J n F 1 b 3 Q 7 U 2 V j d G l v b j E v M T M w N e m W s e W N t + i p l e W I h i 3 p g r H o q a n p m 6 8 v Q X V 0 b 1 J l b W 9 2 Z W R D b 2 x 1 b W 5 z M S 5 7 Q 2 9 s d W 1 u M i w x f S Z x d W 9 0 O y w m c X V v d D t T Z W N 0 a W 9 u M S 8 x M z A 1 6 Z a x 5 Y 2 3 6 K m V 5 Y i G L e m C s e i p q e m b r y 9 B d X R v U m V t b 3 Z l Z E N v b H V t b n M x L n t D b 2 x 1 b W 4 z L D J 9 J n F 1 b 3 Q 7 L C Z x d W 9 0 O 1 N l Y 3 R p b 2 4 x L z E z M D X p l r H l j b f o q Z X l i I Y t 6 Y K x 6 K m p 6 Z u v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z M D U l R T k l O T Y l Q j E l R T U l O E Q l Q j c l R T g l Q T k l O T U l R T U l O D g l O D Y t J U U 5 J T g y J U I x J U U 4 J U E 5 J U E 5 J U U 5 J T l C J U F G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U l R T k l O T Y l Q j E l R T U l O E Q l Q j c l R T g l Q T k l O T U l R T U l O D g l O D Y t J U U 5 J T g y J U I x J U U 4 J U E 5 J U E 5 J U U 5 J T l C J U F G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d X I e S I a y Q Y J / 4 N Z l D w d 4 A A A A A A I A A A A A A B B m A A A A A Q A A I A A A A C 5 M p B d 4 P 1 + Y u c A u w 6 v 5 t o B w U F c p k L y S / n 6 T Q M Z D r o 7 4 A A A A A A 6 A A A A A A g A A I A A A A F X L 9 y d o Y t K D 6 N H 1 L n X r t W f R k Y k 7 u S v c o 9 O W k b h Q S S R e U A A A A L G M G u Q r 5 A v A c U u K A A D t N a G W y b K 7 N x 0 0 j I 8 i 8 9 J N D m a x d S z U u X v / 0 5 m L L t 3 c k C R o u t 4 8 T Z y L w r Z e T A g L N A E a k v l b J l f 7 i Z y R j d k Q U v t A Y O P o Q A A A A G g r f E U 0 5 u S w Z y j L 8 s B I V c t 7 x R x S Q z t 6 N a + G l E h t V e y + r E o 1 L 6 w / / H L 7 Y G W O I 5 Q 8 J v S J D q 8 f / G L A W J K u g c E M o Q o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1305閱卷評分-甘露</vt:lpstr>
      <vt:lpstr>1305閱卷評分-邱詩雯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2024-11-01T09:03:56Z</dcterms:modified>
</cp:coreProperties>
</file>