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暨卷號新增\覆閱完成1029-2024.10.29－21：48\"/>
    </mc:Choice>
  </mc:AlternateContent>
  <xr:revisionPtr revIDLastSave="0" documentId="13_ncr:1_{E7376D5D-5DD7-47F5-8E65-801131E78119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101閱卷評分-詹千慧" sheetId="10" r:id="rId4"/>
    <sheet name="0101閱卷評分-戴榮冠" sheetId="11" r:id="rId5"/>
  </sheets>
  <definedNames>
    <definedName name="外部資料_1" localSheetId="2" hidden="1">'閱卷評分-Teacher2'!$A$1:$D$40</definedName>
    <definedName name="外部資料_2" localSheetId="3" hidden="1">'0101閱卷評分-詹千慧'!$A$1:$D$39</definedName>
    <definedName name="外部資料_2" localSheetId="1" hidden="1">'閱卷評分-Teacher1'!$A$1:$D$39</definedName>
    <definedName name="外部資料_3" localSheetId="4" hidden="1">'0101閱卷評分-戴榮冠'!$A$1:$D$40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G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G37" i="1" s="1"/>
  <c r="D37" i="1"/>
  <c r="E37" i="1"/>
  <c r="H37" i="1"/>
  <c r="I37" i="1"/>
  <c r="J37" i="1"/>
  <c r="K37" i="1"/>
  <c r="L37" i="1"/>
  <c r="M37" i="1"/>
  <c r="N37" i="1"/>
  <c r="O37" i="1"/>
  <c r="P37" i="1"/>
  <c r="Q37" i="1"/>
  <c r="C38" i="1"/>
  <c r="E38" i="1" s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4" i="1" l="1"/>
  <c r="E32" i="1"/>
  <c r="G29" i="1"/>
  <c r="G38" i="1"/>
  <c r="G30" i="1"/>
  <c r="G31" i="1"/>
  <c r="G39" i="1"/>
  <c r="G33" i="1"/>
  <c r="G34" i="1"/>
  <c r="G35" i="1"/>
  <c r="G27" i="1"/>
  <c r="G36" i="1"/>
  <c r="G28" i="1"/>
  <c r="E20" i="1"/>
  <c r="E1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3AE414-131C-415D-95B1-DDE7DD42EA96}" keepAlive="1" name="查詢 - 0101閱卷評分-詹千慧" description="與活頁簿中 '0101閱卷評分-詹千慧' 查詢的連接。" type="5" refreshedVersion="8" background="1" saveData="1">
    <dbPr connection="Provider=Microsoft.Mashup.OleDb.1;Data Source=$Workbook$;Location=0101閱卷評分-詹千慧;Extended Properties=&quot;&quot;" command="SELECT * FROM [0101閱卷評分-詹千慧]"/>
  </connection>
  <connection id="2" xr16:uid="{ACD677C3-D7FC-4F51-BBED-0055BD20EA36}" keepAlive="1" name="查詢 - 0101閱卷評分-戴榮冠" description="與活頁簿中 '0101閱卷評分-戴榮冠' 查詢的連接。" type="5" refreshedVersion="8" background="1" saveData="1">
    <dbPr connection="Provider=Microsoft.Mashup.OleDb.1;Data Source=$Workbook$;Location=0101閱卷評分-戴榮冠;Extended Properties=&quot;&quot;" command="SELECT * FROM [0101閱卷評分-戴榮冠]"/>
  </connection>
  <connection id="3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4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5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6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7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<sst xmlns="http://schemas.openxmlformats.org/spreadsheetml/2006/main" count="244" uniqueCount="67">
  <si>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</si>
  <si>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</si>
  <si>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</si>
  <si>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</si>
  <si>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</si>
  <si>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</si>
  <si>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</si>
  <si>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</si>
  <si>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</si>
  <si>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</si>
  <si>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</si>
  <si>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</si>
  <si>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</si>
  <si>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</si>
  <si>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</si>
  <si>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</si>
  <si>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</si>
  <si>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</si>
  <si>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</si>
  <si>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</si>
  <si>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</si>
  <si>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</si>
  <si>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</si>
  <si>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</si>
  <si>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</si>
  <si>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</si>
  <si>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</si>
  <si>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01-01-110322027</t>
  </si>
  <si>
    <t>01-01-112352035</t>
  </si>
  <si>
    <t>01-01-113213071</t>
  </si>
  <si>
    <t>01-01-113251032</t>
  </si>
  <si>
    <t>01-01-113251037</t>
  </si>
  <si>
    <t>01-01-113321001</t>
  </si>
  <si>
    <t>01-01-113321004</t>
  </si>
  <si>
    <t>01-01-113321007</t>
  </si>
  <si>
    <t>01-01-113321017</t>
  </si>
  <si>
    <t>01-01-113321039</t>
  </si>
  <si>
    <t>01-01-113321046</t>
  </si>
  <si>
    <t>01-01-113321047</t>
  </si>
  <si>
    <t>01-01-113321054</t>
  </si>
  <si>
    <t>01-01-113321061</t>
  </si>
  <si>
    <t>01-01-113321065</t>
  </si>
  <si>
    <t>01-01-113321072</t>
  </si>
  <si>
    <t>01-01-113323002</t>
  </si>
  <si>
    <t>01-01-113323024</t>
  </si>
  <si>
    <t>01-01-113323036</t>
  </si>
  <si>
    <t>01-01-113323040</t>
  </si>
  <si>
    <t>01-01-113323062</t>
  </si>
  <si>
    <t>01-01-113323066</t>
  </si>
  <si>
    <t>01-01-113324014</t>
  </si>
  <si>
    <t>01-01-113324045</t>
  </si>
  <si>
    <t>01-01-113328001</t>
  </si>
  <si>
    <t>01-01-113328005</t>
  </si>
  <si>
    <t>01-01-113328007</t>
  </si>
  <si>
    <t>01-01-113328008</t>
  </si>
  <si>
    <t>01-01-113328009</t>
  </si>
  <si>
    <t>01-01-113328017</t>
  </si>
  <si>
    <t>01-01-113328022</t>
  </si>
  <si>
    <t>01-01-113328023</t>
  </si>
  <si>
    <t>01-01-113328025</t>
  </si>
  <si>
    <t>01-01-113328028</t>
  </si>
  <si>
    <t>01-01-113328033</t>
  </si>
  <si>
    <t>01-01-113328054</t>
  </si>
  <si>
    <t>01-01-113352001</t>
  </si>
  <si>
    <t>01-01-912100569</t>
  </si>
  <si>
    <t>01-01-113320035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</si>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</sst>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1" xr16:uid="{ABB96962-556F-41C2-BAE7-048FF25EC8C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2" xr16:uid="{4A048AAD-B3A8-4273-8226-DDA9572C3839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9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0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C44D27-97C2-42FC-ADAB-241FD477EF63}" name="_0101閱卷評分_詹千慧" displayName="_0101閱卷評分_詹千慧" ref="A1:H39" tableType="queryTable" totalsRowShown="0">
  <autoFilter ref="A1:H39" xr:uid="{CEC44D27-97C2-42FC-ADAB-241FD477EF63}"/>
  <tableColumns count="8">
    <tableColumn id="1" xr3:uid="{A9804646-574A-477D-8ABC-C9B8144D8845}" uniqueName="1" name="Column1" queryTableFieldId="1" dataDxfId="14"/>
    <tableColumn id="2" xr3:uid="{9EC7ECB6-C0CB-4F23-BB88-52FCCDFF75AB}" uniqueName="2" name="Column2" queryTableFieldId="2"/>
    <tableColumn id="3" xr3:uid="{277D272F-551B-46A7-A80B-8207A5F9631A}" uniqueName="3" name="Column3" queryTableFieldId="3" dataDxfId="13"/>
    <tableColumn id="4" xr3:uid="{133E8E90-56ED-44F3-B5D6-07CEE5180067}" uniqueName="4" name="Column4" queryTableFieldId="4" dataDxfId="12"/>
    <tableColumn id="5" xr3:uid="{01205950-8B85-45B5-8A14-11FA7D848651}" uniqueName="5" name="Column5" queryTableFieldId="5" dataDxfId="11"/>
    <tableColumn id="6" xr3:uid="{A5A02C34-AEA3-4FE3-BBAE-6A07B62BD628}" uniqueName="6" name="Column6" queryTableFieldId="6" dataDxfId="10"/>
    <tableColumn id="7" xr3:uid="{F58960EE-AEB3-408E-87A2-8E67D7CECA1A}" uniqueName="7" name="Column7" queryTableFieldId="7" dataDxfId="9"/>
    <tableColumn id="8" xr3:uid="{250A6D5B-14AC-422B-B50D-2EB447E7690D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1875F0-737E-4EE8-BE37-0B5F80D737F6}" name="_0101閱卷評分_戴榮冠" displayName="_0101閱卷評分_戴榮冠" ref="A1:H40" tableType="queryTable" totalsRowShown="0">
  <autoFilter ref="A1:H40" xr:uid="{931875F0-737E-4EE8-BE37-0B5F80D737F6}"/>
  <tableColumns count="8">
    <tableColumn id="1" xr3:uid="{08C7B5C3-6BB1-4B89-9A41-12E7EADB6BDE}" uniqueName="1" name="Column1" queryTableFieldId="1" dataDxfId="7"/>
    <tableColumn id="2" xr3:uid="{32755B5B-66BC-4B79-8227-D025B71DF7AE}" uniqueName="2" name="Column2" queryTableFieldId="2"/>
    <tableColumn id="3" xr3:uid="{E362B129-A69D-4655-9DA1-7183EF4A7B52}" uniqueName="3" name="Column3" queryTableFieldId="3" dataDxfId="6"/>
    <tableColumn id="4" xr3:uid="{74DD8FB8-2E60-4661-9BC9-BADC204BFC77}" uniqueName="4" name="Column4" queryTableFieldId="4" dataDxfId="5"/>
    <tableColumn id="5" xr3:uid="{4ACB9957-AC9A-4FE0-9A8C-7CE937233193}" uniqueName="5" name="Column5" queryTableFieldId="5" dataDxfId="4"/>
    <tableColumn id="6" xr3:uid="{AFDD1F71-C925-4AAC-AA4D-1918791DD2FA}" uniqueName="6" name="Column6" queryTableFieldId="6" dataDxfId="3"/>
    <tableColumn id="7" xr3:uid="{82CA561D-4CE7-4363-93BA-0D4CED40931F}" uniqueName="7" name="Column7" queryTableFieldId="7" dataDxfId="2"/>
    <tableColumn id="8" xr3:uid="{AEF20BE6-0A20-44BA-BAD2-B0B9C4C694D8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9"/>
  <sheetViews>
    <sheetView tabSelected="1" zoomScale="85" zoomScaleNormal="85" workbookViewId="0">
      <pane ySplit="1" topLeftCell="A2" activePane="bottomLeft" state="frozen"/>
      <selection pane="bottomLeft" activeCell="B6" sqref="B6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66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1122</v>
      </c>
      <c r="B2" t="s">
        <v>27</v>
      </c>
      <c r="C2">
        <f t="shared" ref="C2:C39" si="0">VLOOKUP($B2,閱卷評分_Teacher1,3,FALSE)</f>
        <v>0</v>
      </c>
      <c r="D2">
        <f t="shared" ref="D2:D39" si="1">VLOOKUP($B2,閱卷評分_Teacher2,3,FALSE)</f>
        <v>10</v>
      </c>
      <c r="E2">
        <f>ABS(C2-D2)</f>
        <v>10</v>
      </c>
      <c r="F2">
        <v>8</v>
      </c>
      <c r="G2" s="6">
        <f>IF(F2&gt;0,((C2+D2)*0.5+F2*2)/3,(C2+D2)/2)</f>
        <v>7</v>
      </c>
      <c r="H2">
        <f t="shared" ref="H2:H39" si="2">VLOOKUP($B2,閱卷評分_Teacher1,4,FALSE)</f>
        <v>0</v>
      </c>
      <c r="I2">
        <f t="shared" ref="I2:I39" si="3">VLOOKUP($B2,閱卷評分_Teacher1,5,FALSE)</f>
        <v>0</v>
      </c>
      <c r="J2">
        <f t="shared" ref="J2:J39" si="4">VLOOKUP($B2,閱卷評分_Teacher1,6,FALSE)</f>
        <v>0</v>
      </c>
      <c r="K2">
        <f t="shared" ref="K2:K39" si="5">VLOOKUP($B2,閱卷評分_Teacher1,7,FALSE)</f>
        <v>0</v>
      </c>
      <c r="L2">
        <f t="shared" ref="L2:L39" si="6">VLOOKUP($B2,閱卷評分_Teacher1,8,FALSE)</f>
        <v>0</v>
      </c>
      <c r="M2">
        <f t="shared" ref="M2:M39" si="7">VLOOKUP($B2,閱卷評分_Teacher2,4,FALSE)</f>
        <v>2</v>
      </c>
      <c r="N2">
        <f t="shared" ref="N2:N39" si="8">VLOOKUP($B2,閱卷評分_Teacher2,5,FALSE)</f>
        <v>3</v>
      </c>
      <c r="O2">
        <f t="shared" ref="O2:O39" si="9">VLOOKUP($B2,閱卷評分_Teacher2,6,FALSE)</f>
        <v>3</v>
      </c>
      <c r="P2">
        <f t="shared" ref="P2:P39" si="10">VLOOKUP($B2,閱卷評分_Teacher2,7,FALSE)</f>
        <v>3</v>
      </c>
      <c r="Q2">
        <f t="shared" ref="Q2:Q39" si="11">VLOOKUP($B2,閱卷評分_Teacher2,8,FALSE)</f>
        <v>3</v>
      </c>
      <c r="R2" s="8">
        <f>COUNTIF(E:E,"&gt;7")</f>
        <v>7</v>
      </c>
      <c r="S2" s="8">
        <f>COUNTA(B:B)-1</f>
        <v>38</v>
      </c>
      <c r="T2" s="9">
        <f>R2/S2</f>
        <v>0.18421052631578946</v>
      </c>
    </row>
    <row r="3" spans="1:20" x14ac:dyDescent="0.25">
      <c r="A3">
        <v>1081</v>
      </c>
      <c r="B3" t="s">
        <v>28</v>
      </c>
      <c r="C3">
        <f t="shared" si="0"/>
        <v>17</v>
      </c>
      <c r="D3">
        <f t="shared" si="1"/>
        <v>13</v>
      </c>
      <c r="E3">
        <f t="shared" ref="E3:E26" si="12">ABS(C3-D3)</f>
        <v>4</v>
      </c>
      <c r="G3" s="6">
        <f t="shared" ref="G3:G26" si="13">IF(F3&gt;0,((C3+D3)*0.5+F3*2)/3,(C3+D3)/2)</f>
        <v>15</v>
      </c>
      <c r="H3">
        <f t="shared" si="2"/>
        <v>3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3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1112</v>
      </c>
      <c r="B4" t="s">
        <v>29</v>
      </c>
      <c r="C4">
        <f t="shared" si="0"/>
        <v>17</v>
      </c>
      <c r="D4">
        <f t="shared" si="1"/>
        <v>15</v>
      </c>
      <c r="E4">
        <f t="shared" si="12"/>
        <v>2</v>
      </c>
      <c r="G4" s="6">
        <f t="shared" si="13"/>
        <v>16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4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1111</v>
      </c>
      <c r="B5" t="s">
        <v>30</v>
      </c>
      <c r="C5">
        <f t="shared" si="0"/>
        <v>18</v>
      </c>
      <c r="D5">
        <f t="shared" si="1"/>
        <v>14</v>
      </c>
      <c r="E5">
        <f t="shared" si="12"/>
        <v>4</v>
      </c>
      <c r="G5" s="6">
        <f t="shared" si="13"/>
        <v>16</v>
      </c>
      <c r="H5">
        <f t="shared" si="2"/>
        <v>4</v>
      </c>
      <c r="I5">
        <f t="shared" si="3"/>
        <v>3</v>
      </c>
      <c r="J5">
        <f t="shared" si="4"/>
        <v>3</v>
      </c>
      <c r="K5">
        <f t="shared" si="5"/>
        <v>4</v>
      </c>
      <c r="L5">
        <f t="shared" si="6"/>
        <v>4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1132</v>
      </c>
      <c r="B6" t="s">
        <v>31</v>
      </c>
      <c r="C6">
        <f t="shared" si="0"/>
        <v>6</v>
      </c>
      <c r="D6">
        <f t="shared" si="1"/>
        <v>14</v>
      </c>
      <c r="E6">
        <f t="shared" si="12"/>
        <v>8</v>
      </c>
      <c r="F6">
        <v>11</v>
      </c>
      <c r="G6" s="6">
        <f t="shared" si="13"/>
        <v>10.666666666666666</v>
      </c>
      <c r="H6">
        <f t="shared" si="2"/>
        <v>1</v>
      </c>
      <c r="I6">
        <f t="shared" si="3"/>
        <v>1</v>
      </c>
      <c r="J6">
        <f t="shared" si="4"/>
        <v>2</v>
      </c>
      <c r="K6">
        <f t="shared" si="5"/>
        <v>3</v>
      </c>
      <c r="L6">
        <f t="shared" si="6"/>
        <v>1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1102</v>
      </c>
      <c r="B7" t="s">
        <v>32</v>
      </c>
      <c r="C7">
        <f t="shared" si="0"/>
        <v>15</v>
      </c>
      <c r="D7">
        <f t="shared" si="1"/>
        <v>19</v>
      </c>
      <c r="E7">
        <f t="shared" si="12"/>
        <v>4</v>
      </c>
      <c r="G7" s="6">
        <f t="shared" si="13"/>
        <v>17</v>
      </c>
      <c r="H7">
        <f t="shared" si="2"/>
        <v>3</v>
      </c>
      <c r="I7">
        <f t="shared" si="3"/>
        <v>4</v>
      </c>
      <c r="J7">
        <f t="shared" si="4"/>
        <v>4</v>
      </c>
      <c r="K7">
        <f t="shared" si="5"/>
        <v>5</v>
      </c>
      <c r="L7">
        <f t="shared" si="6"/>
        <v>2</v>
      </c>
      <c r="M7">
        <f t="shared" si="7"/>
        <v>5</v>
      </c>
      <c r="N7">
        <f t="shared" si="8"/>
        <v>4</v>
      </c>
      <c r="O7">
        <f t="shared" si="9"/>
        <v>4</v>
      </c>
      <c r="P7">
        <f t="shared" si="10"/>
        <v>4</v>
      </c>
      <c r="Q7">
        <f t="shared" si="11"/>
        <v>4</v>
      </c>
    </row>
    <row r="8" spans="1:20" x14ac:dyDescent="0.25">
      <c r="A8">
        <v>1092</v>
      </c>
      <c r="B8" t="s">
        <v>33</v>
      </c>
      <c r="C8">
        <f t="shared" si="0"/>
        <v>9</v>
      </c>
      <c r="D8">
        <f t="shared" si="1"/>
        <v>12</v>
      </c>
      <c r="E8">
        <f t="shared" si="12"/>
        <v>3</v>
      </c>
      <c r="G8" s="6">
        <f t="shared" si="13"/>
        <v>10.5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3</v>
      </c>
      <c r="L8">
        <f t="shared" si="6"/>
        <v>1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1081</v>
      </c>
      <c r="B9" t="s">
        <v>34</v>
      </c>
      <c r="C9">
        <f t="shared" si="0"/>
        <v>15</v>
      </c>
      <c r="D9">
        <f t="shared" si="1"/>
        <v>13</v>
      </c>
      <c r="E9">
        <f t="shared" si="12"/>
        <v>2</v>
      </c>
      <c r="G9" s="6">
        <f t="shared" si="13"/>
        <v>14</v>
      </c>
      <c r="H9">
        <f t="shared" si="2"/>
        <v>4</v>
      </c>
      <c r="I9">
        <f t="shared" si="3"/>
        <v>4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2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20" x14ac:dyDescent="0.25">
      <c r="A10">
        <v>1082</v>
      </c>
      <c r="B10" t="s">
        <v>35</v>
      </c>
      <c r="C10">
        <f t="shared" si="0"/>
        <v>12</v>
      </c>
      <c r="D10">
        <f t="shared" si="1"/>
        <v>14</v>
      </c>
      <c r="E10">
        <f t="shared" si="12"/>
        <v>2</v>
      </c>
      <c r="G10" s="6">
        <f t="shared" si="13"/>
        <v>13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2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1072</v>
      </c>
      <c r="B11" t="s">
        <v>36</v>
      </c>
      <c r="C11">
        <f t="shared" si="0"/>
        <v>17</v>
      </c>
      <c r="D11">
        <f t="shared" si="1"/>
        <v>14</v>
      </c>
      <c r="E11">
        <f t="shared" si="12"/>
        <v>3</v>
      </c>
      <c r="G11" s="6">
        <f t="shared" si="13"/>
        <v>15.5</v>
      </c>
      <c r="H11">
        <f t="shared" si="2"/>
        <v>3</v>
      </c>
      <c r="I11">
        <f t="shared" si="3"/>
        <v>4</v>
      </c>
      <c r="J11">
        <f t="shared" si="4"/>
        <v>4</v>
      </c>
      <c r="K11">
        <f t="shared" si="5"/>
        <v>4</v>
      </c>
      <c r="L11">
        <f t="shared" si="6"/>
        <v>3</v>
      </c>
      <c r="M11">
        <f t="shared" si="7"/>
        <v>3</v>
      </c>
      <c r="N11">
        <f t="shared" si="8"/>
        <v>4</v>
      </c>
      <c r="O11">
        <f t="shared" si="9"/>
        <v>4</v>
      </c>
      <c r="P11">
        <f t="shared" si="10"/>
        <v>3</v>
      </c>
      <c r="Q11">
        <f t="shared" si="11"/>
        <v>3</v>
      </c>
    </row>
    <row r="12" spans="1:20" x14ac:dyDescent="0.25">
      <c r="A12">
        <v>1091</v>
      </c>
      <c r="B12" t="s">
        <v>37</v>
      </c>
      <c r="C12">
        <f t="shared" si="0"/>
        <v>8</v>
      </c>
      <c r="D12">
        <f t="shared" si="1"/>
        <v>12</v>
      </c>
      <c r="E12">
        <f t="shared" si="12"/>
        <v>4</v>
      </c>
      <c r="G12" s="6">
        <f t="shared" si="13"/>
        <v>10</v>
      </c>
      <c r="H12">
        <f t="shared" si="2"/>
        <v>2</v>
      </c>
      <c r="I12">
        <f t="shared" si="3"/>
        <v>2</v>
      </c>
      <c r="J12">
        <f t="shared" si="4"/>
        <v>2</v>
      </c>
      <c r="K12">
        <f t="shared" si="5"/>
        <v>3</v>
      </c>
      <c r="L12">
        <f t="shared" si="6"/>
        <v>2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1112</v>
      </c>
      <c r="B13" t="s">
        <v>38</v>
      </c>
      <c r="C13">
        <f t="shared" si="0"/>
        <v>10</v>
      </c>
      <c r="D13">
        <f t="shared" si="1"/>
        <v>13</v>
      </c>
      <c r="E13">
        <f t="shared" si="12"/>
        <v>3</v>
      </c>
      <c r="G13" s="6">
        <f t="shared" si="13"/>
        <v>11.5</v>
      </c>
      <c r="H13">
        <f t="shared" si="2"/>
        <v>3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4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1132</v>
      </c>
      <c r="B14" t="s">
        <v>39</v>
      </c>
      <c r="C14">
        <f t="shared" si="0"/>
        <v>5</v>
      </c>
      <c r="D14">
        <f t="shared" si="1"/>
        <v>14</v>
      </c>
      <c r="E14">
        <f t="shared" si="12"/>
        <v>9</v>
      </c>
      <c r="F14">
        <v>5</v>
      </c>
      <c r="G14" s="6">
        <f t="shared" si="13"/>
        <v>6.5</v>
      </c>
      <c r="H14">
        <f t="shared" si="2"/>
        <v>1</v>
      </c>
      <c r="I14">
        <f t="shared" si="3"/>
        <v>2</v>
      </c>
      <c r="J14">
        <f t="shared" si="4"/>
        <v>3</v>
      </c>
      <c r="K14">
        <f t="shared" si="5"/>
        <v>3</v>
      </c>
      <c r="L14">
        <f t="shared" si="6"/>
        <v>2</v>
      </c>
      <c r="M14">
        <f t="shared" si="7"/>
        <v>3</v>
      </c>
      <c r="N14">
        <f t="shared" si="8"/>
        <v>4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1081</v>
      </c>
      <c r="B15" t="s">
        <v>40</v>
      </c>
      <c r="C15">
        <f t="shared" si="0"/>
        <v>14</v>
      </c>
      <c r="D15">
        <f t="shared" si="1"/>
        <v>15</v>
      </c>
      <c r="E15">
        <f t="shared" si="12"/>
        <v>1</v>
      </c>
      <c r="G15" s="6">
        <f t="shared" si="13"/>
        <v>14.5</v>
      </c>
      <c r="H15">
        <f t="shared" si="2"/>
        <v>3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1121</v>
      </c>
      <c r="B16" t="s">
        <v>41</v>
      </c>
      <c r="C16">
        <f t="shared" si="0"/>
        <v>12</v>
      </c>
      <c r="D16">
        <f t="shared" si="1"/>
        <v>14</v>
      </c>
      <c r="E16">
        <f t="shared" si="12"/>
        <v>2</v>
      </c>
      <c r="G16" s="6">
        <f t="shared" si="13"/>
        <v>13</v>
      </c>
      <c r="H16">
        <f t="shared" si="2"/>
        <v>3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1101</v>
      </c>
      <c r="B17" t="s">
        <v>42</v>
      </c>
      <c r="C17">
        <f t="shared" si="0"/>
        <v>13</v>
      </c>
      <c r="D17">
        <f t="shared" si="1"/>
        <v>16</v>
      </c>
      <c r="E17">
        <f t="shared" si="12"/>
        <v>3</v>
      </c>
      <c r="G17" s="6">
        <f t="shared" si="13"/>
        <v>14.5</v>
      </c>
      <c r="H17">
        <f t="shared" si="2"/>
        <v>3</v>
      </c>
      <c r="I17">
        <f t="shared" si="3"/>
        <v>4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4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1132</v>
      </c>
      <c r="B18" t="s">
        <v>43</v>
      </c>
      <c r="C18">
        <f t="shared" si="0"/>
        <v>5</v>
      </c>
      <c r="D18">
        <f t="shared" si="1"/>
        <v>13</v>
      </c>
      <c r="E18">
        <f t="shared" si="12"/>
        <v>8</v>
      </c>
      <c r="F18">
        <v>12</v>
      </c>
      <c r="G18" s="6">
        <f t="shared" si="13"/>
        <v>11</v>
      </c>
      <c r="H18">
        <f t="shared" si="2"/>
        <v>1</v>
      </c>
      <c r="I18">
        <f t="shared" si="3"/>
        <v>2</v>
      </c>
      <c r="J18">
        <f t="shared" si="4"/>
        <v>2</v>
      </c>
      <c r="K18">
        <f t="shared" si="5"/>
        <v>3</v>
      </c>
      <c r="L18">
        <f t="shared" si="6"/>
        <v>1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1071</v>
      </c>
      <c r="B19" t="s">
        <v>44</v>
      </c>
      <c r="C19">
        <f t="shared" si="0"/>
        <v>17</v>
      </c>
      <c r="D19">
        <f t="shared" si="1"/>
        <v>15</v>
      </c>
      <c r="E19">
        <f t="shared" si="12"/>
        <v>2</v>
      </c>
      <c r="G19" s="6">
        <f t="shared" si="13"/>
        <v>16</v>
      </c>
      <c r="H19">
        <f t="shared" si="2"/>
        <v>4</v>
      </c>
      <c r="I19">
        <f t="shared" si="3"/>
        <v>4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4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1121</v>
      </c>
      <c r="B20" t="s">
        <v>45</v>
      </c>
      <c r="C20">
        <f t="shared" si="0"/>
        <v>17</v>
      </c>
      <c r="D20">
        <f t="shared" si="1"/>
        <v>13</v>
      </c>
      <c r="E20">
        <f t="shared" si="12"/>
        <v>4</v>
      </c>
      <c r="G20" s="6">
        <f t="shared" si="13"/>
        <v>15</v>
      </c>
      <c r="H20">
        <f t="shared" si="2"/>
        <v>4</v>
      </c>
      <c r="I20">
        <f t="shared" si="3"/>
        <v>4</v>
      </c>
      <c r="J20">
        <f t="shared" si="4"/>
        <v>3</v>
      </c>
      <c r="K20">
        <f t="shared" si="5"/>
        <v>4</v>
      </c>
      <c r="L20">
        <f t="shared" si="6"/>
        <v>4</v>
      </c>
      <c r="M20">
        <f t="shared" si="7"/>
        <v>3</v>
      </c>
      <c r="N20">
        <f t="shared" si="8"/>
        <v>3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1072</v>
      </c>
      <c r="B21" t="s">
        <v>46</v>
      </c>
      <c r="C21">
        <f t="shared" si="0"/>
        <v>9</v>
      </c>
      <c r="D21">
        <f t="shared" si="1"/>
        <v>13</v>
      </c>
      <c r="E21">
        <f t="shared" si="12"/>
        <v>4</v>
      </c>
      <c r="G21" s="6">
        <f t="shared" si="13"/>
        <v>11</v>
      </c>
      <c r="H21">
        <f t="shared" si="2"/>
        <v>2</v>
      </c>
      <c r="I21">
        <f t="shared" si="3"/>
        <v>2</v>
      </c>
      <c r="J21">
        <f t="shared" si="4"/>
        <v>2</v>
      </c>
      <c r="K21">
        <f t="shared" si="5"/>
        <v>3</v>
      </c>
      <c r="L21">
        <f t="shared" si="6"/>
        <v>2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1131</v>
      </c>
      <c r="B22" t="s">
        <v>47</v>
      </c>
      <c r="C22">
        <f t="shared" si="0"/>
        <v>12</v>
      </c>
      <c r="D22">
        <f t="shared" si="1"/>
        <v>13</v>
      </c>
      <c r="E22">
        <f t="shared" si="12"/>
        <v>1</v>
      </c>
      <c r="G22" s="6">
        <f t="shared" si="13"/>
        <v>12.5</v>
      </c>
      <c r="H22">
        <f t="shared" si="2"/>
        <v>3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3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1091</v>
      </c>
      <c r="B23" t="s">
        <v>48</v>
      </c>
      <c r="C23">
        <f t="shared" si="0"/>
        <v>12</v>
      </c>
      <c r="D23">
        <f t="shared" si="1"/>
        <v>15</v>
      </c>
      <c r="E23">
        <f t="shared" si="12"/>
        <v>3</v>
      </c>
      <c r="G23" s="6">
        <f t="shared" si="13"/>
        <v>13.5</v>
      </c>
      <c r="H23">
        <f t="shared" si="2"/>
        <v>3</v>
      </c>
      <c r="I23">
        <f t="shared" si="3"/>
        <v>3</v>
      </c>
      <c r="J23">
        <f t="shared" si="4"/>
        <v>3</v>
      </c>
      <c r="K23">
        <f t="shared" si="5"/>
        <v>4</v>
      </c>
      <c r="L23">
        <f t="shared" si="6"/>
        <v>3</v>
      </c>
      <c r="M23">
        <f t="shared" si="7"/>
        <v>3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1112</v>
      </c>
      <c r="B24" t="s">
        <v>49</v>
      </c>
      <c r="C24">
        <f t="shared" si="0"/>
        <v>13</v>
      </c>
      <c r="D24">
        <f t="shared" si="1"/>
        <v>18</v>
      </c>
      <c r="E24">
        <f t="shared" si="12"/>
        <v>5</v>
      </c>
      <c r="G24" s="6">
        <f t="shared" si="13"/>
        <v>15.5</v>
      </c>
      <c r="H24">
        <f t="shared" si="2"/>
        <v>3</v>
      </c>
      <c r="I24">
        <f t="shared" si="3"/>
        <v>3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4</v>
      </c>
      <c r="N24">
        <f t="shared" si="8"/>
        <v>4</v>
      </c>
      <c r="O24">
        <f t="shared" si="9"/>
        <v>4</v>
      </c>
      <c r="P24">
        <f t="shared" si="10"/>
        <v>4</v>
      </c>
      <c r="Q24">
        <f t="shared" si="11"/>
        <v>4</v>
      </c>
    </row>
    <row r="25" spans="1:17" x14ac:dyDescent="0.25">
      <c r="A25">
        <v>1122</v>
      </c>
      <c r="B25" t="s">
        <v>50</v>
      </c>
      <c r="C25">
        <f t="shared" si="0"/>
        <v>11</v>
      </c>
      <c r="D25">
        <f t="shared" si="1"/>
        <v>15</v>
      </c>
      <c r="E25">
        <f t="shared" si="12"/>
        <v>4</v>
      </c>
      <c r="G25" s="6">
        <f t="shared" si="13"/>
        <v>13</v>
      </c>
      <c r="H25">
        <f t="shared" si="2"/>
        <v>2</v>
      </c>
      <c r="I25">
        <f t="shared" si="3"/>
        <v>4</v>
      </c>
      <c r="J25">
        <f t="shared" si="4"/>
        <v>3</v>
      </c>
      <c r="K25">
        <f t="shared" si="5"/>
        <v>3</v>
      </c>
      <c r="L25">
        <f t="shared" si="6"/>
        <v>2</v>
      </c>
      <c r="M25">
        <f t="shared" si="7"/>
        <v>3</v>
      </c>
      <c r="N25">
        <f t="shared" si="8"/>
        <v>4</v>
      </c>
      <c r="O25">
        <f t="shared" si="9"/>
        <v>4</v>
      </c>
      <c r="P25">
        <f t="shared" si="10"/>
        <v>3</v>
      </c>
      <c r="Q25">
        <f t="shared" si="11"/>
        <v>3</v>
      </c>
    </row>
    <row r="26" spans="1:17" x14ac:dyDescent="0.25">
      <c r="A26">
        <v>1071</v>
      </c>
      <c r="B26" t="s">
        <v>51</v>
      </c>
      <c r="C26">
        <f t="shared" si="0"/>
        <v>13</v>
      </c>
      <c r="D26">
        <f t="shared" si="1"/>
        <v>15</v>
      </c>
      <c r="E26">
        <f t="shared" si="12"/>
        <v>2</v>
      </c>
      <c r="G26" s="6">
        <f t="shared" si="13"/>
        <v>14</v>
      </c>
      <c r="H26">
        <f t="shared" si="2"/>
        <v>3</v>
      </c>
      <c r="I26">
        <f t="shared" si="3"/>
        <v>2</v>
      </c>
      <c r="J26">
        <f t="shared" si="4"/>
        <v>3</v>
      </c>
      <c r="K26">
        <f t="shared" si="5"/>
        <v>3</v>
      </c>
      <c r="L26">
        <f t="shared" si="6"/>
        <v>2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1082</v>
      </c>
      <c r="B27" t="s">
        <v>52</v>
      </c>
      <c r="C27">
        <f t="shared" si="0"/>
        <v>7</v>
      </c>
      <c r="D27">
        <f t="shared" si="1"/>
        <v>16</v>
      </c>
      <c r="E27">
        <f t="shared" ref="E27:E39" si="14">ABS(C27-D27)</f>
        <v>9</v>
      </c>
      <c r="F27">
        <v>15</v>
      </c>
      <c r="G27" s="6">
        <f t="shared" ref="G27:G39" si="15">IF(F27&gt;0,((C27+D27)*0.5+F27*2)/3,(C27+D27)/2)</f>
        <v>13.833333333333334</v>
      </c>
      <c r="H27">
        <f t="shared" si="2"/>
        <v>2</v>
      </c>
      <c r="I27">
        <f t="shared" si="3"/>
        <v>3</v>
      </c>
      <c r="J27">
        <f t="shared" si="4"/>
        <v>2</v>
      </c>
      <c r="K27">
        <f t="shared" si="5"/>
        <v>3</v>
      </c>
      <c r="L27">
        <f t="shared" si="6"/>
        <v>2</v>
      </c>
      <c r="M27">
        <f t="shared" si="7"/>
        <v>4</v>
      </c>
      <c r="N27">
        <f t="shared" si="8"/>
        <v>4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1101</v>
      </c>
      <c r="B28" t="s">
        <v>53</v>
      </c>
      <c r="C28">
        <f t="shared" si="0"/>
        <v>20</v>
      </c>
      <c r="D28">
        <f t="shared" si="1"/>
        <v>15</v>
      </c>
      <c r="E28">
        <f t="shared" si="14"/>
        <v>5</v>
      </c>
      <c r="G28" s="6">
        <f t="shared" si="15"/>
        <v>17.5</v>
      </c>
      <c r="H28">
        <f t="shared" si="2"/>
        <v>4</v>
      </c>
      <c r="I28">
        <f t="shared" si="3"/>
        <v>4</v>
      </c>
      <c r="J28">
        <f t="shared" si="4"/>
        <v>4</v>
      </c>
      <c r="K28">
        <f t="shared" si="5"/>
        <v>5</v>
      </c>
      <c r="L28">
        <f t="shared" si="6"/>
        <v>4</v>
      </c>
      <c r="M28">
        <f t="shared" si="7"/>
        <v>4</v>
      </c>
      <c r="N28">
        <f t="shared" si="8"/>
        <v>4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1091</v>
      </c>
      <c r="B29" t="s">
        <v>54</v>
      </c>
      <c r="C29">
        <f t="shared" si="0"/>
        <v>22</v>
      </c>
      <c r="D29">
        <f t="shared" si="1"/>
        <v>15</v>
      </c>
      <c r="E29">
        <f t="shared" si="14"/>
        <v>7</v>
      </c>
      <c r="G29" s="6">
        <f t="shared" si="15"/>
        <v>18.5</v>
      </c>
      <c r="H29">
        <f t="shared" si="2"/>
        <v>4</v>
      </c>
      <c r="I29">
        <f t="shared" si="3"/>
        <v>4</v>
      </c>
      <c r="J29">
        <f t="shared" si="4"/>
        <v>4</v>
      </c>
      <c r="K29">
        <f t="shared" si="5"/>
        <v>5</v>
      </c>
      <c r="L29">
        <f t="shared" si="6"/>
        <v>4</v>
      </c>
      <c r="M29">
        <f t="shared" si="7"/>
        <v>3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1092</v>
      </c>
      <c r="B30" t="s">
        <v>55</v>
      </c>
      <c r="C30">
        <f t="shared" si="0"/>
        <v>14</v>
      </c>
      <c r="D30">
        <f t="shared" si="1"/>
        <v>16</v>
      </c>
      <c r="E30">
        <f t="shared" si="14"/>
        <v>2</v>
      </c>
      <c r="G30" s="6">
        <f t="shared" si="15"/>
        <v>15</v>
      </c>
      <c r="H30">
        <f t="shared" si="2"/>
        <v>3</v>
      </c>
      <c r="I30">
        <f t="shared" si="3"/>
        <v>4</v>
      </c>
      <c r="J30">
        <f t="shared" si="4"/>
        <v>3</v>
      </c>
      <c r="K30">
        <f t="shared" si="5"/>
        <v>4</v>
      </c>
      <c r="L30">
        <f t="shared" si="6"/>
        <v>2</v>
      </c>
      <c r="M30">
        <f t="shared" si="7"/>
        <v>4</v>
      </c>
      <c r="N30">
        <f t="shared" si="8"/>
        <v>4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1072</v>
      </c>
      <c r="B31" t="s">
        <v>56</v>
      </c>
      <c r="C31">
        <f t="shared" si="0"/>
        <v>13</v>
      </c>
      <c r="D31">
        <f t="shared" si="1"/>
        <v>13</v>
      </c>
      <c r="E31">
        <f t="shared" si="14"/>
        <v>0</v>
      </c>
      <c r="G31" s="6">
        <f t="shared" si="15"/>
        <v>13</v>
      </c>
      <c r="H31">
        <f t="shared" si="2"/>
        <v>3</v>
      </c>
      <c r="I31">
        <f t="shared" si="3"/>
        <v>4</v>
      </c>
      <c r="J31">
        <f t="shared" si="4"/>
        <v>3</v>
      </c>
      <c r="K31">
        <f t="shared" si="5"/>
        <v>4</v>
      </c>
      <c r="L31">
        <f t="shared" si="6"/>
        <v>2</v>
      </c>
      <c r="M31">
        <f t="shared" si="7"/>
        <v>3</v>
      </c>
      <c r="N31">
        <f t="shared" si="8"/>
        <v>3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1071</v>
      </c>
      <c r="B32" t="s">
        <v>57</v>
      </c>
      <c r="C32">
        <f t="shared" si="0"/>
        <v>16</v>
      </c>
      <c r="D32">
        <f t="shared" si="1"/>
        <v>13</v>
      </c>
      <c r="E32">
        <f t="shared" si="14"/>
        <v>3</v>
      </c>
      <c r="G32" s="6">
        <f t="shared" si="15"/>
        <v>14.5</v>
      </c>
      <c r="H32">
        <f t="shared" si="2"/>
        <v>3</v>
      </c>
      <c r="I32">
        <f t="shared" si="3"/>
        <v>4</v>
      </c>
      <c r="J32">
        <f t="shared" si="4"/>
        <v>3</v>
      </c>
      <c r="K32">
        <f t="shared" si="5"/>
        <v>4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1081</v>
      </c>
      <c r="B33" t="s">
        <v>58</v>
      </c>
      <c r="C33">
        <f t="shared" si="0"/>
        <v>13</v>
      </c>
      <c r="D33">
        <f t="shared" si="1"/>
        <v>11</v>
      </c>
      <c r="E33">
        <f t="shared" si="14"/>
        <v>2</v>
      </c>
      <c r="G33" s="6">
        <f t="shared" si="15"/>
        <v>12</v>
      </c>
      <c r="H33">
        <f t="shared" si="2"/>
        <v>3</v>
      </c>
      <c r="I33">
        <f t="shared" si="3"/>
        <v>3</v>
      </c>
      <c r="J33">
        <f t="shared" si="4"/>
        <v>3</v>
      </c>
      <c r="K33">
        <f t="shared" si="5"/>
        <v>4</v>
      </c>
      <c r="L33">
        <f t="shared" si="6"/>
        <v>2</v>
      </c>
      <c r="M33">
        <f t="shared" si="7"/>
        <v>2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1082</v>
      </c>
      <c r="B34" t="s">
        <v>59</v>
      </c>
      <c r="C34">
        <f t="shared" si="0"/>
        <v>0</v>
      </c>
      <c r="D34">
        <f t="shared" si="1"/>
        <v>0</v>
      </c>
      <c r="E34">
        <f t="shared" si="14"/>
        <v>0</v>
      </c>
      <c r="G34" s="6">
        <f t="shared" si="15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0</v>
      </c>
      <c r="Q34">
        <f t="shared" si="11"/>
        <v>0</v>
      </c>
    </row>
    <row r="35" spans="1:17" x14ac:dyDescent="0.25">
      <c r="A35">
        <v>1071</v>
      </c>
      <c r="B35" t="s">
        <v>60</v>
      </c>
      <c r="C35">
        <f t="shared" si="0"/>
        <v>24</v>
      </c>
      <c r="D35">
        <f t="shared" si="1"/>
        <v>16</v>
      </c>
      <c r="E35">
        <f t="shared" si="14"/>
        <v>8</v>
      </c>
      <c r="F35">
        <v>18</v>
      </c>
      <c r="G35" s="6">
        <f t="shared" si="15"/>
        <v>18.666666666666668</v>
      </c>
      <c r="H35">
        <f t="shared" si="2"/>
        <v>5</v>
      </c>
      <c r="I35">
        <f t="shared" si="3"/>
        <v>5</v>
      </c>
      <c r="J35">
        <f t="shared" si="4"/>
        <v>5</v>
      </c>
      <c r="K35">
        <f t="shared" si="5"/>
        <v>5</v>
      </c>
      <c r="L35">
        <f t="shared" si="6"/>
        <v>5</v>
      </c>
      <c r="M35">
        <f t="shared" si="7"/>
        <v>4</v>
      </c>
      <c r="N35">
        <f t="shared" si="8"/>
        <v>4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1131</v>
      </c>
      <c r="B36" t="s">
        <v>61</v>
      </c>
      <c r="C36">
        <f t="shared" si="0"/>
        <v>10</v>
      </c>
      <c r="D36">
        <f t="shared" si="1"/>
        <v>16</v>
      </c>
      <c r="E36">
        <f t="shared" si="14"/>
        <v>6</v>
      </c>
      <c r="G36" s="6">
        <f t="shared" si="15"/>
        <v>13</v>
      </c>
      <c r="H36">
        <f t="shared" si="2"/>
        <v>3</v>
      </c>
      <c r="I36">
        <f t="shared" si="3"/>
        <v>3</v>
      </c>
      <c r="J36">
        <f t="shared" si="4"/>
        <v>3</v>
      </c>
      <c r="K36">
        <f t="shared" si="5"/>
        <v>3</v>
      </c>
      <c r="L36">
        <f t="shared" si="6"/>
        <v>2</v>
      </c>
      <c r="M36">
        <f t="shared" si="7"/>
        <v>4</v>
      </c>
      <c r="N36">
        <f t="shared" si="8"/>
        <v>4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1111</v>
      </c>
      <c r="B37" t="s">
        <v>62</v>
      </c>
      <c r="C37">
        <f t="shared" si="0"/>
        <v>13</v>
      </c>
      <c r="D37">
        <f t="shared" si="1"/>
        <v>15</v>
      </c>
      <c r="E37">
        <f t="shared" si="14"/>
        <v>2</v>
      </c>
      <c r="G37" s="6">
        <f t="shared" si="15"/>
        <v>14</v>
      </c>
      <c r="H37">
        <f t="shared" si="2"/>
        <v>3</v>
      </c>
      <c r="I37">
        <f t="shared" si="3"/>
        <v>3</v>
      </c>
      <c r="J37">
        <f t="shared" si="4"/>
        <v>3</v>
      </c>
      <c r="K37">
        <f t="shared" si="5"/>
        <v>4</v>
      </c>
      <c r="L37">
        <f t="shared" si="6"/>
        <v>3</v>
      </c>
      <c r="M37">
        <f t="shared" si="7"/>
        <v>3</v>
      </c>
      <c r="N37">
        <f t="shared" si="8"/>
        <v>4</v>
      </c>
      <c r="O37">
        <f t="shared" si="9"/>
        <v>3</v>
      </c>
      <c r="P37">
        <f t="shared" si="10"/>
        <v>3</v>
      </c>
      <c r="Q37">
        <f t="shared" si="11"/>
        <v>3</v>
      </c>
    </row>
    <row r="38" spans="1:17" x14ac:dyDescent="0.25">
      <c r="A38">
        <v>1102</v>
      </c>
      <c r="B38" t="s">
        <v>63</v>
      </c>
      <c r="C38">
        <f t="shared" si="0"/>
        <v>0</v>
      </c>
      <c r="D38">
        <f t="shared" si="1"/>
        <v>21</v>
      </c>
      <c r="E38">
        <f t="shared" si="14"/>
        <v>21</v>
      </c>
      <c r="F38">
        <v>16</v>
      </c>
      <c r="G38" s="6">
        <f t="shared" si="15"/>
        <v>14.166666666666666</v>
      </c>
      <c r="H38">
        <f t="shared" si="2"/>
        <v>0</v>
      </c>
      <c r="I38">
        <f t="shared" si="3"/>
        <v>4</v>
      </c>
      <c r="J38">
        <f t="shared" si="4"/>
        <v>4</v>
      </c>
      <c r="K38">
        <f t="shared" si="5"/>
        <v>4</v>
      </c>
      <c r="L38">
        <f t="shared" si="6"/>
        <v>1</v>
      </c>
      <c r="M38">
        <f t="shared" si="7"/>
        <v>5</v>
      </c>
      <c r="N38">
        <f t="shared" si="8"/>
        <v>5</v>
      </c>
      <c r="O38">
        <f t="shared" si="9"/>
        <v>4</v>
      </c>
      <c r="P38">
        <f t="shared" si="10"/>
        <v>4</v>
      </c>
      <c r="Q38">
        <f t="shared" si="11"/>
        <v>4</v>
      </c>
    </row>
    <row r="39" spans="1:17" x14ac:dyDescent="0.25">
      <c r="A39">
        <v>1102</v>
      </c>
      <c r="B39" t="s">
        <v>64</v>
      </c>
      <c r="C39">
        <f t="shared" si="0"/>
        <v>3</v>
      </c>
      <c r="D39">
        <f t="shared" si="1"/>
        <v>9</v>
      </c>
      <c r="E39">
        <f t="shared" si="14"/>
        <v>6</v>
      </c>
      <c r="G39" s="6">
        <f t="shared" si="15"/>
        <v>6</v>
      </c>
      <c r="H39">
        <f t="shared" si="2"/>
        <v>1</v>
      </c>
      <c r="I39">
        <f t="shared" si="3"/>
        <v>0</v>
      </c>
      <c r="J39">
        <f t="shared" si="4"/>
        <v>1</v>
      </c>
      <c r="K39">
        <f t="shared" si="5"/>
        <v>2</v>
      </c>
      <c r="L39">
        <f t="shared" si="6"/>
        <v>0</v>
      </c>
      <c r="M39">
        <f t="shared" si="7"/>
        <v>3</v>
      </c>
      <c r="N39">
        <f t="shared" si="8"/>
        <v>1</v>
      </c>
      <c r="O39">
        <f t="shared" si="9"/>
        <v>3</v>
      </c>
      <c r="P39">
        <f t="shared" si="10"/>
        <v>2</v>
      </c>
      <c r="Q39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9"/>
  <sheetViews>
    <sheetView zoomScale="85" zoomScaleNormal="85" workbookViewId="0">
      <pane ySplit="1" topLeftCell="A17" activePane="bottomLeft" state="frozen"/>
      <selection pane="bottomLeft" activeCell="A2" sqref="A2:A39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</row>
    <row r="3" spans="1:8" x14ac:dyDescent="0.25">
      <c r="A3" s="10" t="s">
        <v>28</v>
      </c>
      <c r="B3">
        <v>34</v>
      </c>
      <c r="C3" s="10">
        <v>17</v>
      </c>
      <c r="D3" s="10">
        <v>3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32</v>
      </c>
      <c r="C4" s="10">
        <v>17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36</v>
      </c>
      <c r="C5" s="10">
        <v>18</v>
      </c>
      <c r="D5" s="10">
        <v>4</v>
      </c>
      <c r="E5" s="10">
        <v>3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14</v>
      </c>
      <c r="C6" s="10">
        <v>6</v>
      </c>
      <c r="D6" s="10">
        <v>1</v>
      </c>
      <c r="E6" s="10">
        <v>1</v>
      </c>
      <c r="F6" s="10">
        <v>2</v>
      </c>
      <c r="G6" s="10">
        <v>3</v>
      </c>
      <c r="H6" s="10">
        <v>1</v>
      </c>
    </row>
    <row r="7" spans="1:8" x14ac:dyDescent="0.25">
      <c r="A7" s="10" t="s">
        <v>32</v>
      </c>
      <c r="B7">
        <v>33</v>
      </c>
      <c r="C7" s="10">
        <v>15</v>
      </c>
      <c r="D7" s="10">
        <v>3</v>
      </c>
      <c r="E7" s="10">
        <v>4</v>
      </c>
      <c r="F7" s="10">
        <v>4</v>
      </c>
      <c r="G7" s="10">
        <v>5</v>
      </c>
      <c r="H7" s="10">
        <v>2</v>
      </c>
    </row>
    <row r="8" spans="1:8" x14ac:dyDescent="0.25">
      <c r="A8" s="10" t="s">
        <v>33</v>
      </c>
      <c r="B8">
        <v>19</v>
      </c>
      <c r="C8" s="10">
        <v>9</v>
      </c>
      <c r="D8" s="10">
        <v>2</v>
      </c>
      <c r="E8" s="10">
        <v>2</v>
      </c>
      <c r="F8" s="10">
        <v>2</v>
      </c>
      <c r="G8" s="10">
        <v>3</v>
      </c>
      <c r="H8" s="10">
        <v>1</v>
      </c>
    </row>
    <row r="9" spans="1:8" x14ac:dyDescent="0.25">
      <c r="A9" s="10" t="s">
        <v>34</v>
      </c>
      <c r="B9">
        <v>33</v>
      </c>
      <c r="C9" s="10">
        <v>15</v>
      </c>
      <c r="D9" s="10">
        <v>4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26</v>
      </c>
      <c r="C10" s="10">
        <v>12</v>
      </c>
      <c r="D10" s="10">
        <v>3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35</v>
      </c>
      <c r="C11" s="10">
        <v>17</v>
      </c>
      <c r="D11" s="10">
        <v>3</v>
      </c>
      <c r="E11" s="10">
        <v>4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19</v>
      </c>
      <c r="C12" s="10">
        <v>8</v>
      </c>
      <c r="D12" s="10">
        <v>2</v>
      </c>
      <c r="E12" s="10">
        <v>2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27</v>
      </c>
      <c r="C13" s="10">
        <v>10</v>
      </c>
      <c r="D13" s="10">
        <v>3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16</v>
      </c>
      <c r="C14" s="10">
        <v>5</v>
      </c>
      <c r="D14" s="10">
        <v>1</v>
      </c>
      <c r="E14" s="10">
        <v>2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31</v>
      </c>
      <c r="C15" s="10">
        <v>14</v>
      </c>
      <c r="D15" s="10">
        <v>3</v>
      </c>
      <c r="E15" s="10">
        <v>4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29</v>
      </c>
      <c r="C16" s="10">
        <v>12</v>
      </c>
      <c r="D16" s="10">
        <v>3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30</v>
      </c>
      <c r="C17" s="10">
        <v>13</v>
      </c>
      <c r="D17" s="10">
        <v>3</v>
      </c>
      <c r="E17" s="10">
        <v>4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14</v>
      </c>
      <c r="C18" s="10">
        <v>5</v>
      </c>
      <c r="D18" s="10">
        <v>1</v>
      </c>
      <c r="E18" s="10">
        <v>2</v>
      </c>
      <c r="F18" s="10">
        <v>2</v>
      </c>
      <c r="G18" s="10">
        <v>3</v>
      </c>
      <c r="H18" s="10">
        <v>1</v>
      </c>
    </row>
    <row r="19" spans="1:8" x14ac:dyDescent="0.25">
      <c r="A19" s="10" t="s">
        <v>44</v>
      </c>
      <c r="B19">
        <v>35</v>
      </c>
      <c r="C19" s="10">
        <v>17</v>
      </c>
      <c r="D19" s="10">
        <v>4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36</v>
      </c>
      <c r="C20" s="10">
        <v>17</v>
      </c>
      <c r="D20" s="10">
        <v>4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20</v>
      </c>
      <c r="C21" s="10">
        <v>9</v>
      </c>
      <c r="D21" s="10">
        <v>2</v>
      </c>
      <c r="E21" s="10">
        <v>2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27</v>
      </c>
      <c r="C22" s="10">
        <v>12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28</v>
      </c>
      <c r="C23" s="10">
        <v>12</v>
      </c>
      <c r="D23" s="10">
        <v>3</v>
      </c>
      <c r="E23" s="10">
        <v>3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29</v>
      </c>
      <c r="C24" s="10">
        <v>13</v>
      </c>
      <c r="D24" s="10">
        <v>3</v>
      </c>
      <c r="E24" s="10">
        <v>3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25</v>
      </c>
      <c r="C25" s="10">
        <v>11</v>
      </c>
      <c r="D25" s="10">
        <v>2</v>
      </c>
      <c r="E25" s="10">
        <v>4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26</v>
      </c>
      <c r="C26" s="10">
        <v>13</v>
      </c>
      <c r="D26" s="10">
        <v>3</v>
      </c>
      <c r="E26" s="10">
        <v>2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19</v>
      </c>
      <c r="C27" s="10">
        <v>7</v>
      </c>
      <c r="D27" s="10">
        <v>2</v>
      </c>
      <c r="E27" s="10">
        <v>3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41</v>
      </c>
      <c r="C28" s="10">
        <v>20</v>
      </c>
      <c r="D28" s="10">
        <v>4</v>
      </c>
      <c r="E28" s="10">
        <v>4</v>
      </c>
      <c r="F28" s="10">
        <v>4</v>
      </c>
      <c r="G28" s="10">
        <v>5</v>
      </c>
      <c r="H28" s="10">
        <v>4</v>
      </c>
    </row>
    <row r="29" spans="1:8" x14ac:dyDescent="0.25">
      <c r="A29" s="10" t="s">
        <v>54</v>
      </c>
      <c r="B29">
        <v>43</v>
      </c>
      <c r="C29" s="10">
        <v>22</v>
      </c>
      <c r="D29" s="10">
        <v>4</v>
      </c>
      <c r="E29" s="10">
        <v>4</v>
      </c>
      <c r="F29" s="10">
        <v>4</v>
      </c>
      <c r="G29" s="10">
        <v>5</v>
      </c>
      <c r="H29" s="10">
        <v>4</v>
      </c>
    </row>
    <row r="30" spans="1:8" x14ac:dyDescent="0.25">
      <c r="A30" s="10" t="s">
        <v>55</v>
      </c>
      <c r="B30">
        <v>30</v>
      </c>
      <c r="C30" s="10">
        <v>14</v>
      </c>
      <c r="D30" s="10">
        <v>3</v>
      </c>
      <c r="E30" s="10">
        <v>4</v>
      </c>
      <c r="F30" s="10">
        <v>3</v>
      </c>
      <c r="G30" s="10">
        <v>4</v>
      </c>
      <c r="H30" s="10">
        <v>2</v>
      </c>
    </row>
    <row r="31" spans="1:8" x14ac:dyDescent="0.25">
      <c r="A31" s="10" t="s">
        <v>56</v>
      </c>
      <c r="B31">
        <v>29</v>
      </c>
      <c r="C31" s="10">
        <v>13</v>
      </c>
      <c r="D31" s="10">
        <v>3</v>
      </c>
      <c r="E31" s="10">
        <v>4</v>
      </c>
      <c r="F31" s="10">
        <v>3</v>
      </c>
      <c r="G31" s="10">
        <v>4</v>
      </c>
      <c r="H31" s="10">
        <v>2</v>
      </c>
    </row>
    <row r="32" spans="1:8" x14ac:dyDescent="0.25">
      <c r="A32" s="10" t="s">
        <v>57</v>
      </c>
      <c r="B32">
        <v>33</v>
      </c>
      <c r="C32" s="10">
        <v>16</v>
      </c>
      <c r="D32" s="10">
        <v>3</v>
      </c>
      <c r="E32" s="10">
        <v>4</v>
      </c>
      <c r="F32" s="10">
        <v>3</v>
      </c>
      <c r="G32" s="10">
        <v>4</v>
      </c>
      <c r="H32" s="10">
        <v>3</v>
      </c>
    </row>
    <row r="33" spans="1:8" x14ac:dyDescent="0.25">
      <c r="A33" s="10" t="s">
        <v>58</v>
      </c>
      <c r="B33">
        <v>28</v>
      </c>
      <c r="C33" s="10">
        <v>13</v>
      </c>
      <c r="D33" s="10">
        <v>3</v>
      </c>
      <c r="E33" s="10">
        <v>3</v>
      </c>
      <c r="F33" s="10">
        <v>3</v>
      </c>
      <c r="G33" s="10">
        <v>4</v>
      </c>
      <c r="H33" s="10">
        <v>2</v>
      </c>
    </row>
    <row r="34" spans="1:8" x14ac:dyDescent="0.25">
      <c r="A34" s="10" t="s">
        <v>59</v>
      </c>
      <c r="B34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</row>
    <row r="35" spans="1:8" x14ac:dyDescent="0.25">
      <c r="A35" s="10" t="s">
        <v>60</v>
      </c>
      <c r="B35">
        <v>49</v>
      </c>
      <c r="C35" s="10">
        <v>24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</row>
    <row r="36" spans="1:8" x14ac:dyDescent="0.25">
      <c r="A36" s="10" t="s">
        <v>61</v>
      </c>
      <c r="B36">
        <v>24</v>
      </c>
      <c r="C36" s="10">
        <v>10</v>
      </c>
      <c r="D36" s="10">
        <v>3</v>
      </c>
      <c r="E36" s="10">
        <v>3</v>
      </c>
      <c r="F36" s="10">
        <v>3</v>
      </c>
      <c r="G36" s="10">
        <v>3</v>
      </c>
      <c r="H36" s="10">
        <v>2</v>
      </c>
    </row>
    <row r="37" spans="1:8" x14ac:dyDescent="0.25">
      <c r="A37" s="10" t="s">
        <v>62</v>
      </c>
      <c r="B37">
        <v>29</v>
      </c>
      <c r="C37" s="10">
        <v>13</v>
      </c>
      <c r="D37" s="10">
        <v>3</v>
      </c>
      <c r="E37" s="10">
        <v>3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13</v>
      </c>
      <c r="C38" s="10">
        <v>0</v>
      </c>
      <c r="D38" s="10">
        <v>0</v>
      </c>
      <c r="E38" s="10">
        <v>4</v>
      </c>
      <c r="F38" s="10">
        <v>4</v>
      </c>
      <c r="G38" s="10">
        <v>4</v>
      </c>
      <c r="H38" s="10">
        <v>1</v>
      </c>
    </row>
    <row r="39" spans="1:8" x14ac:dyDescent="0.25">
      <c r="A39" s="10" t="s">
        <v>64</v>
      </c>
      <c r="B39">
        <v>7</v>
      </c>
      <c r="C39" s="10">
        <v>3</v>
      </c>
      <c r="D39" s="10">
        <v>1</v>
      </c>
      <c r="E39" s="10">
        <v>0</v>
      </c>
      <c r="F39" s="10">
        <v>1</v>
      </c>
      <c r="G39" s="10">
        <v>2</v>
      </c>
      <c r="H39" s="10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0"/>
  <sheetViews>
    <sheetView zoomScale="85" zoomScaleNormal="85" workbookViewId="0">
      <pane ySplit="1" topLeftCell="A2" activePane="bottomLeft" state="frozen"/>
      <selection pane="bottomLeft" activeCell="A2" sqref="A2:H40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24</v>
      </c>
      <c r="C2" s="10">
        <v>10</v>
      </c>
      <c r="D2" s="10">
        <v>2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29</v>
      </c>
      <c r="C3" s="10">
        <v>13</v>
      </c>
      <c r="D3" s="10">
        <v>3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32</v>
      </c>
      <c r="C4" s="10">
        <v>15</v>
      </c>
      <c r="D4" s="10">
        <v>4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30</v>
      </c>
      <c r="C5" s="10">
        <v>14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30</v>
      </c>
      <c r="C6" s="10">
        <v>14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65</v>
      </c>
      <c r="B7">
        <v>28</v>
      </c>
      <c r="C7" s="10">
        <v>13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32</v>
      </c>
      <c r="B8">
        <v>40</v>
      </c>
      <c r="C8" s="10">
        <v>19</v>
      </c>
      <c r="D8" s="10">
        <v>5</v>
      </c>
      <c r="E8" s="10">
        <v>4</v>
      </c>
      <c r="F8" s="10">
        <v>4</v>
      </c>
      <c r="G8" s="10">
        <v>4</v>
      </c>
      <c r="H8" s="10">
        <v>4</v>
      </c>
    </row>
    <row r="9" spans="1:8" x14ac:dyDescent="0.25">
      <c r="A9" s="10" t="s">
        <v>33</v>
      </c>
      <c r="B9">
        <v>27</v>
      </c>
      <c r="C9" s="10">
        <v>12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34</v>
      </c>
      <c r="B10">
        <v>27</v>
      </c>
      <c r="C10" s="10">
        <v>13</v>
      </c>
      <c r="D10" s="10">
        <v>2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35</v>
      </c>
      <c r="B11">
        <v>30</v>
      </c>
      <c r="C11" s="10">
        <v>14</v>
      </c>
      <c r="D11" s="10">
        <v>3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36</v>
      </c>
      <c r="B12">
        <v>31</v>
      </c>
      <c r="C12" s="10">
        <v>14</v>
      </c>
      <c r="D12" s="10">
        <v>3</v>
      </c>
      <c r="E12" s="10">
        <v>4</v>
      </c>
      <c r="F12" s="10">
        <v>4</v>
      </c>
      <c r="G12" s="10">
        <v>3</v>
      </c>
      <c r="H12" s="10">
        <v>3</v>
      </c>
    </row>
    <row r="13" spans="1:8" x14ac:dyDescent="0.25">
      <c r="A13" s="10" t="s">
        <v>37</v>
      </c>
      <c r="B13">
        <v>27</v>
      </c>
      <c r="C13" s="10">
        <v>12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38</v>
      </c>
      <c r="B14">
        <v>29</v>
      </c>
      <c r="C14" s="10">
        <v>13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39</v>
      </c>
      <c r="B15">
        <v>30</v>
      </c>
      <c r="C15" s="10">
        <v>14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40</v>
      </c>
      <c r="B16">
        <v>32</v>
      </c>
      <c r="C16" s="10">
        <v>15</v>
      </c>
      <c r="D16" s="10">
        <v>4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41</v>
      </c>
      <c r="B17">
        <v>30</v>
      </c>
      <c r="C17" s="10">
        <v>14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42</v>
      </c>
      <c r="B18">
        <v>33</v>
      </c>
      <c r="C18" s="10">
        <v>16</v>
      </c>
      <c r="D18" s="10">
        <v>4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43</v>
      </c>
      <c r="B19">
        <v>28</v>
      </c>
      <c r="C19" s="10">
        <v>13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44</v>
      </c>
      <c r="B20">
        <v>31</v>
      </c>
      <c r="C20" s="10">
        <v>15</v>
      </c>
      <c r="D20" s="10">
        <v>4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45</v>
      </c>
      <c r="B21">
        <v>28</v>
      </c>
      <c r="C21" s="10">
        <v>13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46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47</v>
      </c>
      <c r="B23">
        <v>28</v>
      </c>
      <c r="C23" s="10">
        <v>13</v>
      </c>
      <c r="D23" s="10">
        <v>3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48</v>
      </c>
      <c r="B24">
        <v>31</v>
      </c>
      <c r="C24" s="10">
        <v>15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49</v>
      </c>
      <c r="B25">
        <v>38</v>
      </c>
      <c r="C25" s="10">
        <v>18</v>
      </c>
      <c r="D25" s="10">
        <v>4</v>
      </c>
      <c r="E25" s="10">
        <v>4</v>
      </c>
      <c r="F25" s="10">
        <v>4</v>
      </c>
      <c r="G25" s="10">
        <v>4</v>
      </c>
      <c r="H25" s="10">
        <v>4</v>
      </c>
    </row>
    <row r="26" spans="1:8" x14ac:dyDescent="0.25">
      <c r="A26" s="10" t="s">
        <v>50</v>
      </c>
      <c r="B26">
        <v>32</v>
      </c>
      <c r="C26" s="10">
        <v>15</v>
      </c>
      <c r="D26" s="10">
        <v>3</v>
      </c>
      <c r="E26" s="10">
        <v>4</v>
      </c>
      <c r="F26" s="10">
        <v>4</v>
      </c>
      <c r="G26" s="10">
        <v>3</v>
      </c>
      <c r="H26" s="10">
        <v>3</v>
      </c>
    </row>
    <row r="27" spans="1:8" x14ac:dyDescent="0.25">
      <c r="A27" s="10" t="s">
        <v>51</v>
      </c>
      <c r="B27">
        <v>31</v>
      </c>
      <c r="C27" s="10">
        <v>15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52</v>
      </c>
      <c r="B28">
        <v>33</v>
      </c>
      <c r="C28" s="10">
        <v>16</v>
      </c>
      <c r="D28" s="10">
        <v>4</v>
      </c>
      <c r="E28" s="10">
        <v>4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53</v>
      </c>
      <c r="B29">
        <v>32</v>
      </c>
      <c r="C29" s="10">
        <v>15</v>
      </c>
      <c r="D29" s="10">
        <v>4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54</v>
      </c>
      <c r="B30">
        <v>31</v>
      </c>
      <c r="C30" s="10">
        <v>15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55</v>
      </c>
      <c r="B31">
        <v>33</v>
      </c>
      <c r="C31" s="10">
        <v>16</v>
      </c>
      <c r="D31" s="10">
        <v>4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56</v>
      </c>
      <c r="B32">
        <v>28</v>
      </c>
      <c r="C32" s="10">
        <v>13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57</v>
      </c>
      <c r="B33">
        <v>28</v>
      </c>
      <c r="C33" s="10">
        <v>13</v>
      </c>
      <c r="D33" s="10">
        <v>3</v>
      </c>
      <c r="E33" s="10">
        <v>3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58</v>
      </c>
      <c r="B34">
        <v>25</v>
      </c>
      <c r="C34" s="10">
        <v>11</v>
      </c>
      <c r="D34" s="10">
        <v>2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59</v>
      </c>
      <c r="B35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</row>
    <row r="36" spans="1:8" x14ac:dyDescent="0.25">
      <c r="A36" s="10" t="s">
        <v>60</v>
      </c>
      <c r="B36">
        <v>33</v>
      </c>
      <c r="C36" s="10">
        <v>16</v>
      </c>
      <c r="D36" s="10">
        <v>4</v>
      </c>
      <c r="E36" s="10">
        <v>4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61</v>
      </c>
      <c r="B37">
        <v>33</v>
      </c>
      <c r="C37" s="10">
        <v>16</v>
      </c>
      <c r="D37" s="10">
        <v>4</v>
      </c>
      <c r="E37" s="10">
        <v>4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62</v>
      </c>
      <c r="B38">
        <v>31</v>
      </c>
      <c r="C38" s="10">
        <v>15</v>
      </c>
      <c r="D38" s="10">
        <v>3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63</v>
      </c>
      <c r="B39">
        <v>43</v>
      </c>
      <c r="C39" s="10">
        <v>21</v>
      </c>
      <c r="D39" s="10">
        <v>5</v>
      </c>
      <c r="E39" s="10">
        <v>5</v>
      </c>
      <c r="F39" s="10">
        <v>4</v>
      </c>
      <c r="G39" s="10">
        <v>4</v>
      </c>
      <c r="H39" s="10">
        <v>4</v>
      </c>
    </row>
    <row r="40" spans="1:8" x14ac:dyDescent="0.25">
      <c r="A40" s="10" t="s">
        <v>64</v>
      </c>
      <c r="B40">
        <v>20</v>
      </c>
      <c r="C40" s="10">
        <v>9</v>
      </c>
      <c r="D40" s="10">
        <v>3</v>
      </c>
      <c r="E40" s="10">
        <v>1</v>
      </c>
      <c r="F40" s="10">
        <v>3</v>
      </c>
      <c r="G40" s="10">
        <v>2</v>
      </c>
      <c r="H40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C13D-3D0C-4B48-9D3B-E559E6ED8431}">
  <dimension ref="A1:H39"/>
  <sheetViews>
    <sheetView topLeftCell="A2" workbookViewId="0">
      <selection activeCell="A2" sqref="A2:H3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</row>
    <row r="3" spans="1:8" x14ac:dyDescent="0.25">
      <c r="A3" s="10" t="s">
        <v>28</v>
      </c>
      <c r="B3">
        <v>34</v>
      </c>
      <c r="C3" s="10">
        <v>17</v>
      </c>
      <c r="D3" s="10">
        <v>3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32</v>
      </c>
      <c r="C4" s="10">
        <v>17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36</v>
      </c>
      <c r="C5" s="10">
        <v>18</v>
      </c>
      <c r="D5" s="10">
        <v>4</v>
      </c>
      <c r="E5" s="10">
        <v>3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14</v>
      </c>
      <c r="C6" s="10">
        <v>6</v>
      </c>
      <c r="D6" s="10">
        <v>1</v>
      </c>
      <c r="E6" s="10">
        <v>1</v>
      </c>
      <c r="F6" s="10">
        <v>2</v>
      </c>
      <c r="G6" s="10">
        <v>3</v>
      </c>
      <c r="H6" s="10">
        <v>1</v>
      </c>
    </row>
    <row r="7" spans="1:8" x14ac:dyDescent="0.25">
      <c r="A7" s="10" t="s">
        <v>32</v>
      </c>
      <c r="B7">
        <v>33</v>
      </c>
      <c r="C7" s="10">
        <v>15</v>
      </c>
      <c r="D7" s="10">
        <v>3</v>
      </c>
      <c r="E7" s="10">
        <v>4</v>
      </c>
      <c r="F7" s="10">
        <v>4</v>
      </c>
      <c r="G7" s="10">
        <v>5</v>
      </c>
      <c r="H7" s="10">
        <v>2</v>
      </c>
    </row>
    <row r="8" spans="1:8" x14ac:dyDescent="0.25">
      <c r="A8" s="10" t="s">
        <v>33</v>
      </c>
      <c r="B8">
        <v>19</v>
      </c>
      <c r="C8" s="10">
        <v>9</v>
      </c>
      <c r="D8" s="10">
        <v>2</v>
      </c>
      <c r="E8" s="10">
        <v>2</v>
      </c>
      <c r="F8" s="10">
        <v>2</v>
      </c>
      <c r="G8" s="10">
        <v>3</v>
      </c>
      <c r="H8" s="10">
        <v>1</v>
      </c>
    </row>
    <row r="9" spans="1:8" x14ac:dyDescent="0.25">
      <c r="A9" s="10" t="s">
        <v>34</v>
      </c>
      <c r="B9">
        <v>33</v>
      </c>
      <c r="C9" s="10">
        <v>15</v>
      </c>
      <c r="D9" s="10">
        <v>4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26</v>
      </c>
      <c r="C10" s="10">
        <v>12</v>
      </c>
      <c r="D10" s="10">
        <v>3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35</v>
      </c>
      <c r="C11" s="10">
        <v>17</v>
      </c>
      <c r="D11" s="10">
        <v>3</v>
      </c>
      <c r="E11" s="10">
        <v>4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19</v>
      </c>
      <c r="C12" s="10">
        <v>8</v>
      </c>
      <c r="D12" s="10">
        <v>2</v>
      </c>
      <c r="E12" s="10">
        <v>2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27</v>
      </c>
      <c r="C13" s="10">
        <v>10</v>
      </c>
      <c r="D13" s="10">
        <v>3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16</v>
      </c>
      <c r="C14" s="10">
        <v>5</v>
      </c>
      <c r="D14" s="10">
        <v>1</v>
      </c>
      <c r="E14" s="10">
        <v>2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31</v>
      </c>
      <c r="C15" s="10">
        <v>14</v>
      </c>
      <c r="D15" s="10">
        <v>3</v>
      </c>
      <c r="E15" s="10">
        <v>4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29</v>
      </c>
      <c r="C16" s="10">
        <v>12</v>
      </c>
      <c r="D16" s="10">
        <v>3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30</v>
      </c>
      <c r="C17" s="10">
        <v>13</v>
      </c>
      <c r="D17" s="10">
        <v>3</v>
      </c>
      <c r="E17" s="10">
        <v>4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14</v>
      </c>
      <c r="C18" s="10">
        <v>5</v>
      </c>
      <c r="D18" s="10">
        <v>1</v>
      </c>
      <c r="E18" s="10">
        <v>2</v>
      </c>
      <c r="F18" s="10">
        <v>2</v>
      </c>
      <c r="G18" s="10">
        <v>3</v>
      </c>
      <c r="H18" s="10">
        <v>1</v>
      </c>
    </row>
    <row r="19" spans="1:8" x14ac:dyDescent="0.25">
      <c r="A19" s="10" t="s">
        <v>44</v>
      </c>
      <c r="B19">
        <v>35</v>
      </c>
      <c r="C19" s="10">
        <v>17</v>
      </c>
      <c r="D19" s="10">
        <v>4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36</v>
      </c>
      <c r="C20" s="10">
        <v>17</v>
      </c>
      <c r="D20" s="10">
        <v>4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20</v>
      </c>
      <c r="C21" s="10">
        <v>9</v>
      </c>
      <c r="D21" s="10">
        <v>2</v>
      </c>
      <c r="E21" s="10">
        <v>2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27</v>
      </c>
      <c r="C22" s="10">
        <v>12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28</v>
      </c>
      <c r="C23" s="10">
        <v>12</v>
      </c>
      <c r="D23" s="10">
        <v>3</v>
      </c>
      <c r="E23" s="10">
        <v>3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29</v>
      </c>
      <c r="C24" s="10">
        <v>13</v>
      </c>
      <c r="D24" s="10">
        <v>3</v>
      </c>
      <c r="E24" s="10">
        <v>3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25</v>
      </c>
      <c r="C25" s="10">
        <v>11</v>
      </c>
      <c r="D25" s="10">
        <v>2</v>
      </c>
      <c r="E25" s="10">
        <v>4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26</v>
      </c>
      <c r="C26" s="10">
        <v>13</v>
      </c>
      <c r="D26" s="10">
        <v>3</v>
      </c>
      <c r="E26" s="10">
        <v>2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19</v>
      </c>
      <c r="C27" s="10">
        <v>7</v>
      </c>
      <c r="D27" s="10">
        <v>2</v>
      </c>
      <c r="E27" s="10">
        <v>3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41</v>
      </c>
      <c r="C28" s="10">
        <v>20</v>
      </c>
      <c r="D28" s="10">
        <v>4</v>
      </c>
      <c r="E28" s="10">
        <v>4</v>
      </c>
      <c r="F28" s="10">
        <v>4</v>
      </c>
      <c r="G28" s="10">
        <v>5</v>
      </c>
      <c r="H28" s="10">
        <v>4</v>
      </c>
    </row>
    <row r="29" spans="1:8" x14ac:dyDescent="0.25">
      <c r="A29" s="10" t="s">
        <v>54</v>
      </c>
      <c r="B29">
        <v>43</v>
      </c>
      <c r="C29" s="10">
        <v>22</v>
      </c>
      <c r="D29" s="10">
        <v>4</v>
      </c>
      <c r="E29" s="10">
        <v>4</v>
      </c>
      <c r="F29" s="10">
        <v>4</v>
      </c>
      <c r="G29" s="10">
        <v>5</v>
      </c>
      <c r="H29" s="10">
        <v>4</v>
      </c>
    </row>
    <row r="30" spans="1:8" x14ac:dyDescent="0.25">
      <c r="A30" s="10" t="s">
        <v>55</v>
      </c>
      <c r="B30">
        <v>30</v>
      </c>
      <c r="C30" s="10">
        <v>14</v>
      </c>
      <c r="D30" s="10">
        <v>3</v>
      </c>
      <c r="E30" s="10">
        <v>4</v>
      </c>
      <c r="F30" s="10">
        <v>3</v>
      </c>
      <c r="G30" s="10">
        <v>4</v>
      </c>
      <c r="H30" s="10">
        <v>2</v>
      </c>
    </row>
    <row r="31" spans="1:8" x14ac:dyDescent="0.25">
      <c r="A31" s="10" t="s">
        <v>56</v>
      </c>
      <c r="B31">
        <v>29</v>
      </c>
      <c r="C31" s="10">
        <v>13</v>
      </c>
      <c r="D31" s="10">
        <v>3</v>
      </c>
      <c r="E31" s="10">
        <v>4</v>
      </c>
      <c r="F31" s="10">
        <v>3</v>
      </c>
      <c r="G31" s="10">
        <v>4</v>
      </c>
      <c r="H31" s="10">
        <v>2</v>
      </c>
    </row>
    <row r="32" spans="1:8" x14ac:dyDescent="0.25">
      <c r="A32" s="10" t="s">
        <v>57</v>
      </c>
      <c r="B32">
        <v>33</v>
      </c>
      <c r="C32" s="10">
        <v>16</v>
      </c>
      <c r="D32" s="10">
        <v>3</v>
      </c>
      <c r="E32" s="10">
        <v>4</v>
      </c>
      <c r="F32" s="10">
        <v>3</v>
      </c>
      <c r="G32" s="10">
        <v>4</v>
      </c>
      <c r="H32" s="10">
        <v>3</v>
      </c>
    </row>
    <row r="33" spans="1:8" x14ac:dyDescent="0.25">
      <c r="A33" s="10" t="s">
        <v>58</v>
      </c>
      <c r="B33">
        <v>28</v>
      </c>
      <c r="C33" s="10">
        <v>13</v>
      </c>
      <c r="D33" s="10">
        <v>3</v>
      </c>
      <c r="E33" s="10">
        <v>3</v>
      </c>
      <c r="F33" s="10">
        <v>3</v>
      </c>
      <c r="G33" s="10">
        <v>4</v>
      </c>
      <c r="H33" s="10">
        <v>2</v>
      </c>
    </row>
    <row r="34" spans="1:8" x14ac:dyDescent="0.25">
      <c r="A34" s="10" t="s">
        <v>59</v>
      </c>
      <c r="B34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</row>
    <row r="35" spans="1:8" x14ac:dyDescent="0.25">
      <c r="A35" s="10" t="s">
        <v>60</v>
      </c>
      <c r="B35">
        <v>49</v>
      </c>
      <c r="C35" s="10">
        <v>24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</row>
    <row r="36" spans="1:8" x14ac:dyDescent="0.25">
      <c r="A36" s="10" t="s">
        <v>61</v>
      </c>
      <c r="B36">
        <v>24</v>
      </c>
      <c r="C36" s="10">
        <v>10</v>
      </c>
      <c r="D36" s="10">
        <v>3</v>
      </c>
      <c r="E36" s="10">
        <v>3</v>
      </c>
      <c r="F36" s="10">
        <v>3</v>
      </c>
      <c r="G36" s="10">
        <v>3</v>
      </c>
      <c r="H36" s="10">
        <v>2</v>
      </c>
    </row>
    <row r="37" spans="1:8" x14ac:dyDescent="0.25">
      <c r="A37" s="10" t="s">
        <v>62</v>
      </c>
      <c r="B37">
        <v>29</v>
      </c>
      <c r="C37" s="10">
        <v>13</v>
      </c>
      <c r="D37" s="10">
        <v>3</v>
      </c>
      <c r="E37" s="10">
        <v>3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13</v>
      </c>
      <c r="C38" s="10">
        <v>0</v>
      </c>
      <c r="D38" s="10">
        <v>0</v>
      </c>
      <c r="E38" s="10">
        <v>4</v>
      </c>
      <c r="F38" s="10">
        <v>4</v>
      </c>
      <c r="G38" s="10">
        <v>4</v>
      </c>
      <c r="H38" s="10">
        <v>1</v>
      </c>
    </row>
    <row r="39" spans="1:8" x14ac:dyDescent="0.25">
      <c r="A39" s="10" t="s">
        <v>64</v>
      </c>
      <c r="B39">
        <v>7</v>
      </c>
      <c r="C39" s="10">
        <v>3</v>
      </c>
      <c r="D39" s="10">
        <v>1</v>
      </c>
      <c r="E39" s="10">
        <v>0</v>
      </c>
      <c r="F39" s="10">
        <v>1</v>
      </c>
      <c r="G39" s="10">
        <v>2</v>
      </c>
      <c r="H39" s="10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C5B2-0A3E-490B-B11E-9386DCB043AF}">
  <dimension ref="A1:H40"/>
  <sheetViews>
    <sheetView topLeftCell="A2" workbookViewId="0">
      <selection activeCell="A2" sqref="A2:H4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24</v>
      </c>
      <c r="C2" s="10">
        <v>10</v>
      </c>
      <c r="D2" s="10">
        <v>2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29</v>
      </c>
      <c r="C3" s="10">
        <v>13</v>
      </c>
      <c r="D3" s="10">
        <v>3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32</v>
      </c>
      <c r="C4" s="10">
        <v>15</v>
      </c>
      <c r="D4" s="10">
        <v>4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30</v>
      </c>
      <c r="C5" s="10">
        <v>14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30</v>
      </c>
      <c r="C6" s="10">
        <v>14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65</v>
      </c>
      <c r="B7">
        <v>28</v>
      </c>
      <c r="C7" s="10">
        <v>13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32</v>
      </c>
      <c r="B8">
        <v>40</v>
      </c>
      <c r="C8" s="10">
        <v>19</v>
      </c>
      <c r="D8" s="10">
        <v>5</v>
      </c>
      <c r="E8" s="10">
        <v>4</v>
      </c>
      <c r="F8" s="10">
        <v>4</v>
      </c>
      <c r="G8" s="10">
        <v>4</v>
      </c>
      <c r="H8" s="10">
        <v>4</v>
      </c>
    </row>
    <row r="9" spans="1:8" x14ac:dyDescent="0.25">
      <c r="A9" s="10" t="s">
        <v>33</v>
      </c>
      <c r="B9">
        <v>27</v>
      </c>
      <c r="C9" s="10">
        <v>12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34</v>
      </c>
      <c r="B10">
        <v>27</v>
      </c>
      <c r="C10" s="10">
        <v>13</v>
      </c>
      <c r="D10" s="10">
        <v>2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35</v>
      </c>
      <c r="B11">
        <v>30</v>
      </c>
      <c r="C11" s="10">
        <v>14</v>
      </c>
      <c r="D11" s="10">
        <v>3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36</v>
      </c>
      <c r="B12">
        <v>31</v>
      </c>
      <c r="C12" s="10">
        <v>14</v>
      </c>
      <c r="D12" s="10">
        <v>3</v>
      </c>
      <c r="E12" s="10">
        <v>4</v>
      </c>
      <c r="F12" s="10">
        <v>4</v>
      </c>
      <c r="G12" s="10">
        <v>3</v>
      </c>
      <c r="H12" s="10">
        <v>3</v>
      </c>
    </row>
    <row r="13" spans="1:8" x14ac:dyDescent="0.25">
      <c r="A13" s="10" t="s">
        <v>37</v>
      </c>
      <c r="B13">
        <v>27</v>
      </c>
      <c r="C13" s="10">
        <v>12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38</v>
      </c>
      <c r="B14">
        <v>29</v>
      </c>
      <c r="C14" s="10">
        <v>13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39</v>
      </c>
      <c r="B15">
        <v>30</v>
      </c>
      <c r="C15" s="10">
        <v>14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40</v>
      </c>
      <c r="B16">
        <v>32</v>
      </c>
      <c r="C16" s="10">
        <v>15</v>
      </c>
      <c r="D16" s="10">
        <v>4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41</v>
      </c>
      <c r="B17">
        <v>30</v>
      </c>
      <c r="C17" s="10">
        <v>14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42</v>
      </c>
      <c r="B18">
        <v>33</v>
      </c>
      <c r="C18" s="10">
        <v>16</v>
      </c>
      <c r="D18" s="10">
        <v>4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43</v>
      </c>
      <c r="B19">
        <v>28</v>
      </c>
      <c r="C19" s="10">
        <v>13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44</v>
      </c>
      <c r="B20">
        <v>31</v>
      </c>
      <c r="C20" s="10">
        <v>15</v>
      </c>
      <c r="D20" s="10">
        <v>4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45</v>
      </c>
      <c r="B21">
        <v>28</v>
      </c>
      <c r="C21" s="10">
        <v>13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46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47</v>
      </c>
      <c r="B23">
        <v>28</v>
      </c>
      <c r="C23" s="10">
        <v>13</v>
      </c>
      <c r="D23" s="10">
        <v>3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48</v>
      </c>
      <c r="B24">
        <v>31</v>
      </c>
      <c r="C24" s="10">
        <v>15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49</v>
      </c>
      <c r="B25">
        <v>38</v>
      </c>
      <c r="C25" s="10">
        <v>18</v>
      </c>
      <c r="D25" s="10">
        <v>4</v>
      </c>
      <c r="E25" s="10">
        <v>4</v>
      </c>
      <c r="F25" s="10">
        <v>4</v>
      </c>
      <c r="G25" s="10">
        <v>4</v>
      </c>
      <c r="H25" s="10">
        <v>4</v>
      </c>
    </row>
    <row r="26" spans="1:8" x14ac:dyDescent="0.25">
      <c r="A26" s="10" t="s">
        <v>50</v>
      </c>
      <c r="B26">
        <v>32</v>
      </c>
      <c r="C26" s="10">
        <v>15</v>
      </c>
      <c r="D26" s="10">
        <v>3</v>
      </c>
      <c r="E26" s="10">
        <v>4</v>
      </c>
      <c r="F26" s="10">
        <v>4</v>
      </c>
      <c r="G26" s="10">
        <v>3</v>
      </c>
      <c r="H26" s="10">
        <v>3</v>
      </c>
    </row>
    <row r="27" spans="1:8" x14ac:dyDescent="0.25">
      <c r="A27" s="10" t="s">
        <v>51</v>
      </c>
      <c r="B27">
        <v>31</v>
      </c>
      <c r="C27" s="10">
        <v>15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52</v>
      </c>
      <c r="B28">
        <v>33</v>
      </c>
      <c r="C28" s="10">
        <v>16</v>
      </c>
      <c r="D28" s="10">
        <v>4</v>
      </c>
      <c r="E28" s="10">
        <v>4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53</v>
      </c>
      <c r="B29">
        <v>32</v>
      </c>
      <c r="C29" s="10">
        <v>15</v>
      </c>
      <c r="D29" s="10">
        <v>4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54</v>
      </c>
      <c r="B30">
        <v>31</v>
      </c>
      <c r="C30" s="10">
        <v>15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55</v>
      </c>
      <c r="B31">
        <v>33</v>
      </c>
      <c r="C31" s="10">
        <v>16</v>
      </c>
      <c r="D31" s="10">
        <v>4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56</v>
      </c>
      <c r="B32">
        <v>28</v>
      </c>
      <c r="C32" s="10">
        <v>13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57</v>
      </c>
      <c r="B33">
        <v>28</v>
      </c>
      <c r="C33" s="10">
        <v>13</v>
      </c>
      <c r="D33" s="10">
        <v>3</v>
      </c>
      <c r="E33" s="10">
        <v>3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58</v>
      </c>
      <c r="B34">
        <v>25</v>
      </c>
      <c r="C34" s="10">
        <v>11</v>
      </c>
      <c r="D34" s="10">
        <v>2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59</v>
      </c>
      <c r="B35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</row>
    <row r="36" spans="1:8" x14ac:dyDescent="0.25">
      <c r="A36" s="10" t="s">
        <v>60</v>
      </c>
      <c r="B36">
        <v>33</v>
      </c>
      <c r="C36" s="10">
        <v>16</v>
      </c>
      <c r="D36" s="10">
        <v>4</v>
      </c>
      <c r="E36" s="10">
        <v>4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61</v>
      </c>
      <c r="B37">
        <v>33</v>
      </c>
      <c r="C37" s="10">
        <v>16</v>
      </c>
      <c r="D37" s="10">
        <v>4</v>
      </c>
      <c r="E37" s="10">
        <v>4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62</v>
      </c>
      <c r="B38">
        <v>31</v>
      </c>
      <c r="C38" s="10">
        <v>15</v>
      </c>
      <c r="D38" s="10">
        <v>3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63</v>
      </c>
      <c r="B39">
        <v>43</v>
      </c>
      <c r="C39" s="10">
        <v>21</v>
      </c>
      <c r="D39" s="10">
        <v>5</v>
      </c>
      <c r="E39" s="10">
        <v>5</v>
      </c>
      <c r="F39" s="10">
        <v>4</v>
      </c>
      <c r="G39" s="10">
        <v>4</v>
      </c>
      <c r="H39" s="10">
        <v>4</v>
      </c>
    </row>
    <row r="40" spans="1:8" x14ac:dyDescent="0.25">
      <c r="A40" s="10" t="s">
        <v>64</v>
      </c>
      <c r="B40">
        <v>20</v>
      </c>
      <c r="C40" s="10">
        <v>9</v>
      </c>
      <c r="D40" s="10">
        <v>3</v>
      </c>
      <c r="E40" s="10">
        <v>1</v>
      </c>
      <c r="F40" s="10">
        <v>3</v>
      </c>
      <c r="G40" s="10">
        <v>2</v>
      </c>
      <c r="H40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G K d d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Y p 1 1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G K d d W b 9 o C T b i A Q A A W A 8 A A B M A H A B G b 3 J t d W x h c y 9 T Z W N 0 a W 9 u M S 5 t I K I Y A C i g F A A A A A A A A A A A A A A A A A A A A A A A A A A A A O 3 W 0 U v b Q B g A 8 P d A / 4 c j e 2 k h h q T r + r C R p 2 a D P U w Y d k 9 m D 1 0 9 X W h y J 7 m r K O K D i L V W C h u b j q 1 S 9 M W 1 K B 0 b Z d 0 m 8 6 / p H e l / s Z N g a 8 B Q i m L 3 k L w k + S 6 X 7 z t + + Y 4 Q W K Q 2 R m A u O O t P J I m 8 L X h w A T y Q B w f f W b 3 n t / d Z t T L D G x e s U + 2 f b 8 r A A A 6 k C Q m I o 3 9 R 4 X / e i U i O r K g m L p Z d i G j y m e 1 A N Y c R F T c k K Z u P r V c E e s R 6 Y Z e g Z U J S o n j Z Y o d 7 7 N t p / + 8 h P 9 j h + 7 / 4 h y / 8 4 8 9 B o + J X d 3 j r s 9 8 6 t 2 7 O r 9 J V K q e U e R M 6 t m t T 6 B m y I i s g h 5 2 y i 4 i R U c B T V M Q L N l o y s o 8 0 T V f A y z K m c I 6 u O d A Y X a q z G M H X K S V Y B + v 9 8 D s 1 3 u g O j p u s u S c W l C + 8 E Q / l v Q I i i 9 h z g 9 f n 1 5 Y h S Q a L V t b X 5 S C q i / R U j A A K V + m G A q 7 i a R F / j m g 2 o 1 7 O u z b w M G J C J h T f S C U k G 9 1 Y X 6 Q S q + 0 O G t t + 7 W x K S s P 8 s V J Y S U t r e v h 7 b n 5 i m 7 u 8 9 3 5 y q d y V l A l d P I F U k N m K L i V G G 4 N 2 i / a 6 a 7 S 4 0 y b u N J B M p 6 Y P F 3 d b F J y u Z f 6 X L T K y l B h t D N o U t 8 j I U m I 0 g Z a Q E i G 2 8 K 7 k t 3 + z + h b f / n p / P 4 4 j t o h S Y r a x b L z a 5 S c d V j m a P t u w l J h N s P 0 D U E s B A i 0 A F A A C A A g A G K d d W U m + M O m m A A A A 9 g A A A B I A A A A A A A A A A A A A A A A A A A A A A E N v b m Z p Z y 9 Q Y W N r Y W d l L n h t b F B L A Q I t A B Q A A g A I A B i n X V l T c j g s m w A A A O E A A A A T A A A A A A A A A A A A A A A A A P I A A A B b Q 2 9 u d G V u d F 9 U e X B l c 1 0 u e G 1 s U E s B A i 0 A F A A C A A g A G K d d W b 9 o C T b i A Q A A W A 8 A A B M A A A A A A A A A A A A A A A A A 2 g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F g A A A A A A A C q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T A x J U U 5 J T k 2 J U I x J U U 1 J T h E J U I 3 J U U 4 J U E 5 J T k 1 J U U 1 J T g 4 J T g 2 L S V F O C V B O S V C O S V F N S U 4 R C U 4 M y V F N i U 4 N S V B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4 N m N m M z Q 2 L W F h M m U t N D h l Z i 1 i M z k 5 L T d m O W M 2 Y T d h Y j R i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E w M e m W s e W N t + i p l e W I h l / o q b n l j Y P m h a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l U M T I 6 N T Y 6 M D g u N D U w M T g 4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M e m W s e W N t + i p l e W I h i 3 o q b n l j Y P m h a c v Q X V 0 b 1 J l b W 9 2 Z W R D b 2 x 1 b W 5 z M S 5 7 Q 2 9 s d W 1 u M S w w f S Z x d W 9 0 O y w m c X V v d D t T Z W N 0 a W 9 u M S 8 w M T A x 6 Z a x 5 Y 2 3 6 K m V 5 Y i G L e i p u e W N g + a F p y 9 B d X R v U m V t b 3 Z l Z E N v b H V t b n M x L n t D b 2 x 1 b W 4 y L D F 9 J n F 1 b 3 Q 7 L C Z x d W 9 0 O 1 N l Y 3 R p b 2 4 x L z A x M D H p l r H l j b f o q Z X l i I Y t 6 K m 5 5 Y 2 D 5 o W n L 0 F 1 d G 9 S Z W 1 v d m V k Q 2 9 s d W 1 u c z E u e 0 N v b H V t b j M s M n 0 m c X V v d D s s J n F 1 b 3 Q 7 U 2 V j d G l v b j E v M D E w M e m W s e W N t + i p l e W I h i 3 o q b n l j Y P m h a c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x 6 Z a x 5 Y 2 3 6 K m V 5 Y i G L e i p u e W N g + a F p y 9 B d X R v U m V t b 3 Z l Z E N v b H V t b n M x L n t D b 2 x 1 b W 4 x L D B 9 J n F 1 b 3 Q 7 L C Z x d W 9 0 O 1 N l Y 3 R p b 2 4 x L z A x M D H p l r H l j b f o q Z X l i I Y t 6 K m 5 5 Y 2 D 5 o W n L 0 F 1 d G 9 S Z W 1 v d m V k Q 2 9 s d W 1 u c z E u e 0 N v b H V t b j I s M X 0 m c X V v d D s s J n F 1 b 3 Q 7 U 2 V j d G l v b j E v M D E w M e m W s e W N t + i p l e W I h i 3 o q b n l j Y P m h a c v Q X V 0 b 1 J l b W 9 2 Z W R D b 2 x 1 b W 5 z M S 5 7 Q 2 9 s d W 1 u M y w y f S Z x d W 9 0 O y w m c X V v d D t T Z W N 0 a W 9 u M S 8 w M T A x 6 Z a x 5 Y 2 3 6 K m V 5 Y i G L e i p u e W N g + a F p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A x J U U 5 J T k 2 J U I x J U U 1 J T h E J U I 3 J U U 4 J U E 5 J T k 1 J U U 1 J T g 4 J T g 2 L S V F O C V B O S V C O S V F N S U 4 R C U 4 M y V F N i U 4 N S V B N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x J U U 5 J T k 2 J U I x J U U 1 J T h E J U I 3 J U U 4 J U E 5 J T k 1 J U U 1 J T g 4 J T g 2 L S V F O C V B O S V C O S V F N S U 4 R C U 4 M y V F N i U 4 N S V B N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x J U U 5 J T k 2 J U I x J U U 1 J T h E J U I 3 J U U 4 J U E 5 J T k 1 J U U 1 J T g 4 J T g 2 L S V F N i U 4 O C V C N C V F N i V B N i V B R S V F N S U 4 N i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M D l i Y 2 V i L T d k N G Y t N G F l N C 0 4 M T Q 1 L W M 2 M z c 3 O D I w Z G V h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E w M e m W s e W N t + i p l e W I h l / m i L T m p q 7 l h q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l U M T I 6 N T Y 6 N D g u M T k x O D g 3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M e m W s e W N t + i p l e W I h i 3 m i L T m p q 7 l h q A v Q X V 0 b 1 J l b W 9 2 Z W R D b 2 x 1 b W 5 z M S 5 7 Q 2 9 s d W 1 u M S w w f S Z x d W 9 0 O y w m c X V v d D t T Z W N 0 a W 9 u M S 8 w M T A x 6 Z a x 5 Y 2 3 6 K m V 5 Y i G L e a I t O a m r u W G o C 9 B d X R v U m V t b 3 Z l Z E N v b H V t b n M x L n t D b 2 x 1 b W 4 y L D F 9 J n F 1 b 3 Q 7 L C Z x d W 9 0 O 1 N l Y 3 R p b 2 4 x L z A x M D H p l r H l j b f o q Z X l i I Y t 5 o i 0 5 q a u 5 Y a g L 0 F 1 d G 9 S Z W 1 v d m V k Q 2 9 s d W 1 u c z E u e 0 N v b H V t b j M s M n 0 m c X V v d D s s J n F 1 b 3 Q 7 U 2 V j d G l v b j E v M D E w M e m W s e W N t + i p l e W I h i 3 m i L T m p q 7 l h q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x 6 Z a x 5 Y 2 3 6 K m V 5 Y i G L e a I t O a m r u W G o C 9 B d X R v U m V t b 3 Z l Z E N v b H V t b n M x L n t D b 2 x 1 b W 4 x L D B 9 J n F 1 b 3 Q 7 L C Z x d W 9 0 O 1 N l Y 3 R p b 2 4 x L z A x M D H p l r H l j b f o q Z X l i I Y t 5 o i 0 5 q a u 5 Y a g L 0 F 1 d G 9 S Z W 1 v d m V k Q 2 9 s d W 1 u c z E u e 0 N v b H V t b j I s M X 0 m c X V v d D s s J n F 1 b 3 Q 7 U 2 V j d G l v b j E v M D E w M e m W s e W N t + i p l e W I h i 3 m i L T m p q 7 l h q A v Q X V 0 b 1 J l b W 9 2 Z W R D b 2 x 1 b W 5 z M S 5 7 Q 2 9 s d W 1 u M y w y f S Z x d W 9 0 O y w m c X V v d D t T Z W N 0 a W 9 u M S 8 w M T A x 6 Z a x 5 Y 2 3 6 K m V 5 Y i G L e a I t O a m r u W G o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A x J U U 5 J T k 2 J U I x J U U 1 J T h E J U I 3 J U U 4 J U E 5 J T k 1 J U U 1 J T g 4 J T g 2 L S V F N i U 4 O C V C N C V F N i V B N i V B R S V F N S U 4 N i V B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x J U U 5 J T k 2 J U I x J U U 1 J T h E J U I 3 J U U 4 J U E 5 J T k 1 J U U 1 J T g 4 J T g 2 L S V F N i U 4 O C V C N C V F N i V B N i V B R S V F N S U 4 N i V B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t T 2 m X p I X U K 0 Y C + Y l W S g d Q A A A A A C A A A A A A A Q Z g A A A A E A A C A A A A D Y z A s C c X k n C a y 3 K m l q k + i t 5 W D w z 6 y 9 l H s 4 o i x Z W b J J C Q A A A A A O g A A A A A I A A C A A A A A 7 k 6 G t 1 F 5 q 3 S z E B 9 5 / l U f 4 R u f h s G 3 z I 0 e q q A W C Z E o N p V A A A A B I g t U E o L h k i a P u c X s D P N R 8 H q 4 i H 0 G s Q H w k y g b h o K A C L I q p Y t 2 r c 9 W M P q / 5 2 6 S A r 2 U b w L f Q b c I 7 C a s W D Q + l Q H N 9 u s 8 4 m V F B i z m P e f 5 3 O Y P I 7 U A A A A A G a f F X b + G j g H P T 9 Y 5 m a b H 9 N M f b w y T F B 6 e j h p / c q k i h C 6 a H 1 P o s X B D c 8 5 k F T T 8 b 9 L 8 7 j Q L J B p e 9 f u 4 k 6 O c / K v 9 3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0101閱卷評分-詹千慧</vt:lpstr>
      <vt:lpstr>0101閱卷評分-戴榮冠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2024-10-29T13:59:39Z</dcterms:modified>
</cp:coreProperties>
</file>