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AI閱卷\覆閱完成暨卷號新增\覆閱完成1029-2024.10.29－21：48\"/>
    </mc:Choice>
  </mc:AlternateContent>
  <xr:revisionPtr revIDLastSave="0" documentId="13_ncr:1_{0EEAB822-1CD8-473D-B461-E6A61EA83B6B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304閱卷評分-詹千慧" sheetId="10" r:id="rId4"/>
    <sheet name="0304閱卷評分-戴榮冠" sheetId="11" r:id="rId5"/>
  </sheets>
  <definedNames>
    <definedName name="外部資料_1" localSheetId="2" hidden="1">'閱卷評分-Teacher2'!$A$1:$D$23</definedName>
    <definedName name="外部資料_2" localSheetId="3" hidden="1">'0304閱卷評分-詹千慧'!$A$1:$D$23</definedName>
    <definedName name="外部資料_2" localSheetId="1" hidden="1">'閱卷評分-Teacher1'!$A$1:$D$23</definedName>
    <definedName name="外部資料_3" localSheetId="4" hidden="1">'0304閱卷評分-戴榮冠'!$A$1:$D$23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  <c r="E20" i="1" l="1"/>
  <c r="E4" i="1"/>
  <c r="G17" i="1"/>
  <c r="E14" i="1"/>
  <c r="G21" i="1"/>
  <c r="E8" i="1"/>
  <c r="G20" i="1"/>
  <c r="E19" i="1"/>
  <c r="G11" i="1"/>
  <c r="G4" i="1"/>
  <c r="G9" i="1"/>
  <c r="G8" i="1"/>
  <c r="E6" i="1"/>
  <c r="E16" i="1"/>
  <c r="G18" i="1"/>
  <c r="E13" i="1"/>
  <c r="E12" i="1"/>
  <c r="E5" i="1"/>
  <c r="E15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2" i="1"/>
  <c r="G3" i="1"/>
  <c r="G16" i="1"/>
  <c r="G13" i="1"/>
  <c r="G10" i="1"/>
  <c r="G2" i="1"/>
  <c r="G23" i="1"/>
  <c r="G15" i="1"/>
  <c r="G7" i="1"/>
  <c r="R2" i="1" l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99203CAD-D589-446D-913D-8DE770C12D43}" keepAlive="1" name="查詢 - 0304閱卷評分-詹千慧" description="與活頁簿中 '0304閱卷評分-詹千慧' 查詢的連接。" type="5" refreshedVersion="8" background="1" saveData="1">
    <dbPr connection="Provider=Microsoft.Mashup.OleDb.1;Data Source=$Workbook$;Location=0304閱卷評分-詹千慧;Extended Properties=&quot;&quot;" command="SELECT * FROM [0304閱卷評分-詹千慧]"/>
  </connection>
  <connection id="7" xr16:uid="{9B73FC9F-4B84-4688-B1D6-93DEAD3BEE6A}" keepAlive="1" name="查詢 - 0304閱卷評分-戴榮冠" description="與活頁簿中 '0304閱卷評分-戴榮冠' 查詢的連接。" type="5" refreshedVersion="8" background="1" saveData="1">
    <dbPr connection="Provider=Microsoft.Mashup.OleDb.1;Data Source=$Workbook$;Location=0304閱卷評分-戴榮冠;Extended Properties=&quot;&quot;" command="SELECT * FROM [0304閱卷評分-戴榮冠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<sst xmlns="http://schemas.openxmlformats.org/spreadsheetml/2006/main" count="162" uniqueCount="50">
  <si>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</si>
  <si>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</si>
  <si>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</si>
  <si>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</si>
  <si>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</si>
  <si>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</si>
  <si>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</si>
  <si>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</si>
  <si>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</si>
  <si>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</si>
  <si>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</si>
  <si>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</si>
  <si>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</si>
  <si>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</si>
  <si>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</si>
  <si>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</si>
  <si>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</si>
  <si>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</si>
  <si>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</si>
  <si>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</si>
  <si>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</si>
  <si>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</si>
  <si>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</si>
  <si>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</si>
  <si>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</si>
  <si>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</si>
  <si>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</si>
  <si>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03-04-413050001</t>
  </si>
  <si>
    <t>03-04-413050002</t>
  </si>
  <si>
    <t>03-04-413050003</t>
  </si>
  <si>
    <t>03-04-413050004</t>
  </si>
  <si>
    <t>03-04-413050006</t>
  </si>
  <si>
    <t>03-04-413050007</t>
  </si>
  <si>
    <t>03-04-413050008</t>
  </si>
  <si>
    <t>03-04-413050009</t>
  </si>
  <si>
    <t>03-04-413050010</t>
  </si>
  <si>
    <t>03-04-413050012</t>
  </si>
  <si>
    <t>03-04-413050013</t>
  </si>
  <si>
    <t>03-04-413050014</t>
  </si>
  <si>
    <t>03-04-413050015</t>
  </si>
  <si>
    <t>03-04-413050016</t>
  </si>
  <si>
    <t>03-04-413050017</t>
  </si>
  <si>
    <t>03-04-413050018</t>
  </si>
  <si>
    <t>03-04-413050020</t>
  </si>
  <si>
    <t>03-04-413050023</t>
  </si>
  <si>
    <t>03-04-413050024</t>
  </si>
  <si>
    <t>03-04-413050025</t>
  </si>
  <si>
    <t>03-04-413050026</t>
  </si>
  <si>
    <t>03-04-413050027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</si>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</sst>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2CC7C518-51C7-49BA-A5A1-49173A5410F5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7B5E55F8-F771-4F86-A98A-F728FB9175B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23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23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542764-94C1-4DD4-A60B-F1CF186D32B3}" name="_0304閱卷評分_詹千慧" displayName="_0304閱卷評分_詹千慧" ref="A1:H23" tableType="queryTable" totalsRowShown="0">
  <autoFilter ref="A1:H23" xr:uid="{9F542764-94C1-4DD4-A60B-F1CF186D32B3}"/>
  <tableColumns count="8">
    <tableColumn id="1" xr3:uid="{0FC6498C-EAFF-4C96-9516-87CC08646640}" uniqueName="1" name="Column1" queryTableFieldId="1" dataDxfId="14"/>
    <tableColumn id="2" xr3:uid="{263A6FDD-9C4D-4218-A99B-5C755D53CBE2}" uniqueName="2" name="Column2" queryTableFieldId="2"/>
    <tableColumn id="3" xr3:uid="{F52A06C1-8404-4910-A7F8-BAC79B13677C}" uniqueName="3" name="Column3" queryTableFieldId="3" dataDxfId="13"/>
    <tableColumn id="4" xr3:uid="{BAA43825-2C64-440C-BA7F-187BFA681C0F}" uniqueName="4" name="Column4" queryTableFieldId="4" dataDxfId="12"/>
    <tableColumn id="5" xr3:uid="{7394749F-C9CF-4F43-94FA-C03F239B7F5D}" uniqueName="5" name="Column5" queryTableFieldId="5" dataDxfId="11"/>
    <tableColumn id="6" xr3:uid="{F94B2AE3-DDF7-42B5-B044-F1FAF2CFEE59}" uniqueName="6" name="Column6" queryTableFieldId="6" dataDxfId="10"/>
    <tableColumn id="7" xr3:uid="{0784CA1B-AFC6-4E6E-86D3-9EA14AD16956}" uniqueName="7" name="Column7" queryTableFieldId="7" dataDxfId="9"/>
    <tableColumn id="8" xr3:uid="{FCE37E90-6E22-4441-8F7D-2C53A21FCB8E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2F5A7E-3007-472C-BBE2-CD1071B0C05B}" name="_0304閱卷評分_戴榮冠" displayName="_0304閱卷評分_戴榮冠" ref="A1:H23" tableType="queryTable" totalsRowShown="0">
  <autoFilter ref="A1:H23" xr:uid="{082F5A7E-3007-472C-BBE2-CD1071B0C05B}"/>
  <tableColumns count="8">
    <tableColumn id="1" xr3:uid="{5960377A-2EA1-4A5E-99E7-A9441C5B5DD7}" uniqueName="1" name="Column1" queryTableFieldId="1" dataDxfId="7"/>
    <tableColumn id="2" xr3:uid="{1E192F95-4938-400E-94B7-5F38C8C6EC42}" uniqueName="2" name="Column2" queryTableFieldId="2"/>
    <tableColumn id="3" xr3:uid="{8B313399-7398-43C9-8B67-7229749DBCAC}" uniqueName="3" name="Column3" queryTableFieldId="3" dataDxfId="6"/>
    <tableColumn id="4" xr3:uid="{7B3A7099-5AF4-4E4B-8B19-E36C2D98B252}" uniqueName="4" name="Column4" queryTableFieldId="4" dataDxfId="5"/>
    <tableColumn id="5" xr3:uid="{723F8194-B9AF-46CC-BE27-8EB1F15985B4}" uniqueName="5" name="Column5" queryTableFieldId="5" dataDxfId="4"/>
    <tableColumn id="6" xr3:uid="{B17A20BD-D5B3-4369-AC2B-B98CEBBF7FE5}" uniqueName="6" name="Column6" queryTableFieldId="6" dataDxfId="3"/>
    <tableColumn id="7" xr3:uid="{5259D63B-F6FD-4CE8-8F54-570C492D18C3}" uniqueName="7" name="Column7" queryTableFieldId="7" dataDxfId="2"/>
    <tableColumn id="8" xr3:uid="{3FD7AB8E-12AA-4685-8CFD-ADEF43333815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23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49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1091</v>
      </c>
      <c r="B2" t="s">
        <v>27</v>
      </c>
      <c r="C2">
        <f t="shared" ref="C2:C23" si="0">VLOOKUP($B2,閱卷評分_Teacher1,3,FALSE)</f>
        <v>13</v>
      </c>
      <c r="D2">
        <f t="shared" ref="D2:D23" si="1">VLOOKUP($B2,閱卷評分_Teacher2,3,FALSE)</f>
        <v>12</v>
      </c>
      <c r="E2">
        <f>ABS(C2-D2)</f>
        <v>1</v>
      </c>
      <c r="G2" s="6">
        <f>IF(F2&gt;0,((C2+D2)*0.5+F2*2)/3,(C2+D2)/2)</f>
        <v>12.5</v>
      </c>
      <c r="H2">
        <f t="shared" ref="H2:H23" si="2">VLOOKUP($B2,閱卷評分_Teacher1,4,FALSE)</f>
        <v>3</v>
      </c>
      <c r="I2">
        <f t="shared" ref="I2:I23" si="3">VLOOKUP($B2,閱卷評分_Teacher1,5,FALSE)</f>
        <v>4</v>
      </c>
      <c r="J2">
        <f t="shared" ref="J2:J23" si="4">VLOOKUP($B2,閱卷評分_Teacher1,6,FALSE)</f>
        <v>3</v>
      </c>
      <c r="K2">
        <f t="shared" ref="K2:K23" si="5">VLOOKUP($B2,閱卷評分_Teacher1,7,FALSE)</f>
        <v>4</v>
      </c>
      <c r="L2">
        <f t="shared" ref="L2:L23" si="6">VLOOKUP($B2,閱卷評分_Teacher1,8,FALSE)</f>
        <v>3</v>
      </c>
      <c r="M2">
        <f t="shared" ref="M2:M23" si="7">VLOOKUP($B2,閱卷評分_Teacher2,4,FALSE)</f>
        <v>3</v>
      </c>
      <c r="N2">
        <f t="shared" ref="N2:N23" si="8">VLOOKUP($B2,閱卷評分_Teacher2,5,FALSE)</f>
        <v>3</v>
      </c>
      <c r="O2">
        <f t="shared" ref="O2:O23" si="9">VLOOKUP($B2,閱卷評分_Teacher2,6,FALSE)</f>
        <v>3</v>
      </c>
      <c r="P2">
        <f t="shared" ref="P2:P23" si="10">VLOOKUP($B2,閱卷評分_Teacher2,7,FALSE)</f>
        <v>3</v>
      </c>
      <c r="Q2">
        <f t="shared" ref="Q2:Q23" si="11">VLOOKUP($B2,閱卷評分_Teacher2,8,FALSE)</f>
        <v>3</v>
      </c>
      <c r="R2" s="8">
        <f>COUNTIF(E:E,"&gt;7")</f>
        <v>3</v>
      </c>
      <c r="S2" s="8">
        <f>COUNTA(B:B)-1</f>
        <v>22</v>
      </c>
      <c r="T2" s="9">
        <f>R2/S2</f>
        <v>0.13636363636363635</v>
      </c>
    </row>
    <row r="3" spans="1:20" x14ac:dyDescent="0.25">
      <c r="A3">
        <v>1111</v>
      </c>
      <c r="B3" t="s">
        <v>28</v>
      </c>
      <c r="C3">
        <f t="shared" si="0"/>
        <v>16</v>
      </c>
      <c r="D3">
        <f t="shared" si="1"/>
        <v>13</v>
      </c>
      <c r="E3">
        <f t="shared" ref="E3:E23" si="12">ABS(C3-D3)</f>
        <v>3</v>
      </c>
      <c r="G3" s="6">
        <f t="shared" ref="G3:G23" si="13">IF(F3&gt;0,((C3+D3)*0.5+F3*2)/3,(C3+D3)/2)</f>
        <v>14.5</v>
      </c>
      <c r="H3">
        <f t="shared" si="2"/>
        <v>4</v>
      </c>
      <c r="I3">
        <f t="shared" si="3"/>
        <v>4</v>
      </c>
      <c r="J3">
        <f t="shared" si="4"/>
        <v>3</v>
      </c>
      <c r="K3">
        <f t="shared" si="5"/>
        <v>3</v>
      </c>
      <c r="L3">
        <f t="shared" si="6"/>
        <v>2</v>
      </c>
      <c r="M3">
        <f t="shared" si="7"/>
        <v>3</v>
      </c>
      <c r="N3">
        <f t="shared" si="8"/>
        <v>3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20" x14ac:dyDescent="0.25">
      <c r="A4">
        <v>1092</v>
      </c>
      <c r="B4" t="s">
        <v>29</v>
      </c>
      <c r="C4">
        <f t="shared" si="0"/>
        <v>4</v>
      </c>
      <c r="D4">
        <f t="shared" si="1"/>
        <v>12</v>
      </c>
      <c r="E4">
        <f t="shared" si="12"/>
        <v>8</v>
      </c>
      <c r="F4">
        <v>12</v>
      </c>
      <c r="G4" s="6">
        <f t="shared" si="13"/>
        <v>10.666666666666666</v>
      </c>
      <c r="H4">
        <f t="shared" si="2"/>
        <v>1</v>
      </c>
      <c r="I4">
        <f t="shared" si="3"/>
        <v>2</v>
      </c>
      <c r="J4">
        <f t="shared" si="4"/>
        <v>2</v>
      </c>
      <c r="K4">
        <f t="shared" si="5"/>
        <v>2</v>
      </c>
      <c r="L4">
        <f t="shared" si="6"/>
        <v>1</v>
      </c>
      <c r="M4">
        <f t="shared" si="7"/>
        <v>3</v>
      </c>
      <c r="N4">
        <f t="shared" si="8"/>
        <v>3</v>
      </c>
      <c r="O4">
        <f t="shared" si="9"/>
        <v>3</v>
      </c>
      <c r="P4">
        <f t="shared" si="10"/>
        <v>3</v>
      </c>
      <c r="Q4">
        <f t="shared" si="11"/>
        <v>3</v>
      </c>
    </row>
    <row r="5" spans="1:20" x14ac:dyDescent="0.25">
      <c r="A5">
        <v>1111</v>
      </c>
      <c r="B5" t="s">
        <v>30</v>
      </c>
      <c r="C5">
        <f t="shared" si="0"/>
        <v>22</v>
      </c>
      <c r="D5">
        <f t="shared" si="1"/>
        <v>14</v>
      </c>
      <c r="E5">
        <f t="shared" si="12"/>
        <v>8</v>
      </c>
      <c r="F5">
        <v>21</v>
      </c>
      <c r="G5" s="6">
        <f t="shared" si="13"/>
        <v>20</v>
      </c>
      <c r="H5">
        <f t="shared" si="2"/>
        <v>4</v>
      </c>
      <c r="I5">
        <f t="shared" si="3"/>
        <v>5</v>
      </c>
      <c r="J5">
        <f t="shared" si="4"/>
        <v>4</v>
      </c>
      <c r="K5">
        <f t="shared" si="5"/>
        <v>5</v>
      </c>
      <c r="L5">
        <f t="shared" si="6"/>
        <v>4</v>
      </c>
      <c r="M5">
        <f t="shared" si="7"/>
        <v>3</v>
      </c>
      <c r="N5">
        <f t="shared" si="8"/>
        <v>4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20" x14ac:dyDescent="0.25">
      <c r="A6">
        <v>1122</v>
      </c>
      <c r="B6" t="s">
        <v>31</v>
      </c>
      <c r="C6">
        <f t="shared" si="0"/>
        <v>20</v>
      </c>
      <c r="D6">
        <f t="shared" si="1"/>
        <v>18</v>
      </c>
      <c r="E6">
        <f t="shared" si="12"/>
        <v>2</v>
      </c>
      <c r="G6" s="6">
        <f t="shared" si="13"/>
        <v>19</v>
      </c>
      <c r="H6">
        <f t="shared" si="2"/>
        <v>4</v>
      </c>
      <c r="I6">
        <f t="shared" si="3"/>
        <v>5</v>
      </c>
      <c r="J6">
        <f t="shared" si="4"/>
        <v>4</v>
      </c>
      <c r="K6">
        <f t="shared" si="5"/>
        <v>5</v>
      </c>
      <c r="L6">
        <f t="shared" si="6"/>
        <v>3</v>
      </c>
      <c r="M6">
        <f t="shared" si="7"/>
        <v>5</v>
      </c>
      <c r="N6">
        <f t="shared" si="8"/>
        <v>4</v>
      </c>
      <c r="O6">
        <f t="shared" si="9"/>
        <v>4</v>
      </c>
      <c r="P6">
        <f t="shared" si="10"/>
        <v>4</v>
      </c>
      <c r="Q6">
        <f t="shared" si="11"/>
        <v>4</v>
      </c>
    </row>
    <row r="7" spans="1:20" x14ac:dyDescent="0.25">
      <c r="A7">
        <v>1072</v>
      </c>
      <c r="B7" t="s">
        <v>32</v>
      </c>
      <c r="C7">
        <f t="shared" si="0"/>
        <v>23</v>
      </c>
      <c r="D7">
        <f t="shared" si="1"/>
        <v>18</v>
      </c>
      <c r="E7">
        <f t="shared" si="12"/>
        <v>5</v>
      </c>
      <c r="G7" s="6">
        <f t="shared" si="13"/>
        <v>20.5</v>
      </c>
      <c r="H7">
        <f t="shared" si="2"/>
        <v>4</v>
      </c>
      <c r="I7">
        <f t="shared" si="3"/>
        <v>5</v>
      </c>
      <c r="J7">
        <f t="shared" si="4"/>
        <v>5</v>
      </c>
      <c r="K7">
        <f t="shared" si="5"/>
        <v>5</v>
      </c>
      <c r="L7">
        <f t="shared" si="6"/>
        <v>4</v>
      </c>
      <c r="M7">
        <f t="shared" si="7"/>
        <v>5</v>
      </c>
      <c r="N7">
        <f t="shared" si="8"/>
        <v>4</v>
      </c>
      <c r="O7">
        <f t="shared" si="9"/>
        <v>4</v>
      </c>
      <c r="P7">
        <f t="shared" si="10"/>
        <v>4</v>
      </c>
      <c r="Q7">
        <f t="shared" si="11"/>
        <v>4</v>
      </c>
    </row>
    <row r="8" spans="1:20" x14ac:dyDescent="0.25">
      <c r="A8">
        <v>1101</v>
      </c>
      <c r="B8" t="s">
        <v>33</v>
      </c>
      <c r="C8">
        <f t="shared" si="0"/>
        <v>18</v>
      </c>
      <c r="D8">
        <f t="shared" si="1"/>
        <v>16</v>
      </c>
      <c r="E8">
        <f t="shared" si="12"/>
        <v>2</v>
      </c>
      <c r="G8" s="6">
        <f t="shared" si="13"/>
        <v>17</v>
      </c>
      <c r="H8">
        <f t="shared" si="2"/>
        <v>4</v>
      </c>
      <c r="I8">
        <f t="shared" si="3"/>
        <v>4</v>
      </c>
      <c r="J8">
        <f t="shared" si="4"/>
        <v>4</v>
      </c>
      <c r="K8">
        <f t="shared" si="5"/>
        <v>4</v>
      </c>
      <c r="L8">
        <f t="shared" si="6"/>
        <v>4</v>
      </c>
      <c r="M8">
        <f t="shared" si="7"/>
        <v>4</v>
      </c>
      <c r="N8">
        <f t="shared" si="8"/>
        <v>4</v>
      </c>
      <c r="O8">
        <f t="shared" si="9"/>
        <v>4</v>
      </c>
      <c r="P8">
        <f t="shared" si="10"/>
        <v>4</v>
      </c>
      <c r="Q8">
        <f t="shared" si="11"/>
        <v>4</v>
      </c>
    </row>
    <row r="9" spans="1:20" x14ac:dyDescent="0.25">
      <c r="A9">
        <v>1071</v>
      </c>
      <c r="B9" t="s">
        <v>34</v>
      </c>
      <c r="C9">
        <f t="shared" si="0"/>
        <v>9</v>
      </c>
      <c r="D9">
        <f t="shared" si="1"/>
        <v>14</v>
      </c>
      <c r="E9">
        <f t="shared" si="12"/>
        <v>5</v>
      </c>
      <c r="G9" s="6">
        <f t="shared" si="13"/>
        <v>11.5</v>
      </c>
      <c r="H9">
        <f t="shared" si="2"/>
        <v>3</v>
      </c>
      <c r="I9">
        <f t="shared" si="3"/>
        <v>3</v>
      </c>
      <c r="J9">
        <f t="shared" si="4"/>
        <v>3</v>
      </c>
      <c r="K9">
        <f t="shared" si="5"/>
        <v>4</v>
      </c>
      <c r="L9">
        <f t="shared" si="6"/>
        <v>3</v>
      </c>
      <c r="M9">
        <f t="shared" si="7"/>
        <v>3</v>
      </c>
      <c r="N9">
        <f t="shared" si="8"/>
        <v>3</v>
      </c>
      <c r="O9">
        <f t="shared" si="9"/>
        <v>3</v>
      </c>
      <c r="P9">
        <f t="shared" si="10"/>
        <v>3</v>
      </c>
      <c r="Q9">
        <f t="shared" si="11"/>
        <v>3</v>
      </c>
    </row>
    <row r="10" spans="1:20" x14ac:dyDescent="0.25">
      <c r="A10">
        <v>1092</v>
      </c>
      <c r="B10" t="s">
        <v>35</v>
      </c>
      <c r="C10">
        <f t="shared" si="0"/>
        <v>17</v>
      </c>
      <c r="D10">
        <f t="shared" si="1"/>
        <v>13</v>
      </c>
      <c r="E10">
        <f t="shared" si="12"/>
        <v>4</v>
      </c>
      <c r="G10" s="6">
        <f t="shared" si="13"/>
        <v>15</v>
      </c>
      <c r="H10">
        <f t="shared" si="2"/>
        <v>3</v>
      </c>
      <c r="I10">
        <f t="shared" si="3"/>
        <v>4</v>
      </c>
      <c r="J10">
        <f t="shared" si="4"/>
        <v>4</v>
      </c>
      <c r="K10">
        <f t="shared" si="5"/>
        <v>4</v>
      </c>
      <c r="L10">
        <f t="shared" si="6"/>
        <v>3</v>
      </c>
      <c r="M10">
        <f t="shared" si="7"/>
        <v>3</v>
      </c>
      <c r="N10">
        <f t="shared" si="8"/>
        <v>3</v>
      </c>
      <c r="O10">
        <f t="shared" si="9"/>
        <v>3</v>
      </c>
      <c r="P10">
        <f t="shared" si="10"/>
        <v>3</v>
      </c>
      <c r="Q10">
        <f t="shared" si="11"/>
        <v>3</v>
      </c>
    </row>
    <row r="11" spans="1:20" x14ac:dyDescent="0.25">
      <c r="A11">
        <v>1091</v>
      </c>
      <c r="B11" t="s">
        <v>36</v>
      </c>
      <c r="C11">
        <f t="shared" si="0"/>
        <v>14</v>
      </c>
      <c r="D11">
        <f t="shared" si="1"/>
        <v>14</v>
      </c>
      <c r="E11">
        <f t="shared" si="12"/>
        <v>0</v>
      </c>
      <c r="G11" s="6">
        <f t="shared" si="13"/>
        <v>14</v>
      </c>
      <c r="H11">
        <f t="shared" si="2"/>
        <v>3</v>
      </c>
      <c r="I11">
        <f t="shared" si="3"/>
        <v>4</v>
      </c>
      <c r="J11">
        <f t="shared" si="4"/>
        <v>3</v>
      </c>
      <c r="K11">
        <f t="shared" si="5"/>
        <v>3</v>
      </c>
      <c r="L11">
        <f t="shared" si="6"/>
        <v>3</v>
      </c>
      <c r="M11">
        <f t="shared" si="7"/>
        <v>3</v>
      </c>
      <c r="N11">
        <f t="shared" si="8"/>
        <v>4</v>
      </c>
      <c r="O11">
        <f t="shared" si="9"/>
        <v>3</v>
      </c>
      <c r="P11">
        <f t="shared" si="10"/>
        <v>3</v>
      </c>
      <c r="Q11">
        <f t="shared" si="11"/>
        <v>3</v>
      </c>
    </row>
    <row r="12" spans="1:20" x14ac:dyDescent="0.25">
      <c r="A12">
        <v>1102</v>
      </c>
      <c r="B12" t="s">
        <v>37</v>
      </c>
      <c r="C12">
        <f t="shared" si="0"/>
        <v>16</v>
      </c>
      <c r="D12">
        <f t="shared" si="1"/>
        <v>22</v>
      </c>
      <c r="E12">
        <f t="shared" si="12"/>
        <v>6</v>
      </c>
      <c r="G12" s="6">
        <f t="shared" si="13"/>
        <v>19</v>
      </c>
      <c r="H12">
        <f t="shared" si="2"/>
        <v>3</v>
      </c>
      <c r="I12">
        <f t="shared" si="3"/>
        <v>4</v>
      </c>
      <c r="J12">
        <f t="shared" si="4"/>
        <v>5</v>
      </c>
      <c r="K12">
        <f t="shared" si="5"/>
        <v>5</v>
      </c>
      <c r="L12">
        <f t="shared" si="6"/>
        <v>3</v>
      </c>
      <c r="M12">
        <f t="shared" si="7"/>
        <v>4</v>
      </c>
      <c r="N12">
        <f t="shared" si="8"/>
        <v>5</v>
      </c>
      <c r="O12">
        <f t="shared" si="9"/>
        <v>5</v>
      </c>
      <c r="P12">
        <f t="shared" si="10"/>
        <v>4</v>
      </c>
      <c r="Q12">
        <f t="shared" si="11"/>
        <v>4</v>
      </c>
    </row>
    <row r="13" spans="1:20" x14ac:dyDescent="0.25">
      <c r="A13">
        <v>1121</v>
      </c>
      <c r="B13" t="s">
        <v>38</v>
      </c>
      <c r="C13">
        <f t="shared" si="0"/>
        <v>22</v>
      </c>
      <c r="D13">
        <f t="shared" si="1"/>
        <v>15</v>
      </c>
      <c r="E13">
        <f t="shared" si="12"/>
        <v>7</v>
      </c>
      <c r="G13" s="6">
        <f t="shared" si="13"/>
        <v>18.5</v>
      </c>
      <c r="H13">
        <f t="shared" si="2"/>
        <v>5</v>
      </c>
      <c r="I13">
        <f t="shared" si="3"/>
        <v>5</v>
      </c>
      <c r="J13">
        <f t="shared" si="4"/>
        <v>3</v>
      </c>
      <c r="K13">
        <f t="shared" si="5"/>
        <v>4</v>
      </c>
      <c r="L13">
        <f t="shared" si="6"/>
        <v>4</v>
      </c>
      <c r="M13">
        <f t="shared" si="7"/>
        <v>4</v>
      </c>
      <c r="N13">
        <f t="shared" si="8"/>
        <v>4</v>
      </c>
      <c r="O13">
        <f t="shared" si="9"/>
        <v>3</v>
      </c>
      <c r="P13">
        <f t="shared" si="10"/>
        <v>4</v>
      </c>
      <c r="Q13">
        <f t="shared" si="11"/>
        <v>4</v>
      </c>
    </row>
    <row r="14" spans="1:20" x14ac:dyDescent="0.25">
      <c r="A14">
        <v>1112</v>
      </c>
      <c r="B14" t="s">
        <v>39</v>
      </c>
      <c r="C14">
        <f t="shared" si="0"/>
        <v>18</v>
      </c>
      <c r="D14">
        <f t="shared" si="1"/>
        <v>18</v>
      </c>
      <c r="E14">
        <f t="shared" si="12"/>
        <v>0</v>
      </c>
      <c r="G14" s="6">
        <f t="shared" si="13"/>
        <v>18</v>
      </c>
      <c r="H14">
        <f t="shared" si="2"/>
        <v>4</v>
      </c>
      <c r="I14">
        <f t="shared" si="3"/>
        <v>4</v>
      </c>
      <c r="J14">
        <f t="shared" si="4"/>
        <v>4</v>
      </c>
      <c r="K14">
        <f t="shared" si="5"/>
        <v>4</v>
      </c>
      <c r="L14">
        <f t="shared" si="6"/>
        <v>3</v>
      </c>
      <c r="M14">
        <f t="shared" si="7"/>
        <v>5</v>
      </c>
      <c r="N14">
        <f t="shared" si="8"/>
        <v>4</v>
      </c>
      <c r="O14">
        <f t="shared" si="9"/>
        <v>4</v>
      </c>
      <c r="P14">
        <f t="shared" si="10"/>
        <v>4</v>
      </c>
      <c r="Q14">
        <f t="shared" si="11"/>
        <v>4</v>
      </c>
    </row>
    <row r="15" spans="1:20" x14ac:dyDescent="0.25">
      <c r="A15">
        <v>1112</v>
      </c>
      <c r="B15" t="s">
        <v>40</v>
      </c>
      <c r="C15">
        <f t="shared" si="0"/>
        <v>16</v>
      </c>
      <c r="D15">
        <f t="shared" si="1"/>
        <v>14</v>
      </c>
      <c r="E15">
        <f t="shared" si="12"/>
        <v>2</v>
      </c>
      <c r="G15" s="6">
        <f t="shared" si="13"/>
        <v>15</v>
      </c>
      <c r="H15">
        <f t="shared" si="2"/>
        <v>4</v>
      </c>
      <c r="I15">
        <f t="shared" si="3"/>
        <v>4</v>
      </c>
      <c r="J15">
        <f t="shared" si="4"/>
        <v>3</v>
      </c>
      <c r="K15">
        <f t="shared" si="5"/>
        <v>4</v>
      </c>
      <c r="L15">
        <f t="shared" si="6"/>
        <v>3</v>
      </c>
      <c r="M15">
        <f t="shared" si="7"/>
        <v>3</v>
      </c>
      <c r="N15">
        <f t="shared" si="8"/>
        <v>4</v>
      </c>
      <c r="O15">
        <f t="shared" si="9"/>
        <v>3</v>
      </c>
      <c r="P15">
        <f t="shared" si="10"/>
        <v>3</v>
      </c>
      <c r="Q15">
        <f t="shared" si="11"/>
        <v>3</v>
      </c>
    </row>
    <row r="16" spans="1:20" x14ac:dyDescent="0.25">
      <c r="A16">
        <v>1082</v>
      </c>
      <c r="B16" t="s">
        <v>41</v>
      </c>
      <c r="C16">
        <f t="shared" si="0"/>
        <v>18</v>
      </c>
      <c r="D16">
        <f t="shared" si="1"/>
        <v>16</v>
      </c>
      <c r="E16">
        <f t="shared" si="12"/>
        <v>2</v>
      </c>
      <c r="G16" s="6">
        <f t="shared" si="13"/>
        <v>17</v>
      </c>
      <c r="H16">
        <f t="shared" si="2"/>
        <v>3</v>
      </c>
      <c r="I16">
        <f t="shared" si="3"/>
        <v>4</v>
      </c>
      <c r="J16">
        <f t="shared" si="4"/>
        <v>3</v>
      </c>
      <c r="K16">
        <f t="shared" si="5"/>
        <v>4</v>
      </c>
      <c r="L16">
        <f t="shared" si="6"/>
        <v>3</v>
      </c>
      <c r="M16">
        <f t="shared" si="7"/>
        <v>4</v>
      </c>
      <c r="N16">
        <f t="shared" si="8"/>
        <v>4</v>
      </c>
      <c r="O16">
        <f t="shared" si="9"/>
        <v>3</v>
      </c>
      <c r="P16">
        <f t="shared" si="10"/>
        <v>3</v>
      </c>
      <c r="Q16">
        <f t="shared" si="11"/>
        <v>3</v>
      </c>
    </row>
    <row r="17" spans="1:17" x14ac:dyDescent="0.25">
      <c r="A17">
        <v>1082</v>
      </c>
      <c r="B17" t="s">
        <v>42</v>
      </c>
      <c r="C17">
        <f t="shared" si="0"/>
        <v>19</v>
      </c>
      <c r="D17">
        <f t="shared" si="1"/>
        <v>17</v>
      </c>
      <c r="E17">
        <f t="shared" si="12"/>
        <v>2</v>
      </c>
      <c r="G17" s="6">
        <f t="shared" si="13"/>
        <v>18</v>
      </c>
      <c r="H17">
        <f t="shared" si="2"/>
        <v>4</v>
      </c>
      <c r="I17">
        <f t="shared" si="3"/>
        <v>4</v>
      </c>
      <c r="J17">
        <f t="shared" si="4"/>
        <v>4</v>
      </c>
      <c r="K17">
        <f t="shared" si="5"/>
        <v>5</v>
      </c>
      <c r="L17">
        <f t="shared" si="6"/>
        <v>3</v>
      </c>
      <c r="M17">
        <f t="shared" si="7"/>
        <v>4</v>
      </c>
      <c r="N17">
        <f t="shared" si="8"/>
        <v>4</v>
      </c>
      <c r="O17">
        <f t="shared" si="9"/>
        <v>4</v>
      </c>
      <c r="P17">
        <f t="shared" si="10"/>
        <v>3</v>
      </c>
      <c r="Q17">
        <f t="shared" si="11"/>
        <v>3</v>
      </c>
    </row>
    <row r="18" spans="1:17" x14ac:dyDescent="0.25">
      <c r="A18">
        <v>1102</v>
      </c>
      <c r="B18" t="s">
        <v>43</v>
      </c>
      <c r="C18">
        <f t="shared" si="0"/>
        <v>17</v>
      </c>
      <c r="D18">
        <f t="shared" si="1"/>
        <v>15</v>
      </c>
      <c r="E18">
        <f t="shared" si="12"/>
        <v>2</v>
      </c>
      <c r="G18" s="6">
        <f t="shared" si="13"/>
        <v>16</v>
      </c>
      <c r="H18">
        <f t="shared" si="2"/>
        <v>3</v>
      </c>
      <c r="I18">
        <f t="shared" si="3"/>
        <v>4</v>
      </c>
      <c r="J18">
        <f t="shared" si="4"/>
        <v>3</v>
      </c>
      <c r="K18">
        <f t="shared" si="5"/>
        <v>4</v>
      </c>
      <c r="L18">
        <f t="shared" si="6"/>
        <v>3</v>
      </c>
      <c r="M18">
        <f t="shared" si="7"/>
        <v>3</v>
      </c>
      <c r="N18">
        <f t="shared" si="8"/>
        <v>4</v>
      </c>
      <c r="O18">
        <f t="shared" si="9"/>
        <v>3</v>
      </c>
      <c r="P18">
        <f t="shared" si="10"/>
        <v>3</v>
      </c>
      <c r="Q18">
        <f t="shared" si="11"/>
        <v>3</v>
      </c>
    </row>
    <row r="19" spans="1:17" x14ac:dyDescent="0.25">
      <c r="A19">
        <v>1131</v>
      </c>
      <c r="B19" t="s">
        <v>44</v>
      </c>
      <c r="C19">
        <f t="shared" si="0"/>
        <v>18</v>
      </c>
      <c r="D19">
        <f t="shared" si="1"/>
        <v>14</v>
      </c>
      <c r="E19">
        <f t="shared" si="12"/>
        <v>4</v>
      </c>
      <c r="G19" s="6">
        <f t="shared" si="13"/>
        <v>16</v>
      </c>
      <c r="H19">
        <f t="shared" si="2"/>
        <v>3</v>
      </c>
      <c r="I19">
        <f t="shared" si="3"/>
        <v>3</v>
      </c>
      <c r="J19">
        <f t="shared" si="4"/>
        <v>3</v>
      </c>
      <c r="K19">
        <f t="shared" si="5"/>
        <v>3</v>
      </c>
      <c r="L19">
        <f t="shared" si="6"/>
        <v>3</v>
      </c>
      <c r="M19">
        <f t="shared" si="7"/>
        <v>3</v>
      </c>
      <c r="N19">
        <f t="shared" si="8"/>
        <v>3</v>
      </c>
      <c r="O19">
        <f t="shared" si="9"/>
        <v>3</v>
      </c>
      <c r="P19">
        <f t="shared" si="10"/>
        <v>3</v>
      </c>
      <c r="Q19">
        <f t="shared" si="11"/>
        <v>3</v>
      </c>
    </row>
    <row r="20" spans="1:17" x14ac:dyDescent="0.25">
      <c r="A20">
        <v>1081</v>
      </c>
      <c r="B20" t="s">
        <v>45</v>
      </c>
      <c r="C20">
        <f t="shared" si="0"/>
        <v>18</v>
      </c>
      <c r="D20">
        <f t="shared" si="1"/>
        <v>14</v>
      </c>
      <c r="E20">
        <f t="shared" si="12"/>
        <v>4</v>
      </c>
      <c r="G20" s="6">
        <f t="shared" si="13"/>
        <v>16</v>
      </c>
      <c r="H20">
        <f t="shared" si="2"/>
        <v>4</v>
      </c>
      <c r="I20">
        <f t="shared" si="3"/>
        <v>3</v>
      </c>
      <c r="J20">
        <f t="shared" si="4"/>
        <v>3</v>
      </c>
      <c r="K20">
        <f t="shared" si="5"/>
        <v>4</v>
      </c>
      <c r="L20">
        <f t="shared" si="6"/>
        <v>3</v>
      </c>
      <c r="M20">
        <f t="shared" si="7"/>
        <v>3</v>
      </c>
      <c r="N20">
        <f t="shared" si="8"/>
        <v>4</v>
      </c>
      <c r="O20">
        <f t="shared" si="9"/>
        <v>3</v>
      </c>
      <c r="P20">
        <f t="shared" si="10"/>
        <v>3</v>
      </c>
      <c r="Q20">
        <f t="shared" si="11"/>
        <v>3</v>
      </c>
    </row>
    <row r="21" spans="1:17" x14ac:dyDescent="0.25">
      <c r="A21">
        <v>1101</v>
      </c>
      <c r="B21" t="s">
        <v>46</v>
      </c>
      <c r="C21">
        <f t="shared" si="0"/>
        <v>23</v>
      </c>
      <c r="D21">
        <f t="shared" si="1"/>
        <v>15</v>
      </c>
      <c r="E21">
        <f t="shared" si="12"/>
        <v>8</v>
      </c>
      <c r="F21">
        <v>20</v>
      </c>
      <c r="G21" s="6">
        <f t="shared" si="13"/>
        <v>19.666666666666668</v>
      </c>
      <c r="H21">
        <f t="shared" si="2"/>
        <v>5</v>
      </c>
      <c r="I21">
        <f t="shared" si="3"/>
        <v>5</v>
      </c>
      <c r="J21">
        <f t="shared" si="4"/>
        <v>4</v>
      </c>
      <c r="K21">
        <f t="shared" si="5"/>
        <v>5</v>
      </c>
      <c r="L21">
        <f t="shared" si="6"/>
        <v>5</v>
      </c>
      <c r="M21">
        <f t="shared" si="7"/>
        <v>3</v>
      </c>
      <c r="N21">
        <f t="shared" si="8"/>
        <v>4</v>
      </c>
      <c r="O21">
        <f t="shared" si="9"/>
        <v>3</v>
      </c>
      <c r="P21">
        <f t="shared" si="10"/>
        <v>3</v>
      </c>
      <c r="Q21">
        <f t="shared" si="11"/>
        <v>3</v>
      </c>
    </row>
    <row r="22" spans="1:17" x14ac:dyDescent="0.25">
      <c r="A22">
        <v>1071</v>
      </c>
      <c r="B22" t="s">
        <v>47</v>
      </c>
      <c r="C22">
        <f t="shared" si="0"/>
        <v>20</v>
      </c>
      <c r="D22">
        <f t="shared" si="1"/>
        <v>15</v>
      </c>
      <c r="E22">
        <f t="shared" si="12"/>
        <v>5</v>
      </c>
      <c r="G22" s="6">
        <f t="shared" si="13"/>
        <v>17.5</v>
      </c>
      <c r="H22">
        <f t="shared" si="2"/>
        <v>4</v>
      </c>
      <c r="I22">
        <f t="shared" si="3"/>
        <v>4</v>
      </c>
      <c r="J22">
        <f t="shared" si="4"/>
        <v>3</v>
      </c>
      <c r="K22">
        <f t="shared" si="5"/>
        <v>4</v>
      </c>
      <c r="L22">
        <f t="shared" si="6"/>
        <v>4</v>
      </c>
      <c r="M22">
        <f t="shared" si="7"/>
        <v>3</v>
      </c>
      <c r="N22">
        <f t="shared" si="8"/>
        <v>4</v>
      </c>
      <c r="O22">
        <f t="shared" si="9"/>
        <v>3</v>
      </c>
      <c r="P22">
        <f t="shared" si="10"/>
        <v>3</v>
      </c>
      <c r="Q22">
        <f t="shared" si="11"/>
        <v>3</v>
      </c>
    </row>
    <row r="23" spans="1:17" x14ac:dyDescent="0.25">
      <c r="A23">
        <v>1081</v>
      </c>
      <c r="B23" t="s">
        <v>48</v>
      </c>
      <c r="C23">
        <f t="shared" si="0"/>
        <v>16</v>
      </c>
      <c r="D23">
        <f t="shared" si="1"/>
        <v>14</v>
      </c>
      <c r="E23">
        <f t="shared" si="12"/>
        <v>2</v>
      </c>
      <c r="G23" s="6">
        <f t="shared" si="13"/>
        <v>15</v>
      </c>
      <c r="H23">
        <f t="shared" si="2"/>
        <v>3</v>
      </c>
      <c r="I23">
        <f t="shared" si="3"/>
        <v>3</v>
      </c>
      <c r="J23">
        <f t="shared" si="4"/>
        <v>3</v>
      </c>
      <c r="K23">
        <f t="shared" si="5"/>
        <v>4</v>
      </c>
      <c r="L23">
        <f t="shared" si="6"/>
        <v>3</v>
      </c>
      <c r="M23">
        <f t="shared" si="7"/>
        <v>3</v>
      </c>
      <c r="N23">
        <f t="shared" si="8"/>
        <v>4</v>
      </c>
      <c r="O23">
        <f t="shared" si="9"/>
        <v>3</v>
      </c>
      <c r="P23">
        <f t="shared" si="10"/>
        <v>3</v>
      </c>
      <c r="Q23">
        <f t="shared" si="11"/>
        <v>3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23"/>
  <sheetViews>
    <sheetView zoomScale="85" zoomScaleNormal="85" workbookViewId="0">
      <pane ySplit="1" topLeftCell="A2" activePane="bottomLeft" state="frozen"/>
      <selection pane="bottomLeft" activeCell="A2" sqref="A2:A23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30</v>
      </c>
      <c r="C2" s="10">
        <v>13</v>
      </c>
      <c r="D2" s="10">
        <v>3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32</v>
      </c>
      <c r="C3" s="10">
        <v>16</v>
      </c>
      <c r="D3" s="10">
        <v>4</v>
      </c>
      <c r="E3" s="10">
        <v>4</v>
      </c>
      <c r="F3" s="10">
        <v>3</v>
      </c>
      <c r="G3" s="10">
        <v>3</v>
      </c>
      <c r="H3" s="10">
        <v>2</v>
      </c>
    </row>
    <row r="4" spans="1:8" x14ac:dyDescent="0.25">
      <c r="A4" s="10" t="s">
        <v>29</v>
      </c>
      <c r="B4">
        <v>12</v>
      </c>
      <c r="C4" s="10">
        <v>4</v>
      </c>
      <c r="D4" s="10">
        <v>1</v>
      </c>
      <c r="E4" s="10">
        <v>2</v>
      </c>
      <c r="F4" s="10">
        <v>2</v>
      </c>
      <c r="G4" s="10">
        <v>2</v>
      </c>
      <c r="H4" s="10">
        <v>1</v>
      </c>
    </row>
    <row r="5" spans="1:8" x14ac:dyDescent="0.25">
      <c r="A5" s="10" t="s">
        <v>30</v>
      </c>
      <c r="B5">
        <v>44</v>
      </c>
      <c r="C5" s="10">
        <v>22</v>
      </c>
      <c r="D5" s="10">
        <v>4</v>
      </c>
      <c r="E5" s="10">
        <v>5</v>
      </c>
      <c r="F5" s="10">
        <v>4</v>
      </c>
      <c r="G5" s="10">
        <v>5</v>
      </c>
      <c r="H5" s="10">
        <v>4</v>
      </c>
    </row>
    <row r="6" spans="1:8" x14ac:dyDescent="0.25">
      <c r="A6" s="10" t="s">
        <v>31</v>
      </c>
      <c r="B6">
        <v>41</v>
      </c>
      <c r="C6" s="10">
        <v>20</v>
      </c>
      <c r="D6" s="10">
        <v>4</v>
      </c>
      <c r="E6" s="10">
        <v>5</v>
      </c>
      <c r="F6" s="10">
        <v>4</v>
      </c>
      <c r="G6" s="10">
        <v>5</v>
      </c>
      <c r="H6" s="10">
        <v>3</v>
      </c>
    </row>
    <row r="7" spans="1:8" x14ac:dyDescent="0.25">
      <c r="A7" s="10" t="s">
        <v>32</v>
      </c>
      <c r="B7">
        <v>46</v>
      </c>
      <c r="C7" s="10">
        <v>23</v>
      </c>
      <c r="D7" s="10">
        <v>4</v>
      </c>
      <c r="E7" s="10">
        <v>5</v>
      </c>
      <c r="F7" s="10">
        <v>5</v>
      </c>
      <c r="G7" s="10">
        <v>5</v>
      </c>
      <c r="H7" s="10">
        <v>4</v>
      </c>
    </row>
    <row r="8" spans="1:8" x14ac:dyDescent="0.25">
      <c r="A8" s="10" t="s">
        <v>33</v>
      </c>
      <c r="B8">
        <v>38</v>
      </c>
      <c r="C8" s="10">
        <v>18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</row>
    <row r="9" spans="1:8" x14ac:dyDescent="0.25">
      <c r="A9" s="10" t="s">
        <v>34</v>
      </c>
      <c r="B9">
        <v>25</v>
      </c>
      <c r="C9" s="10">
        <v>9</v>
      </c>
      <c r="D9" s="10">
        <v>3</v>
      </c>
      <c r="E9" s="10">
        <v>3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35</v>
      </c>
      <c r="C10" s="10">
        <v>17</v>
      </c>
      <c r="D10" s="10">
        <v>3</v>
      </c>
      <c r="E10" s="10">
        <v>4</v>
      </c>
      <c r="F10" s="10">
        <v>4</v>
      </c>
      <c r="G10" s="10">
        <v>4</v>
      </c>
      <c r="H10" s="10">
        <v>3</v>
      </c>
    </row>
    <row r="11" spans="1:8" x14ac:dyDescent="0.25">
      <c r="A11" s="10" t="s">
        <v>36</v>
      </c>
      <c r="B11">
        <v>30</v>
      </c>
      <c r="C11" s="10">
        <v>14</v>
      </c>
      <c r="D11" s="10">
        <v>3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36</v>
      </c>
      <c r="C12" s="10">
        <v>16</v>
      </c>
      <c r="D12" s="10">
        <v>3</v>
      </c>
      <c r="E12" s="10">
        <v>4</v>
      </c>
      <c r="F12" s="10">
        <v>5</v>
      </c>
      <c r="G12" s="10">
        <v>5</v>
      </c>
      <c r="H12" s="10">
        <v>3</v>
      </c>
    </row>
    <row r="13" spans="1:8" x14ac:dyDescent="0.25">
      <c r="A13" s="10" t="s">
        <v>38</v>
      </c>
      <c r="B13">
        <v>43</v>
      </c>
      <c r="C13" s="10">
        <v>22</v>
      </c>
      <c r="D13" s="10">
        <v>5</v>
      </c>
      <c r="E13" s="10">
        <v>5</v>
      </c>
      <c r="F13" s="10">
        <v>3</v>
      </c>
      <c r="G13" s="10">
        <v>4</v>
      </c>
      <c r="H13" s="10">
        <v>4</v>
      </c>
    </row>
    <row r="14" spans="1:8" x14ac:dyDescent="0.25">
      <c r="A14" s="10" t="s">
        <v>39</v>
      </c>
      <c r="B14">
        <v>37</v>
      </c>
      <c r="C14" s="10">
        <v>18</v>
      </c>
      <c r="D14" s="10">
        <v>4</v>
      </c>
      <c r="E14" s="10">
        <v>4</v>
      </c>
      <c r="F14" s="10">
        <v>4</v>
      </c>
      <c r="G14" s="10">
        <v>4</v>
      </c>
      <c r="H14" s="10">
        <v>3</v>
      </c>
    </row>
    <row r="15" spans="1:8" x14ac:dyDescent="0.25">
      <c r="A15" s="10" t="s">
        <v>40</v>
      </c>
      <c r="B15">
        <v>34</v>
      </c>
      <c r="C15" s="10">
        <v>16</v>
      </c>
      <c r="D15" s="10">
        <v>4</v>
      </c>
      <c r="E15" s="10">
        <v>4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35</v>
      </c>
      <c r="C16" s="10">
        <v>18</v>
      </c>
      <c r="D16" s="10">
        <v>3</v>
      </c>
      <c r="E16" s="10">
        <v>4</v>
      </c>
      <c r="F16" s="10">
        <v>3</v>
      </c>
      <c r="G16" s="10">
        <v>4</v>
      </c>
      <c r="H16" s="10">
        <v>3</v>
      </c>
    </row>
    <row r="17" spans="1:8" x14ac:dyDescent="0.25">
      <c r="A17" s="10" t="s">
        <v>42</v>
      </c>
      <c r="B17">
        <v>39</v>
      </c>
      <c r="C17" s="10">
        <v>19</v>
      </c>
      <c r="D17" s="10">
        <v>4</v>
      </c>
      <c r="E17" s="10">
        <v>4</v>
      </c>
      <c r="F17" s="10">
        <v>4</v>
      </c>
      <c r="G17" s="10">
        <v>5</v>
      </c>
      <c r="H17" s="10">
        <v>3</v>
      </c>
    </row>
    <row r="18" spans="1:8" x14ac:dyDescent="0.25">
      <c r="A18" s="10" t="s">
        <v>43</v>
      </c>
      <c r="B18">
        <v>34</v>
      </c>
      <c r="C18" s="10">
        <v>17</v>
      </c>
      <c r="D18" s="10">
        <v>3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33</v>
      </c>
      <c r="C19" s="10">
        <v>18</v>
      </c>
      <c r="D19" s="10">
        <v>3</v>
      </c>
      <c r="E19" s="10">
        <v>3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35</v>
      </c>
      <c r="C20" s="10">
        <v>18</v>
      </c>
      <c r="D20" s="10">
        <v>4</v>
      </c>
      <c r="E20" s="10">
        <v>3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47</v>
      </c>
      <c r="C21" s="10">
        <v>23</v>
      </c>
      <c r="D21" s="10">
        <v>5</v>
      </c>
      <c r="E21" s="10">
        <v>5</v>
      </c>
      <c r="F21" s="10">
        <v>4</v>
      </c>
      <c r="G21" s="10">
        <v>5</v>
      </c>
      <c r="H21" s="10">
        <v>5</v>
      </c>
    </row>
    <row r="22" spans="1:8" x14ac:dyDescent="0.25">
      <c r="A22" s="10" t="s">
        <v>47</v>
      </c>
      <c r="B22">
        <v>39</v>
      </c>
      <c r="C22" s="10">
        <v>20</v>
      </c>
      <c r="D22" s="10">
        <v>4</v>
      </c>
      <c r="E22" s="10">
        <v>4</v>
      </c>
      <c r="F22" s="10">
        <v>3</v>
      </c>
      <c r="G22" s="10">
        <v>4</v>
      </c>
      <c r="H22" s="10">
        <v>4</v>
      </c>
    </row>
    <row r="23" spans="1:8" x14ac:dyDescent="0.25">
      <c r="A23" s="10" t="s">
        <v>48</v>
      </c>
      <c r="B23">
        <v>32</v>
      </c>
      <c r="C23" s="10">
        <v>16</v>
      </c>
      <c r="D23" s="10">
        <v>3</v>
      </c>
      <c r="E23" s="10">
        <v>3</v>
      </c>
      <c r="F23" s="10">
        <v>3</v>
      </c>
      <c r="G23" s="10">
        <v>4</v>
      </c>
      <c r="H23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23"/>
  <sheetViews>
    <sheetView zoomScale="85" zoomScaleNormal="85" workbookViewId="0">
      <pane ySplit="1" topLeftCell="A2" activePane="bottomLeft" state="frozen"/>
      <selection pane="bottomLeft" activeCell="A24" sqref="A24:XFD26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27</v>
      </c>
      <c r="C2" s="10">
        <v>12</v>
      </c>
      <c r="D2" s="10">
        <v>3</v>
      </c>
      <c r="E2" s="10">
        <v>3</v>
      </c>
      <c r="F2" s="10">
        <v>3</v>
      </c>
      <c r="G2" s="10">
        <v>3</v>
      </c>
      <c r="H2" s="10">
        <v>3</v>
      </c>
    </row>
    <row r="3" spans="1:8" x14ac:dyDescent="0.25">
      <c r="A3" s="10" t="s">
        <v>28</v>
      </c>
      <c r="B3">
        <v>28</v>
      </c>
      <c r="C3" s="10">
        <v>13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27</v>
      </c>
      <c r="C4" s="10">
        <v>12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30</v>
      </c>
      <c r="C5" s="10">
        <v>14</v>
      </c>
      <c r="D5" s="10">
        <v>3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39</v>
      </c>
      <c r="C6" s="10">
        <v>18</v>
      </c>
      <c r="D6" s="10">
        <v>5</v>
      </c>
      <c r="E6" s="10">
        <v>4</v>
      </c>
      <c r="F6" s="10">
        <v>4</v>
      </c>
      <c r="G6" s="10">
        <v>4</v>
      </c>
      <c r="H6" s="10">
        <v>4</v>
      </c>
    </row>
    <row r="7" spans="1:8" x14ac:dyDescent="0.25">
      <c r="A7" s="10" t="s">
        <v>32</v>
      </c>
      <c r="B7">
        <v>39</v>
      </c>
      <c r="C7" s="10">
        <v>18</v>
      </c>
      <c r="D7" s="10">
        <v>5</v>
      </c>
      <c r="E7" s="10">
        <v>4</v>
      </c>
      <c r="F7" s="10">
        <v>4</v>
      </c>
      <c r="G7" s="10">
        <v>4</v>
      </c>
      <c r="H7" s="10">
        <v>4</v>
      </c>
    </row>
    <row r="8" spans="1:8" x14ac:dyDescent="0.25">
      <c r="A8" s="10" t="s">
        <v>33</v>
      </c>
      <c r="B8">
        <v>36</v>
      </c>
      <c r="C8" s="10">
        <v>16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</row>
    <row r="9" spans="1:8" x14ac:dyDescent="0.25">
      <c r="A9" s="10" t="s">
        <v>34</v>
      </c>
      <c r="B9">
        <v>29</v>
      </c>
      <c r="C9" s="10">
        <v>14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28</v>
      </c>
      <c r="C10" s="10">
        <v>13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30</v>
      </c>
      <c r="C11" s="10">
        <v>14</v>
      </c>
      <c r="D11" s="10">
        <v>3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44</v>
      </c>
      <c r="C12" s="10">
        <v>22</v>
      </c>
      <c r="D12" s="10">
        <v>4</v>
      </c>
      <c r="E12" s="10">
        <v>5</v>
      </c>
      <c r="F12" s="10">
        <v>5</v>
      </c>
      <c r="G12" s="10">
        <v>4</v>
      </c>
      <c r="H12" s="10">
        <v>4</v>
      </c>
    </row>
    <row r="13" spans="1:8" x14ac:dyDescent="0.25">
      <c r="A13" s="10" t="s">
        <v>38</v>
      </c>
      <c r="B13">
        <v>34</v>
      </c>
      <c r="C13" s="10">
        <v>15</v>
      </c>
      <c r="D13" s="10">
        <v>4</v>
      </c>
      <c r="E13" s="10">
        <v>4</v>
      </c>
      <c r="F13" s="10">
        <v>3</v>
      </c>
      <c r="G13" s="10">
        <v>4</v>
      </c>
      <c r="H13" s="10">
        <v>4</v>
      </c>
    </row>
    <row r="14" spans="1:8" x14ac:dyDescent="0.25">
      <c r="A14" s="10" t="s">
        <v>39</v>
      </c>
      <c r="B14">
        <v>39</v>
      </c>
      <c r="C14" s="10">
        <v>18</v>
      </c>
      <c r="D14" s="10">
        <v>5</v>
      </c>
      <c r="E14" s="10">
        <v>4</v>
      </c>
      <c r="F14" s="10">
        <v>4</v>
      </c>
      <c r="G14" s="10">
        <v>4</v>
      </c>
      <c r="H14" s="10">
        <v>4</v>
      </c>
    </row>
    <row r="15" spans="1:8" x14ac:dyDescent="0.25">
      <c r="A15" s="10" t="s">
        <v>40</v>
      </c>
      <c r="B15">
        <v>30</v>
      </c>
      <c r="C15" s="10">
        <v>14</v>
      </c>
      <c r="D15" s="10">
        <v>3</v>
      </c>
      <c r="E15" s="10">
        <v>4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33</v>
      </c>
      <c r="C16" s="10">
        <v>16</v>
      </c>
      <c r="D16" s="10">
        <v>4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35</v>
      </c>
      <c r="C17" s="10">
        <v>17</v>
      </c>
      <c r="D17" s="10">
        <v>4</v>
      </c>
      <c r="E17" s="10">
        <v>4</v>
      </c>
      <c r="F17" s="10">
        <v>4</v>
      </c>
      <c r="G17" s="10">
        <v>3</v>
      </c>
      <c r="H17" s="10">
        <v>3</v>
      </c>
    </row>
    <row r="18" spans="1:8" x14ac:dyDescent="0.25">
      <c r="A18" s="10" t="s">
        <v>43</v>
      </c>
      <c r="B18">
        <v>31</v>
      </c>
      <c r="C18" s="10">
        <v>15</v>
      </c>
      <c r="D18" s="10">
        <v>3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29</v>
      </c>
      <c r="C19" s="10">
        <v>14</v>
      </c>
      <c r="D19" s="10">
        <v>3</v>
      </c>
      <c r="E19" s="10">
        <v>3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30</v>
      </c>
      <c r="C20" s="10">
        <v>14</v>
      </c>
      <c r="D20" s="10">
        <v>3</v>
      </c>
      <c r="E20" s="10">
        <v>4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31</v>
      </c>
      <c r="C21" s="10">
        <v>15</v>
      </c>
      <c r="D21" s="10">
        <v>3</v>
      </c>
      <c r="E21" s="10">
        <v>4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31</v>
      </c>
      <c r="C22" s="10">
        <v>15</v>
      </c>
      <c r="D22" s="10">
        <v>3</v>
      </c>
      <c r="E22" s="10">
        <v>4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30</v>
      </c>
      <c r="C23" s="10">
        <v>14</v>
      </c>
      <c r="D23" s="10">
        <v>3</v>
      </c>
      <c r="E23" s="10">
        <v>4</v>
      </c>
      <c r="F23" s="10">
        <v>3</v>
      </c>
      <c r="G23" s="10">
        <v>3</v>
      </c>
      <c r="H23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7407-E8FE-4C02-A754-7CD3244C631E}">
  <dimension ref="A1:H23"/>
  <sheetViews>
    <sheetView workbookViewId="0">
      <selection activeCell="A2" sqref="A2:H23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30</v>
      </c>
      <c r="C2" s="10">
        <v>13</v>
      </c>
      <c r="D2" s="10">
        <v>3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32</v>
      </c>
      <c r="C3" s="10">
        <v>16</v>
      </c>
      <c r="D3" s="10">
        <v>4</v>
      </c>
      <c r="E3" s="10">
        <v>4</v>
      </c>
      <c r="F3" s="10">
        <v>3</v>
      </c>
      <c r="G3" s="10">
        <v>3</v>
      </c>
      <c r="H3" s="10">
        <v>2</v>
      </c>
    </row>
    <row r="4" spans="1:8" x14ac:dyDescent="0.25">
      <c r="A4" s="10" t="s">
        <v>29</v>
      </c>
      <c r="B4">
        <v>12</v>
      </c>
      <c r="C4" s="10">
        <v>4</v>
      </c>
      <c r="D4" s="10">
        <v>1</v>
      </c>
      <c r="E4" s="10">
        <v>2</v>
      </c>
      <c r="F4" s="10">
        <v>2</v>
      </c>
      <c r="G4" s="10">
        <v>2</v>
      </c>
      <c r="H4" s="10">
        <v>1</v>
      </c>
    </row>
    <row r="5" spans="1:8" x14ac:dyDescent="0.25">
      <c r="A5" s="10" t="s">
        <v>30</v>
      </c>
      <c r="B5">
        <v>44</v>
      </c>
      <c r="C5" s="10">
        <v>22</v>
      </c>
      <c r="D5" s="10">
        <v>4</v>
      </c>
      <c r="E5" s="10">
        <v>5</v>
      </c>
      <c r="F5" s="10">
        <v>4</v>
      </c>
      <c r="G5" s="10">
        <v>5</v>
      </c>
      <c r="H5" s="10">
        <v>4</v>
      </c>
    </row>
    <row r="6" spans="1:8" x14ac:dyDescent="0.25">
      <c r="A6" s="10" t="s">
        <v>31</v>
      </c>
      <c r="B6">
        <v>41</v>
      </c>
      <c r="C6" s="10">
        <v>20</v>
      </c>
      <c r="D6" s="10">
        <v>4</v>
      </c>
      <c r="E6" s="10">
        <v>5</v>
      </c>
      <c r="F6" s="10">
        <v>4</v>
      </c>
      <c r="G6" s="10">
        <v>5</v>
      </c>
      <c r="H6" s="10">
        <v>3</v>
      </c>
    </row>
    <row r="7" spans="1:8" x14ac:dyDescent="0.25">
      <c r="A7" s="10" t="s">
        <v>32</v>
      </c>
      <c r="B7">
        <v>46</v>
      </c>
      <c r="C7" s="10">
        <v>23</v>
      </c>
      <c r="D7" s="10">
        <v>4</v>
      </c>
      <c r="E7" s="10">
        <v>5</v>
      </c>
      <c r="F7" s="10">
        <v>5</v>
      </c>
      <c r="G7" s="10">
        <v>5</v>
      </c>
      <c r="H7" s="10">
        <v>4</v>
      </c>
    </row>
    <row r="8" spans="1:8" x14ac:dyDescent="0.25">
      <c r="A8" s="10" t="s">
        <v>33</v>
      </c>
      <c r="B8">
        <v>38</v>
      </c>
      <c r="C8" s="10">
        <v>18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</row>
    <row r="9" spans="1:8" x14ac:dyDescent="0.25">
      <c r="A9" s="10" t="s">
        <v>34</v>
      </c>
      <c r="B9">
        <v>25</v>
      </c>
      <c r="C9" s="10">
        <v>9</v>
      </c>
      <c r="D9" s="10">
        <v>3</v>
      </c>
      <c r="E9" s="10">
        <v>3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35</v>
      </c>
      <c r="C10" s="10">
        <v>17</v>
      </c>
      <c r="D10" s="10">
        <v>3</v>
      </c>
      <c r="E10" s="10">
        <v>4</v>
      </c>
      <c r="F10" s="10">
        <v>4</v>
      </c>
      <c r="G10" s="10">
        <v>4</v>
      </c>
      <c r="H10" s="10">
        <v>3</v>
      </c>
    </row>
    <row r="11" spans="1:8" x14ac:dyDescent="0.25">
      <c r="A11" s="10" t="s">
        <v>36</v>
      </c>
      <c r="B11">
        <v>30</v>
      </c>
      <c r="C11" s="10">
        <v>14</v>
      </c>
      <c r="D11" s="10">
        <v>3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36</v>
      </c>
      <c r="C12" s="10">
        <v>16</v>
      </c>
      <c r="D12" s="10">
        <v>3</v>
      </c>
      <c r="E12" s="10">
        <v>4</v>
      </c>
      <c r="F12" s="10">
        <v>5</v>
      </c>
      <c r="G12" s="10">
        <v>5</v>
      </c>
      <c r="H12" s="10">
        <v>3</v>
      </c>
    </row>
    <row r="13" spans="1:8" x14ac:dyDescent="0.25">
      <c r="A13" s="10" t="s">
        <v>38</v>
      </c>
      <c r="B13">
        <v>43</v>
      </c>
      <c r="C13" s="10">
        <v>22</v>
      </c>
      <c r="D13" s="10">
        <v>5</v>
      </c>
      <c r="E13" s="10">
        <v>5</v>
      </c>
      <c r="F13" s="10">
        <v>3</v>
      </c>
      <c r="G13" s="10">
        <v>4</v>
      </c>
      <c r="H13" s="10">
        <v>4</v>
      </c>
    </row>
    <row r="14" spans="1:8" x14ac:dyDescent="0.25">
      <c r="A14" s="10" t="s">
        <v>39</v>
      </c>
      <c r="B14">
        <v>37</v>
      </c>
      <c r="C14" s="10">
        <v>18</v>
      </c>
      <c r="D14" s="10">
        <v>4</v>
      </c>
      <c r="E14" s="10">
        <v>4</v>
      </c>
      <c r="F14" s="10">
        <v>4</v>
      </c>
      <c r="G14" s="10">
        <v>4</v>
      </c>
      <c r="H14" s="10">
        <v>3</v>
      </c>
    </row>
    <row r="15" spans="1:8" x14ac:dyDescent="0.25">
      <c r="A15" s="10" t="s">
        <v>40</v>
      </c>
      <c r="B15">
        <v>34</v>
      </c>
      <c r="C15" s="10">
        <v>16</v>
      </c>
      <c r="D15" s="10">
        <v>4</v>
      </c>
      <c r="E15" s="10">
        <v>4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35</v>
      </c>
      <c r="C16" s="10">
        <v>18</v>
      </c>
      <c r="D16" s="10">
        <v>3</v>
      </c>
      <c r="E16" s="10">
        <v>4</v>
      </c>
      <c r="F16" s="10">
        <v>3</v>
      </c>
      <c r="G16" s="10">
        <v>4</v>
      </c>
      <c r="H16" s="10">
        <v>3</v>
      </c>
    </row>
    <row r="17" spans="1:8" x14ac:dyDescent="0.25">
      <c r="A17" s="10" t="s">
        <v>42</v>
      </c>
      <c r="B17">
        <v>39</v>
      </c>
      <c r="C17" s="10">
        <v>19</v>
      </c>
      <c r="D17" s="10">
        <v>4</v>
      </c>
      <c r="E17" s="10">
        <v>4</v>
      </c>
      <c r="F17" s="10">
        <v>4</v>
      </c>
      <c r="G17" s="10">
        <v>5</v>
      </c>
      <c r="H17" s="10">
        <v>3</v>
      </c>
    </row>
    <row r="18" spans="1:8" x14ac:dyDescent="0.25">
      <c r="A18" s="10" t="s">
        <v>43</v>
      </c>
      <c r="B18">
        <v>34</v>
      </c>
      <c r="C18" s="10">
        <v>17</v>
      </c>
      <c r="D18" s="10">
        <v>3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33</v>
      </c>
      <c r="C19" s="10">
        <v>18</v>
      </c>
      <c r="D19" s="10">
        <v>3</v>
      </c>
      <c r="E19" s="10">
        <v>3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35</v>
      </c>
      <c r="C20" s="10">
        <v>18</v>
      </c>
      <c r="D20" s="10">
        <v>4</v>
      </c>
      <c r="E20" s="10">
        <v>3</v>
      </c>
      <c r="F20" s="10">
        <v>3</v>
      </c>
      <c r="G20" s="10">
        <v>4</v>
      </c>
      <c r="H20" s="10">
        <v>3</v>
      </c>
    </row>
    <row r="21" spans="1:8" x14ac:dyDescent="0.25">
      <c r="A21" s="10" t="s">
        <v>46</v>
      </c>
      <c r="B21">
        <v>47</v>
      </c>
      <c r="C21" s="10">
        <v>23</v>
      </c>
      <c r="D21" s="10">
        <v>5</v>
      </c>
      <c r="E21" s="10">
        <v>5</v>
      </c>
      <c r="F21" s="10">
        <v>4</v>
      </c>
      <c r="G21" s="10">
        <v>5</v>
      </c>
      <c r="H21" s="10">
        <v>5</v>
      </c>
    </row>
    <row r="22" spans="1:8" x14ac:dyDescent="0.25">
      <c r="A22" s="10" t="s">
        <v>47</v>
      </c>
      <c r="B22">
        <v>39</v>
      </c>
      <c r="C22" s="10">
        <v>20</v>
      </c>
      <c r="D22" s="10">
        <v>4</v>
      </c>
      <c r="E22" s="10">
        <v>4</v>
      </c>
      <c r="F22" s="10">
        <v>3</v>
      </c>
      <c r="G22" s="10">
        <v>4</v>
      </c>
      <c r="H22" s="10">
        <v>4</v>
      </c>
    </row>
    <row r="23" spans="1:8" x14ac:dyDescent="0.25">
      <c r="A23" s="10" t="s">
        <v>48</v>
      </c>
      <c r="B23">
        <v>32</v>
      </c>
      <c r="C23" s="10">
        <v>16</v>
      </c>
      <c r="D23" s="10">
        <v>3</v>
      </c>
      <c r="E23" s="10">
        <v>3</v>
      </c>
      <c r="F23" s="10">
        <v>3</v>
      </c>
      <c r="G23" s="10">
        <v>4</v>
      </c>
      <c r="H23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AEA1-E03A-456C-84FD-C5F79489468C}">
  <dimension ref="A1:H23"/>
  <sheetViews>
    <sheetView workbookViewId="0">
      <selection activeCell="A2" sqref="A2:H23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27</v>
      </c>
      <c r="C2" s="10">
        <v>12</v>
      </c>
      <c r="D2" s="10">
        <v>3</v>
      </c>
      <c r="E2" s="10">
        <v>3</v>
      </c>
      <c r="F2" s="10">
        <v>3</v>
      </c>
      <c r="G2" s="10">
        <v>3</v>
      </c>
      <c r="H2" s="10">
        <v>3</v>
      </c>
    </row>
    <row r="3" spans="1:8" x14ac:dyDescent="0.25">
      <c r="A3" s="10" t="s">
        <v>28</v>
      </c>
      <c r="B3">
        <v>28</v>
      </c>
      <c r="C3" s="10">
        <v>13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27</v>
      </c>
      <c r="C4" s="10">
        <v>12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30</v>
      </c>
      <c r="C5" s="10">
        <v>14</v>
      </c>
      <c r="D5" s="10">
        <v>3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39</v>
      </c>
      <c r="C6" s="10">
        <v>18</v>
      </c>
      <c r="D6" s="10">
        <v>5</v>
      </c>
      <c r="E6" s="10">
        <v>4</v>
      </c>
      <c r="F6" s="10">
        <v>4</v>
      </c>
      <c r="G6" s="10">
        <v>4</v>
      </c>
      <c r="H6" s="10">
        <v>4</v>
      </c>
    </row>
    <row r="7" spans="1:8" x14ac:dyDescent="0.25">
      <c r="A7" s="10" t="s">
        <v>32</v>
      </c>
      <c r="B7">
        <v>39</v>
      </c>
      <c r="C7" s="10">
        <v>18</v>
      </c>
      <c r="D7" s="10">
        <v>5</v>
      </c>
      <c r="E7" s="10">
        <v>4</v>
      </c>
      <c r="F7" s="10">
        <v>4</v>
      </c>
      <c r="G7" s="10">
        <v>4</v>
      </c>
      <c r="H7" s="10">
        <v>4</v>
      </c>
    </row>
    <row r="8" spans="1:8" x14ac:dyDescent="0.25">
      <c r="A8" s="10" t="s">
        <v>33</v>
      </c>
      <c r="B8">
        <v>36</v>
      </c>
      <c r="C8" s="10">
        <v>16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</row>
    <row r="9" spans="1:8" x14ac:dyDescent="0.25">
      <c r="A9" s="10" t="s">
        <v>34</v>
      </c>
      <c r="B9">
        <v>29</v>
      </c>
      <c r="C9" s="10">
        <v>14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28</v>
      </c>
      <c r="C10" s="10">
        <v>13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</row>
    <row r="11" spans="1:8" x14ac:dyDescent="0.25">
      <c r="A11" s="10" t="s">
        <v>36</v>
      </c>
      <c r="B11">
        <v>30</v>
      </c>
      <c r="C11" s="10">
        <v>14</v>
      </c>
      <c r="D11" s="10">
        <v>3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44</v>
      </c>
      <c r="C12" s="10">
        <v>22</v>
      </c>
      <c r="D12" s="10">
        <v>4</v>
      </c>
      <c r="E12" s="10">
        <v>5</v>
      </c>
      <c r="F12" s="10">
        <v>5</v>
      </c>
      <c r="G12" s="10">
        <v>4</v>
      </c>
      <c r="H12" s="10">
        <v>4</v>
      </c>
    </row>
    <row r="13" spans="1:8" x14ac:dyDescent="0.25">
      <c r="A13" s="10" t="s">
        <v>38</v>
      </c>
      <c r="B13">
        <v>34</v>
      </c>
      <c r="C13" s="10">
        <v>15</v>
      </c>
      <c r="D13" s="10">
        <v>4</v>
      </c>
      <c r="E13" s="10">
        <v>4</v>
      </c>
      <c r="F13" s="10">
        <v>3</v>
      </c>
      <c r="G13" s="10">
        <v>4</v>
      </c>
      <c r="H13" s="10">
        <v>4</v>
      </c>
    </row>
    <row r="14" spans="1:8" x14ac:dyDescent="0.25">
      <c r="A14" s="10" t="s">
        <v>39</v>
      </c>
      <c r="B14">
        <v>39</v>
      </c>
      <c r="C14" s="10">
        <v>18</v>
      </c>
      <c r="D14" s="10">
        <v>5</v>
      </c>
      <c r="E14" s="10">
        <v>4</v>
      </c>
      <c r="F14" s="10">
        <v>4</v>
      </c>
      <c r="G14" s="10">
        <v>4</v>
      </c>
      <c r="H14" s="10">
        <v>4</v>
      </c>
    </row>
    <row r="15" spans="1:8" x14ac:dyDescent="0.25">
      <c r="A15" s="10" t="s">
        <v>40</v>
      </c>
      <c r="B15">
        <v>30</v>
      </c>
      <c r="C15" s="10">
        <v>14</v>
      </c>
      <c r="D15" s="10">
        <v>3</v>
      </c>
      <c r="E15" s="10">
        <v>4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33</v>
      </c>
      <c r="C16" s="10">
        <v>16</v>
      </c>
      <c r="D16" s="10">
        <v>4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35</v>
      </c>
      <c r="C17" s="10">
        <v>17</v>
      </c>
      <c r="D17" s="10">
        <v>4</v>
      </c>
      <c r="E17" s="10">
        <v>4</v>
      </c>
      <c r="F17" s="10">
        <v>4</v>
      </c>
      <c r="G17" s="10">
        <v>3</v>
      </c>
      <c r="H17" s="10">
        <v>3</v>
      </c>
    </row>
    <row r="18" spans="1:8" x14ac:dyDescent="0.25">
      <c r="A18" s="10" t="s">
        <v>43</v>
      </c>
      <c r="B18">
        <v>31</v>
      </c>
      <c r="C18" s="10">
        <v>15</v>
      </c>
      <c r="D18" s="10">
        <v>3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29</v>
      </c>
      <c r="C19" s="10">
        <v>14</v>
      </c>
      <c r="D19" s="10">
        <v>3</v>
      </c>
      <c r="E19" s="10">
        <v>3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30</v>
      </c>
      <c r="C20" s="10">
        <v>14</v>
      </c>
      <c r="D20" s="10">
        <v>3</v>
      </c>
      <c r="E20" s="10">
        <v>4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31</v>
      </c>
      <c r="C21" s="10">
        <v>15</v>
      </c>
      <c r="D21" s="10">
        <v>3</v>
      </c>
      <c r="E21" s="10">
        <v>4</v>
      </c>
      <c r="F21" s="10">
        <v>3</v>
      </c>
      <c r="G21" s="10">
        <v>3</v>
      </c>
      <c r="H21" s="10">
        <v>3</v>
      </c>
    </row>
    <row r="22" spans="1:8" x14ac:dyDescent="0.25">
      <c r="A22" s="10" t="s">
        <v>47</v>
      </c>
      <c r="B22">
        <v>31</v>
      </c>
      <c r="C22" s="10">
        <v>15</v>
      </c>
      <c r="D22" s="10">
        <v>3</v>
      </c>
      <c r="E22" s="10">
        <v>4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30</v>
      </c>
      <c r="C23" s="10">
        <v>14</v>
      </c>
      <c r="D23" s="10">
        <v>3</v>
      </c>
      <c r="E23" s="10">
        <v>4</v>
      </c>
      <c r="F23" s="10">
        <v>3</v>
      </c>
      <c r="G23" s="10">
        <v>3</v>
      </c>
      <c r="H23" s="1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0304閱卷評分-詹千慧</vt:lpstr>
      <vt:lpstr>0304閱卷評分-戴榮冠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2024-10-29T14:18:47Z</dcterms:modified>
</cp:coreProperties>
</file>