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1106-2024.11.06－13：32\"/>
    </mc:Choice>
  </mc:AlternateContent>
  <xr:revisionPtr revIDLastSave="0" documentId="13_ncr:1_{FCAE2232-4E38-4E6B-9247-71779EC65D7A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602閱卷評分-甘露" sheetId="5" r:id="rId4"/>
    <sheet name="0602閱卷評分-詹千慧02財金一" sheetId="6" r:id="rId5"/>
  </sheets>
  <definedNames>
    <definedName name="外部資料_1" localSheetId="2" hidden="1">'閱卷評分-Teacher2'!$A$1:$D$32</definedName>
    <definedName name="外部資料_2" localSheetId="3" hidden="1">'0602閱卷評分-甘露'!$A$1:$D$32</definedName>
    <definedName name="外部資料_2" localSheetId="1" hidden="1">'閱卷評分-Teacher1'!$A$1:$D$32</definedName>
    <definedName name="外部資料_3" localSheetId="4" hidden="1">'0602閱卷評分-詹千慧02財金一'!$A$1:$D$32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 s="1"/>
  <c r="H29" i="1"/>
  <c r="I29" i="1"/>
  <c r="J29" i="1"/>
  <c r="K29" i="1"/>
  <c r="L29" i="1"/>
  <c r="M29" i="1"/>
  <c r="N29" i="1"/>
  <c r="O29" i="1"/>
  <c r="P29" i="1"/>
  <c r="Q29" i="1"/>
  <c r="C30" i="1"/>
  <c r="D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32" i="1" l="1"/>
  <c r="E31" i="1"/>
  <c r="E30" i="1"/>
  <c r="G29" i="1"/>
  <c r="E28" i="1"/>
  <c r="E27" i="1"/>
  <c r="G31" i="1"/>
  <c r="G32" i="1"/>
  <c r="G27" i="1"/>
  <c r="G28" i="1"/>
  <c r="E14" i="1"/>
  <c r="E20" i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328E8D8A-08F8-49F7-BCD3-48C120A5170D}" keepAlive="1" name="查詢 - 0602閱卷評分-甘露" description="與活頁簿中 '0602閱卷評分-甘露' 查詢的連接。" type="5" refreshedVersion="8" background="1" saveData="1">
    <dbPr connection="Provider=Microsoft.Mashup.OleDb.1;Data Source=$Workbook$;Location=0602閱卷評分-甘露;Extended Properties=&quot;&quot;" command="SELECT * FROM [0602閱卷評分-甘露]"/>
  </connection>
  <connection id="7" xr16:uid="{08E34D82-5FBF-4FA6-8616-1C190D202BB7}" keepAlive="1" name="查詢 - 0602閱卷評分-詹千慧02財金一" description="與活頁簿中 '0602閱卷評分-詹千慧02財金一' 查詢的連接。" type="5" refreshedVersion="8" background="1" saveData="1">
    <dbPr connection="Provider=Microsoft.Mashup.OleDb.1;Data Source=$Workbook$;Location=0602閱卷評分-詹千慧02財金一;Extended Properties=&quot;&quot;" command="SELECT * FROM [0602閱卷評分-詹千慧02財金一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<sst xmlns="http://schemas.openxmlformats.org/spreadsheetml/2006/main" count="207" uniqueCount="59">
  <si>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</si>
  <si>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</si>
  <si>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</si>
  <si>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</si>
  <si>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</si>
  <si>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</si>
  <si>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</si>
  <si>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</si>
  <si>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</si>
  <si>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</si>
  <si>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</si>
  <si>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</si>
  <si>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</si>
  <si>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</si>
  <si>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</si>
  <si>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</si>
  <si>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</si>
  <si>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</si>
  <si>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</si>
  <si>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</si>
  <si>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</si>
  <si>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</si>
  <si>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</si>
  <si>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</si>
  <si>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</si>
  <si>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</si>
  <si>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</si>
  <si>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06-02- 11267037</t>
  </si>
  <si>
    <t>06-02-51367001</t>
  </si>
  <si>
    <t>06-02-51367002</t>
  </si>
  <si>
    <t>06-02-51367003</t>
  </si>
  <si>
    <t>06-02-51367004</t>
  </si>
  <si>
    <t>06-02-51367005</t>
  </si>
  <si>
    <t>06-02-51367006</t>
  </si>
  <si>
    <t>06-02-51367007</t>
  </si>
  <si>
    <t>06-02-51367008</t>
  </si>
  <si>
    <t>06-02-51367009</t>
  </si>
  <si>
    <t>06-02-51367010</t>
  </si>
  <si>
    <t>06-02-51367011</t>
  </si>
  <si>
    <t>06-02-51367012</t>
  </si>
  <si>
    <t>06-02-51367013</t>
  </si>
  <si>
    <t>06-02-51367014</t>
  </si>
  <si>
    <t>06-02-51367015</t>
  </si>
  <si>
    <t>06-02-51367016</t>
  </si>
  <si>
    <t>06-02-51367018</t>
  </si>
  <si>
    <t>06-02-51367019</t>
  </si>
  <si>
    <t>06-02-51367020</t>
  </si>
  <si>
    <t>06-02-51367021</t>
  </si>
  <si>
    <t>06-02-51367022</t>
  </si>
  <si>
    <t>06-02-51367023</t>
  </si>
  <si>
    <t>06-02-51367024</t>
  </si>
  <si>
    <t>06-02-51367025</t>
  </si>
  <si>
    <t>06-02-51367026</t>
  </si>
  <si>
    <t>06-02-51367027</t>
  </si>
  <si>
    <t>06-02-51367028</t>
  </si>
  <si>
    <t>06-02-51367030</t>
  </si>
  <si>
    <t>06-02-51367031</t>
  </si>
  <si>
    <t>06-02-51367032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</si>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</sst>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BE5CBC39-D340-4BEB-A6FA-0E329656547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959436B9-55C3-450D-BCA3-5612E2F3692F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2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2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40A4F4-C042-4B56-B154-34AC18C8ECCB}" name="_0602閱卷評分_甘露" displayName="_0602閱卷評分_甘露" ref="A1:H32" tableType="queryTable" totalsRowShown="0">
  <autoFilter ref="A1:H32" xr:uid="{7040A4F4-C042-4B56-B154-34AC18C8ECCB}"/>
  <tableColumns count="8">
    <tableColumn id="1" xr3:uid="{67DE588B-964F-4B0D-9A3D-01C4ABD69C9F}" uniqueName="1" name="Column1" queryTableFieldId="1" dataDxfId="14"/>
    <tableColumn id="2" xr3:uid="{2E2CAFDE-B51D-48B3-992E-70023FE1B3DC}" uniqueName="2" name="Column2" queryTableFieldId="2"/>
    <tableColumn id="3" xr3:uid="{45B2AD46-70AE-4435-9F84-ECDB0752F269}" uniqueName="3" name="Column3" queryTableFieldId="3" dataDxfId="13"/>
    <tableColumn id="4" xr3:uid="{1E355390-5740-40BA-A28B-0B948A57C893}" uniqueName="4" name="Column4" queryTableFieldId="4" dataDxfId="12"/>
    <tableColumn id="5" xr3:uid="{C4B51F1E-905F-4948-AD11-FF4873B972BA}" uniqueName="5" name="Column5" queryTableFieldId="5" dataDxfId="11"/>
    <tableColumn id="6" xr3:uid="{265C43C8-DF97-42E0-AA7B-99538DAAC5BB}" uniqueName="6" name="Column6" queryTableFieldId="6" dataDxfId="10"/>
    <tableColumn id="7" xr3:uid="{BCC1824B-046F-495B-B36C-513E28D8846F}" uniqueName="7" name="Column7" queryTableFieldId="7" dataDxfId="9"/>
    <tableColumn id="8" xr3:uid="{8DDF736E-E9A4-4A5A-9CA0-A8BA10AA87D5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CC8E61-277B-4C27-A566-F09617A36DCB}" name="_0602閱卷評分_詹千慧02財金一" displayName="_0602閱卷評分_詹千慧02財金一" ref="A1:H32" tableType="queryTable" totalsRowShown="0">
  <autoFilter ref="A1:H32" xr:uid="{D5CC8E61-277B-4C27-A566-F09617A36DCB}"/>
  <tableColumns count="8">
    <tableColumn id="1" xr3:uid="{F7A897B6-A397-44C8-97F0-6DD620AA9AA8}" uniqueName="1" name="Column1" queryTableFieldId="1" dataDxfId="7"/>
    <tableColumn id="2" xr3:uid="{942D0B78-0835-451D-AF34-6D03DE0BC4F4}" uniqueName="2" name="Column2" queryTableFieldId="2"/>
    <tableColumn id="3" xr3:uid="{EAD01569-9B72-4D5D-8216-520028FADF74}" uniqueName="3" name="Column3" queryTableFieldId="3" dataDxfId="6"/>
    <tableColumn id="4" xr3:uid="{FB73399C-3971-4485-9161-537970911BF5}" uniqueName="4" name="Column4" queryTableFieldId="4" dataDxfId="5"/>
    <tableColumn id="5" xr3:uid="{D131B4C0-61BE-4450-B126-04F0B926B510}" uniqueName="5" name="Column5" queryTableFieldId="5" dataDxfId="4"/>
    <tableColumn id="6" xr3:uid="{3CC0FD30-1639-4A26-BAD0-C82392C14D81}" uniqueName="6" name="Column6" queryTableFieldId="6" dataDxfId="3"/>
    <tableColumn id="7" xr3:uid="{6094E00E-1254-4B96-BD3F-364A4F684166}" uniqueName="7" name="Column7" queryTableFieldId="7" dataDxfId="2"/>
    <tableColumn id="8" xr3:uid="{22F9EFD7-D968-4724-90DE-80421B52EF87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2"/>
  <sheetViews>
    <sheetView tabSelected="1" zoomScale="85" zoomScaleNormal="85" workbookViewId="0">
      <pane ySplit="1" topLeftCell="A2" activePane="bottomLeft" state="frozen"/>
      <selection pane="bottomLeft" activeCell="A3" sqref="A3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58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1112</v>
      </c>
      <c r="B2" t="s">
        <v>27</v>
      </c>
      <c r="C2">
        <f t="shared" ref="C2:C32" si="0">VLOOKUP($B2,閱卷評分_Teacher1,3,FALSE)</f>
        <v>11</v>
      </c>
      <c r="D2">
        <f t="shared" ref="D2:D32" si="1">VLOOKUP($B2,閱卷評分_Teacher2,3,FALSE)</f>
        <v>13</v>
      </c>
      <c r="E2">
        <f>ABS(C2-D2)</f>
        <v>2</v>
      </c>
      <c r="G2" s="6">
        <f>IF(F2&gt;0,((C2+D2)*0.5+F2*2)/3,(C2+D2)/2)</f>
        <v>12</v>
      </c>
      <c r="H2">
        <f t="shared" ref="H2:H32" si="2">VLOOKUP($B2,閱卷評分_Teacher1,4,FALSE)</f>
        <v>2</v>
      </c>
      <c r="I2">
        <f t="shared" ref="I2:I32" si="3">VLOOKUP($B2,閱卷評分_Teacher1,5,FALSE)</f>
        <v>2</v>
      </c>
      <c r="J2">
        <f t="shared" ref="J2:J32" si="4">VLOOKUP($B2,閱卷評分_Teacher1,6,FALSE)</f>
        <v>2</v>
      </c>
      <c r="K2">
        <f t="shared" ref="K2:K32" si="5">VLOOKUP($B2,閱卷評分_Teacher1,7,FALSE)</f>
        <v>3</v>
      </c>
      <c r="L2">
        <f t="shared" ref="L2:L32" si="6">VLOOKUP($B2,閱卷評分_Teacher1,8,FALSE)</f>
        <v>2</v>
      </c>
      <c r="M2">
        <f t="shared" ref="M2:M32" si="7">VLOOKUP($B2,閱卷評分_Teacher2,4,FALSE)</f>
        <v>3</v>
      </c>
      <c r="N2">
        <f t="shared" ref="N2:N32" si="8">VLOOKUP($B2,閱卷評分_Teacher2,5,FALSE)</f>
        <v>3</v>
      </c>
      <c r="O2">
        <f t="shared" ref="O2:O32" si="9">VLOOKUP($B2,閱卷評分_Teacher2,6,FALSE)</f>
        <v>3</v>
      </c>
      <c r="P2">
        <f t="shared" ref="P2:P32" si="10">VLOOKUP($B2,閱卷評分_Teacher2,7,FALSE)</f>
        <v>3</v>
      </c>
      <c r="Q2">
        <f t="shared" ref="Q2:Q32" si="11">VLOOKUP($B2,閱卷評分_Teacher2,8,FALSE)</f>
        <v>2</v>
      </c>
      <c r="R2" s="8">
        <f>COUNTIF(E:E,"&gt;7")</f>
        <v>5</v>
      </c>
      <c r="S2" s="8">
        <f>COUNTA(B:B)-1</f>
        <v>31</v>
      </c>
      <c r="T2" s="9">
        <f>R2/S2</f>
        <v>0.16129032258064516</v>
      </c>
    </row>
    <row r="3" spans="1:20" x14ac:dyDescent="0.25">
      <c r="A3">
        <v>1121</v>
      </c>
      <c r="B3" t="s">
        <v>28</v>
      </c>
      <c r="C3">
        <f t="shared" si="0"/>
        <v>11</v>
      </c>
      <c r="D3">
        <f t="shared" si="1"/>
        <v>17</v>
      </c>
      <c r="E3">
        <f t="shared" ref="E3:E26" si="12">ABS(C3-D3)</f>
        <v>6</v>
      </c>
      <c r="G3" s="6">
        <f t="shared" ref="G3:G26" si="13">IF(F3&gt;0,((C3+D3)*0.5+F3*2)/3,(C3+D3)/2)</f>
        <v>14</v>
      </c>
      <c r="H3">
        <f t="shared" si="2"/>
        <v>2</v>
      </c>
      <c r="I3">
        <f t="shared" si="3"/>
        <v>2</v>
      </c>
      <c r="J3">
        <f t="shared" si="4"/>
        <v>2</v>
      </c>
      <c r="K3">
        <f t="shared" si="5"/>
        <v>3</v>
      </c>
      <c r="L3">
        <f t="shared" si="6"/>
        <v>2</v>
      </c>
      <c r="M3">
        <f t="shared" si="7"/>
        <v>4</v>
      </c>
      <c r="N3">
        <f t="shared" si="8"/>
        <v>4</v>
      </c>
      <c r="O3">
        <f t="shared" si="9"/>
        <v>3</v>
      </c>
      <c r="P3">
        <f t="shared" si="10"/>
        <v>4</v>
      </c>
      <c r="Q3">
        <f t="shared" si="11"/>
        <v>3</v>
      </c>
    </row>
    <row r="4" spans="1:20" x14ac:dyDescent="0.25">
      <c r="A4">
        <v>1132</v>
      </c>
      <c r="B4" t="s">
        <v>29</v>
      </c>
      <c r="C4">
        <f t="shared" si="0"/>
        <v>13</v>
      </c>
      <c r="D4">
        <f t="shared" si="1"/>
        <v>17</v>
      </c>
      <c r="E4">
        <f t="shared" si="12"/>
        <v>4</v>
      </c>
      <c r="G4" s="6">
        <f t="shared" si="13"/>
        <v>15</v>
      </c>
      <c r="H4">
        <f t="shared" si="2"/>
        <v>3</v>
      </c>
      <c r="I4">
        <f t="shared" si="3"/>
        <v>3</v>
      </c>
      <c r="J4">
        <f t="shared" si="4"/>
        <v>2</v>
      </c>
      <c r="K4">
        <f t="shared" si="5"/>
        <v>3</v>
      </c>
      <c r="L4">
        <f t="shared" si="6"/>
        <v>2</v>
      </c>
      <c r="M4">
        <f t="shared" si="7"/>
        <v>4</v>
      </c>
      <c r="N4">
        <f t="shared" si="8"/>
        <v>3</v>
      </c>
      <c r="O4">
        <f t="shared" si="9"/>
        <v>3</v>
      </c>
      <c r="P4">
        <f t="shared" si="10"/>
        <v>4</v>
      </c>
      <c r="Q4">
        <f t="shared" si="11"/>
        <v>3</v>
      </c>
    </row>
    <row r="5" spans="1:20" x14ac:dyDescent="0.25">
      <c r="A5">
        <v>1101</v>
      </c>
      <c r="B5" t="s">
        <v>30</v>
      </c>
      <c r="C5">
        <f t="shared" si="0"/>
        <v>11</v>
      </c>
      <c r="D5">
        <f t="shared" si="1"/>
        <v>20</v>
      </c>
      <c r="E5">
        <f t="shared" si="12"/>
        <v>9</v>
      </c>
      <c r="F5">
        <v>16</v>
      </c>
      <c r="G5" s="6">
        <f t="shared" si="13"/>
        <v>15.833333333333334</v>
      </c>
      <c r="H5">
        <f t="shared" si="2"/>
        <v>2</v>
      </c>
      <c r="I5">
        <f t="shared" si="3"/>
        <v>2</v>
      </c>
      <c r="J5">
        <f t="shared" si="4"/>
        <v>2</v>
      </c>
      <c r="K5">
        <f t="shared" si="5"/>
        <v>3</v>
      </c>
      <c r="L5">
        <f t="shared" si="6"/>
        <v>2</v>
      </c>
      <c r="M5">
        <f t="shared" si="7"/>
        <v>5</v>
      </c>
      <c r="N5">
        <f t="shared" si="8"/>
        <v>4</v>
      </c>
      <c r="O5">
        <f t="shared" si="9"/>
        <v>4</v>
      </c>
      <c r="P5">
        <f t="shared" si="10"/>
        <v>4</v>
      </c>
      <c r="Q5">
        <f t="shared" si="11"/>
        <v>4</v>
      </c>
    </row>
    <row r="6" spans="1:20" x14ac:dyDescent="0.25">
      <c r="A6">
        <v>1082</v>
      </c>
      <c r="B6" t="s">
        <v>31</v>
      </c>
      <c r="C6">
        <f t="shared" si="0"/>
        <v>11</v>
      </c>
      <c r="D6">
        <f t="shared" si="1"/>
        <v>15</v>
      </c>
      <c r="E6">
        <f t="shared" si="12"/>
        <v>4</v>
      </c>
      <c r="G6" s="6">
        <f t="shared" si="13"/>
        <v>13</v>
      </c>
      <c r="H6">
        <f t="shared" si="2"/>
        <v>2</v>
      </c>
      <c r="I6">
        <f t="shared" si="3"/>
        <v>2</v>
      </c>
      <c r="J6">
        <f t="shared" si="4"/>
        <v>2</v>
      </c>
      <c r="K6">
        <f t="shared" si="5"/>
        <v>3</v>
      </c>
      <c r="L6">
        <f t="shared" si="6"/>
        <v>2</v>
      </c>
      <c r="M6">
        <f t="shared" si="7"/>
        <v>3</v>
      </c>
      <c r="N6">
        <f t="shared" si="8"/>
        <v>4</v>
      </c>
      <c r="O6">
        <f t="shared" si="9"/>
        <v>3</v>
      </c>
      <c r="P6">
        <f t="shared" si="10"/>
        <v>4</v>
      </c>
      <c r="Q6">
        <f t="shared" si="11"/>
        <v>3</v>
      </c>
    </row>
    <row r="7" spans="1:20" x14ac:dyDescent="0.25">
      <c r="A7">
        <v>1121</v>
      </c>
      <c r="B7" t="s">
        <v>32</v>
      </c>
      <c r="C7">
        <f t="shared" si="0"/>
        <v>13</v>
      </c>
      <c r="D7">
        <f t="shared" si="1"/>
        <v>13</v>
      </c>
      <c r="E7">
        <f t="shared" si="12"/>
        <v>0</v>
      </c>
      <c r="G7" s="6">
        <f t="shared" si="13"/>
        <v>13</v>
      </c>
      <c r="H7">
        <f t="shared" si="2"/>
        <v>3</v>
      </c>
      <c r="I7">
        <f t="shared" si="3"/>
        <v>3</v>
      </c>
      <c r="J7">
        <f t="shared" si="4"/>
        <v>2</v>
      </c>
      <c r="K7">
        <f t="shared" si="5"/>
        <v>3</v>
      </c>
      <c r="L7">
        <f t="shared" si="6"/>
        <v>2</v>
      </c>
      <c r="M7">
        <f t="shared" si="7"/>
        <v>3</v>
      </c>
      <c r="N7">
        <f t="shared" si="8"/>
        <v>4</v>
      </c>
      <c r="O7">
        <f t="shared" si="9"/>
        <v>3</v>
      </c>
      <c r="P7">
        <f t="shared" si="10"/>
        <v>4</v>
      </c>
      <c r="Q7">
        <f t="shared" si="11"/>
        <v>3</v>
      </c>
    </row>
    <row r="8" spans="1:20" x14ac:dyDescent="0.25">
      <c r="A8">
        <v>1132</v>
      </c>
      <c r="B8" t="s">
        <v>33</v>
      </c>
      <c r="C8">
        <f t="shared" si="0"/>
        <v>10</v>
      </c>
      <c r="D8">
        <f t="shared" si="1"/>
        <v>13</v>
      </c>
      <c r="E8">
        <f t="shared" si="12"/>
        <v>3</v>
      </c>
      <c r="G8" s="6">
        <f t="shared" si="13"/>
        <v>11.5</v>
      </c>
      <c r="H8">
        <f t="shared" si="2"/>
        <v>2</v>
      </c>
      <c r="I8">
        <f t="shared" si="3"/>
        <v>2</v>
      </c>
      <c r="J8">
        <f t="shared" si="4"/>
        <v>2</v>
      </c>
      <c r="K8">
        <f t="shared" si="5"/>
        <v>2</v>
      </c>
      <c r="L8">
        <f t="shared" si="6"/>
        <v>2</v>
      </c>
      <c r="M8">
        <f t="shared" si="7"/>
        <v>4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1112</v>
      </c>
      <c r="B9" t="s">
        <v>34</v>
      </c>
      <c r="C9">
        <f t="shared" si="0"/>
        <v>11</v>
      </c>
      <c r="D9">
        <f t="shared" si="1"/>
        <v>14</v>
      </c>
      <c r="E9">
        <f t="shared" si="12"/>
        <v>3</v>
      </c>
      <c r="G9" s="6">
        <f t="shared" si="13"/>
        <v>12.5</v>
      </c>
      <c r="H9">
        <f t="shared" si="2"/>
        <v>2</v>
      </c>
      <c r="I9">
        <f t="shared" si="3"/>
        <v>2</v>
      </c>
      <c r="J9">
        <f t="shared" si="4"/>
        <v>2</v>
      </c>
      <c r="K9">
        <f t="shared" si="5"/>
        <v>3</v>
      </c>
      <c r="L9">
        <f t="shared" si="6"/>
        <v>2</v>
      </c>
      <c r="M9">
        <f t="shared" si="7"/>
        <v>3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20" x14ac:dyDescent="0.25">
      <c r="A10">
        <v>1111</v>
      </c>
      <c r="B10" t="s">
        <v>35</v>
      </c>
      <c r="C10">
        <f t="shared" si="0"/>
        <v>11</v>
      </c>
      <c r="D10">
        <f t="shared" si="1"/>
        <v>17</v>
      </c>
      <c r="E10">
        <f t="shared" si="12"/>
        <v>6</v>
      </c>
      <c r="G10" s="6">
        <f t="shared" si="13"/>
        <v>14</v>
      </c>
      <c r="H10">
        <f t="shared" si="2"/>
        <v>2</v>
      </c>
      <c r="I10">
        <f t="shared" si="3"/>
        <v>2</v>
      </c>
      <c r="J10">
        <f t="shared" si="4"/>
        <v>2</v>
      </c>
      <c r="K10">
        <f t="shared" si="5"/>
        <v>3</v>
      </c>
      <c r="L10">
        <f t="shared" si="6"/>
        <v>2</v>
      </c>
      <c r="M10">
        <f t="shared" si="7"/>
        <v>4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20" x14ac:dyDescent="0.25">
      <c r="A11">
        <v>1131</v>
      </c>
      <c r="B11" t="s">
        <v>36</v>
      </c>
      <c r="C11">
        <f t="shared" si="0"/>
        <v>12</v>
      </c>
      <c r="D11">
        <f t="shared" si="1"/>
        <v>15</v>
      </c>
      <c r="E11">
        <f t="shared" si="12"/>
        <v>3</v>
      </c>
      <c r="G11" s="6">
        <f t="shared" si="13"/>
        <v>13.5</v>
      </c>
      <c r="H11">
        <f t="shared" si="2"/>
        <v>2</v>
      </c>
      <c r="I11">
        <f t="shared" si="3"/>
        <v>3</v>
      </c>
      <c r="J11">
        <f t="shared" si="4"/>
        <v>2</v>
      </c>
      <c r="K11">
        <f t="shared" si="5"/>
        <v>3</v>
      </c>
      <c r="L11">
        <f t="shared" si="6"/>
        <v>2</v>
      </c>
      <c r="M11">
        <f t="shared" si="7"/>
        <v>4</v>
      </c>
      <c r="N11">
        <f t="shared" si="8"/>
        <v>3</v>
      </c>
      <c r="O11">
        <f t="shared" si="9"/>
        <v>4</v>
      </c>
      <c r="P11">
        <f t="shared" si="10"/>
        <v>4</v>
      </c>
      <c r="Q11">
        <f t="shared" si="11"/>
        <v>3</v>
      </c>
    </row>
    <row r="12" spans="1:20" x14ac:dyDescent="0.25">
      <c r="A12">
        <v>1122</v>
      </c>
      <c r="B12" t="s">
        <v>37</v>
      </c>
      <c r="C12">
        <f t="shared" si="0"/>
        <v>11</v>
      </c>
      <c r="D12">
        <f t="shared" si="1"/>
        <v>16</v>
      </c>
      <c r="E12">
        <f t="shared" si="12"/>
        <v>5</v>
      </c>
      <c r="G12" s="6">
        <f t="shared" si="13"/>
        <v>13.5</v>
      </c>
      <c r="H12">
        <f t="shared" si="2"/>
        <v>2</v>
      </c>
      <c r="I12">
        <f t="shared" si="3"/>
        <v>2</v>
      </c>
      <c r="J12">
        <f t="shared" si="4"/>
        <v>2</v>
      </c>
      <c r="K12">
        <f t="shared" si="5"/>
        <v>3</v>
      </c>
      <c r="L12">
        <f t="shared" si="6"/>
        <v>2</v>
      </c>
      <c r="M12">
        <f t="shared" si="7"/>
        <v>3</v>
      </c>
      <c r="N12">
        <f t="shared" si="8"/>
        <v>4</v>
      </c>
      <c r="O12">
        <f t="shared" si="9"/>
        <v>4</v>
      </c>
      <c r="P12">
        <f t="shared" si="10"/>
        <v>4</v>
      </c>
      <c r="Q12">
        <f t="shared" si="11"/>
        <v>3</v>
      </c>
    </row>
    <row r="13" spans="1:20" x14ac:dyDescent="0.25">
      <c r="A13">
        <v>1131</v>
      </c>
      <c r="B13" t="s">
        <v>38</v>
      </c>
      <c r="C13">
        <f t="shared" si="0"/>
        <v>14</v>
      </c>
      <c r="D13">
        <f t="shared" si="1"/>
        <v>18</v>
      </c>
      <c r="E13">
        <f t="shared" si="12"/>
        <v>4</v>
      </c>
      <c r="G13" s="6">
        <f t="shared" si="13"/>
        <v>16</v>
      </c>
      <c r="H13">
        <f t="shared" si="2"/>
        <v>3</v>
      </c>
      <c r="I13">
        <f t="shared" si="3"/>
        <v>3</v>
      </c>
      <c r="J13">
        <f t="shared" si="4"/>
        <v>3</v>
      </c>
      <c r="K13">
        <f t="shared" si="5"/>
        <v>3</v>
      </c>
      <c r="L13">
        <f t="shared" si="6"/>
        <v>2</v>
      </c>
      <c r="M13">
        <f t="shared" si="7"/>
        <v>4</v>
      </c>
      <c r="N13">
        <f t="shared" si="8"/>
        <v>3</v>
      </c>
      <c r="O13">
        <f t="shared" si="9"/>
        <v>4</v>
      </c>
      <c r="P13">
        <f t="shared" si="10"/>
        <v>4</v>
      </c>
      <c r="Q13">
        <f t="shared" si="11"/>
        <v>3</v>
      </c>
    </row>
    <row r="14" spans="1:20" x14ac:dyDescent="0.25">
      <c r="A14">
        <v>1081</v>
      </c>
      <c r="B14" t="s">
        <v>39</v>
      </c>
      <c r="C14">
        <f t="shared" si="0"/>
        <v>11</v>
      </c>
      <c r="D14">
        <f t="shared" si="1"/>
        <v>15</v>
      </c>
      <c r="E14">
        <f t="shared" si="12"/>
        <v>4</v>
      </c>
      <c r="G14" s="6">
        <f t="shared" si="13"/>
        <v>13</v>
      </c>
      <c r="H14">
        <f t="shared" si="2"/>
        <v>2</v>
      </c>
      <c r="I14">
        <f t="shared" si="3"/>
        <v>2</v>
      </c>
      <c r="J14">
        <f t="shared" si="4"/>
        <v>2</v>
      </c>
      <c r="K14">
        <f t="shared" si="5"/>
        <v>3</v>
      </c>
      <c r="L14">
        <f t="shared" si="6"/>
        <v>2</v>
      </c>
      <c r="M14">
        <f t="shared" si="7"/>
        <v>3</v>
      </c>
      <c r="N14">
        <f t="shared" si="8"/>
        <v>4</v>
      </c>
      <c r="O14">
        <f t="shared" si="9"/>
        <v>3</v>
      </c>
      <c r="P14">
        <f t="shared" si="10"/>
        <v>4</v>
      </c>
      <c r="Q14">
        <f t="shared" si="11"/>
        <v>3</v>
      </c>
    </row>
    <row r="15" spans="1:20" x14ac:dyDescent="0.25">
      <c r="A15">
        <v>1101</v>
      </c>
      <c r="B15" t="s">
        <v>40</v>
      </c>
      <c r="C15">
        <f t="shared" si="0"/>
        <v>14</v>
      </c>
      <c r="D15">
        <f t="shared" si="1"/>
        <v>18</v>
      </c>
      <c r="E15">
        <f t="shared" si="12"/>
        <v>4</v>
      </c>
      <c r="G15" s="6">
        <f t="shared" si="13"/>
        <v>16</v>
      </c>
      <c r="H15">
        <f t="shared" si="2"/>
        <v>3</v>
      </c>
      <c r="I15">
        <f t="shared" si="3"/>
        <v>3</v>
      </c>
      <c r="J15">
        <f t="shared" si="4"/>
        <v>3</v>
      </c>
      <c r="K15">
        <f t="shared" si="5"/>
        <v>3</v>
      </c>
      <c r="L15">
        <f t="shared" si="6"/>
        <v>2</v>
      </c>
      <c r="M15">
        <f t="shared" si="7"/>
        <v>4</v>
      </c>
      <c r="N15">
        <f t="shared" si="8"/>
        <v>4</v>
      </c>
      <c r="O15">
        <f t="shared" si="9"/>
        <v>3</v>
      </c>
      <c r="P15">
        <f t="shared" si="10"/>
        <v>4</v>
      </c>
      <c r="Q15">
        <f t="shared" si="11"/>
        <v>4</v>
      </c>
    </row>
    <row r="16" spans="1:20" x14ac:dyDescent="0.25">
      <c r="A16">
        <v>1071</v>
      </c>
      <c r="B16" t="s">
        <v>41</v>
      </c>
      <c r="C16">
        <f t="shared" si="0"/>
        <v>7</v>
      </c>
      <c r="D16">
        <f t="shared" si="1"/>
        <v>10</v>
      </c>
      <c r="E16">
        <f t="shared" si="12"/>
        <v>3</v>
      </c>
      <c r="G16" s="6">
        <f t="shared" si="13"/>
        <v>8.5</v>
      </c>
      <c r="H16">
        <f t="shared" si="2"/>
        <v>2</v>
      </c>
      <c r="I16">
        <f t="shared" si="3"/>
        <v>1</v>
      </c>
      <c r="J16">
        <f t="shared" si="4"/>
        <v>1</v>
      </c>
      <c r="K16">
        <f t="shared" si="5"/>
        <v>2</v>
      </c>
      <c r="L16">
        <f t="shared" si="6"/>
        <v>1</v>
      </c>
      <c r="M16">
        <f t="shared" si="7"/>
        <v>3</v>
      </c>
      <c r="N16">
        <f t="shared" si="8"/>
        <v>2</v>
      </c>
      <c r="O16">
        <f t="shared" si="9"/>
        <v>3</v>
      </c>
      <c r="P16">
        <f t="shared" si="10"/>
        <v>3</v>
      </c>
      <c r="Q16">
        <f t="shared" si="11"/>
        <v>2</v>
      </c>
    </row>
    <row r="17" spans="1:17" x14ac:dyDescent="0.25">
      <c r="A17">
        <v>1091</v>
      </c>
      <c r="B17" t="s">
        <v>42</v>
      </c>
      <c r="C17">
        <f t="shared" si="0"/>
        <v>10</v>
      </c>
      <c r="D17">
        <f t="shared" si="1"/>
        <v>6</v>
      </c>
      <c r="E17">
        <f t="shared" si="12"/>
        <v>4</v>
      </c>
      <c r="G17" s="6">
        <f t="shared" si="13"/>
        <v>8</v>
      </c>
      <c r="H17">
        <f t="shared" si="2"/>
        <v>2</v>
      </c>
      <c r="I17">
        <f t="shared" si="3"/>
        <v>2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2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2</v>
      </c>
    </row>
    <row r="18" spans="1:17" x14ac:dyDescent="0.25">
      <c r="A18">
        <v>1102</v>
      </c>
      <c r="B18" t="s">
        <v>43</v>
      </c>
      <c r="C18">
        <f t="shared" si="0"/>
        <v>8</v>
      </c>
      <c r="D18">
        <f t="shared" si="1"/>
        <v>14</v>
      </c>
      <c r="E18">
        <f t="shared" si="12"/>
        <v>6</v>
      </c>
      <c r="G18" s="6">
        <f t="shared" si="13"/>
        <v>11</v>
      </c>
      <c r="H18">
        <f t="shared" si="2"/>
        <v>1</v>
      </c>
      <c r="I18">
        <f t="shared" si="3"/>
        <v>2</v>
      </c>
      <c r="J18">
        <f t="shared" si="4"/>
        <v>2</v>
      </c>
      <c r="K18">
        <f t="shared" si="5"/>
        <v>2</v>
      </c>
      <c r="L18">
        <f t="shared" si="6"/>
        <v>1</v>
      </c>
      <c r="M18">
        <f t="shared" si="7"/>
        <v>3</v>
      </c>
      <c r="N18">
        <f t="shared" si="8"/>
        <v>4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1092</v>
      </c>
      <c r="B19" t="s">
        <v>44</v>
      </c>
      <c r="C19">
        <f t="shared" si="0"/>
        <v>6</v>
      </c>
      <c r="D19">
        <f t="shared" si="1"/>
        <v>9</v>
      </c>
      <c r="E19">
        <f t="shared" si="12"/>
        <v>3</v>
      </c>
      <c r="G19" s="6">
        <f t="shared" si="13"/>
        <v>7.5</v>
      </c>
      <c r="H19">
        <f t="shared" si="2"/>
        <v>1</v>
      </c>
      <c r="I19">
        <f t="shared" si="3"/>
        <v>1</v>
      </c>
      <c r="J19">
        <f t="shared" si="4"/>
        <v>1</v>
      </c>
      <c r="K19">
        <f t="shared" si="5"/>
        <v>2</v>
      </c>
      <c r="L19">
        <f t="shared" si="6"/>
        <v>1</v>
      </c>
      <c r="M19">
        <f t="shared" si="7"/>
        <v>3</v>
      </c>
      <c r="N19">
        <f t="shared" si="8"/>
        <v>1</v>
      </c>
      <c r="O19">
        <f t="shared" si="9"/>
        <v>4</v>
      </c>
      <c r="P19">
        <f t="shared" si="10"/>
        <v>4</v>
      </c>
      <c r="Q19">
        <f t="shared" si="11"/>
        <v>2</v>
      </c>
    </row>
    <row r="20" spans="1:17" x14ac:dyDescent="0.25">
      <c r="A20">
        <v>1072</v>
      </c>
      <c r="B20" t="s">
        <v>45</v>
      </c>
      <c r="C20">
        <f t="shared" si="0"/>
        <v>10</v>
      </c>
      <c r="D20">
        <f t="shared" si="1"/>
        <v>14</v>
      </c>
      <c r="E20">
        <f t="shared" si="12"/>
        <v>4</v>
      </c>
      <c r="G20" s="6">
        <f t="shared" si="13"/>
        <v>12</v>
      </c>
      <c r="H20">
        <f t="shared" si="2"/>
        <v>2</v>
      </c>
      <c r="I20">
        <f t="shared" si="3"/>
        <v>2</v>
      </c>
      <c r="J20">
        <f t="shared" si="4"/>
        <v>2</v>
      </c>
      <c r="K20">
        <f t="shared" si="5"/>
        <v>3</v>
      </c>
      <c r="L20">
        <f t="shared" si="6"/>
        <v>1</v>
      </c>
      <c r="M20">
        <f t="shared" si="7"/>
        <v>4</v>
      </c>
      <c r="N20">
        <f t="shared" si="8"/>
        <v>4</v>
      </c>
      <c r="O20">
        <f t="shared" si="9"/>
        <v>4</v>
      </c>
      <c r="P20">
        <f t="shared" si="10"/>
        <v>4</v>
      </c>
      <c r="Q20">
        <f t="shared" si="11"/>
        <v>3</v>
      </c>
    </row>
    <row r="21" spans="1:17" x14ac:dyDescent="0.25">
      <c r="A21">
        <v>1102</v>
      </c>
      <c r="B21" t="s">
        <v>46</v>
      </c>
      <c r="C21">
        <f t="shared" si="0"/>
        <v>16</v>
      </c>
      <c r="D21">
        <f t="shared" si="1"/>
        <v>11</v>
      </c>
      <c r="E21">
        <f t="shared" si="12"/>
        <v>5</v>
      </c>
      <c r="G21" s="6">
        <f t="shared" si="13"/>
        <v>13.5</v>
      </c>
      <c r="H21">
        <f t="shared" si="2"/>
        <v>3</v>
      </c>
      <c r="I21">
        <f t="shared" si="3"/>
        <v>3</v>
      </c>
      <c r="J21">
        <f t="shared" si="4"/>
        <v>3</v>
      </c>
      <c r="K21">
        <f t="shared" si="5"/>
        <v>4</v>
      </c>
      <c r="L21">
        <f t="shared" si="6"/>
        <v>3</v>
      </c>
      <c r="M21">
        <f t="shared" si="7"/>
        <v>3</v>
      </c>
      <c r="N21">
        <f t="shared" si="8"/>
        <v>3</v>
      </c>
      <c r="O21">
        <f t="shared" si="9"/>
        <v>4</v>
      </c>
      <c r="P21">
        <f t="shared" si="10"/>
        <v>4</v>
      </c>
      <c r="Q21">
        <f t="shared" si="11"/>
        <v>3</v>
      </c>
    </row>
    <row r="22" spans="1:17" x14ac:dyDescent="0.25">
      <c r="A22">
        <v>1112</v>
      </c>
      <c r="B22" t="s">
        <v>47</v>
      </c>
      <c r="C22">
        <f t="shared" si="0"/>
        <v>9</v>
      </c>
      <c r="D22">
        <f t="shared" si="1"/>
        <v>17</v>
      </c>
      <c r="E22">
        <f t="shared" si="12"/>
        <v>8</v>
      </c>
      <c r="F22">
        <v>17</v>
      </c>
      <c r="G22" s="6">
        <f t="shared" si="13"/>
        <v>15.666666666666666</v>
      </c>
      <c r="H22">
        <f t="shared" si="2"/>
        <v>2</v>
      </c>
      <c r="I22">
        <f t="shared" si="3"/>
        <v>2</v>
      </c>
      <c r="J22">
        <f t="shared" si="4"/>
        <v>2</v>
      </c>
      <c r="K22">
        <f t="shared" si="5"/>
        <v>2</v>
      </c>
      <c r="L22">
        <f t="shared" si="6"/>
        <v>1</v>
      </c>
      <c r="M22">
        <f t="shared" si="7"/>
        <v>4</v>
      </c>
      <c r="N22">
        <f t="shared" si="8"/>
        <v>4</v>
      </c>
      <c r="O22">
        <f t="shared" si="9"/>
        <v>4</v>
      </c>
      <c r="P22">
        <f t="shared" si="10"/>
        <v>4</v>
      </c>
      <c r="Q22">
        <f t="shared" si="11"/>
        <v>3</v>
      </c>
    </row>
    <row r="23" spans="1:17" x14ac:dyDescent="0.25">
      <c r="A23">
        <v>1101</v>
      </c>
      <c r="B23" t="s">
        <v>48</v>
      </c>
      <c r="C23">
        <f t="shared" si="0"/>
        <v>10</v>
      </c>
      <c r="D23">
        <f t="shared" si="1"/>
        <v>22</v>
      </c>
      <c r="E23">
        <f t="shared" si="12"/>
        <v>12</v>
      </c>
      <c r="F23">
        <v>20</v>
      </c>
      <c r="G23" s="6">
        <f t="shared" si="13"/>
        <v>18.666666666666668</v>
      </c>
      <c r="H23">
        <f t="shared" si="2"/>
        <v>2</v>
      </c>
      <c r="I23">
        <f t="shared" si="3"/>
        <v>2</v>
      </c>
      <c r="J23">
        <f t="shared" si="4"/>
        <v>2</v>
      </c>
      <c r="K23">
        <f t="shared" si="5"/>
        <v>3</v>
      </c>
      <c r="L23">
        <f t="shared" si="6"/>
        <v>1</v>
      </c>
      <c r="M23">
        <f t="shared" si="7"/>
        <v>5</v>
      </c>
      <c r="N23">
        <f t="shared" si="8"/>
        <v>4</v>
      </c>
      <c r="O23">
        <f t="shared" si="9"/>
        <v>4</v>
      </c>
      <c r="P23">
        <f t="shared" si="10"/>
        <v>5</v>
      </c>
      <c r="Q23">
        <f t="shared" si="11"/>
        <v>5</v>
      </c>
    </row>
    <row r="24" spans="1:17" x14ac:dyDescent="0.25">
      <c r="A24">
        <v>1072</v>
      </c>
      <c r="B24" t="s">
        <v>49</v>
      </c>
      <c r="C24">
        <f t="shared" si="0"/>
        <v>11</v>
      </c>
      <c r="D24">
        <f t="shared" si="1"/>
        <v>17</v>
      </c>
      <c r="E24">
        <f t="shared" si="12"/>
        <v>6</v>
      </c>
      <c r="G24" s="6">
        <f t="shared" si="13"/>
        <v>14</v>
      </c>
      <c r="H24">
        <f t="shared" si="2"/>
        <v>2</v>
      </c>
      <c r="I24">
        <f t="shared" si="3"/>
        <v>2</v>
      </c>
      <c r="J24">
        <f t="shared" si="4"/>
        <v>2</v>
      </c>
      <c r="K24">
        <f t="shared" si="5"/>
        <v>3</v>
      </c>
      <c r="L24">
        <f t="shared" si="6"/>
        <v>2</v>
      </c>
      <c r="M24">
        <f t="shared" si="7"/>
        <v>4</v>
      </c>
      <c r="N24">
        <f t="shared" si="8"/>
        <v>3</v>
      </c>
      <c r="O24">
        <f t="shared" si="9"/>
        <v>3</v>
      </c>
      <c r="P24">
        <f t="shared" si="10"/>
        <v>4</v>
      </c>
      <c r="Q24">
        <f t="shared" si="11"/>
        <v>3</v>
      </c>
    </row>
    <row r="25" spans="1:17" x14ac:dyDescent="0.25">
      <c r="A25">
        <v>1131</v>
      </c>
      <c r="B25" t="s">
        <v>50</v>
      </c>
      <c r="C25">
        <f t="shared" si="0"/>
        <v>9</v>
      </c>
      <c r="D25">
        <f t="shared" si="1"/>
        <v>14</v>
      </c>
      <c r="E25">
        <f t="shared" si="12"/>
        <v>5</v>
      </c>
      <c r="G25" s="6">
        <f t="shared" si="13"/>
        <v>11.5</v>
      </c>
      <c r="H25">
        <f t="shared" si="2"/>
        <v>2</v>
      </c>
      <c r="I25">
        <f t="shared" si="3"/>
        <v>2</v>
      </c>
      <c r="J25">
        <f t="shared" si="4"/>
        <v>2</v>
      </c>
      <c r="K25">
        <f t="shared" si="5"/>
        <v>2</v>
      </c>
      <c r="L25">
        <f t="shared" si="6"/>
        <v>1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4</v>
      </c>
      <c r="Q25">
        <f t="shared" si="11"/>
        <v>3</v>
      </c>
    </row>
    <row r="26" spans="1:17" x14ac:dyDescent="0.25">
      <c r="A26">
        <v>1102</v>
      </c>
      <c r="B26" t="s">
        <v>51</v>
      </c>
      <c r="C26">
        <f t="shared" si="0"/>
        <v>11</v>
      </c>
      <c r="D26">
        <f t="shared" si="1"/>
        <v>18</v>
      </c>
      <c r="E26">
        <f t="shared" si="12"/>
        <v>7</v>
      </c>
      <c r="G26" s="6">
        <f t="shared" si="13"/>
        <v>14.5</v>
      </c>
      <c r="H26">
        <f t="shared" si="2"/>
        <v>2</v>
      </c>
      <c r="I26">
        <f t="shared" si="3"/>
        <v>2</v>
      </c>
      <c r="J26">
        <f t="shared" si="4"/>
        <v>2</v>
      </c>
      <c r="K26">
        <f t="shared" si="5"/>
        <v>3</v>
      </c>
      <c r="L26">
        <f t="shared" si="6"/>
        <v>2</v>
      </c>
      <c r="M26">
        <f t="shared" si="7"/>
        <v>4</v>
      </c>
      <c r="N26">
        <f t="shared" si="8"/>
        <v>4</v>
      </c>
      <c r="O26">
        <f t="shared" si="9"/>
        <v>3</v>
      </c>
      <c r="P26">
        <f t="shared" si="10"/>
        <v>4</v>
      </c>
      <c r="Q26">
        <f t="shared" si="11"/>
        <v>3</v>
      </c>
    </row>
    <row r="27" spans="1:17" x14ac:dyDescent="0.25">
      <c r="A27">
        <v>1081</v>
      </c>
      <c r="B27" t="s">
        <v>52</v>
      </c>
      <c r="C27">
        <f t="shared" si="0"/>
        <v>9</v>
      </c>
      <c r="D27">
        <f t="shared" si="1"/>
        <v>18</v>
      </c>
      <c r="E27">
        <f t="shared" ref="E27:E32" si="14">ABS(C27-D27)</f>
        <v>9</v>
      </c>
      <c r="F27">
        <v>17</v>
      </c>
      <c r="G27" s="6">
        <f t="shared" ref="G27:G32" si="15">IF(F27&gt;0,((C27+D27)*0.5+F27*2)/3,(C27+D27)/2)</f>
        <v>15.833333333333334</v>
      </c>
      <c r="H27">
        <f t="shared" si="2"/>
        <v>2</v>
      </c>
      <c r="I27">
        <f t="shared" si="3"/>
        <v>2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4</v>
      </c>
      <c r="N27">
        <f t="shared" si="8"/>
        <v>3</v>
      </c>
      <c r="O27">
        <f t="shared" si="9"/>
        <v>3</v>
      </c>
      <c r="P27">
        <f t="shared" si="10"/>
        <v>4</v>
      </c>
      <c r="Q27">
        <f t="shared" si="11"/>
        <v>3</v>
      </c>
    </row>
    <row r="28" spans="1:17" x14ac:dyDescent="0.25">
      <c r="A28">
        <v>1132</v>
      </c>
      <c r="B28" t="s">
        <v>53</v>
      </c>
      <c r="C28">
        <f t="shared" si="0"/>
        <v>9</v>
      </c>
      <c r="D28">
        <f t="shared" si="1"/>
        <v>17</v>
      </c>
      <c r="E28">
        <f t="shared" si="14"/>
        <v>8</v>
      </c>
      <c r="F28">
        <v>15</v>
      </c>
      <c r="G28" s="6">
        <f t="shared" si="15"/>
        <v>14.333333333333334</v>
      </c>
      <c r="H28">
        <f t="shared" si="2"/>
        <v>1</v>
      </c>
      <c r="I28">
        <f t="shared" si="3"/>
        <v>2</v>
      </c>
      <c r="J28">
        <f t="shared" si="4"/>
        <v>2</v>
      </c>
      <c r="K28">
        <f t="shared" si="5"/>
        <v>3</v>
      </c>
      <c r="L28">
        <f t="shared" si="6"/>
        <v>1</v>
      </c>
      <c r="M28">
        <f t="shared" si="7"/>
        <v>4</v>
      </c>
      <c r="N28">
        <f t="shared" si="8"/>
        <v>3</v>
      </c>
      <c r="O28">
        <f t="shared" si="9"/>
        <v>3</v>
      </c>
      <c r="P28">
        <f t="shared" si="10"/>
        <v>4</v>
      </c>
      <c r="Q28">
        <f t="shared" si="11"/>
        <v>3</v>
      </c>
    </row>
    <row r="29" spans="1:17" x14ac:dyDescent="0.25">
      <c r="A29">
        <v>1122</v>
      </c>
      <c r="B29" t="s">
        <v>54</v>
      </c>
      <c r="C29">
        <f t="shared" si="0"/>
        <v>11</v>
      </c>
      <c r="D29">
        <f t="shared" si="1"/>
        <v>16</v>
      </c>
      <c r="E29">
        <f t="shared" si="14"/>
        <v>5</v>
      </c>
      <c r="G29" s="6">
        <f t="shared" si="15"/>
        <v>13.5</v>
      </c>
      <c r="H29">
        <f t="shared" si="2"/>
        <v>2</v>
      </c>
      <c r="I29">
        <f t="shared" si="3"/>
        <v>2</v>
      </c>
      <c r="J29">
        <f t="shared" si="4"/>
        <v>2</v>
      </c>
      <c r="K29">
        <f t="shared" si="5"/>
        <v>3</v>
      </c>
      <c r="L29">
        <f t="shared" si="6"/>
        <v>2</v>
      </c>
      <c r="M29">
        <f t="shared" si="7"/>
        <v>3</v>
      </c>
      <c r="N29">
        <f t="shared" si="8"/>
        <v>3</v>
      </c>
      <c r="O29">
        <f t="shared" si="9"/>
        <v>3</v>
      </c>
      <c r="P29">
        <f t="shared" si="10"/>
        <v>4</v>
      </c>
      <c r="Q29">
        <f t="shared" si="11"/>
        <v>3</v>
      </c>
    </row>
    <row r="30" spans="1:17" x14ac:dyDescent="0.25">
      <c r="A30">
        <v>1111</v>
      </c>
      <c r="B30" t="s">
        <v>55</v>
      </c>
      <c r="C30">
        <f t="shared" si="0"/>
        <v>13</v>
      </c>
      <c r="D30">
        <f t="shared" si="1"/>
        <v>7</v>
      </c>
      <c r="E30">
        <f t="shared" si="14"/>
        <v>6</v>
      </c>
      <c r="G30" s="6">
        <f t="shared" si="15"/>
        <v>10</v>
      </c>
      <c r="H30">
        <f t="shared" si="2"/>
        <v>3</v>
      </c>
      <c r="I30">
        <f t="shared" si="3"/>
        <v>3</v>
      </c>
      <c r="J30">
        <f t="shared" si="4"/>
        <v>3</v>
      </c>
      <c r="K30">
        <f t="shared" si="5"/>
        <v>3</v>
      </c>
      <c r="L30">
        <f t="shared" si="6"/>
        <v>3</v>
      </c>
      <c r="M30">
        <f t="shared" si="7"/>
        <v>3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2</v>
      </c>
    </row>
    <row r="31" spans="1:17" x14ac:dyDescent="0.25">
      <c r="A31">
        <v>1111</v>
      </c>
      <c r="B31" t="s">
        <v>56</v>
      </c>
      <c r="C31">
        <f t="shared" si="0"/>
        <v>15</v>
      </c>
      <c r="D31">
        <f t="shared" si="1"/>
        <v>14</v>
      </c>
      <c r="E31">
        <f t="shared" si="14"/>
        <v>1</v>
      </c>
      <c r="G31" s="6">
        <f t="shared" si="15"/>
        <v>14.5</v>
      </c>
      <c r="H31">
        <f t="shared" si="2"/>
        <v>3</v>
      </c>
      <c r="I31">
        <f t="shared" si="3"/>
        <v>3</v>
      </c>
      <c r="J31">
        <f t="shared" si="4"/>
        <v>3</v>
      </c>
      <c r="K31">
        <f t="shared" si="5"/>
        <v>3</v>
      </c>
      <c r="L31">
        <f t="shared" si="6"/>
        <v>3</v>
      </c>
      <c r="M31">
        <f t="shared" si="7"/>
        <v>3</v>
      </c>
      <c r="N31">
        <f t="shared" si="8"/>
        <v>3</v>
      </c>
      <c r="O31">
        <f t="shared" si="9"/>
        <v>3</v>
      </c>
      <c r="P31">
        <f t="shared" si="10"/>
        <v>4</v>
      </c>
      <c r="Q31">
        <f t="shared" si="11"/>
        <v>3</v>
      </c>
    </row>
    <row r="32" spans="1:17" x14ac:dyDescent="0.25">
      <c r="A32">
        <v>1071</v>
      </c>
      <c r="B32" t="s">
        <v>57</v>
      </c>
      <c r="C32">
        <f t="shared" si="0"/>
        <v>11</v>
      </c>
      <c r="D32">
        <f t="shared" si="1"/>
        <v>15</v>
      </c>
      <c r="E32">
        <f t="shared" si="14"/>
        <v>4</v>
      </c>
      <c r="G32" s="6">
        <f t="shared" si="15"/>
        <v>13</v>
      </c>
      <c r="H32">
        <f t="shared" si="2"/>
        <v>2</v>
      </c>
      <c r="I32">
        <f t="shared" si="3"/>
        <v>2</v>
      </c>
      <c r="J32">
        <f t="shared" si="4"/>
        <v>2</v>
      </c>
      <c r="K32">
        <f t="shared" si="5"/>
        <v>3</v>
      </c>
      <c r="L32">
        <f t="shared" si="6"/>
        <v>2</v>
      </c>
      <c r="M32">
        <f t="shared" si="7"/>
        <v>4</v>
      </c>
      <c r="N32">
        <f t="shared" si="8"/>
        <v>3</v>
      </c>
      <c r="O32">
        <f t="shared" si="9"/>
        <v>3</v>
      </c>
      <c r="P32">
        <f t="shared" si="10"/>
        <v>4</v>
      </c>
      <c r="Q32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2"/>
  <sheetViews>
    <sheetView zoomScale="85" zoomScaleNormal="85" workbookViewId="0">
      <pane ySplit="1" topLeftCell="A2" activePane="bottomLeft" state="frozen"/>
      <selection pane="bottomLeft" activeCell="A2" sqref="A2:A32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22</v>
      </c>
      <c r="C2" s="10">
        <v>11</v>
      </c>
      <c r="D2" s="10">
        <v>2</v>
      </c>
      <c r="E2" s="10">
        <v>2</v>
      </c>
      <c r="F2" s="10">
        <v>2</v>
      </c>
      <c r="G2" s="10">
        <v>3</v>
      </c>
      <c r="H2" s="10">
        <v>2</v>
      </c>
    </row>
    <row r="3" spans="1:8" x14ac:dyDescent="0.25">
      <c r="A3" s="10" t="s">
        <v>28</v>
      </c>
      <c r="B3">
        <v>22</v>
      </c>
      <c r="C3" s="10">
        <v>11</v>
      </c>
      <c r="D3" s="10">
        <v>2</v>
      </c>
      <c r="E3" s="10">
        <v>2</v>
      </c>
      <c r="F3" s="10">
        <v>2</v>
      </c>
      <c r="G3" s="10">
        <v>3</v>
      </c>
      <c r="H3" s="10">
        <v>2</v>
      </c>
    </row>
    <row r="4" spans="1:8" x14ac:dyDescent="0.25">
      <c r="A4" s="10" t="s">
        <v>29</v>
      </c>
      <c r="B4">
        <v>26</v>
      </c>
      <c r="C4" s="10">
        <v>13</v>
      </c>
      <c r="D4" s="10">
        <v>3</v>
      </c>
      <c r="E4" s="10">
        <v>3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22</v>
      </c>
      <c r="C5" s="10">
        <v>11</v>
      </c>
      <c r="D5" s="10">
        <v>2</v>
      </c>
      <c r="E5" s="10">
        <v>2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22</v>
      </c>
      <c r="C6" s="10">
        <v>11</v>
      </c>
      <c r="D6" s="10">
        <v>2</v>
      </c>
      <c r="E6" s="10">
        <v>2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26</v>
      </c>
      <c r="C7" s="10">
        <v>13</v>
      </c>
      <c r="D7" s="10">
        <v>3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20</v>
      </c>
      <c r="C8" s="10">
        <v>10</v>
      </c>
      <c r="D8" s="10">
        <v>2</v>
      </c>
      <c r="E8" s="10">
        <v>2</v>
      </c>
      <c r="F8" s="10">
        <v>2</v>
      </c>
      <c r="G8" s="10">
        <v>2</v>
      </c>
      <c r="H8" s="10">
        <v>2</v>
      </c>
    </row>
    <row r="9" spans="1:8" x14ac:dyDescent="0.25">
      <c r="A9" s="10" t="s">
        <v>34</v>
      </c>
      <c r="B9">
        <v>22</v>
      </c>
      <c r="C9" s="10">
        <v>11</v>
      </c>
      <c r="D9" s="10">
        <v>2</v>
      </c>
      <c r="E9" s="10">
        <v>2</v>
      </c>
      <c r="F9" s="10">
        <v>2</v>
      </c>
      <c r="G9" s="10">
        <v>3</v>
      </c>
      <c r="H9" s="10">
        <v>2</v>
      </c>
    </row>
    <row r="10" spans="1:8" x14ac:dyDescent="0.25">
      <c r="A10" s="10" t="s">
        <v>35</v>
      </c>
      <c r="B10">
        <v>22</v>
      </c>
      <c r="C10" s="10">
        <v>11</v>
      </c>
      <c r="D10" s="10">
        <v>2</v>
      </c>
      <c r="E10" s="10">
        <v>2</v>
      </c>
      <c r="F10" s="10">
        <v>2</v>
      </c>
      <c r="G10" s="10">
        <v>3</v>
      </c>
      <c r="H10" s="10">
        <v>2</v>
      </c>
    </row>
    <row r="11" spans="1:8" x14ac:dyDescent="0.25">
      <c r="A11" s="10" t="s">
        <v>36</v>
      </c>
      <c r="B11">
        <v>24</v>
      </c>
      <c r="C11" s="10">
        <v>12</v>
      </c>
      <c r="D11" s="10">
        <v>2</v>
      </c>
      <c r="E11" s="10">
        <v>3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22</v>
      </c>
      <c r="C12" s="10">
        <v>11</v>
      </c>
      <c r="D12" s="10">
        <v>2</v>
      </c>
      <c r="E12" s="10">
        <v>2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28</v>
      </c>
      <c r="C13" s="10">
        <v>14</v>
      </c>
      <c r="D13" s="10">
        <v>3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2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28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14</v>
      </c>
      <c r="C16" s="10">
        <v>7</v>
      </c>
      <c r="D16" s="10">
        <v>2</v>
      </c>
      <c r="E16" s="10">
        <v>1</v>
      </c>
      <c r="F16" s="10">
        <v>1</v>
      </c>
      <c r="G16" s="10">
        <v>2</v>
      </c>
      <c r="H16" s="10">
        <v>1</v>
      </c>
    </row>
    <row r="17" spans="1:8" x14ac:dyDescent="0.25">
      <c r="A17" s="10" t="s">
        <v>42</v>
      </c>
      <c r="B17">
        <v>20</v>
      </c>
      <c r="C17" s="10">
        <v>10</v>
      </c>
      <c r="D17" s="10">
        <v>2</v>
      </c>
      <c r="E17" s="10">
        <v>2</v>
      </c>
      <c r="F17" s="10">
        <v>2</v>
      </c>
      <c r="G17" s="10">
        <v>2</v>
      </c>
      <c r="H17" s="10">
        <v>2</v>
      </c>
    </row>
    <row r="18" spans="1:8" x14ac:dyDescent="0.25">
      <c r="A18" s="10" t="s">
        <v>43</v>
      </c>
      <c r="B18">
        <v>16</v>
      </c>
      <c r="C18" s="10">
        <v>8</v>
      </c>
      <c r="D18" s="10">
        <v>1</v>
      </c>
      <c r="E18" s="10">
        <v>2</v>
      </c>
      <c r="F18" s="10">
        <v>2</v>
      </c>
      <c r="G18" s="10">
        <v>2</v>
      </c>
      <c r="H18" s="10">
        <v>1</v>
      </c>
    </row>
    <row r="19" spans="1:8" x14ac:dyDescent="0.25">
      <c r="A19" s="10" t="s">
        <v>44</v>
      </c>
      <c r="B19">
        <v>12</v>
      </c>
      <c r="C19" s="10">
        <v>6</v>
      </c>
      <c r="D19" s="10">
        <v>1</v>
      </c>
      <c r="E19" s="10">
        <v>1</v>
      </c>
      <c r="F19" s="10">
        <v>1</v>
      </c>
      <c r="G19" s="10">
        <v>2</v>
      </c>
      <c r="H19" s="10">
        <v>1</v>
      </c>
    </row>
    <row r="20" spans="1:8" x14ac:dyDescent="0.25">
      <c r="A20" s="10" t="s">
        <v>45</v>
      </c>
      <c r="B20">
        <v>20</v>
      </c>
      <c r="C20" s="10">
        <v>10</v>
      </c>
      <c r="D20" s="10">
        <v>2</v>
      </c>
      <c r="E20" s="10">
        <v>2</v>
      </c>
      <c r="F20" s="10">
        <v>2</v>
      </c>
      <c r="G20" s="10">
        <v>3</v>
      </c>
      <c r="H20" s="10">
        <v>1</v>
      </c>
    </row>
    <row r="21" spans="1:8" x14ac:dyDescent="0.25">
      <c r="A21" s="10" t="s">
        <v>46</v>
      </c>
      <c r="B21">
        <v>32</v>
      </c>
      <c r="C21" s="10">
        <v>16</v>
      </c>
      <c r="D21" s="10">
        <v>3</v>
      </c>
      <c r="E21" s="10">
        <v>3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18</v>
      </c>
      <c r="C22" s="10">
        <v>9</v>
      </c>
      <c r="D22" s="10">
        <v>2</v>
      </c>
      <c r="E22" s="10">
        <v>2</v>
      </c>
      <c r="F22" s="10">
        <v>2</v>
      </c>
      <c r="G22" s="10">
        <v>2</v>
      </c>
      <c r="H22" s="10">
        <v>1</v>
      </c>
    </row>
    <row r="23" spans="1:8" x14ac:dyDescent="0.25">
      <c r="A23" s="10" t="s">
        <v>48</v>
      </c>
      <c r="B23">
        <v>20</v>
      </c>
      <c r="C23" s="10">
        <v>10</v>
      </c>
      <c r="D23" s="10">
        <v>2</v>
      </c>
      <c r="E23" s="10">
        <v>2</v>
      </c>
      <c r="F23" s="10">
        <v>2</v>
      </c>
      <c r="G23" s="10">
        <v>3</v>
      </c>
      <c r="H23" s="10">
        <v>1</v>
      </c>
    </row>
    <row r="24" spans="1:8" x14ac:dyDescent="0.25">
      <c r="A24" s="10" t="s">
        <v>49</v>
      </c>
      <c r="B24">
        <v>22</v>
      </c>
      <c r="C24" s="10">
        <v>11</v>
      </c>
      <c r="D24" s="10">
        <v>2</v>
      </c>
      <c r="E24" s="10">
        <v>2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18</v>
      </c>
      <c r="C25" s="10">
        <v>9</v>
      </c>
      <c r="D25" s="10">
        <v>2</v>
      </c>
      <c r="E25" s="10">
        <v>2</v>
      </c>
      <c r="F25" s="10">
        <v>2</v>
      </c>
      <c r="G25" s="10">
        <v>2</v>
      </c>
      <c r="H25" s="10">
        <v>1</v>
      </c>
    </row>
    <row r="26" spans="1:8" x14ac:dyDescent="0.25">
      <c r="A26" s="10" t="s">
        <v>51</v>
      </c>
      <c r="B26">
        <v>22</v>
      </c>
      <c r="C26" s="10">
        <v>11</v>
      </c>
      <c r="D26" s="10">
        <v>2</v>
      </c>
      <c r="E26" s="10">
        <v>2</v>
      </c>
      <c r="F26" s="10">
        <v>2</v>
      </c>
      <c r="G26" s="10">
        <v>3</v>
      </c>
      <c r="H26" s="10">
        <v>2</v>
      </c>
    </row>
    <row r="27" spans="1:8" x14ac:dyDescent="0.25">
      <c r="A27" s="10" t="s">
        <v>52</v>
      </c>
      <c r="B27">
        <v>18</v>
      </c>
      <c r="C27" s="10">
        <v>9</v>
      </c>
      <c r="D27" s="10">
        <v>2</v>
      </c>
      <c r="E27" s="10">
        <v>2</v>
      </c>
      <c r="F27" s="10">
        <v>2</v>
      </c>
      <c r="G27" s="10">
        <v>2</v>
      </c>
      <c r="H27" s="10">
        <v>1</v>
      </c>
    </row>
    <row r="28" spans="1:8" x14ac:dyDescent="0.25">
      <c r="A28" s="10" t="s">
        <v>53</v>
      </c>
      <c r="B28">
        <v>18</v>
      </c>
      <c r="C28" s="10">
        <v>9</v>
      </c>
      <c r="D28" s="10">
        <v>1</v>
      </c>
      <c r="E28" s="10">
        <v>2</v>
      </c>
      <c r="F28" s="10">
        <v>2</v>
      </c>
      <c r="G28" s="10">
        <v>3</v>
      </c>
      <c r="H28" s="10">
        <v>1</v>
      </c>
    </row>
    <row r="29" spans="1:8" x14ac:dyDescent="0.25">
      <c r="A29" s="10" t="s">
        <v>54</v>
      </c>
      <c r="B29">
        <v>22</v>
      </c>
      <c r="C29" s="10">
        <v>11</v>
      </c>
      <c r="D29" s="10">
        <v>2</v>
      </c>
      <c r="E29" s="10">
        <v>2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28</v>
      </c>
      <c r="C30" s="10">
        <v>13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30</v>
      </c>
      <c r="C31" s="10">
        <v>15</v>
      </c>
      <c r="D31" s="10">
        <v>3</v>
      </c>
      <c r="E31" s="10">
        <v>3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22</v>
      </c>
      <c r="C32" s="10">
        <v>11</v>
      </c>
      <c r="D32" s="10">
        <v>2</v>
      </c>
      <c r="E32" s="10">
        <v>2</v>
      </c>
      <c r="F32" s="10">
        <v>2</v>
      </c>
      <c r="G32" s="10">
        <v>3</v>
      </c>
      <c r="H32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2"/>
  <sheetViews>
    <sheetView zoomScale="85" zoomScaleNormal="85" workbookViewId="0">
      <pane ySplit="1" topLeftCell="A2" activePane="bottomLeft" state="frozen"/>
      <selection pane="bottomLeft" activeCell="A2" sqref="A2:H32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27</v>
      </c>
      <c r="C2" s="10">
        <v>13</v>
      </c>
      <c r="D2" s="10">
        <v>3</v>
      </c>
      <c r="E2" s="10">
        <v>3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35</v>
      </c>
      <c r="C3" s="10">
        <v>17</v>
      </c>
      <c r="D3" s="10">
        <v>4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34</v>
      </c>
      <c r="C4" s="10">
        <v>17</v>
      </c>
      <c r="D4" s="10">
        <v>4</v>
      </c>
      <c r="E4" s="10">
        <v>3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41</v>
      </c>
      <c r="C5" s="10">
        <v>20</v>
      </c>
      <c r="D5" s="10">
        <v>5</v>
      </c>
      <c r="E5" s="10">
        <v>4</v>
      </c>
      <c r="F5" s="10">
        <v>4</v>
      </c>
      <c r="G5" s="10">
        <v>4</v>
      </c>
      <c r="H5" s="10">
        <v>4</v>
      </c>
    </row>
    <row r="6" spans="1:8" x14ac:dyDescent="0.25">
      <c r="A6" s="10" t="s">
        <v>31</v>
      </c>
      <c r="B6">
        <v>32</v>
      </c>
      <c r="C6" s="10">
        <v>15</v>
      </c>
      <c r="D6" s="10">
        <v>3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30</v>
      </c>
      <c r="C7" s="10">
        <v>13</v>
      </c>
      <c r="D7" s="10">
        <v>3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29</v>
      </c>
      <c r="C8" s="10">
        <v>13</v>
      </c>
      <c r="D8" s="10">
        <v>4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29</v>
      </c>
      <c r="C9" s="10">
        <v>14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35</v>
      </c>
      <c r="C10" s="10">
        <v>17</v>
      </c>
      <c r="D10" s="10">
        <v>4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33</v>
      </c>
      <c r="C11" s="10">
        <v>15</v>
      </c>
      <c r="D11" s="10">
        <v>4</v>
      </c>
      <c r="E11" s="10">
        <v>3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34</v>
      </c>
      <c r="C12" s="10">
        <v>16</v>
      </c>
      <c r="D12" s="10">
        <v>3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36</v>
      </c>
      <c r="C13" s="10">
        <v>18</v>
      </c>
      <c r="D13" s="10">
        <v>4</v>
      </c>
      <c r="E13" s="10">
        <v>3</v>
      </c>
      <c r="F13" s="10">
        <v>4</v>
      </c>
      <c r="G13" s="10">
        <v>4</v>
      </c>
      <c r="H13" s="10">
        <v>3</v>
      </c>
    </row>
    <row r="14" spans="1:8" x14ac:dyDescent="0.25">
      <c r="A14" s="10" t="s">
        <v>39</v>
      </c>
      <c r="B14">
        <v>32</v>
      </c>
      <c r="C14" s="10">
        <v>15</v>
      </c>
      <c r="D14" s="10">
        <v>3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37</v>
      </c>
      <c r="C15" s="10">
        <v>18</v>
      </c>
      <c r="D15" s="10">
        <v>4</v>
      </c>
      <c r="E15" s="10">
        <v>4</v>
      </c>
      <c r="F15" s="10">
        <v>3</v>
      </c>
      <c r="G15" s="10">
        <v>4</v>
      </c>
      <c r="H15" s="10">
        <v>4</v>
      </c>
    </row>
    <row r="16" spans="1:8" x14ac:dyDescent="0.25">
      <c r="A16" s="10" t="s">
        <v>41</v>
      </c>
      <c r="B16">
        <v>23</v>
      </c>
      <c r="C16" s="10">
        <v>10</v>
      </c>
      <c r="D16" s="10">
        <v>3</v>
      </c>
      <c r="E16" s="10">
        <v>2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19</v>
      </c>
      <c r="C17" s="10">
        <v>6</v>
      </c>
      <c r="D17" s="10">
        <v>2</v>
      </c>
      <c r="E17" s="10">
        <v>3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30</v>
      </c>
      <c r="C18" s="10">
        <v>14</v>
      </c>
      <c r="D18" s="10">
        <v>3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23</v>
      </c>
      <c r="C19" s="10">
        <v>9</v>
      </c>
      <c r="D19" s="10">
        <v>3</v>
      </c>
      <c r="E19" s="10">
        <v>1</v>
      </c>
      <c r="F19" s="10">
        <v>4</v>
      </c>
      <c r="G19" s="10">
        <v>4</v>
      </c>
      <c r="H19" s="10">
        <v>2</v>
      </c>
    </row>
    <row r="20" spans="1:8" x14ac:dyDescent="0.25">
      <c r="A20" s="10" t="s">
        <v>45</v>
      </c>
      <c r="B20">
        <v>33</v>
      </c>
      <c r="C20" s="10">
        <v>14</v>
      </c>
      <c r="D20" s="10">
        <v>4</v>
      </c>
      <c r="E20" s="10">
        <v>4</v>
      </c>
      <c r="F20" s="10">
        <v>4</v>
      </c>
      <c r="G20" s="10">
        <v>4</v>
      </c>
      <c r="H20" s="10">
        <v>3</v>
      </c>
    </row>
    <row r="21" spans="1:8" x14ac:dyDescent="0.25">
      <c r="A21" s="10" t="s">
        <v>46</v>
      </c>
      <c r="B21">
        <v>28</v>
      </c>
      <c r="C21" s="10">
        <v>11</v>
      </c>
      <c r="D21" s="10">
        <v>3</v>
      </c>
      <c r="E21" s="10">
        <v>3</v>
      </c>
      <c r="F21" s="10">
        <v>4</v>
      </c>
      <c r="G21" s="10">
        <v>4</v>
      </c>
      <c r="H21" s="10">
        <v>3</v>
      </c>
    </row>
    <row r="22" spans="1:8" x14ac:dyDescent="0.25">
      <c r="A22" s="10" t="s">
        <v>47</v>
      </c>
      <c r="B22">
        <v>36</v>
      </c>
      <c r="C22" s="10">
        <v>17</v>
      </c>
      <c r="D22" s="10">
        <v>4</v>
      </c>
      <c r="E22" s="10">
        <v>4</v>
      </c>
      <c r="F22" s="10">
        <v>4</v>
      </c>
      <c r="G22" s="10">
        <v>4</v>
      </c>
      <c r="H22" s="10">
        <v>3</v>
      </c>
    </row>
    <row r="23" spans="1:8" x14ac:dyDescent="0.25">
      <c r="A23" s="10" t="s">
        <v>48</v>
      </c>
      <c r="B23">
        <v>45</v>
      </c>
      <c r="C23" s="10">
        <v>22</v>
      </c>
      <c r="D23" s="10">
        <v>5</v>
      </c>
      <c r="E23" s="10">
        <v>4</v>
      </c>
      <c r="F23" s="10">
        <v>4</v>
      </c>
      <c r="G23" s="10">
        <v>5</v>
      </c>
      <c r="H23" s="10">
        <v>5</v>
      </c>
    </row>
    <row r="24" spans="1:8" x14ac:dyDescent="0.25">
      <c r="A24" s="10" t="s">
        <v>49</v>
      </c>
      <c r="B24">
        <v>34</v>
      </c>
      <c r="C24" s="10">
        <v>17</v>
      </c>
      <c r="D24" s="10">
        <v>4</v>
      </c>
      <c r="E24" s="10">
        <v>3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3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36</v>
      </c>
      <c r="C26" s="10">
        <v>18</v>
      </c>
      <c r="D26" s="10">
        <v>4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35</v>
      </c>
      <c r="C27" s="10">
        <v>18</v>
      </c>
      <c r="D27" s="10">
        <v>4</v>
      </c>
      <c r="E27" s="10">
        <v>3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34</v>
      </c>
      <c r="C28" s="10">
        <v>17</v>
      </c>
      <c r="D28" s="10">
        <v>4</v>
      </c>
      <c r="E28" s="10">
        <v>3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3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21</v>
      </c>
      <c r="C30" s="10">
        <v>7</v>
      </c>
      <c r="D30" s="10">
        <v>3</v>
      </c>
      <c r="E30" s="10">
        <v>3</v>
      </c>
      <c r="F30" s="10">
        <v>3</v>
      </c>
      <c r="G30" s="10">
        <v>3</v>
      </c>
      <c r="H30" s="10">
        <v>2</v>
      </c>
    </row>
    <row r="31" spans="1:8" x14ac:dyDescent="0.25">
      <c r="A31" s="10" t="s">
        <v>56</v>
      </c>
      <c r="B31">
        <v>30</v>
      </c>
      <c r="C31" s="10">
        <v>14</v>
      </c>
      <c r="D31" s="10">
        <v>3</v>
      </c>
      <c r="E31" s="10">
        <v>3</v>
      </c>
      <c r="F31" s="10">
        <v>3</v>
      </c>
      <c r="G31" s="10">
        <v>4</v>
      </c>
      <c r="H31" s="10">
        <v>3</v>
      </c>
    </row>
    <row r="32" spans="1:8" x14ac:dyDescent="0.25">
      <c r="A32" s="10" t="s">
        <v>57</v>
      </c>
      <c r="B32">
        <v>32</v>
      </c>
      <c r="C32" s="10">
        <v>15</v>
      </c>
      <c r="D32" s="10">
        <v>4</v>
      </c>
      <c r="E32" s="10">
        <v>3</v>
      </c>
      <c r="F32" s="10">
        <v>3</v>
      </c>
      <c r="G32" s="10">
        <v>4</v>
      </c>
      <c r="H32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DBB2-DB07-4218-A568-C1DC457939BF}">
  <dimension ref="A1:H32"/>
  <sheetViews>
    <sheetView workbookViewId="0">
      <selection activeCell="A2" sqref="A2:H32"/>
    </sheetView>
  </sheetViews>
  <sheetFormatPr defaultRowHeight="16.5" x14ac:dyDescent="0.25"/>
  <cols>
    <col min="1" max="1" width="15.8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22</v>
      </c>
      <c r="C2" s="10">
        <v>11</v>
      </c>
      <c r="D2" s="10">
        <v>2</v>
      </c>
      <c r="E2" s="10">
        <v>2</v>
      </c>
      <c r="F2" s="10">
        <v>2</v>
      </c>
      <c r="G2" s="10">
        <v>3</v>
      </c>
      <c r="H2" s="10">
        <v>2</v>
      </c>
    </row>
    <row r="3" spans="1:8" x14ac:dyDescent="0.25">
      <c r="A3" s="10" t="s">
        <v>28</v>
      </c>
      <c r="B3">
        <v>22</v>
      </c>
      <c r="C3" s="10">
        <v>11</v>
      </c>
      <c r="D3" s="10">
        <v>2</v>
      </c>
      <c r="E3" s="10">
        <v>2</v>
      </c>
      <c r="F3" s="10">
        <v>2</v>
      </c>
      <c r="G3" s="10">
        <v>3</v>
      </c>
      <c r="H3" s="10">
        <v>2</v>
      </c>
    </row>
    <row r="4" spans="1:8" x14ac:dyDescent="0.25">
      <c r="A4" s="10" t="s">
        <v>29</v>
      </c>
      <c r="B4">
        <v>26</v>
      </c>
      <c r="C4" s="10">
        <v>13</v>
      </c>
      <c r="D4" s="10">
        <v>3</v>
      </c>
      <c r="E4" s="10">
        <v>3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22</v>
      </c>
      <c r="C5" s="10">
        <v>11</v>
      </c>
      <c r="D5" s="10">
        <v>2</v>
      </c>
      <c r="E5" s="10">
        <v>2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22</v>
      </c>
      <c r="C6" s="10">
        <v>11</v>
      </c>
      <c r="D6" s="10">
        <v>2</v>
      </c>
      <c r="E6" s="10">
        <v>2</v>
      </c>
      <c r="F6" s="10">
        <v>2</v>
      </c>
      <c r="G6" s="10">
        <v>3</v>
      </c>
      <c r="H6" s="10">
        <v>2</v>
      </c>
    </row>
    <row r="7" spans="1:8" x14ac:dyDescent="0.25">
      <c r="A7" s="10" t="s">
        <v>32</v>
      </c>
      <c r="B7">
        <v>26</v>
      </c>
      <c r="C7" s="10">
        <v>13</v>
      </c>
      <c r="D7" s="10">
        <v>3</v>
      </c>
      <c r="E7" s="10">
        <v>3</v>
      </c>
      <c r="F7" s="10">
        <v>2</v>
      </c>
      <c r="G7" s="10">
        <v>3</v>
      </c>
      <c r="H7" s="10">
        <v>2</v>
      </c>
    </row>
    <row r="8" spans="1:8" x14ac:dyDescent="0.25">
      <c r="A8" s="10" t="s">
        <v>33</v>
      </c>
      <c r="B8">
        <v>20</v>
      </c>
      <c r="C8" s="10">
        <v>10</v>
      </c>
      <c r="D8" s="10">
        <v>2</v>
      </c>
      <c r="E8" s="10">
        <v>2</v>
      </c>
      <c r="F8" s="10">
        <v>2</v>
      </c>
      <c r="G8" s="10">
        <v>2</v>
      </c>
      <c r="H8" s="10">
        <v>2</v>
      </c>
    </row>
    <row r="9" spans="1:8" x14ac:dyDescent="0.25">
      <c r="A9" s="10" t="s">
        <v>34</v>
      </c>
      <c r="B9">
        <v>22</v>
      </c>
      <c r="C9" s="10">
        <v>11</v>
      </c>
      <c r="D9" s="10">
        <v>2</v>
      </c>
      <c r="E9" s="10">
        <v>2</v>
      </c>
      <c r="F9" s="10">
        <v>2</v>
      </c>
      <c r="G9" s="10">
        <v>3</v>
      </c>
      <c r="H9" s="10">
        <v>2</v>
      </c>
    </row>
    <row r="10" spans="1:8" x14ac:dyDescent="0.25">
      <c r="A10" s="10" t="s">
        <v>35</v>
      </c>
      <c r="B10">
        <v>22</v>
      </c>
      <c r="C10" s="10">
        <v>11</v>
      </c>
      <c r="D10" s="10">
        <v>2</v>
      </c>
      <c r="E10" s="10">
        <v>2</v>
      </c>
      <c r="F10" s="10">
        <v>2</v>
      </c>
      <c r="G10" s="10">
        <v>3</v>
      </c>
      <c r="H10" s="10">
        <v>2</v>
      </c>
    </row>
    <row r="11" spans="1:8" x14ac:dyDescent="0.25">
      <c r="A11" s="10" t="s">
        <v>36</v>
      </c>
      <c r="B11">
        <v>24</v>
      </c>
      <c r="C11" s="10">
        <v>12</v>
      </c>
      <c r="D11" s="10">
        <v>2</v>
      </c>
      <c r="E11" s="10">
        <v>3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22</v>
      </c>
      <c r="C12" s="10">
        <v>11</v>
      </c>
      <c r="D12" s="10">
        <v>2</v>
      </c>
      <c r="E12" s="10">
        <v>2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28</v>
      </c>
      <c r="C13" s="10">
        <v>14</v>
      </c>
      <c r="D13" s="10">
        <v>3</v>
      </c>
      <c r="E13" s="10">
        <v>3</v>
      </c>
      <c r="F13" s="10">
        <v>3</v>
      </c>
      <c r="G13" s="10">
        <v>3</v>
      </c>
      <c r="H13" s="10">
        <v>2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2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28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14</v>
      </c>
      <c r="C16" s="10">
        <v>7</v>
      </c>
      <c r="D16" s="10">
        <v>2</v>
      </c>
      <c r="E16" s="10">
        <v>1</v>
      </c>
      <c r="F16" s="10">
        <v>1</v>
      </c>
      <c r="G16" s="10">
        <v>2</v>
      </c>
      <c r="H16" s="10">
        <v>1</v>
      </c>
    </row>
    <row r="17" spans="1:8" x14ac:dyDescent="0.25">
      <c r="A17" s="10" t="s">
        <v>42</v>
      </c>
      <c r="B17">
        <v>20</v>
      </c>
      <c r="C17" s="10">
        <v>10</v>
      </c>
      <c r="D17" s="10">
        <v>2</v>
      </c>
      <c r="E17" s="10">
        <v>2</v>
      </c>
      <c r="F17" s="10">
        <v>2</v>
      </c>
      <c r="G17" s="10">
        <v>2</v>
      </c>
      <c r="H17" s="10">
        <v>2</v>
      </c>
    </row>
    <row r="18" spans="1:8" x14ac:dyDescent="0.25">
      <c r="A18" s="10" t="s">
        <v>43</v>
      </c>
      <c r="B18">
        <v>16</v>
      </c>
      <c r="C18" s="10">
        <v>8</v>
      </c>
      <c r="D18" s="10">
        <v>1</v>
      </c>
      <c r="E18" s="10">
        <v>2</v>
      </c>
      <c r="F18" s="10">
        <v>2</v>
      </c>
      <c r="G18" s="10">
        <v>2</v>
      </c>
      <c r="H18" s="10">
        <v>1</v>
      </c>
    </row>
    <row r="19" spans="1:8" x14ac:dyDescent="0.25">
      <c r="A19" s="10" t="s">
        <v>44</v>
      </c>
      <c r="B19">
        <v>12</v>
      </c>
      <c r="C19" s="10">
        <v>6</v>
      </c>
      <c r="D19" s="10">
        <v>1</v>
      </c>
      <c r="E19" s="10">
        <v>1</v>
      </c>
      <c r="F19" s="10">
        <v>1</v>
      </c>
      <c r="G19" s="10">
        <v>2</v>
      </c>
      <c r="H19" s="10">
        <v>1</v>
      </c>
    </row>
    <row r="20" spans="1:8" x14ac:dyDescent="0.25">
      <c r="A20" s="10" t="s">
        <v>45</v>
      </c>
      <c r="B20">
        <v>20</v>
      </c>
      <c r="C20" s="10">
        <v>10</v>
      </c>
      <c r="D20" s="10">
        <v>2</v>
      </c>
      <c r="E20" s="10">
        <v>2</v>
      </c>
      <c r="F20" s="10">
        <v>2</v>
      </c>
      <c r="G20" s="10">
        <v>3</v>
      </c>
      <c r="H20" s="10">
        <v>1</v>
      </c>
    </row>
    <row r="21" spans="1:8" x14ac:dyDescent="0.25">
      <c r="A21" s="10" t="s">
        <v>46</v>
      </c>
      <c r="B21">
        <v>32</v>
      </c>
      <c r="C21" s="10">
        <v>16</v>
      </c>
      <c r="D21" s="10">
        <v>3</v>
      </c>
      <c r="E21" s="10">
        <v>3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18</v>
      </c>
      <c r="C22" s="10">
        <v>9</v>
      </c>
      <c r="D22" s="10">
        <v>2</v>
      </c>
      <c r="E22" s="10">
        <v>2</v>
      </c>
      <c r="F22" s="10">
        <v>2</v>
      </c>
      <c r="G22" s="10">
        <v>2</v>
      </c>
      <c r="H22" s="10">
        <v>1</v>
      </c>
    </row>
    <row r="23" spans="1:8" x14ac:dyDescent="0.25">
      <c r="A23" s="10" t="s">
        <v>48</v>
      </c>
      <c r="B23">
        <v>20</v>
      </c>
      <c r="C23" s="10">
        <v>10</v>
      </c>
      <c r="D23" s="10">
        <v>2</v>
      </c>
      <c r="E23" s="10">
        <v>2</v>
      </c>
      <c r="F23" s="10">
        <v>2</v>
      </c>
      <c r="G23" s="10">
        <v>3</v>
      </c>
      <c r="H23" s="10">
        <v>1</v>
      </c>
    </row>
    <row r="24" spans="1:8" x14ac:dyDescent="0.25">
      <c r="A24" s="10" t="s">
        <v>49</v>
      </c>
      <c r="B24">
        <v>22</v>
      </c>
      <c r="C24" s="10">
        <v>11</v>
      </c>
      <c r="D24" s="10">
        <v>2</v>
      </c>
      <c r="E24" s="10">
        <v>2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18</v>
      </c>
      <c r="C25" s="10">
        <v>9</v>
      </c>
      <c r="D25" s="10">
        <v>2</v>
      </c>
      <c r="E25" s="10">
        <v>2</v>
      </c>
      <c r="F25" s="10">
        <v>2</v>
      </c>
      <c r="G25" s="10">
        <v>2</v>
      </c>
      <c r="H25" s="10">
        <v>1</v>
      </c>
    </row>
    <row r="26" spans="1:8" x14ac:dyDescent="0.25">
      <c r="A26" s="10" t="s">
        <v>51</v>
      </c>
      <c r="B26">
        <v>22</v>
      </c>
      <c r="C26" s="10">
        <v>11</v>
      </c>
      <c r="D26" s="10">
        <v>2</v>
      </c>
      <c r="E26" s="10">
        <v>2</v>
      </c>
      <c r="F26" s="10">
        <v>2</v>
      </c>
      <c r="G26" s="10">
        <v>3</v>
      </c>
      <c r="H26" s="10">
        <v>2</v>
      </c>
    </row>
    <row r="27" spans="1:8" x14ac:dyDescent="0.25">
      <c r="A27" s="10" t="s">
        <v>52</v>
      </c>
      <c r="B27">
        <v>18</v>
      </c>
      <c r="C27" s="10">
        <v>9</v>
      </c>
      <c r="D27" s="10">
        <v>2</v>
      </c>
      <c r="E27" s="10">
        <v>2</v>
      </c>
      <c r="F27" s="10">
        <v>2</v>
      </c>
      <c r="G27" s="10">
        <v>2</v>
      </c>
      <c r="H27" s="10">
        <v>1</v>
      </c>
    </row>
    <row r="28" spans="1:8" x14ac:dyDescent="0.25">
      <c r="A28" s="10" t="s">
        <v>53</v>
      </c>
      <c r="B28">
        <v>18</v>
      </c>
      <c r="C28" s="10">
        <v>9</v>
      </c>
      <c r="D28" s="10">
        <v>1</v>
      </c>
      <c r="E28" s="10">
        <v>2</v>
      </c>
      <c r="F28" s="10">
        <v>2</v>
      </c>
      <c r="G28" s="10">
        <v>3</v>
      </c>
      <c r="H28" s="10">
        <v>1</v>
      </c>
    </row>
    <row r="29" spans="1:8" x14ac:dyDescent="0.25">
      <c r="A29" s="10" t="s">
        <v>54</v>
      </c>
      <c r="B29">
        <v>22</v>
      </c>
      <c r="C29" s="10">
        <v>11</v>
      </c>
      <c r="D29" s="10">
        <v>2</v>
      </c>
      <c r="E29" s="10">
        <v>2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28</v>
      </c>
      <c r="C30" s="10">
        <v>13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30</v>
      </c>
      <c r="C31" s="10">
        <v>15</v>
      </c>
      <c r="D31" s="10">
        <v>3</v>
      </c>
      <c r="E31" s="10">
        <v>3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22</v>
      </c>
      <c r="C32" s="10">
        <v>11</v>
      </c>
      <c r="D32" s="10">
        <v>2</v>
      </c>
      <c r="E32" s="10">
        <v>2</v>
      </c>
      <c r="F32" s="10">
        <v>2</v>
      </c>
      <c r="G32" s="10">
        <v>3</v>
      </c>
      <c r="H32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97CA-4C7A-4A32-B0AF-A260BA0BD789}">
  <dimension ref="A1:H32"/>
  <sheetViews>
    <sheetView workbookViewId="0">
      <selection activeCell="A2" sqref="A2:H32"/>
    </sheetView>
  </sheetViews>
  <sheetFormatPr defaultRowHeight="16.5" x14ac:dyDescent="0.25"/>
  <cols>
    <col min="1" max="1" width="15.8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27</v>
      </c>
      <c r="C2" s="10">
        <v>13</v>
      </c>
      <c r="D2" s="10">
        <v>3</v>
      </c>
      <c r="E2" s="10">
        <v>3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35</v>
      </c>
      <c r="C3" s="10">
        <v>17</v>
      </c>
      <c r="D3" s="10">
        <v>4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34</v>
      </c>
      <c r="C4" s="10">
        <v>17</v>
      </c>
      <c r="D4" s="10">
        <v>4</v>
      </c>
      <c r="E4" s="10">
        <v>3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41</v>
      </c>
      <c r="C5" s="10">
        <v>20</v>
      </c>
      <c r="D5" s="10">
        <v>5</v>
      </c>
      <c r="E5" s="10">
        <v>4</v>
      </c>
      <c r="F5" s="10">
        <v>4</v>
      </c>
      <c r="G5" s="10">
        <v>4</v>
      </c>
      <c r="H5" s="10">
        <v>4</v>
      </c>
    </row>
    <row r="6" spans="1:8" x14ac:dyDescent="0.25">
      <c r="A6" s="10" t="s">
        <v>31</v>
      </c>
      <c r="B6">
        <v>32</v>
      </c>
      <c r="C6" s="10">
        <v>15</v>
      </c>
      <c r="D6" s="10">
        <v>3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30</v>
      </c>
      <c r="C7" s="10">
        <v>13</v>
      </c>
      <c r="D7" s="10">
        <v>3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29</v>
      </c>
      <c r="C8" s="10">
        <v>13</v>
      </c>
      <c r="D8" s="10">
        <v>4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29</v>
      </c>
      <c r="C9" s="10">
        <v>14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35</v>
      </c>
      <c r="C10" s="10">
        <v>17</v>
      </c>
      <c r="D10" s="10">
        <v>4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33</v>
      </c>
      <c r="C11" s="10">
        <v>15</v>
      </c>
      <c r="D11" s="10">
        <v>4</v>
      </c>
      <c r="E11" s="10">
        <v>3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34</v>
      </c>
      <c r="C12" s="10">
        <v>16</v>
      </c>
      <c r="D12" s="10">
        <v>3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36</v>
      </c>
      <c r="C13" s="10">
        <v>18</v>
      </c>
      <c r="D13" s="10">
        <v>4</v>
      </c>
      <c r="E13" s="10">
        <v>3</v>
      </c>
      <c r="F13" s="10">
        <v>4</v>
      </c>
      <c r="G13" s="10">
        <v>4</v>
      </c>
      <c r="H13" s="10">
        <v>3</v>
      </c>
    </row>
    <row r="14" spans="1:8" x14ac:dyDescent="0.25">
      <c r="A14" s="10" t="s">
        <v>39</v>
      </c>
      <c r="B14">
        <v>32</v>
      </c>
      <c r="C14" s="10">
        <v>15</v>
      </c>
      <c r="D14" s="10">
        <v>3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37</v>
      </c>
      <c r="C15" s="10">
        <v>18</v>
      </c>
      <c r="D15" s="10">
        <v>4</v>
      </c>
      <c r="E15" s="10">
        <v>4</v>
      </c>
      <c r="F15" s="10">
        <v>3</v>
      </c>
      <c r="G15" s="10">
        <v>4</v>
      </c>
      <c r="H15" s="10">
        <v>4</v>
      </c>
    </row>
    <row r="16" spans="1:8" x14ac:dyDescent="0.25">
      <c r="A16" s="10" t="s">
        <v>41</v>
      </c>
      <c r="B16">
        <v>23</v>
      </c>
      <c r="C16" s="10">
        <v>10</v>
      </c>
      <c r="D16" s="10">
        <v>3</v>
      </c>
      <c r="E16" s="10">
        <v>2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19</v>
      </c>
      <c r="C17" s="10">
        <v>6</v>
      </c>
      <c r="D17" s="10">
        <v>2</v>
      </c>
      <c r="E17" s="10">
        <v>3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30</v>
      </c>
      <c r="C18" s="10">
        <v>14</v>
      </c>
      <c r="D18" s="10">
        <v>3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23</v>
      </c>
      <c r="C19" s="10">
        <v>9</v>
      </c>
      <c r="D19" s="10">
        <v>3</v>
      </c>
      <c r="E19" s="10">
        <v>1</v>
      </c>
      <c r="F19" s="10">
        <v>4</v>
      </c>
      <c r="G19" s="10">
        <v>4</v>
      </c>
      <c r="H19" s="10">
        <v>2</v>
      </c>
    </row>
    <row r="20" spans="1:8" x14ac:dyDescent="0.25">
      <c r="A20" s="10" t="s">
        <v>45</v>
      </c>
      <c r="B20">
        <v>33</v>
      </c>
      <c r="C20" s="10">
        <v>14</v>
      </c>
      <c r="D20" s="10">
        <v>4</v>
      </c>
      <c r="E20" s="10">
        <v>4</v>
      </c>
      <c r="F20" s="10">
        <v>4</v>
      </c>
      <c r="G20" s="10">
        <v>4</v>
      </c>
      <c r="H20" s="10">
        <v>3</v>
      </c>
    </row>
    <row r="21" spans="1:8" x14ac:dyDescent="0.25">
      <c r="A21" s="10" t="s">
        <v>46</v>
      </c>
      <c r="B21">
        <v>28</v>
      </c>
      <c r="C21" s="10">
        <v>11</v>
      </c>
      <c r="D21" s="10">
        <v>3</v>
      </c>
      <c r="E21" s="10">
        <v>3</v>
      </c>
      <c r="F21" s="10">
        <v>4</v>
      </c>
      <c r="G21" s="10">
        <v>4</v>
      </c>
      <c r="H21" s="10">
        <v>3</v>
      </c>
    </row>
    <row r="22" spans="1:8" x14ac:dyDescent="0.25">
      <c r="A22" s="10" t="s">
        <v>47</v>
      </c>
      <c r="B22">
        <v>36</v>
      </c>
      <c r="C22" s="10">
        <v>17</v>
      </c>
      <c r="D22" s="10">
        <v>4</v>
      </c>
      <c r="E22" s="10">
        <v>4</v>
      </c>
      <c r="F22" s="10">
        <v>4</v>
      </c>
      <c r="G22" s="10">
        <v>4</v>
      </c>
      <c r="H22" s="10">
        <v>3</v>
      </c>
    </row>
    <row r="23" spans="1:8" x14ac:dyDescent="0.25">
      <c r="A23" s="10" t="s">
        <v>48</v>
      </c>
      <c r="B23">
        <v>45</v>
      </c>
      <c r="C23" s="10">
        <v>22</v>
      </c>
      <c r="D23" s="10">
        <v>5</v>
      </c>
      <c r="E23" s="10">
        <v>4</v>
      </c>
      <c r="F23" s="10">
        <v>4</v>
      </c>
      <c r="G23" s="10">
        <v>5</v>
      </c>
      <c r="H23" s="10">
        <v>5</v>
      </c>
    </row>
    <row r="24" spans="1:8" x14ac:dyDescent="0.25">
      <c r="A24" s="10" t="s">
        <v>49</v>
      </c>
      <c r="B24">
        <v>34</v>
      </c>
      <c r="C24" s="10">
        <v>17</v>
      </c>
      <c r="D24" s="10">
        <v>4</v>
      </c>
      <c r="E24" s="10">
        <v>3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3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36</v>
      </c>
      <c r="C26" s="10">
        <v>18</v>
      </c>
      <c r="D26" s="10">
        <v>4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35</v>
      </c>
      <c r="C27" s="10">
        <v>18</v>
      </c>
      <c r="D27" s="10">
        <v>4</v>
      </c>
      <c r="E27" s="10">
        <v>3</v>
      </c>
      <c r="F27" s="10">
        <v>3</v>
      </c>
      <c r="G27" s="10">
        <v>4</v>
      </c>
      <c r="H27" s="10">
        <v>3</v>
      </c>
    </row>
    <row r="28" spans="1:8" x14ac:dyDescent="0.25">
      <c r="A28" s="10" t="s">
        <v>53</v>
      </c>
      <c r="B28">
        <v>34</v>
      </c>
      <c r="C28" s="10">
        <v>17</v>
      </c>
      <c r="D28" s="10">
        <v>4</v>
      </c>
      <c r="E28" s="10">
        <v>3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3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21</v>
      </c>
      <c r="C30" s="10">
        <v>7</v>
      </c>
      <c r="D30" s="10">
        <v>3</v>
      </c>
      <c r="E30" s="10">
        <v>3</v>
      </c>
      <c r="F30" s="10">
        <v>3</v>
      </c>
      <c r="G30" s="10">
        <v>3</v>
      </c>
      <c r="H30" s="10">
        <v>2</v>
      </c>
    </row>
    <row r="31" spans="1:8" x14ac:dyDescent="0.25">
      <c r="A31" s="10" t="s">
        <v>56</v>
      </c>
      <c r="B31">
        <v>30</v>
      </c>
      <c r="C31" s="10">
        <v>14</v>
      </c>
      <c r="D31" s="10">
        <v>3</v>
      </c>
      <c r="E31" s="10">
        <v>3</v>
      </c>
      <c r="F31" s="10">
        <v>3</v>
      </c>
      <c r="G31" s="10">
        <v>4</v>
      </c>
      <c r="H31" s="10">
        <v>3</v>
      </c>
    </row>
    <row r="32" spans="1:8" x14ac:dyDescent="0.25">
      <c r="A32" s="10" t="s">
        <v>57</v>
      </c>
      <c r="B32">
        <v>32</v>
      </c>
      <c r="C32" s="10">
        <v>15</v>
      </c>
      <c r="D32" s="10">
        <v>4</v>
      </c>
      <c r="E32" s="10">
        <v>3</v>
      </c>
      <c r="F32" s="10">
        <v>3</v>
      </c>
      <c r="G32" s="10">
        <v>4</v>
      </c>
      <c r="H32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B 1 t m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A H W 2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1 t m W f 3 j G 8 P s A Q A A a A 8 A A B M A H A B G b 3 J t d W x h c y 9 T Z W N 0 a W 9 u M S 5 t I K I Y A C i g F A A A A A A A A A A A A A A A A A A A A A A A A A A A A O 3 W 3 0 v b Q B w A 8 P d A / 4 c j v r S Q h S T r + u D I U + N g D w r D + m T 2 U O t t C y Z 3 k r s O R Y S J 2 N a K M J m 6 H y 0 F n 6 Z s O F b E u s n 8 a 3 q 3 5 L / w R q i z 0 F D K h v U h e U n y v V y + 3 8 s n 3 x A C S 9 T B C M x G e / 2 x J J F X R R 8 u g g k 5 P P z O d j v B y Q G r V R 7 w x h U 7 r X U v N 2 R g A h f S l A T E 1 r 2 q 8 J 9 v R S R P X q s W L p U 9 i G j 6 i e N C N Y 8 R F S c k L V u T 9 h y B P r G n n S V o W 5 A s U b x s s + Y O + / a l + 6 v J D 6 v 8 4 I K / + 8 T 3 z 8 N G J a h V + f H H 4 P j S H p x f p S t U z i j z F n Q d z 6 H Q N 2 V F V k A e u 2 U P E T O r g C l U w o s O e m n m H m m a r o B n Z U z h L F 1 1 o f n 3 U J 3 B C D 7 P K N E 6 W K c d n N Z 5 4 y w 8 a r H W j l h Q o b g g L i r 4 R U R e Y N + L b l 9 Y X Y Y k H S 1 a W V u T o 6 g u 0 l M x A i h c o e s K 6 M U N E X + K a C 6 r / p l 3 a + B h z I R s X 3 w 9 k 5 I c N L C + W C V W 3 w 4 b W 0 H 9 6 5 i U b v I n S v 1 K m q H p / e 9 z 6 z 3 b 2 O a d v d G l 8 j 0 p C 3 p 4 B K k o s x 1 f S o I 2 B O 0 f 2 u t / o y W d N n K n g b S R G T 9 c 0 m 1 x c L q W v S + f y N h S E r Q h a G P 8 R M a W k q A J t J S U u s W W 0 4 y + Z / V 7 / 0 P Y b N / d X 2 P P b H A d C d h Q s O D k B 9 v d 5 F u f N S N o H 4 X V v e 7 F m / H z D a o q w R S Y 1 1 B L A Q I t A B Q A A g A I A A d b Z l n c L g h 8 p g A A A P Y A A A A S A A A A A A A A A A A A A A A A A A A A A A B D b 2 5 m a W c v U G F j a 2 F n Z S 5 4 b W x Q S w E C L Q A U A A I A C A A H W 2 Z Z U 3 I 4 L J s A A A D h A A A A E w A A A A A A A A A A A A A A A A D y A A A A W 0 N v b n R l b n R f V H l w Z X N d L n h t b F B L A Q I t A B Q A A g A I A A d b Z l n 9 4 x v D 7 A E A A G g P A A A T A A A A A A A A A A A A A A A A A N o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B Z A A A A A A A A L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Y w M i V F O S U 5 N i V C M S V F N S U 4 R C V C N y V F O C V B O S U 5 N S V F N S U 4 O C U 4 N i 0 l R T c l O T Q l O T g l R T k l O U M l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j F i M W E 5 Y y 0 y M z g 2 L T Q 2 N D k t O T c x N y 0 3 M j E z N D g 0 M G Y 1 N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2 M D L p l r H l j b f o q Z X l i I Z f 5 5 S Y 6 Z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z O j I z O j Q 5 L j I 0 N D Y w N D J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2 M D L p l r H l j b f o q Z X l i I Y t 5 5 S Y 6 Z y y L 0 F 1 d G 9 S Z W 1 v d m V k Q 2 9 s d W 1 u c z E u e 0 N v b H V t b j E s M H 0 m c X V v d D s s J n F 1 b 3 Q 7 U 2 V j d G l v b j E v M D Y w M u m W s e W N t + i p l e W I h i 3 n l J j p n L I v Q X V 0 b 1 J l b W 9 2 Z W R D b 2 x 1 b W 5 z M S 5 7 Q 2 9 s d W 1 u M i w x f S Z x d W 9 0 O y w m c X V v d D t T Z W N 0 a W 9 u M S 8 w N j A y 6 Z a x 5 Y 2 3 6 K m V 5 Y i G L e e U m O m c s i 9 B d X R v U m V t b 3 Z l Z E N v b H V t b n M x L n t D b 2 x 1 b W 4 z L D J 9 J n F 1 b 3 Q 7 L C Z x d W 9 0 O 1 N l Y 3 R p b 2 4 x L z A 2 M D L p l r H l j b f o q Z X l i I Y t 5 5 S Y 6 Z y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Y w M u m W s e W N t + i p l e W I h i 3 n l J j p n L I v Q X V 0 b 1 J l b W 9 2 Z W R D b 2 x 1 b W 5 z M S 5 7 Q 2 9 s d W 1 u M S w w f S Z x d W 9 0 O y w m c X V v d D t T Z W N 0 a W 9 u M S 8 w N j A y 6 Z a x 5 Y 2 3 6 K m V 5 Y i G L e e U m O m c s i 9 B d X R v U m V t b 3 Z l Z E N v b H V t b n M x L n t D b 2 x 1 b W 4 y L D F 9 J n F 1 b 3 Q 7 L C Z x d W 9 0 O 1 N l Y 3 R p b 2 4 x L z A 2 M D L p l r H l j b f o q Z X l i I Y t 5 5 S Y 6 Z y y L 0 F 1 d G 9 S Z W 1 v d m V k Q 2 9 s d W 1 u c z E u e 0 N v b H V t b j M s M n 0 m c X V v d D s s J n F 1 b 3 Q 7 U 2 V j d G l v b j E v M D Y w M u m W s e W N t + i p l e W I h i 3 n l J j p n L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Y w M i V F O S U 5 N i V C M S V F N S U 4 R C V C N y V F O C V B O S U 5 N S V F N S U 4 O C U 4 N i 0 l R T c l O T Q l O T g l R T k l O U M l Q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w M i V F O S U 5 N i V C M S V F N S U 4 R C V C N y V F O C V B O S U 5 N S V F N S U 4 O C U 4 N i 0 l R T c l O T Q l O T g l R T k l O U M l Q j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w M i V F O S U 5 N i V C M S V F N S U 4 R C V C N y V F O C V B O S U 5 N S V F N S U 4 O C U 4 N i 0 l R T g l Q T k l Q j k l R T U l O E Q l O D M l R T Y l O D U l Q T c w M i V F O C V C M i V B M S V F O S U 4 N y U 5 M S V F N C V C O C U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Z D I 0 O W R i L T g 5 M m U t N D R h N S 0 5 Y j U 5 L T F k M j l m N G E x N m J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Y w M u m W s e W N t + i p l e W I h l / o q b n l j Y P m h a c w M u i y o e m H k e S 4 g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l Q w M z o y N D o x N C 4 2 M j A 0 M T A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j A y 6 Z a x 5 Y 2 3 6 K m V 5 Y i G L e i p u e W N g + a F p z A y 6 L K h 6 Y e R 5 L i A L 0 F 1 d G 9 S Z W 1 v d m V k Q 2 9 s d W 1 u c z E u e 0 N v b H V t b j E s M H 0 m c X V v d D s s J n F 1 b 3 Q 7 U 2 V j d G l v b j E v M D Y w M u m W s e W N t + i p l e W I h i 3 o q b n l j Y P m h a c w M u i y o e m H k e S 4 g C 9 B d X R v U m V t b 3 Z l Z E N v b H V t b n M x L n t D b 2 x 1 b W 4 y L D F 9 J n F 1 b 3 Q 7 L C Z x d W 9 0 O 1 N l Y 3 R p b 2 4 x L z A 2 M D L p l r H l j b f o q Z X l i I Y t 6 K m 5 5 Y 2 D 5 o W n M D L o s q H p h 5 H k u I A v Q X V 0 b 1 J l b W 9 2 Z W R D b 2 x 1 b W 5 z M S 5 7 Q 2 9 s d W 1 u M y w y f S Z x d W 9 0 O y w m c X V v d D t T Z W N 0 a W 9 u M S 8 w N j A y 6 Z a x 5 Y 2 3 6 K m V 5 Y i G L e i p u e W N g + a F p z A y 6 L K h 6 Y e R 5 L i A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Y w M u m W s e W N t + i p l e W I h i 3 o q b n l j Y P m h a c w M u i y o e m H k e S 4 g C 9 B d X R v U m V t b 3 Z l Z E N v b H V t b n M x L n t D b 2 x 1 b W 4 x L D B 9 J n F 1 b 3 Q 7 L C Z x d W 9 0 O 1 N l Y 3 R p b 2 4 x L z A 2 M D L p l r H l j b f o q Z X l i I Y t 6 K m 5 5 Y 2 D 5 o W n M D L o s q H p h 5 H k u I A v Q X V 0 b 1 J l b W 9 2 Z W R D b 2 x 1 b W 5 z M S 5 7 Q 2 9 s d W 1 u M i w x f S Z x d W 9 0 O y w m c X V v d D t T Z W N 0 a W 9 u M S 8 w N j A y 6 Z a x 5 Y 2 3 6 K m V 5 Y i G L e i p u e W N g + a F p z A y 6 L K h 6 Y e R 5 L i A L 0 F 1 d G 9 S Z W 1 v d m V k Q 2 9 s d W 1 u c z E u e 0 N v b H V t b j M s M n 0 m c X V v d D s s J n F 1 b 3 Q 7 U 2 V j d G l v b j E v M D Y w M u m W s e W N t + i p l e W I h i 3 o q b n l j Y P m h a c w M u i y o e m H k e S 4 g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j A y J U U 5 J T k 2 J U I x J U U 1 J T h E J U I 3 J U U 4 J U E 5 J T k 1 J U U 1 J T g 4 J T g 2 L S V F O C V B O S V C O S V F N S U 4 R C U 4 M y V F N i U 4 N S V B N z A y J U U 4 J U I y J U E x J U U 5 J T g 3 J T k x J U U 0 J U I 4 J T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M D I l R T k l O T Y l Q j E l R T U l O E Q l Q j c l R T g l Q T k l O T U l R T U l O D g l O D Y t J U U 4 J U E 5 J U I 5 J U U 1 J T h E J T g z J U U 2 J T g 1 J U E 3 M D I l R T g l Q j I l Q T E l R T k l O D c l O T E l R T Q l Q j g l O D A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7 3 o 5 / g k 3 d M i 0 0 1 a h E p R R M A A A A A A g A A A A A A E G Y A A A A B A A A g A A A A H c K V Q V m T h 2 Y g L + L x i l 1 S K X g H 1 S x j b g 4 B b 5 R 4 P U J T z s s A A A A A D o A A A A A C A A A g A A A A f R f Z t Z m w K v O X + k g g h 0 p I E E a E D 7 B 3 U p / / Y 4 4 m A E T 4 b 1 R Q A A A A L D W C 5 o z r 8 3 f 4 N s g 3 q x O e r p 2 6 A M T h W Z g 8 t I S I V r x e 5 V 1 e b l f A Q W V t / x q G R H 1 Z J I 7 2 H O a X E C B t L S I P h n E Y I o 5 J 6 t 1 l 3 D W 3 L i K f F T A s r 4 v k 4 Y 9 A A A A A m I D o Q B d y 9 I T y A a f D m S C H L v n b G / 5 J H k R x F p V N n v X n u Z r 9 R d w O F y o / s i b n V s A Y w 9 m t e v v A m X c / u n k M S c e v U 9 c O J Q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0602閱卷評分-甘露</vt:lpstr>
      <vt:lpstr>0602閱卷評分-詹千慧02財金一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2024-11-06T05:50:37Z</dcterms:modified>
</cp:coreProperties>
</file>