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026\"/>
    </mc:Choice>
  </mc:AlternateContent>
  <xr:revisionPtr revIDLastSave="0" documentId="13_ncr:1_{F8429C9F-75B0-4F71-B757-2ECD89B63FBC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705閱卷評分-林偉淑" sheetId="10" r:id="rId4"/>
    <sheet name="0705閱卷評分-劉幸怡" sheetId="11" r:id="rId5"/>
  </sheets>
  <definedNames>
    <definedName name="外部資料_1" localSheetId="2" hidden="1">'閱卷評分-Teacher2'!$A$1:$D$33</definedName>
    <definedName name="外部資料_2" localSheetId="3" hidden="1">'0705閱卷評分-林偉淑'!$A$1:$D$33</definedName>
    <definedName name="外部資料_2" localSheetId="1" hidden="1">'閱卷評分-Teacher1'!$A$1:$D$33</definedName>
    <definedName name="外部資料_3" localSheetId="4" hidden="1">'0705閱卷評分-劉幸怡'!$A$1:$D$33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H29" i="1"/>
  <c r="I29" i="1"/>
  <c r="J29" i="1"/>
  <c r="K29" i="1"/>
  <c r="L29" i="1"/>
  <c r="M29" i="1"/>
  <c r="N29" i="1"/>
  <c r="O29" i="1"/>
  <c r="P29" i="1"/>
  <c r="Q29" i="1"/>
  <c r="C30" i="1"/>
  <c r="E30" i="1" s="1"/>
  <c r="D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E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G29" i="1" l="1"/>
  <c r="G30" i="1"/>
  <c r="G31" i="1"/>
  <c r="G32" i="1"/>
  <c r="G33" i="1"/>
  <c r="G27" i="1"/>
  <c r="G28" i="1"/>
  <c r="E20" i="1"/>
  <c r="E4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FCDBC0AF-A655-42A4-9CF6-137D14E00540}" keepAlive="1" name="查詢 - 0705閱卷評分-林偉淑" description="與活頁簿中 '0705閱卷評分-林偉淑' 查詢的連接。" type="5" refreshedVersion="8" background="1" saveData="1">
    <dbPr connection="Provider=Microsoft.Mashup.OleDb.1;Data Source=$Workbook$;Location=0705閱卷評分-林偉淑;Extended Properties=&quot;&quot;" command="SELECT * FROM [0705閱卷評分-林偉淑]"/>
  </connection>
  <connection id="7" xr16:uid="{1C8FC351-3082-40A7-9487-5B0F912F9156}" keepAlive="1" name="查詢 - 0705閱卷評分-劉幸怡" description="與活頁簿中 '0705閱卷評分-劉幸怡' 查詢的連接。" type="5" refreshedVersion="8" background="1" saveData="1">
    <dbPr connection="Provider=Microsoft.Mashup.OleDb.1;Data Source=$Workbook$;Location=0705閱卷評分-劉幸怡;Extended Properties=&quot;&quot;" command="SELECT * FROM [0705閱卷評分-劉幸怡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<sst xmlns="http://schemas.openxmlformats.org/spreadsheetml/2006/main" count="212" uniqueCount="60">
  <si>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</si>
  <si>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</si>
  <si>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</si>
  <si>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</si>
  <si>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</si>
  <si>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</si>
  <si>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</si>
  <si>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</si>
  <si>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</si>
  <si>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</si>
  <si>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</si>
  <si>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</si>
  <si>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</si>
  <si>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</si>
  <si>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</si>
  <si>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</si>
  <si>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</si>
  <si>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</si>
  <si>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</si>
  <si>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</si>
  <si>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</si>
  <si>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</si>
  <si>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</si>
  <si>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</si>
  <si>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</si>
  <si>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</si>
  <si>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</si>
  <si>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07-05-110153028</t>
  </si>
  <si>
    <t>07-05-112132019</t>
  </si>
  <si>
    <t>07-05-113111002</t>
  </si>
  <si>
    <t>07-05-113131002</t>
  </si>
  <si>
    <t>07-05-113132001</t>
  </si>
  <si>
    <t>07-05-113132004</t>
  </si>
  <si>
    <t>07-05-113132006</t>
  </si>
  <si>
    <t>07-05-113132008</t>
  </si>
  <si>
    <t>07-05-113132012</t>
  </si>
  <si>
    <t>07-05-113132019</t>
  </si>
  <si>
    <t>07-05-113132025</t>
  </si>
  <si>
    <t>07-05-113132039</t>
  </si>
  <si>
    <t>07-05-113132045</t>
  </si>
  <si>
    <t>07-05-113153009</t>
  </si>
  <si>
    <t>07-05-113153012</t>
  </si>
  <si>
    <t>07-05-113153101</t>
  </si>
  <si>
    <t>07-05-113153104</t>
  </si>
  <si>
    <t>07-05-113153151</t>
  </si>
  <si>
    <t>07-05-113153153</t>
  </si>
  <si>
    <t>07-05-113153156</t>
  </si>
  <si>
    <t>07-05-113155002</t>
  </si>
  <si>
    <t>07-05-113155006</t>
  </si>
  <si>
    <t>07-05-113155404</t>
  </si>
  <si>
    <t>07-05-113161008</t>
  </si>
  <si>
    <t>07-05-113175101</t>
  </si>
  <si>
    <t>07-05-113175107</t>
  </si>
  <si>
    <t>07-05-113175113</t>
  </si>
  <si>
    <t>07-05-113175114</t>
  </si>
  <si>
    <t>07-05-113175301</t>
  </si>
  <si>
    <t>07-05-113175302</t>
  </si>
  <si>
    <t>07-05-113175304</t>
  </si>
  <si>
    <t>07-05-113A11002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</si>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</sst>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99ADE680-D125-4316-8354-684038422E1E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9A45D8AF-67BA-4F05-BAF0-2D222B9ABDEC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3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3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1E0503-591D-4AD8-B6B6-74888C536399}" name="_0705閱卷評分_林偉淑" displayName="_0705閱卷評分_林偉淑" ref="A1:H33" tableType="queryTable" totalsRowShown="0">
  <autoFilter ref="A1:H33" xr:uid="{1D1E0503-591D-4AD8-B6B6-74888C536399}"/>
  <tableColumns count="8">
    <tableColumn id="1" xr3:uid="{C47AE5D2-D387-4A8F-9EA2-3E20F56506FF}" uniqueName="1" name="Column1" queryTableFieldId="1" dataDxfId="14"/>
    <tableColumn id="2" xr3:uid="{E9D494C5-28A9-44CC-92BB-25D218348112}" uniqueName="2" name="Column2" queryTableFieldId="2"/>
    <tableColumn id="3" xr3:uid="{6298F2E1-7552-4435-BCD6-958110439AB7}" uniqueName="3" name="Column3" queryTableFieldId="3" dataDxfId="13"/>
    <tableColumn id="4" xr3:uid="{BF7975E6-2C06-4284-B25C-6D968504E9A4}" uniqueName="4" name="Column4" queryTableFieldId="4" dataDxfId="12"/>
    <tableColumn id="5" xr3:uid="{0B194C75-2CAD-4E4C-BC9C-ADD452A6B98F}" uniqueName="5" name="Column5" queryTableFieldId="5" dataDxfId="11"/>
    <tableColumn id="6" xr3:uid="{F4005BA5-F3CC-43DE-ADBF-E8B0C4E5A7FD}" uniqueName="6" name="Column6" queryTableFieldId="6" dataDxfId="10"/>
    <tableColumn id="7" xr3:uid="{AC0072DF-897E-4CDC-AEBE-1603469BB480}" uniqueName="7" name="Column7" queryTableFieldId="7" dataDxfId="9"/>
    <tableColumn id="8" xr3:uid="{2630012E-5F5B-42D9-842D-938178B907E1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2CCA46-84B0-457A-B22D-FF36DE38BCB4}" name="_0705閱卷評分_劉幸怡" displayName="_0705閱卷評分_劉幸怡" ref="A1:H33" tableType="queryTable" totalsRowShown="0">
  <autoFilter ref="A1:H33" xr:uid="{A22CCA46-84B0-457A-B22D-FF36DE38BCB4}"/>
  <tableColumns count="8">
    <tableColumn id="1" xr3:uid="{B6A21C75-DBAB-43E5-AB3F-D1DEB85B5F82}" uniqueName="1" name="Column1" queryTableFieldId="1" dataDxfId="7"/>
    <tableColumn id="2" xr3:uid="{74EFE6D2-3651-4ED8-8DE9-7965A126FBD9}" uniqueName="2" name="Column2" queryTableFieldId="2"/>
    <tableColumn id="3" xr3:uid="{31441D11-B316-4389-AADC-7B70FBF25A85}" uniqueName="3" name="Column3" queryTableFieldId="3" dataDxfId="6"/>
    <tableColumn id="4" xr3:uid="{C5C1F416-4916-477A-A78F-7DBB12AB2486}" uniqueName="4" name="Column4" queryTableFieldId="4" dataDxfId="5"/>
    <tableColumn id="5" xr3:uid="{DB2B73A7-AB98-46CD-8F0A-ABEACBC92BF3}" uniqueName="5" name="Column5" queryTableFieldId="5" dataDxfId="4"/>
    <tableColumn id="6" xr3:uid="{8D0214D9-B48E-40A7-A8FD-B568F704B738}" uniqueName="6" name="Column6" queryTableFieldId="6" dataDxfId="3"/>
    <tableColumn id="7" xr3:uid="{734C01CA-281D-46F2-BD93-4F11257119C0}" uniqueName="7" name="Column7" queryTableFieldId="7" dataDxfId="2"/>
    <tableColumn id="8" xr3:uid="{DA425799-FEA5-4628-BF91-4CD1C4DF9B5D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33"/>
  <sheetViews>
    <sheetView tabSelected="1" zoomScale="85" zoomScaleNormal="85" workbookViewId="0">
      <pane ySplit="1" topLeftCell="A2" activePane="bottomLeft" state="frozen"/>
      <selection pane="bottomLeft" activeCell="B2" sqref="B2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59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1131</v>
      </c>
      <c r="B2" t="s">
        <v>27</v>
      </c>
      <c r="C2">
        <f t="shared" ref="C2:C33" si="0">VLOOKUP($B2,閱卷評分_Teacher1,3,FALSE)</f>
        <v>17</v>
      </c>
      <c r="D2">
        <f t="shared" ref="D2:D33" si="1">VLOOKUP($B2,閱卷評分_Teacher2,3,FALSE)</f>
        <v>13</v>
      </c>
      <c r="E2">
        <f>ABS(C2-D2)</f>
        <v>4</v>
      </c>
      <c r="G2" s="6">
        <f>IF(F2&gt;0,((C2+D2)*0.5+F2*2)/3,(C2+D2)/2)</f>
        <v>15</v>
      </c>
      <c r="H2">
        <f t="shared" ref="H2:H33" si="2">VLOOKUP($B2,閱卷評分_Teacher1,4,FALSE)</f>
        <v>4</v>
      </c>
      <c r="I2">
        <f t="shared" ref="I2:I33" si="3">VLOOKUP($B2,閱卷評分_Teacher1,5,FALSE)</f>
        <v>4</v>
      </c>
      <c r="J2">
        <f t="shared" ref="J2:J33" si="4">VLOOKUP($B2,閱卷評分_Teacher1,6,FALSE)</f>
        <v>3</v>
      </c>
      <c r="K2">
        <f t="shared" ref="K2:K33" si="5">VLOOKUP($B2,閱卷評分_Teacher1,7,FALSE)</f>
        <v>3</v>
      </c>
      <c r="L2">
        <f t="shared" ref="L2:L33" si="6">VLOOKUP($B2,閱卷評分_Teacher1,8,FALSE)</f>
        <v>4</v>
      </c>
      <c r="M2">
        <f t="shared" ref="M2:M33" si="7">VLOOKUP($B2,閱卷評分_Teacher2,4,FALSE)</f>
        <v>3</v>
      </c>
      <c r="N2">
        <f t="shared" ref="N2:N33" si="8">VLOOKUP($B2,閱卷評分_Teacher2,5,FALSE)</f>
        <v>3</v>
      </c>
      <c r="O2">
        <f t="shared" ref="O2:O33" si="9">VLOOKUP($B2,閱卷評分_Teacher2,6,FALSE)</f>
        <v>3</v>
      </c>
      <c r="P2">
        <f t="shared" ref="P2:P33" si="10">VLOOKUP($B2,閱卷評分_Teacher2,7,FALSE)</f>
        <v>3</v>
      </c>
      <c r="Q2">
        <f t="shared" ref="Q2:Q33" si="11">VLOOKUP($B2,閱卷評分_Teacher2,8,FALSE)</f>
        <v>3</v>
      </c>
      <c r="R2" s="8">
        <f>COUNTIF(E:E,"&gt;7")</f>
        <v>0</v>
      </c>
      <c r="S2" s="8">
        <f>COUNTA(B:B)-1</f>
        <v>32</v>
      </c>
      <c r="T2" s="9">
        <f>R2/S2</f>
        <v>0</v>
      </c>
    </row>
    <row r="3" spans="1:20" x14ac:dyDescent="0.25">
      <c r="A3">
        <v>1131</v>
      </c>
      <c r="B3" t="s">
        <v>28</v>
      </c>
      <c r="C3">
        <f t="shared" si="0"/>
        <v>11</v>
      </c>
      <c r="D3">
        <f t="shared" si="1"/>
        <v>11</v>
      </c>
      <c r="E3">
        <f t="shared" ref="E3:E26" si="12">ABS(C3-D3)</f>
        <v>0</v>
      </c>
      <c r="G3" s="6">
        <f t="shared" ref="G3:G26" si="13">IF(F3&gt;0,((C3+D3)*0.5+F3*2)/3,(C3+D3)/2)</f>
        <v>11</v>
      </c>
      <c r="H3">
        <f t="shared" si="2"/>
        <v>2</v>
      </c>
      <c r="I3">
        <f t="shared" si="3"/>
        <v>3</v>
      </c>
      <c r="J3">
        <f t="shared" si="4"/>
        <v>3</v>
      </c>
      <c r="K3">
        <f t="shared" si="5"/>
        <v>3</v>
      </c>
      <c r="L3">
        <f t="shared" si="6"/>
        <v>2</v>
      </c>
      <c r="M3">
        <f t="shared" si="7"/>
        <v>2</v>
      </c>
      <c r="N3">
        <f t="shared" si="8"/>
        <v>3</v>
      </c>
      <c r="O3">
        <f t="shared" si="9"/>
        <v>3</v>
      </c>
      <c r="P3">
        <f t="shared" si="10"/>
        <v>3</v>
      </c>
      <c r="Q3">
        <f t="shared" si="11"/>
        <v>2</v>
      </c>
    </row>
    <row r="4" spans="1:20" x14ac:dyDescent="0.25">
      <c r="A4">
        <v>1131</v>
      </c>
      <c r="B4" t="s">
        <v>29</v>
      </c>
      <c r="C4">
        <f t="shared" si="0"/>
        <v>17</v>
      </c>
      <c r="D4">
        <f t="shared" si="1"/>
        <v>14</v>
      </c>
      <c r="E4">
        <f t="shared" si="12"/>
        <v>3</v>
      </c>
      <c r="G4" s="6">
        <f t="shared" si="13"/>
        <v>15.5</v>
      </c>
      <c r="H4">
        <f t="shared" si="2"/>
        <v>3</v>
      </c>
      <c r="I4">
        <f t="shared" si="3"/>
        <v>4</v>
      </c>
      <c r="J4">
        <f t="shared" si="4"/>
        <v>3</v>
      </c>
      <c r="K4">
        <f t="shared" si="5"/>
        <v>4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20" x14ac:dyDescent="0.25">
      <c r="A5">
        <v>1131</v>
      </c>
      <c r="B5" t="s">
        <v>30</v>
      </c>
      <c r="C5">
        <f t="shared" si="0"/>
        <v>14</v>
      </c>
      <c r="D5">
        <f t="shared" si="1"/>
        <v>12</v>
      </c>
      <c r="E5">
        <f t="shared" si="12"/>
        <v>2</v>
      </c>
      <c r="G5" s="6">
        <f t="shared" si="13"/>
        <v>13</v>
      </c>
      <c r="H5">
        <f t="shared" si="2"/>
        <v>2</v>
      </c>
      <c r="I5">
        <f t="shared" si="3"/>
        <v>3</v>
      </c>
      <c r="J5">
        <f t="shared" si="4"/>
        <v>2</v>
      </c>
      <c r="K5">
        <f t="shared" si="5"/>
        <v>3</v>
      </c>
      <c r="L5">
        <f t="shared" si="6"/>
        <v>3</v>
      </c>
      <c r="M5">
        <f t="shared" si="7"/>
        <v>2</v>
      </c>
      <c r="N5">
        <f t="shared" si="8"/>
        <v>3</v>
      </c>
      <c r="O5">
        <f t="shared" si="9"/>
        <v>3</v>
      </c>
      <c r="P5">
        <f t="shared" si="10"/>
        <v>2</v>
      </c>
      <c r="Q5">
        <f t="shared" si="11"/>
        <v>2</v>
      </c>
    </row>
    <row r="6" spans="1:20" x14ac:dyDescent="0.25">
      <c r="A6">
        <v>1131</v>
      </c>
      <c r="B6" t="s">
        <v>31</v>
      </c>
      <c r="C6">
        <f t="shared" si="0"/>
        <v>10</v>
      </c>
      <c r="D6">
        <f t="shared" si="1"/>
        <v>11</v>
      </c>
      <c r="E6">
        <f t="shared" si="12"/>
        <v>1</v>
      </c>
      <c r="G6" s="6">
        <f t="shared" si="13"/>
        <v>10.5</v>
      </c>
      <c r="H6">
        <f t="shared" si="2"/>
        <v>2</v>
      </c>
      <c r="I6">
        <f t="shared" si="3"/>
        <v>2</v>
      </c>
      <c r="J6">
        <f t="shared" si="4"/>
        <v>3</v>
      </c>
      <c r="K6">
        <f t="shared" si="5"/>
        <v>3</v>
      </c>
      <c r="L6">
        <f t="shared" si="6"/>
        <v>2</v>
      </c>
      <c r="M6">
        <f t="shared" si="7"/>
        <v>2</v>
      </c>
      <c r="N6">
        <f t="shared" si="8"/>
        <v>2</v>
      </c>
      <c r="O6">
        <f t="shared" si="9"/>
        <v>3</v>
      </c>
      <c r="P6">
        <f t="shared" si="10"/>
        <v>3</v>
      </c>
      <c r="Q6">
        <f t="shared" si="11"/>
        <v>2</v>
      </c>
    </row>
    <row r="7" spans="1:20" x14ac:dyDescent="0.25">
      <c r="A7">
        <v>1131</v>
      </c>
      <c r="B7" t="s">
        <v>32</v>
      </c>
      <c r="C7">
        <f t="shared" si="0"/>
        <v>14</v>
      </c>
      <c r="D7">
        <f t="shared" si="1"/>
        <v>11</v>
      </c>
      <c r="E7">
        <f t="shared" si="12"/>
        <v>3</v>
      </c>
      <c r="G7" s="6">
        <f t="shared" si="13"/>
        <v>12.5</v>
      </c>
      <c r="H7">
        <f t="shared" si="2"/>
        <v>3</v>
      </c>
      <c r="I7">
        <f t="shared" si="3"/>
        <v>3</v>
      </c>
      <c r="J7">
        <f t="shared" si="4"/>
        <v>3</v>
      </c>
      <c r="K7">
        <f t="shared" si="5"/>
        <v>3</v>
      </c>
      <c r="L7">
        <f t="shared" si="6"/>
        <v>3</v>
      </c>
      <c r="M7">
        <f t="shared" si="7"/>
        <v>2</v>
      </c>
      <c r="N7">
        <f t="shared" si="8"/>
        <v>3</v>
      </c>
      <c r="O7">
        <f t="shared" si="9"/>
        <v>3</v>
      </c>
      <c r="P7">
        <f t="shared" si="10"/>
        <v>3</v>
      </c>
      <c r="Q7">
        <f t="shared" si="11"/>
        <v>2</v>
      </c>
    </row>
    <row r="8" spans="1:20" x14ac:dyDescent="0.25">
      <c r="A8">
        <v>1131</v>
      </c>
      <c r="B8" t="s">
        <v>33</v>
      </c>
      <c r="C8">
        <f t="shared" si="0"/>
        <v>16</v>
      </c>
      <c r="D8">
        <f t="shared" si="1"/>
        <v>13</v>
      </c>
      <c r="E8">
        <f t="shared" si="12"/>
        <v>3</v>
      </c>
      <c r="G8" s="6">
        <f t="shared" si="13"/>
        <v>14.5</v>
      </c>
      <c r="H8">
        <f t="shared" si="2"/>
        <v>3</v>
      </c>
      <c r="I8">
        <f t="shared" si="3"/>
        <v>4</v>
      </c>
      <c r="J8">
        <f t="shared" si="4"/>
        <v>3</v>
      </c>
      <c r="K8">
        <f t="shared" si="5"/>
        <v>3</v>
      </c>
      <c r="L8">
        <f t="shared" si="6"/>
        <v>3</v>
      </c>
      <c r="M8">
        <f t="shared" si="7"/>
        <v>2</v>
      </c>
      <c r="N8">
        <f t="shared" si="8"/>
        <v>3</v>
      </c>
      <c r="O8">
        <f t="shared" si="9"/>
        <v>3</v>
      </c>
      <c r="P8">
        <f t="shared" si="10"/>
        <v>3</v>
      </c>
      <c r="Q8">
        <f t="shared" si="11"/>
        <v>2</v>
      </c>
    </row>
    <row r="9" spans="1:20" x14ac:dyDescent="0.25">
      <c r="A9">
        <v>1131</v>
      </c>
      <c r="B9" t="s">
        <v>34</v>
      </c>
      <c r="C9">
        <f t="shared" si="0"/>
        <v>3</v>
      </c>
      <c r="D9">
        <f t="shared" si="1"/>
        <v>1</v>
      </c>
      <c r="E9">
        <f t="shared" si="12"/>
        <v>2</v>
      </c>
      <c r="G9" s="6">
        <f t="shared" si="13"/>
        <v>2</v>
      </c>
      <c r="H9">
        <f t="shared" si="2"/>
        <v>1</v>
      </c>
      <c r="I9">
        <f t="shared" si="3"/>
        <v>1</v>
      </c>
      <c r="J9">
        <f t="shared" si="4"/>
        <v>1</v>
      </c>
      <c r="K9">
        <f t="shared" si="5"/>
        <v>2</v>
      </c>
      <c r="L9">
        <f t="shared" si="6"/>
        <v>1</v>
      </c>
      <c r="M9">
        <f t="shared" si="7"/>
        <v>1</v>
      </c>
      <c r="N9">
        <f t="shared" si="8"/>
        <v>1</v>
      </c>
      <c r="O9">
        <f t="shared" si="9"/>
        <v>1</v>
      </c>
      <c r="P9">
        <f t="shared" si="10"/>
        <v>1</v>
      </c>
      <c r="Q9">
        <f t="shared" si="11"/>
        <v>1</v>
      </c>
    </row>
    <row r="10" spans="1:20" x14ac:dyDescent="0.25">
      <c r="A10">
        <v>1131</v>
      </c>
      <c r="B10" t="s">
        <v>35</v>
      </c>
      <c r="C10">
        <f t="shared" si="0"/>
        <v>13</v>
      </c>
      <c r="D10">
        <f t="shared" si="1"/>
        <v>12</v>
      </c>
      <c r="E10">
        <f t="shared" si="12"/>
        <v>1</v>
      </c>
      <c r="G10" s="6">
        <f t="shared" si="13"/>
        <v>12.5</v>
      </c>
      <c r="H10">
        <f t="shared" si="2"/>
        <v>3</v>
      </c>
      <c r="I10">
        <f t="shared" si="3"/>
        <v>3</v>
      </c>
      <c r="J10">
        <f t="shared" si="4"/>
        <v>3</v>
      </c>
      <c r="K10">
        <f t="shared" si="5"/>
        <v>3</v>
      </c>
      <c r="L10">
        <f t="shared" si="6"/>
        <v>3</v>
      </c>
      <c r="M10">
        <f t="shared" si="7"/>
        <v>2</v>
      </c>
      <c r="N10">
        <f t="shared" si="8"/>
        <v>3</v>
      </c>
      <c r="O10">
        <f t="shared" si="9"/>
        <v>3</v>
      </c>
      <c r="P10">
        <f t="shared" si="10"/>
        <v>3</v>
      </c>
      <c r="Q10">
        <f t="shared" si="11"/>
        <v>1</v>
      </c>
    </row>
    <row r="11" spans="1:20" x14ac:dyDescent="0.25">
      <c r="A11">
        <v>1131</v>
      </c>
      <c r="B11" t="s">
        <v>36</v>
      </c>
      <c r="C11">
        <f t="shared" si="0"/>
        <v>14</v>
      </c>
      <c r="D11">
        <f t="shared" si="1"/>
        <v>14</v>
      </c>
      <c r="E11">
        <f t="shared" si="12"/>
        <v>0</v>
      </c>
      <c r="G11" s="6">
        <f t="shared" si="13"/>
        <v>14</v>
      </c>
      <c r="H11">
        <f t="shared" si="2"/>
        <v>3</v>
      </c>
      <c r="I11">
        <f t="shared" si="3"/>
        <v>4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3</v>
      </c>
      <c r="N11">
        <f t="shared" si="8"/>
        <v>3</v>
      </c>
      <c r="O11">
        <f t="shared" si="9"/>
        <v>3</v>
      </c>
      <c r="P11">
        <f t="shared" si="10"/>
        <v>3</v>
      </c>
      <c r="Q11">
        <f t="shared" si="11"/>
        <v>3</v>
      </c>
    </row>
    <row r="12" spans="1:20" x14ac:dyDescent="0.25">
      <c r="A12">
        <v>1131</v>
      </c>
      <c r="B12" t="s">
        <v>37</v>
      </c>
      <c r="C12">
        <f t="shared" si="0"/>
        <v>13</v>
      </c>
      <c r="D12">
        <f t="shared" si="1"/>
        <v>9</v>
      </c>
      <c r="E12">
        <f t="shared" si="12"/>
        <v>4</v>
      </c>
      <c r="G12" s="6">
        <f t="shared" si="13"/>
        <v>11</v>
      </c>
      <c r="H12">
        <f t="shared" si="2"/>
        <v>2</v>
      </c>
      <c r="I12">
        <f t="shared" si="3"/>
        <v>3</v>
      </c>
      <c r="J12">
        <f t="shared" si="4"/>
        <v>3</v>
      </c>
      <c r="K12">
        <f t="shared" si="5"/>
        <v>3</v>
      </c>
      <c r="L12">
        <f t="shared" si="6"/>
        <v>2</v>
      </c>
      <c r="M12">
        <f t="shared" si="7"/>
        <v>2</v>
      </c>
      <c r="N12">
        <f t="shared" si="8"/>
        <v>1</v>
      </c>
      <c r="O12">
        <f t="shared" si="9"/>
        <v>2</v>
      </c>
      <c r="P12">
        <f t="shared" si="10"/>
        <v>2</v>
      </c>
      <c r="Q12">
        <f t="shared" si="11"/>
        <v>1</v>
      </c>
    </row>
    <row r="13" spans="1:20" x14ac:dyDescent="0.25">
      <c r="A13">
        <v>1131</v>
      </c>
      <c r="B13" t="s">
        <v>38</v>
      </c>
      <c r="C13">
        <f t="shared" si="0"/>
        <v>16</v>
      </c>
      <c r="D13">
        <f t="shared" si="1"/>
        <v>13</v>
      </c>
      <c r="E13">
        <f t="shared" si="12"/>
        <v>3</v>
      </c>
      <c r="G13" s="6">
        <f t="shared" si="13"/>
        <v>14.5</v>
      </c>
      <c r="H13">
        <f t="shared" si="2"/>
        <v>4</v>
      </c>
      <c r="I13">
        <f t="shared" si="3"/>
        <v>4</v>
      </c>
      <c r="J13">
        <f t="shared" si="4"/>
        <v>3</v>
      </c>
      <c r="K13">
        <f t="shared" si="5"/>
        <v>3</v>
      </c>
      <c r="L13">
        <f t="shared" si="6"/>
        <v>4</v>
      </c>
      <c r="M13">
        <f t="shared" si="7"/>
        <v>3</v>
      </c>
      <c r="N13">
        <f t="shared" si="8"/>
        <v>2</v>
      </c>
      <c r="O13">
        <f t="shared" si="9"/>
        <v>3</v>
      </c>
      <c r="P13">
        <f t="shared" si="10"/>
        <v>3</v>
      </c>
      <c r="Q13">
        <f t="shared" si="11"/>
        <v>3</v>
      </c>
    </row>
    <row r="14" spans="1:20" x14ac:dyDescent="0.25">
      <c r="A14">
        <v>1131</v>
      </c>
      <c r="B14" t="s">
        <v>39</v>
      </c>
      <c r="C14">
        <f t="shared" si="0"/>
        <v>18</v>
      </c>
      <c r="D14">
        <f t="shared" si="1"/>
        <v>15</v>
      </c>
      <c r="E14">
        <f t="shared" si="12"/>
        <v>3</v>
      </c>
      <c r="G14" s="6">
        <f t="shared" si="13"/>
        <v>16.5</v>
      </c>
      <c r="H14">
        <f t="shared" si="2"/>
        <v>3</v>
      </c>
      <c r="I14">
        <f t="shared" si="3"/>
        <v>4</v>
      </c>
      <c r="J14">
        <f t="shared" si="4"/>
        <v>3</v>
      </c>
      <c r="K14">
        <f t="shared" si="5"/>
        <v>4</v>
      </c>
      <c r="L14">
        <f t="shared" si="6"/>
        <v>4</v>
      </c>
      <c r="M14">
        <f t="shared" si="7"/>
        <v>3</v>
      </c>
      <c r="N14">
        <f t="shared" si="8"/>
        <v>4</v>
      </c>
      <c r="O14">
        <f t="shared" si="9"/>
        <v>3</v>
      </c>
      <c r="P14">
        <f t="shared" si="10"/>
        <v>3</v>
      </c>
      <c r="Q14">
        <f t="shared" si="11"/>
        <v>3</v>
      </c>
    </row>
    <row r="15" spans="1:20" x14ac:dyDescent="0.25">
      <c r="A15">
        <v>1131</v>
      </c>
      <c r="B15" t="s">
        <v>40</v>
      </c>
      <c r="C15">
        <f t="shared" si="0"/>
        <v>16</v>
      </c>
      <c r="D15">
        <f t="shared" si="1"/>
        <v>10</v>
      </c>
      <c r="E15">
        <f t="shared" si="12"/>
        <v>6</v>
      </c>
      <c r="G15" s="6">
        <f t="shared" si="13"/>
        <v>13</v>
      </c>
      <c r="H15">
        <f t="shared" si="2"/>
        <v>3</v>
      </c>
      <c r="I15">
        <f t="shared" si="3"/>
        <v>3</v>
      </c>
      <c r="J15">
        <f t="shared" si="4"/>
        <v>3</v>
      </c>
      <c r="K15">
        <f t="shared" si="5"/>
        <v>4</v>
      </c>
      <c r="L15">
        <f t="shared" si="6"/>
        <v>3</v>
      </c>
      <c r="M15">
        <f t="shared" si="7"/>
        <v>2</v>
      </c>
      <c r="N15">
        <f t="shared" si="8"/>
        <v>3</v>
      </c>
      <c r="O15">
        <f t="shared" si="9"/>
        <v>2</v>
      </c>
      <c r="P15">
        <f t="shared" si="10"/>
        <v>2</v>
      </c>
      <c r="Q15">
        <f t="shared" si="11"/>
        <v>2</v>
      </c>
    </row>
    <row r="16" spans="1:20" x14ac:dyDescent="0.25">
      <c r="A16">
        <v>1131</v>
      </c>
      <c r="B16" t="s">
        <v>41</v>
      </c>
      <c r="C16">
        <f t="shared" si="0"/>
        <v>16</v>
      </c>
      <c r="D16">
        <f t="shared" si="1"/>
        <v>14</v>
      </c>
      <c r="E16">
        <f t="shared" si="12"/>
        <v>2</v>
      </c>
      <c r="G16" s="6">
        <f t="shared" si="13"/>
        <v>15</v>
      </c>
      <c r="H16">
        <f t="shared" si="2"/>
        <v>3</v>
      </c>
      <c r="I16">
        <f t="shared" si="3"/>
        <v>3</v>
      </c>
      <c r="J16">
        <f t="shared" si="4"/>
        <v>3</v>
      </c>
      <c r="K16">
        <f t="shared" si="5"/>
        <v>4</v>
      </c>
      <c r="L16">
        <f t="shared" si="6"/>
        <v>3</v>
      </c>
      <c r="M16">
        <f t="shared" si="7"/>
        <v>3</v>
      </c>
      <c r="N16">
        <f t="shared" si="8"/>
        <v>3</v>
      </c>
      <c r="O16">
        <f t="shared" si="9"/>
        <v>4</v>
      </c>
      <c r="P16">
        <f t="shared" si="10"/>
        <v>3</v>
      </c>
      <c r="Q16">
        <f t="shared" si="11"/>
        <v>3</v>
      </c>
    </row>
    <row r="17" spans="1:17" x14ac:dyDescent="0.25">
      <c r="A17">
        <v>1131</v>
      </c>
      <c r="B17" t="s">
        <v>42</v>
      </c>
      <c r="C17">
        <f t="shared" si="0"/>
        <v>13</v>
      </c>
      <c r="D17">
        <f t="shared" si="1"/>
        <v>9</v>
      </c>
      <c r="E17">
        <f t="shared" si="12"/>
        <v>4</v>
      </c>
      <c r="G17" s="6">
        <f t="shared" si="13"/>
        <v>11</v>
      </c>
      <c r="H17">
        <f t="shared" si="2"/>
        <v>3</v>
      </c>
      <c r="I17">
        <f t="shared" si="3"/>
        <v>3</v>
      </c>
      <c r="J17">
        <f t="shared" si="4"/>
        <v>3</v>
      </c>
      <c r="K17">
        <f t="shared" si="5"/>
        <v>3</v>
      </c>
      <c r="L17">
        <f t="shared" si="6"/>
        <v>2</v>
      </c>
      <c r="M17">
        <f t="shared" si="7"/>
        <v>2</v>
      </c>
      <c r="N17">
        <f t="shared" si="8"/>
        <v>3</v>
      </c>
      <c r="O17">
        <f t="shared" si="9"/>
        <v>2</v>
      </c>
      <c r="P17">
        <f t="shared" si="10"/>
        <v>2</v>
      </c>
      <c r="Q17">
        <f t="shared" si="11"/>
        <v>2</v>
      </c>
    </row>
    <row r="18" spans="1:17" x14ac:dyDescent="0.25">
      <c r="A18">
        <v>1131</v>
      </c>
      <c r="B18" t="s">
        <v>43</v>
      </c>
      <c r="C18">
        <f t="shared" si="0"/>
        <v>15</v>
      </c>
      <c r="D18">
        <f t="shared" si="1"/>
        <v>11</v>
      </c>
      <c r="E18">
        <f t="shared" si="12"/>
        <v>4</v>
      </c>
      <c r="G18" s="6">
        <f t="shared" si="13"/>
        <v>13</v>
      </c>
      <c r="H18">
        <f t="shared" si="2"/>
        <v>2</v>
      </c>
      <c r="I18">
        <f t="shared" si="3"/>
        <v>3</v>
      </c>
      <c r="J18">
        <f t="shared" si="4"/>
        <v>3</v>
      </c>
      <c r="K18">
        <f t="shared" si="5"/>
        <v>3</v>
      </c>
      <c r="L18">
        <f t="shared" si="6"/>
        <v>3</v>
      </c>
      <c r="M18">
        <f t="shared" si="7"/>
        <v>2</v>
      </c>
      <c r="N18">
        <f t="shared" si="8"/>
        <v>3</v>
      </c>
      <c r="O18">
        <f t="shared" si="9"/>
        <v>2</v>
      </c>
      <c r="P18">
        <f t="shared" si="10"/>
        <v>2</v>
      </c>
      <c r="Q18">
        <f t="shared" si="11"/>
        <v>2</v>
      </c>
    </row>
    <row r="19" spans="1:17" x14ac:dyDescent="0.25">
      <c r="A19">
        <v>1131</v>
      </c>
      <c r="B19" t="s">
        <v>44</v>
      </c>
      <c r="C19">
        <f t="shared" si="0"/>
        <v>17</v>
      </c>
      <c r="D19">
        <f t="shared" si="1"/>
        <v>13</v>
      </c>
      <c r="E19">
        <f t="shared" si="12"/>
        <v>4</v>
      </c>
      <c r="G19" s="6">
        <f t="shared" si="13"/>
        <v>15</v>
      </c>
      <c r="H19">
        <f t="shared" si="2"/>
        <v>3</v>
      </c>
      <c r="I19">
        <f t="shared" si="3"/>
        <v>4</v>
      </c>
      <c r="J19">
        <f t="shared" si="4"/>
        <v>3</v>
      </c>
      <c r="K19">
        <f t="shared" si="5"/>
        <v>4</v>
      </c>
      <c r="L19">
        <f t="shared" si="6"/>
        <v>3</v>
      </c>
      <c r="M19">
        <f t="shared" si="7"/>
        <v>3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2</v>
      </c>
    </row>
    <row r="20" spans="1:17" x14ac:dyDescent="0.25">
      <c r="A20">
        <v>1131</v>
      </c>
      <c r="B20" t="s">
        <v>45</v>
      </c>
      <c r="C20">
        <f t="shared" si="0"/>
        <v>10</v>
      </c>
      <c r="D20">
        <f t="shared" si="1"/>
        <v>9</v>
      </c>
      <c r="E20">
        <f t="shared" si="12"/>
        <v>1</v>
      </c>
      <c r="G20" s="6">
        <f t="shared" si="13"/>
        <v>9.5</v>
      </c>
      <c r="H20">
        <f t="shared" si="2"/>
        <v>2</v>
      </c>
      <c r="I20">
        <f t="shared" si="3"/>
        <v>2</v>
      </c>
      <c r="J20">
        <f t="shared" si="4"/>
        <v>2</v>
      </c>
      <c r="K20">
        <f t="shared" si="5"/>
        <v>3</v>
      </c>
      <c r="L20">
        <f t="shared" si="6"/>
        <v>2</v>
      </c>
      <c r="M20">
        <f t="shared" si="7"/>
        <v>2</v>
      </c>
      <c r="N20">
        <f t="shared" si="8"/>
        <v>2</v>
      </c>
      <c r="O20">
        <f t="shared" si="9"/>
        <v>3</v>
      </c>
      <c r="P20">
        <f t="shared" si="10"/>
        <v>2</v>
      </c>
      <c r="Q20">
        <f t="shared" si="11"/>
        <v>2</v>
      </c>
    </row>
    <row r="21" spans="1:17" x14ac:dyDescent="0.25">
      <c r="A21">
        <v>1131</v>
      </c>
      <c r="B21" t="s">
        <v>46</v>
      </c>
      <c r="C21">
        <f t="shared" si="0"/>
        <v>17</v>
      </c>
      <c r="D21">
        <f t="shared" si="1"/>
        <v>15</v>
      </c>
      <c r="E21">
        <f t="shared" si="12"/>
        <v>2</v>
      </c>
      <c r="G21" s="6">
        <f t="shared" si="13"/>
        <v>16</v>
      </c>
      <c r="H21">
        <f t="shared" si="2"/>
        <v>3</v>
      </c>
      <c r="I21">
        <f t="shared" si="3"/>
        <v>4</v>
      </c>
      <c r="J21">
        <f t="shared" si="4"/>
        <v>3</v>
      </c>
      <c r="K21">
        <f t="shared" si="5"/>
        <v>4</v>
      </c>
      <c r="L21">
        <f t="shared" si="6"/>
        <v>3</v>
      </c>
      <c r="M21">
        <f t="shared" si="7"/>
        <v>3</v>
      </c>
      <c r="N21">
        <f t="shared" si="8"/>
        <v>3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1131</v>
      </c>
      <c r="B22" t="s">
        <v>47</v>
      </c>
      <c r="C22">
        <f t="shared" si="0"/>
        <v>17</v>
      </c>
      <c r="D22">
        <f t="shared" si="1"/>
        <v>16</v>
      </c>
      <c r="E22">
        <f t="shared" si="12"/>
        <v>1</v>
      </c>
      <c r="G22" s="6">
        <f t="shared" si="13"/>
        <v>16.5</v>
      </c>
      <c r="H22">
        <f t="shared" si="2"/>
        <v>3</v>
      </c>
      <c r="I22">
        <f t="shared" si="3"/>
        <v>4</v>
      </c>
      <c r="J22">
        <f t="shared" si="4"/>
        <v>3</v>
      </c>
      <c r="K22">
        <f t="shared" si="5"/>
        <v>4</v>
      </c>
      <c r="L22">
        <f t="shared" si="6"/>
        <v>4</v>
      </c>
      <c r="M22">
        <f t="shared" si="7"/>
        <v>3</v>
      </c>
      <c r="N22">
        <f t="shared" si="8"/>
        <v>3</v>
      </c>
      <c r="O22">
        <f t="shared" si="9"/>
        <v>3</v>
      </c>
      <c r="P22">
        <f t="shared" si="10"/>
        <v>3</v>
      </c>
      <c r="Q22">
        <f t="shared" si="11"/>
        <v>3</v>
      </c>
    </row>
    <row r="23" spans="1:17" x14ac:dyDescent="0.25">
      <c r="A23">
        <v>1131</v>
      </c>
      <c r="B23" t="s">
        <v>48</v>
      </c>
      <c r="C23">
        <f t="shared" si="0"/>
        <v>21</v>
      </c>
      <c r="D23">
        <f t="shared" si="1"/>
        <v>16</v>
      </c>
      <c r="E23">
        <f t="shared" si="12"/>
        <v>5</v>
      </c>
      <c r="G23" s="6">
        <f t="shared" si="13"/>
        <v>18.5</v>
      </c>
      <c r="H23">
        <f t="shared" si="2"/>
        <v>4</v>
      </c>
      <c r="I23">
        <f t="shared" si="3"/>
        <v>5</v>
      </c>
      <c r="J23">
        <f t="shared" si="4"/>
        <v>4</v>
      </c>
      <c r="K23">
        <f t="shared" si="5"/>
        <v>4</v>
      </c>
      <c r="L23">
        <f t="shared" si="6"/>
        <v>4</v>
      </c>
      <c r="M23">
        <f t="shared" si="7"/>
        <v>4</v>
      </c>
      <c r="N23">
        <f t="shared" si="8"/>
        <v>3</v>
      </c>
      <c r="O23">
        <f t="shared" si="9"/>
        <v>4</v>
      </c>
      <c r="P23">
        <f t="shared" si="10"/>
        <v>3</v>
      </c>
      <c r="Q23">
        <f t="shared" si="11"/>
        <v>3</v>
      </c>
    </row>
    <row r="24" spans="1:17" x14ac:dyDescent="0.25">
      <c r="A24">
        <v>1131</v>
      </c>
      <c r="B24" t="s">
        <v>49</v>
      </c>
      <c r="C24">
        <f t="shared" si="0"/>
        <v>16</v>
      </c>
      <c r="D24">
        <f t="shared" si="1"/>
        <v>14</v>
      </c>
      <c r="E24">
        <f t="shared" si="12"/>
        <v>2</v>
      </c>
      <c r="G24" s="6">
        <f t="shared" si="13"/>
        <v>15</v>
      </c>
      <c r="H24">
        <f t="shared" si="2"/>
        <v>3</v>
      </c>
      <c r="I24">
        <f t="shared" si="3"/>
        <v>4</v>
      </c>
      <c r="J24">
        <f t="shared" si="4"/>
        <v>3</v>
      </c>
      <c r="K24">
        <f t="shared" si="5"/>
        <v>4</v>
      </c>
      <c r="L24">
        <f t="shared" si="6"/>
        <v>3</v>
      </c>
      <c r="M24">
        <f t="shared" si="7"/>
        <v>3</v>
      </c>
      <c r="N24">
        <f t="shared" si="8"/>
        <v>2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>
        <v>1131</v>
      </c>
      <c r="B25" t="s">
        <v>50</v>
      </c>
      <c r="C25">
        <f t="shared" si="0"/>
        <v>10</v>
      </c>
      <c r="D25">
        <f t="shared" si="1"/>
        <v>11</v>
      </c>
      <c r="E25">
        <f t="shared" si="12"/>
        <v>1</v>
      </c>
      <c r="G25" s="6">
        <f t="shared" si="13"/>
        <v>10.5</v>
      </c>
      <c r="H25">
        <f t="shared" si="2"/>
        <v>2</v>
      </c>
      <c r="I25">
        <f t="shared" si="3"/>
        <v>3</v>
      </c>
      <c r="J25">
        <f t="shared" si="4"/>
        <v>3</v>
      </c>
      <c r="K25">
        <f t="shared" si="5"/>
        <v>3</v>
      </c>
      <c r="L25">
        <f t="shared" si="6"/>
        <v>2</v>
      </c>
      <c r="M25">
        <f t="shared" si="7"/>
        <v>2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1</v>
      </c>
    </row>
    <row r="26" spans="1:17" x14ac:dyDescent="0.25">
      <c r="A26">
        <v>1131</v>
      </c>
      <c r="B26" t="s">
        <v>51</v>
      </c>
      <c r="C26">
        <f t="shared" si="0"/>
        <v>16</v>
      </c>
      <c r="D26">
        <f t="shared" si="1"/>
        <v>14</v>
      </c>
      <c r="E26">
        <f t="shared" si="12"/>
        <v>2</v>
      </c>
      <c r="G26" s="6">
        <f t="shared" si="13"/>
        <v>15</v>
      </c>
      <c r="H26">
        <f t="shared" si="2"/>
        <v>3</v>
      </c>
      <c r="I26">
        <f t="shared" si="3"/>
        <v>3</v>
      </c>
      <c r="J26">
        <f t="shared" si="4"/>
        <v>3</v>
      </c>
      <c r="K26">
        <f t="shared" si="5"/>
        <v>4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1</v>
      </c>
    </row>
    <row r="27" spans="1:17" x14ac:dyDescent="0.25">
      <c r="A27">
        <v>1131</v>
      </c>
      <c r="B27" t="s">
        <v>52</v>
      </c>
      <c r="C27">
        <f t="shared" si="0"/>
        <v>15</v>
      </c>
      <c r="D27">
        <f t="shared" si="1"/>
        <v>12</v>
      </c>
      <c r="E27">
        <f t="shared" ref="E27:E33" si="14">ABS(C27-D27)</f>
        <v>3</v>
      </c>
      <c r="G27" s="6">
        <f t="shared" ref="G27:G33" si="15">IF(F27&gt;0,((C27+D27)*0.5+F27*2)/3,(C27+D27)/2)</f>
        <v>13.5</v>
      </c>
      <c r="H27">
        <f t="shared" si="2"/>
        <v>3</v>
      </c>
      <c r="I27">
        <f t="shared" si="3"/>
        <v>4</v>
      </c>
      <c r="J27">
        <f t="shared" si="4"/>
        <v>3</v>
      </c>
      <c r="K27">
        <f t="shared" si="5"/>
        <v>4</v>
      </c>
      <c r="L27">
        <f t="shared" si="6"/>
        <v>3</v>
      </c>
      <c r="M27">
        <f t="shared" si="7"/>
        <v>2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1</v>
      </c>
    </row>
    <row r="28" spans="1:17" x14ac:dyDescent="0.25">
      <c r="A28">
        <v>1131</v>
      </c>
      <c r="B28" t="s">
        <v>53</v>
      </c>
      <c r="C28">
        <f t="shared" si="0"/>
        <v>10</v>
      </c>
      <c r="D28">
        <f t="shared" si="1"/>
        <v>6</v>
      </c>
      <c r="E28">
        <f t="shared" si="14"/>
        <v>4</v>
      </c>
      <c r="G28" s="6">
        <f t="shared" si="15"/>
        <v>8</v>
      </c>
      <c r="H28">
        <f t="shared" si="2"/>
        <v>2</v>
      </c>
      <c r="I28">
        <f t="shared" si="3"/>
        <v>2</v>
      </c>
      <c r="J28">
        <f t="shared" si="4"/>
        <v>2</v>
      </c>
      <c r="K28">
        <f t="shared" si="5"/>
        <v>3</v>
      </c>
      <c r="L28">
        <f t="shared" si="6"/>
        <v>1</v>
      </c>
      <c r="M28">
        <f t="shared" si="7"/>
        <v>1</v>
      </c>
      <c r="N28">
        <f t="shared" si="8"/>
        <v>1</v>
      </c>
      <c r="O28">
        <f t="shared" si="9"/>
        <v>3</v>
      </c>
      <c r="P28">
        <f t="shared" si="10"/>
        <v>2</v>
      </c>
      <c r="Q28">
        <f t="shared" si="11"/>
        <v>1</v>
      </c>
    </row>
    <row r="29" spans="1:17" x14ac:dyDescent="0.25">
      <c r="A29">
        <v>1131</v>
      </c>
      <c r="B29" t="s">
        <v>54</v>
      </c>
      <c r="C29">
        <f t="shared" si="0"/>
        <v>12</v>
      </c>
      <c r="D29">
        <f t="shared" si="1"/>
        <v>12</v>
      </c>
      <c r="E29">
        <f t="shared" si="14"/>
        <v>0</v>
      </c>
      <c r="G29" s="6">
        <f t="shared" si="15"/>
        <v>12</v>
      </c>
      <c r="H29">
        <f t="shared" si="2"/>
        <v>2</v>
      </c>
      <c r="I29">
        <f t="shared" si="3"/>
        <v>3</v>
      </c>
      <c r="J29">
        <f t="shared" si="4"/>
        <v>3</v>
      </c>
      <c r="K29">
        <f t="shared" si="5"/>
        <v>3</v>
      </c>
      <c r="L29">
        <f t="shared" si="6"/>
        <v>2</v>
      </c>
      <c r="M29">
        <f t="shared" si="7"/>
        <v>2</v>
      </c>
      <c r="N29">
        <f t="shared" si="8"/>
        <v>3</v>
      </c>
      <c r="O29">
        <f t="shared" si="9"/>
        <v>3</v>
      </c>
      <c r="P29">
        <f t="shared" si="10"/>
        <v>2</v>
      </c>
      <c r="Q29">
        <f t="shared" si="11"/>
        <v>1</v>
      </c>
    </row>
    <row r="30" spans="1:17" x14ac:dyDescent="0.25">
      <c r="A30">
        <v>1131</v>
      </c>
      <c r="B30" t="s">
        <v>55</v>
      </c>
      <c r="C30">
        <f t="shared" si="0"/>
        <v>12</v>
      </c>
      <c r="D30">
        <f t="shared" si="1"/>
        <v>11</v>
      </c>
      <c r="E30">
        <f t="shared" si="14"/>
        <v>1</v>
      </c>
      <c r="G30" s="6">
        <f t="shared" si="15"/>
        <v>11.5</v>
      </c>
      <c r="H30">
        <f t="shared" si="2"/>
        <v>2</v>
      </c>
      <c r="I30">
        <f t="shared" si="3"/>
        <v>3</v>
      </c>
      <c r="J30">
        <f t="shared" si="4"/>
        <v>3</v>
      </c>
      <c r="K30">
        <f t="shared" si="5"/>
        <v>3</v>
      </c>
      <c r="L30">
        <f t="shared" si="6"/>
        <v>3</v>
      </c>
      <c r="M30">
        <f t="shared" si="7"/>
        <v>2</v>
      </c>
      <c r="N30">
        <f t="shared" si="8"/>
        <v>2</v>
      </c>
      <c r="O30">
        <f t="shared" si="9"/>
        <v>3</v>
      </c>
      <c r="P30">
        <f t="shared" si="10"/>
        <v>2</v>
      </c>
      <c r="Q30">
        <f t="shared" si="11"/>
        <v>1</v>
      </c>
    </row>
    <row r="31" spans="1:17" x14ac:dyDescent="0.25">
      <c r="A31">
        <v>1131</v>
      </c>
      <c r="B31" t="s">
        <v>56</v>
      </c>
      <c r="C31">
        <f t="shared" si="0"/>
        <v>11</v>
      </c>
      <c r="D31">
        <f t="shared" si="1"/>
        <v>13</v>
      </c>
      <c r="E31">
        <f t="shared" si="14"/>
        <v>2</v>
      </c>
      <c r="G31" s="6">
        <f t="shared" si="15"/>
        <v>12</v>
      </c>
      <c r="H31">
        <f t="shared" si="2"/>
        <v>3</v>
      </c>
      <c r="I31">
        <f t="shared" si="3"/>
        <v>3</v>
      </c>
      <c r="J31">
        <f t="shared" si="4"/>
        <v>3</v>
      </c>
      <c r="K31">
        <f t="shared" si="5"/>
        <v>3</v>
      </c>
      <c r="L31">
        <f t="shared" si="6"/>
        <v>2</v>
      </c>
      <c r="M31">
        <f t="shared" si="7"/>
        <v>2</v>
      </c>
      <c r="N31">
        <f t="shared" si="8"/>
        <v>2</v>
      </c>
      <c r="O31">
        <f t="shared" si="9"/>
        <v>3</v>
      </c>
      <c r="P31">
        <f t="shared" si="10"/>
        <v>3</v>
      </c>
      <c r="Q31">
        <f t="shared" si="11"/>
        <v>2</v>
      </c>
    </row>
    <row r="32" spans="1:17" x14ac:dyDescent="0.25">
      <c r="A32">
        <v>1131</v>
      </c>
      <c r="B32" t="s">
        <v>57</v>
      </c>
      <c r="C32">
        <f t="shared" si="0"/>
        <v>3</v>
      </c>
      <c r="D32">
        <f t="shared" si="1"/>
        <v>1</v>
      </c>
      <c r="E32">
        <f t="shared" si="14"/>
        <v>2</v>
      </c>
      <c r="G32" s="6">
        <f t="shared" si="15"/>
        <v>2</v>
      </c>
      <c r="H32">
        <f t="shared" si="2"/>
        <v>1</v>
      </c>
      <c r="I32">
        <f t="shared" si="3"/>
        <v>1</v>
      </c>
      <c r="J32">
        <f t="shared" si="4"/>
        <v>1</v>
      </c>
      <c r="K32">
        <f t="shared" si="5"/>
        <v>1</v>
      </c>
      <c r="L32">
        <f t="shared" si="6"/>
        <v>1</v>
      </c>
      <c r="M32">
        <f t="shared" si="7"/>
        <v>1</v>
      </c>
      <c r="N32">
        <f t="shared" si="8"/>
        <v>1</v>
      </c>
      <c r="O32">
        <f t="shared" si="9"/>
        <v>1</v>
      </c>
      <c r="P32">
        <f t="shared" si="10"/>
        <v>1</v>
      </c>
      <c r="Q32">
        <f t="shared" si="11"/>
        <v>1</v>
      </c>
    </row>
    <row r="33" spans="1:17" x14ac:dyDescent="0.25">
      <c r="A33">
        <v>1131</v>
      </c>
      <c r="B33" t="s">
        <v>58</v>
      </c>
      <c r="C33">
        <f t="shared" si="0"/>
        <v>16</v>
      </c>
      <c r="D33">
        <f t="shared" si="1"/>
        <v>17</v>
      </c>
      <c r="E33">
        <f t="shared" si="14"/>
        <v>1</v>
      </c>
      <c r="G33" s="6">
        <f t="shared" si="15"/>
        <v>16.5</v>
      </c>
      <c r="H33">
        <f t="shared" si="2"/>
        <v>3</v>
      </c>
      <c r="I33">
        <f t="shared" si="3"/>
        <v>4</v>
      </c>
      <c r="J33">
        <f t="shared" si="4"/>
        <v>3</v>
      </c>
      <c r="K33">
        <f t="shared" si="5"/>
        <v>4</v>
      </c>
      <c r="L33">
        <f t="shared" si="6"/>
        <v>3</v>
      </c>
      <c r="M33">
        <f t="shared" si="7"/>
        <v>4</v>
      </c>
      <c r="N33">
        <f t="shared" si="8"/>
        <v>3</v>
      </c>
      <c r="O33">
        <f t="shared" si="9"/>
        <v>4</v>
      </c>
      <c r="P33">
        <f t="shared" si="10"/>
        <v>3</v>
      </c>
      <c r="Q33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3"/>
  <sheetViews>
    <sheetView zoomScale="85" zoomScaleNormal="85" workbookViewId="0">
      <pane ySplit="1" topLeftCell="A2" activePane="bottomLeft" state="frozen"/>
      <selection pane="bottomLeft" activeCell="A2" sqref="A2:A33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35</v>
      </c>
      <c r="C2" s="10">
        <v>17</v>
      </c>
      <c r="D2" s="10">
        <v>4</v>
      </c>
      <c r="E2" s="10">
        <v>4</v>
      </c>
      <c r="F2" s="10">
        <v>3</v>
      </c>
      <c r="G2" s="10">
        <v>3</v>
      </c>
      <c r="H2" s="10">
        <v>4</v>
      </c>
    </row>
    <row r="3" spans="1:8" x14ac:dyDescent="0.25">
      <c r="A3" s="10" t="s">
        <v>28</v>
      </c>
      <c r="B3">
        <v>24</v>
      </c>
      <c r="C3" s="10">
        <v>11</v>
      </c>
      <c r="D3" s="10">
        <v>2</v>
      </c>
      <c r="E3" s="10">
        <v>3</v>
      </c>
      <c r="F3" s="10">
        <v>3</v>
      </c>
      <c r="G3" s="10">
        <v>3</v>
      </c>
      <c r="H3" s="10">
        <v>2</v>
      </c>
    </row>
    <row r="4" spans="1:8" x14ac:dyDescent="0.25">
      <c r="A4" s="10" t="s">
        <v>29</v>
      </c>
      <c r="B4">
        <v>34</v>
      </c>
      <c r="C4" s="10">
        <v>17</v>
      </c>
      <c r="D4" s="10">
        <v>3</v>
      </c>
      <c r="E4" s="10">
        <v>4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27</v>
      </c>
      <c r="C5" s="10">
        <v>14</v>
      </c>
      <c r="D5" s="10">
        <v>2</v>
      </c>
      <c r="E5" s="10">
        <v>3</v>
      </c>
      <c r="F5" s="10">
        <v>2</v>
      </c>
      <c r="G5" s="10">
        <v>3</v>
      </c>
      <c r="H5" s="10">
        <v>3</v>
      </c>
    </row>
    <row r="6" spans="1:8" x14ac:dyDescent="0.25">
      <c r="A6" s="10" t="s">
        <v>31</v>
      </c>
      <c r="B6">
        <v>22</v>
      </c>
      <c r="C6" s="10">
        <v>10</v>
      </c>
      <c r="D6" s="10">
        <v>2</v>
      </c>
      <c r="E6" s="10">
        <v>2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29</v>
      </c>
      <c r="C7" s="10">
        <v>14</v>
      </c>
      <c r="D7" s="10">
        <v>3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32</v>
      </c>
      <c r="C8" s="10">
        <v>16</v>
      </c>
      <c r="D8" s="10">
        <v>3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9</v>
      </c>
      <c r="C9" s="10">
        <v>3</v>
      </c>
      <c r="D9" s="10">
        <v>1</v>
      </c>
      <c r="E9" s="10">
        <v>1</v>
      </c>
      <c r="F9" s="10">
        <v>1</v>
      </c>
      <c r="G9" s="10">
        <v>2</v>
      </c>
      <c r="H9" s="10">
        <v>1</v>
      </c>
    </row>
    <row r="10" spans="1:8" x14ac:dyDescent="0.25">
      <c r="A10" s="10" t="s">
        <v>35</v>
      </c>
      <c r="B10">
        <v>28</v>
      </c>
      <c r="C10" s="10">
        <v>13</v>
      </c>
      <c r="D10" s="10">
        <v>3</v>
      </c>
      <c r="E10" s="10">
        <v>3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30</v>
      </c>
      <c r="C11" s="10">
        <v>14</v>
      </c>
      <c r="D11" s="10">
        <v>3</v>
      </c>
      <c r="E11" s="10">
        <v>4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26</v>
      </c>
      <c r="C12" s="10">
        <v>13</v>
      </c>
      <c r="D12" s="10">
        <v>2</v>
      </c>
      <c r="E12" s="10">
        <v>3</v>
      </c>
      <c r="F12" s="10">
        <v>3</v>
      </c>
      <c r="G12" s="10">
        <v>3</v>
      </c>
      <c r="H12" s="10">
        <v>2</v>
      </c>
    </row>
    <row r="13" spans="1:8" x14ac:dyDescent="0.25">
      <c r="A13" s="10" t="s">
        <v>38</v>
      </c>
      <c r="B13">
        <v>34</v>
      </c>
      <c r="C13" s="10">
        <v>16</v>
      </c>
      <c r="D13" s="10">
        <v>4</v>
      </c>
      <c r="E13" s="10">
        <v>4</v>
      </c>
      <c r="F13" s="10">
        <v>3</v>
      </c>
      <c r="G13" s="10">
        <v>3</v>
      </c>
      <c r="H13" s="10">
        <v>4</v>
      </c>
    </row>
    <row r="14" spans="1:8" x14ac:dyDescent="0.25">
      <c r="A14" s="10" t="s">
        <v>39</v>
      </c>
      <c r="B14">
        <v>36</v>
      </c>
      <c r="C14" s="10">
        <v>18</v>
      </c>
      <c r="D14" s="10">
        <v>3</v>
      </c>
      <c r="E14" s="10">
        <v>4</v>
      </c>
      <c r="F14" s="10">
        <v>3</v>
      </c>
      <c r="G14" s="10">
        <v>4</v>
      </c>
      <c r="H14" s="10">
        <v>4</v>
      </c>
    </row>
    <row r="15" spans="1:8" x14ac:dyDescent="0.25">
      <c r="A15" s="10" t="s">
        <v>40</v>
      </c>
      <c r="B15">
        <v>32</v>
      </c>
      <c r="C15" s="10">
        <v>16</v>
      </c>
      <c r="D15" s="10">
        <v>3</v>
      </c>
      <c r="E15" s="10">
        <v>3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32</v>
      </c>
      <c r="C16" s="10">
        <v>16</v>
      </c>
      <c r="D16" s="10">
        <v>3</v>
      </c>
      <c r="E16" s="10">
        <v>3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27</v>
      </c>
      <c r="C17" s="10">
        <v>13</v>
      </c>
      <c r="D17" s="10">
        <v>3</v>
      </c>
      <c r="E17" s="10">
        <v>3</v>
      </c>
      <c r="F17" s="10">
        <v>3</v>
      </c>
      <c r="G17" s="10">
        <v>3</v>
      </c>
      <c r="H17" s="10">
        <v>2</v>
      </c>
    </row>
    <row r="18" spans="1:8" x14ac:dyDescent="0.25">
      <c r="A18" s="10" t="s">
        <v>43</v>
      </c>
      <c r="B18">
        <v>29</v>
      </c>
      <c r="C18" s="10">
        <v>15</v>
      </c>
      <c r="D18" s="10">
        <v>2</v>
      </c>
      <c r="E18" s="10">
        <v>3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34</v>
      </c>
      <c r="C19" s="10">
        <v>17</v>
      </c>
      <c r="D19" s="10">
        <v>3</v>
      </c>
      <c r="E19" s="10">
        <v>4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21</v>
      </c>
      <c r="C20" s="10">
        <v>10</v>
      </c>
      <c r="D20" s="10">
        <v>2</v>
      </c>
      <c r="E20" s="10">
        <v>2</v>
      </c>
      <c r="F20" s="10">
        <v>2</v>
      </c>
      <c r="G20" s="10">
        <v>3</v>
      </c>
      <c r="H20" s="10">
        <v>2</v>
      </c>
    </row>
    <row r="21" spans="1:8" x14ac:dyDescent="0.25">
      <c r="A21" s="10" t="s">
        <v>46</v>
      </c>
      <c r="B21">
        <v>34</v>
      </c>
      <c r="C21" s="10">
        <v>17</v>
      </c>
      <c r="D21" s="10">
        <v>3</v>
      </c>
      <c r="E21" s="10">
        <v>4</v>
      </c>
      <c r="F21" s="10">
        <v>3</v>
      </c>
      <c r="G21" s="10">
        <v>4</v>
      </c>
      <c r="H21" s="10">
        <v>3</v>
      </c>
    </row>
    <row r="22" spans="1:8" x14ac:dyDescent="0.25">
      <c r="A22" s="10" t="s">
        <v>47</v>
      </c>
      <c r="B22">
        <v>35</v>
      </c>
      <c r="C22" s="10">
        <v>17</v>
      </c>
      <c r="D22" s="10">
        <v>3</v>
      </c>
      <c r="E22" s="10">
        <v>4</v>
      </c>
      <c r="F22" s="10">
        <v>3</v>
      </c>
      <c r="G22" s="10">
        <v>4</v>
      </c>
      <c r="H22" s="10">
        <v>4</v>
      </c>
    </row>
    <row r="23" spans="1:8" x14ac:dyDescent="0.25">
      <c r="A23" s="10" t="s">
        <v>48</v>
      </c>
      <c r="B23">
        <v>42</v>
      </c>
      <c r="C23" s="10">
        <v>21</v>
      </c>
      <c r="D23" s="10">
        <v>4</v>
      </c>
      <c r="E23" s="10">
        <v>5</v>
      </c>
      <c r="F23" s="10">
        <v>4</v>
      </c>
      <c r="G23" s="10">
        <v>4</v>
      </c>
      <c r="H23" s="10">
        <v>4</v>
      </c>
    </row>
    <row r="24" spans="1:8" x14ac:dyDescent="0.25">
      <c r="A24" s="10" t="s">
        <v>49</v>
      </c>
      <c r="B24">
        <v>33</v>
      </c>
      <c r="C24" s="10">
        <v>16</v>
      </c>
      <c r="D24" s="10">
        <v>3</v>
      </c>
      <c r="E24" s="10">
        <v>4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23</v>
      </c>
      <c r="C25" s="10">
        <v>10</v>
      </c>
      <c r="D25" s="10">
        <v>2</v>
      </c>
      <c r="E25" s="10">
        <v>3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32</v>
      </c>
      <c r="C26" s="10">
        <v>16</v>
      </c>
      <c r="D26" s="10">
        <v>3</v>
      </c>
      <c r="E26" s="10">
        <v>3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32</v>
      </c>
      <c r="C27" s="10">
        <v>15</v>
      </c>
      <c r="D27" s="10">
        <v>3</v>
      </c>
      <c r="E27" s="10">
        <v>4</v>
      </c>
      <c r="F27" s="10">
        <v>3</v>
      </c>
      <c r="G27" s="10">
        <v>4</v>
      </c>
      <c r="H27" s="10">
        <v>3</v>
      </c>
    </row>
    <row r="28" spans="1:8" x14ac:dyDescent="0.25">
      <c r="A28" s="10" t="s">
        <v>53</v>
      </c>
      <c r="B28">
        <v>20</v>
      </c>
      <c r="C28" s="10">
        <v>10</v>
      </c>
      <c r="D28" s="10">
        <v>2</v>
      </c>
      <c r="E28" s="10">
        <v>2</v>
      </c>
      <c r="F28" s="10">
        <v>2</v>
      </c>
      <c r="G28" s="10">
        <v>3</v>
      </c>
      <c r="H28" s="10">
        <v>1</v>
      </c>
    </row>
    <row r="29" spans="1:8" x14ac:dyDescent="0.25">
      <c r="A29" s="10" t="s">
        <v>54</v>
      </c>
      <c r="B29">
        <v>25</v>
      </c>
      <c r="C29" s="10">
        <v>12</v>
      </c>
      <c r="D29" s="10">
        <v>2</v>
      </c>
      <c r="E29" s="10">
        <v>3</v>
      </c>
      <c r="F29" s="10">
        <v>3</v>
      </c>
      <c r="G29" s="10">
        <v>3</v>
      </c>
      <c r="H29" s="10">
        <v>2</v>
      </c>
    </row>
    <row r="30" spans="1:8" x14ac:dyDescent="0.25">
      <c r="A30" s="10" t="s">
        <v>55</v>
      </c>
      <c r="B30">
        <v>26</v>
      </c>
      <c r="C30" s="10">
        <v>12</v>
      </c>
      <c r="D30" s="10">
        <v>2</v>
      </c>
      <c r="E30" s="10">
        <v>3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25</v>
      </c>
      <c r="C31" s="10">
        <v>11</v>
      </c>
      <c r="D31" s="10">
        <v>3</v>
      </c>
      <c r="E31" s="10">
        <v>3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8</v>
      </c>
      <c r="C32" s="10">
        <v>3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</row>
    <row r="33" spans="1:8" x14ac:dyDescent="0.25">
      <c r="A33" s="10" t="s">
        <v>58</v>
      </c>
      <c r="B33">
        <v>33</v>
      </c>
      <c r="C33" s="10">
        <v>16</v>
      </c>
      <c r="D33" s="10">
        <v>3</v>
      </c>
      <c r="E33" s="10">
        <v>4</v>
      </c>
      <c r="F33" s="10">
        <v>3</v>
      </c>
      <c r="G33" s="10">
        <v>4</v>
      </c>
      <c r="H33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3"/>
  <sheetViews>
    <sheetView zoomScale="85" zoomScaleNormal="85" workbookViewId="0">
      <pane ySplit="1" topLeftCell="A2" activePane="bottomLeft" state="frozen"/>
      <selection pane="bottomLeft" activeCell="A2" sqref="A2:H33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28</v>
      </c>
      <c r="C2" s="10">
        <v>13</v>
      </c>
      <c r="D2" s="10">
        <v>3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24</v>
      </c>
      <c r="C3" s="10">
        <v>11</v>
      </c>
      <c r="D3" s="10">
        <v>2</v>
      </c>
      <c r="E3" s="10">
        <v>3</v>
      </c>
      <c r="F3" s="10">
        <v>3</v>
      </c>
      <c r="G3" s="10">
        <v>3</v>
      </c>
      <c r="H3" s="10">
        <v>2</v>
      </c>
    </row>
    <row r="4" spans="1:8" x14ac:dyDescent="0.25">
      <c r="A4" s="10" t="s">
        <v>29</v>
      </c>
      <c r="B4">
        <v>29</v>
      </c>
      <c r="C4" s="10">
        <v>14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24</v>
      </c>
      <c r="C5" s="10">
        <v>12</v>
      </c>
      <c r="D5" s="10">
        <v>2</v>
      </c>
      <c r="E5" s="10">
        <v>3</v>
      </c>
      <c r="F5" s="10">
        <v>3</v>
      </c>
      <c r="G5" s="10">
        <v>2</v>
      </c>
      <c r="H5" s="10">
        <v>2</v>
      </c>
    </row>
    <row r="6" spans="1:8" x14ac:dyDescent="0.25">
      <c r="A6" s="10" t="s">
        <v>31</v>
      </c>
      <c r="B6">
        <v>23</v>
      </c>
      <c r="C6" s="10">
        <v>11</v>
      </c>
      <c r="D6" s="10">
        <v>2</v>
      </c>
      <c r="E6" s="10">
        <v>2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24</v>
      </c>
      <c r="C7" s="10">
        <v>11</v>
      </c>
      <c r="D7" s="10">
        <v>2</v>
      </c>
      <c r="E7" s="10">
        <v>3</v>
      </c>
      <c r="F7" s="10">
        <v>3</v>
      </c>
      <c r="G7" s="10">
        <v>3</v>
      </c>
      <c r="H7" s="10">
        <v>2</v>
      </c>
    </row>
    <row r="8" spans="1:8" x14ac:dyDescent="0.25">
      <c r="A8" s="10" t="s">
        <v>33</v>
      </c>
      <c r="B8">
        <v>26</v>
      </c>
      <c r="C8" s="10">
        <v>13</v>
      </c>
      <c r="D8" s="10">
        <v>2</v>
      </c>
      <c r="E8" s="10">
        <v>3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6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</row>
    <row r="10" spans="1:8" x14ac:dyDescent="0.25">
      <c r="A10" s="10" t="s">
        <v>35</v>
      </c>
      <c r="B10">
        <v>24</v>
      </c>
      <c r="C10" s="10">
        <v>12</v>
      </c>
      <c r="D10" s="10">
        <v>2</v>
      </c>
      <c r="E10" s="10">
        <v>3</v>
      </c>
      <c r="F10" s="10">
        <v>3</v>
      </c>
      <c r="G10" s="10">
        <v>3</v>
      </c>
      <c r="H10" s="10">
        <v>1</v>
      </c>
    </row>
    <row r="11" spans="1:8" x14ac:dyDescent="0.25">
      <c r="A11" s="10" t="s">
        <v>36</v>
      </c>
      <c r="B11">
        <v>29</v>
      </c>
      <c r="C11" s="10">
        <v>14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17</v>
      </c>
      <c r="C12" s="10">
        <v>9</v>
      </c>
      <c r="D12" s="10">
        <v>2</v>
      </c>
      <c r="E12" s="10">
        <v>1</v>
      </c>
      <c r="F12" s="10">
        <v>2</v>
      </c>
      <c r="G12" s="10">
        <v>2</v>
      </c>
      <c r="H12" s="10">
        <v>1</v>
      </c>
    </row>
    <row r="13" spans="1:8" x14ac:dyDescent="0.25">
      <c r="A13" s="10" t="s">
        <v>38</v>
      </c>
      <c r="B13">
        <v>27</v>
      </c>
      <c r="C13" s="10">
        <v>13</v>
      </c>
      <c r="D13" s="10">
        <v>3</v>
      </c>
      <c r="E13" s="10">
        <v>2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31</v>
      </c>
      <c r="C14" s="10">
        <v>15</v>
      </c>
      <c r="D14" s="10">
        <v>3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21</v>
      </c>
      <c r="C15" s="10">
        <v>10</v>
      </c>
      <c r="D15" s="10">
        <v>2</v>
      </c>
      <c r="E15" s="10">
        <v>3</v>
      </c>
      <c r="F15" s="10">
        <v>2</v>
      </c>
      <c r="G15" s="10">
        <v>2</v>
      </c>
      <c r="H15" s="10">
        <v>2</v>
      </c>
    </row>
    <row r="16" spans="1:8" x14ac:dyDescent="0.25">
      <c r="A16" s="10" t="s">
        <v>41</v>
      </c>
      <c r="B16">
        <v>30</v>
      </c>
      <c r="C16" s="10">
        <v>14</v>
      </c>
      <c r="D16" s="10">
        <v>3</v>
      </c>
      <c r="E16" s="10">
        <v>3</v>
      </c>
      <c r="F16" s="10">
        <v>4</v>
      </c>
      <c r="G16" s="10">
        <v>3</v>
      </c>
      <c r="H16" s="10">
        <v>3</v>
      </c>
    </row>
    <row r="17" spans="1:8" x14ac:dyDescent="0.25">
      <c r="A17" s="10" t="s">
        <v>42</v>
      </c>
      <c r="B17">
        <v>20</v>
      </c>
      <c r="C17" s="10">
        <v>9</v>
      </c>
      <c r="D17" s="10">
        <v>2</v>
      </c>
      <c r="E17" s="10">
        <v>3</v>
      </c>
      <c r="F17" s="10">
        <v>2</v>
      </c>
      <c r="G17" s="10">
        <v>2</v>
      </c>
      <c r="H17" s="10">
        <v>2</v>
      </c>
    </row>
    <row r="18" spans="1:8" x14ac:dyDescent="0.25">
      <c r="A18" s="10" t="s">
        <v>43</v>
      </c>
      <c r="B18">
        <v>22</v>
      </c>
      <c r="C18" s="10">
        <v>11</v>
      </c>
      <c r="D18" s="10">
        <v>2</v>
      </c>
      <c r="E18" s="10">
        <v>3</v>
      </c>
      <c r="F18" s="10">
        <v>2</v>
      </c>
      <c r="G18" s="10">
        <v>2</v>
      </c>
      <c r="H18" s="10">
        <v>2</v>
      </c>
    </row>
    <row r="19" spans="1:8" x14ac:dyDescent="0.25">
      <c r="A19" s="10" t="s">
        <v>44</v>
      </c>
      <c r="B19">
        <v>27</v>
      </c>
      <c r="C19" s="10">
        <v>13</v>
      </c>
      <c r="D19" s="10">
        <v>3</v>
      </c>
      <c r="E19" s="10">
        <v>3</v>
      </c>
      <c r="F19" s="10">
        <v>3</v>
      </c>
      <c r="G19" s="10">
        <v>3</v>
      </c>
      <c r="H19" s="10">
        <v>2</v>
      </c>
    </row>
    <row r="20" spans="1:8" x14ac:dyDescent="0.25">
      <c r="A20" s="10" t="s">
        <v>45</v>
      </c>
      <c r="B20">
        <v>20</v>
      </c>
      <c r="C20" s="10">
        <v>9</v>
      </c>
      <c r="D20" s="10">
        <v>2</v>
      </c>
      <c r="E20" s="10">
        <v>2</v>
      </c>
      <c r="F20" s="10">
        <v>3</v>
      </c>
      <c r="G20" s="10">
        <v>2</v>
      </c>
      <c r="H20" s="10">
        <v>2</v>
      </c>
    </row>
    <row r="21" spans="1:8" x14ac:dyDescent="0.25">
      <c r="A21" s="10" t="s">
        <v>46</v>
      </c>
      <c r="B21">
        <v>30</v>
      </c>
      <c r="C21" s="10">
        <v>15</v>
      </c>
      <c r="D21" s="10">
        <v>3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31</v>
      </c>
      <c r="C22" s="10">
        <v>16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33</v>
      </c>
      <c r="C23" s="10">
        <v>16</v>
      </c>
      <c r="D23" s="10">
        <v>4</v>
      </c>
      <c r="E23" s="10">
        <v>3</v>
      </c>
      <c r="F23" s="10">
        <v>4</v>
      </c>
      <c r="G23" s="10">
        <v>3</v>
      </c>
      <c r="H23" s="10">
        <v>3</v>
      </c>
    </row>
    <row r="24" spans="1:8" x14ac:dyDescent="0.25">
      <c r="A24" s="10" t="s">
        <v>49</v>
      </c>
      <c r="B24">
        <v>28</v>
      </c>
      <c r="C24" s="10">
        <v>14</v>
      </c>
      <c r="D24" s="10">
        <v>3</v>
      </c>
      <c r="E24" s="10">
        <v>2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23</v>
      </c>
      <c r="C25" s="10">
        <v>11</v>
      </c>
      <c r="D25" s="10">
        <v>2</v>
      </c>
      <c r="E25" s="10">
        <v>3</v>
      </c>
      <c r="F25" s="10">
        <v>3</v>
      </c>
      <c r="G25" s="10">
        <v>3</v>
      </c>
      <c r="H25" s="10">
        <v>1</v>
      </c>
    </row>
    <row r="26" spans="1:8" x14ac:dyDescent="0.25">
      <c r="A26" s="10" t="s">
        <v>51</v>
      </c>
      <c r="B26">
        <v>27</v>
      </c>
      <c r="C26" s="10">
        <v>14</v>
      </c>
      <c r="D26" s="10">
        <v>3</v>
      </c>
      <c r="E26" s="10">
        <v>3</v>
      </c>
      <c r="F26" s="10">
        <v>3</v>
      </c>
      <c r="G26" s="10">
        <v>3</v>
      </c>
      <c r="H26" s="10">
        <v>1</v>
      </c>
    </row>
    <row r="27" spans="1:8" x14ac:dyDescent="0.25">
      <c r="A27" s="10" t="s">
        <v>52</v>
      </c>
      <c r="B27">
        <v>24</v>
      </c>
      <c r="C27" s="10">
        <v>12</v>
      </c>
      <c r="D27" s="10">
        <v>2</v>
      </c>
      <c r="E27" s="10">
        <v>3</v>
      </c>
      <c r="F27" s="10">
        <v>3</v>
      </c>
      <c r="G27" s="10">
        <v>3</v>
      </c>
      <c r="H27" s="10">
        <v>1</v>
      </c>
    </row>
    <row r="28" spans="1:8" x14ac:dyDescent="0.25">
      <c r="A28" s="10" t="s">
        <v>53</v>
      </c>
      <c r="B28">
        <v>14</v>
      </c>
      <c r="C28" s="10">
        <v>6</v>
      </c>
      <c r="D28" s="10">
        <v>1</v>
      </c>
      <c r="E28" s="10">
        <v>1</v>
      </c>
      <c r="F28" s="10">
        <v>3</v>
      </c>
      <c r="G28" s="10">
        <v>2</v>
      </c>
      <c r="H28" s="10">
        <v>1</v>
      </c>
    </row>
    <row r="29" spans="1:8" x14ac:dyDescent="0.25">
      <c r="A29" s="10" t="s">
        <v>54</v>
      </c>
      <c r="B29">
        <v>23</v>
      </c>
      <c r="C29" s="10">
        <v>12</v>
      </c>
      <c r="D29" s="10">
        <v>2</v>
      </c>
      <c r="E29" s="10">
        <v>3</v>
      </c>
      <c r="F29" s="10">
        <v>3</v>
      </c>
      <c r="G29" s="10">
        <v>2</v>
      </c>
      <c r="H29" s="10">
        <v>1</v>
      </c>
    </row>
    <row r="30" spans="1:8" x14ac:dyDescent="0.25">
      <c r="A30" s="10" t="s">
        <v>55</v>
      </c>
      <c r="B30">
        <v>21</v>
      </c>
      <c r="C30" s="10">
        <v>11</v>
      </c>
      <c r="D30" s="10">
        <v>2</v>
      </c>
      <c r="E30" s="10">
        <v>2</v>
      </c>
      <c r="F30" s="10">
        <v>3</v>
      </c>
      <c r="G30" s="10">
        <v>2</v>
      </c>
      <c r="H30" s="10">
        <v>1</v>
      </c>
    </row>
    <row r="31" spans="1:8" x14ac:dyDescent="0.25">
      <c r="A31" s="10" t="s">
        <v>56</v>
      </c>
      <c r="B31">
        <v>25</v>
      </c>
      <c r="C31" s="10">
        <v>13</v>
      </c>
      <c r="D31" s="10">
        <v>2</v>
      </c>
      <c r="E31" s="10">
        <v>2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6</v>
      </c>
      <c r="C32" s="10">
        <v>1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</row>
    <row r="33" spans="1:8" x14ac:dyDescent="0.25">
      <c r="A33" s="10" t="s">
        <v>58</v>
      </c>
      <c r="B33">
        <v>34</v>
      </c>
      <c r="C33" s="10">
        <v>17</v>
      </c>
      <c r="D33" s="10">
        <v>4</v>
      </c>
      <c r="E33" s="10">
        <v>3</v>
      </c>
      <c r="F33" s="10">
        <v>4</v>
      </c>
      <c r="G33" s="10">
        <v>3</v>
      </c>
      <c r="H33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1D44-20CD-4AFC-AE30-1A3D9CF6F4BE}">
  <dimension ref="A1:H33"/>
  <sheetViews>
    <sheetView workbookViewId="0">
      <selection activeCell="A2" sqref="A2:H33"/>
    </sheetView>
  </sheetViews>
  <sheetFormatPr defaultRowHeight="16.5" x14ac:dyDescent="0.25"/>
  <cols>
    <col min="1" max="1" width="16.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35</v>
      </c>
      <c r="C2" s="10">
        <v>17</v>
      </c>
      <c r="D2" s="10">
        <v>4</v>
      </c>
      <c r="E2" s="10">
        <v>4</v>
      </c>
      <c r="F2" s="10">
        <v>3</v>
      </c>
      <c r="G2" s="10">
        <v>3</v>
      </c>
      <c r="H2" s="10">
        <v>4</v>
      </c>
    </row>
    <row r="3" spans="1:8" x14ac:dyDescent="0.25">
      <c r="A3" s="10" t="s">
        <v>28</v>
      </c>
      <c r="B3">
        <v>24</v>
      </c>
      <c r="C3" s="10">
        <v>11</v>
      </c>
      <c r="D3" s="10">
        <v>2</v>
      </c>
      <c r="E3" s="10">
        <v>3</v>
      </c>
      <c r="F3" s="10">
        <v>3</v>
      </c>
      <c r="G3" s="10">
        <v>3</v>
      </c>
      <c r="H3" s="10">
        <v>2</v>
      </c>
    </row>
    <row r="4" spans="1:8" x14ac:dyDescent="0.25">
      <c r="A4" s="10" t="s">
        <v>29</v>
      </c>
      <c r="B4">
        <v>34</v>
      </c>
      <c r="C4" s="10">
        <v>17</v>
      </c>
      <c r="D4" s="10">
        <v>3</v>
      </c>
      <c r="E4" s="10">
        <v>4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27</v>
      </c>
      <c r="C5" s="10">
        <v>14</v>
      </c>
      <c r="D5" s="10">
        <v>2</v>
      </c>
      <c r="E5" s="10">
        <v>3</v>
      </c>
      <c r="F5" s="10">
        <v>2</v>
      </c>
      <c r="G5" s="10">
        <v>3</v>
      </c>
      <c r="H5" s="10">
        <v>3</v>
      </c>
    </row>
    <row r="6" spans="1:8" x14ac:dyDescent="0.25">
      <c r="A6" s="10" t="s">
        <v>31</v>
      </c>
      <c r="B6">
        <v>22</v>
      </c>
      <c r="C6" s="10">
        <v>10</v>
      </c>
      <c r="D6" s="10">
        <v>2</v>
      </c>
      <c r="E6" s="10">
        <v>2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29</v>
      </c>
      <c r="C7" s="10">
        <v>14</v>
      </c>
      <c r="D7" s="10">
        <v>3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32</v>
      </c>
      <c r="C8" s="10">
        <v>16</v>
      </c>
      <c r="D8" s="10">
        <v>3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9</v>
      </c>
      <c r="C9" s="10">
        <v>3</v>
      </c>
      <c r="D9" s="10">
        <v>1</v>
      </c>
      <c r="E9" s="10">
        <v>1</v>
      </c>
      <c r="F9" s="10">
        <v>1</v>
      </c>
      <c r="G9" s="10">
        <v>2</v>
      </c>
      <c r="H9" s="10">
        <v>1</v>
      </c>
    </row>
    <row r="10" spans="1:8" x14ac:dyDescent="0.25">
      <c r="A10" s="10" t="s">
        <v>35</v>
      </c>
      <c r="B10">
        <v>28</v>
      </c>
      <c r="C10" s="10">
        <v>13</v>
      </c>
      <c r="D10" s="10">
        <v>3</v>
      </c>
      <c r="E10" s="10">
        <v>3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30</v>
      </c>
      <c r="C11" s="10">
        <v>14</v>
      </c>
      <c r="D11" s="10">
        <v>3</v>
      </c>
      <c r="E11" s="10">
        <v>4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26</v>
      </c>
      <c r="C12" s="10">
        <v>13</v>
      </c>
      <c r="D12" s="10">
        <v>2</v>
      </c>
      <c r="E12" s="10">
        <v>3</v>
      </c>
      <c r="F12" s="10">
        <v>3</v>
      </c>
      <c r="G12" s="10">
        <v>3</v>
      </c>
      <c r="H12" s="10">
        <v>2</v>
      </c>
    </row>
    <row r="13" spans="1:8" x14ac:dyDescent="0.25">
      <c r="A13" s="10" t="s">
        <v>38</v>
      </c>
      <c r="B13">
        <v>34</v>
      </c>
      <c r="C13" s="10">
        <v>16</v>
      </c>
      <c r="D13" s="10">
        <v>4</v>
      </c>
      <c r="E13" s="10">
        <v>4</v>
      </c>
      <c r="F13" s="10">
        <v>3</v>
      </c>
      <c r="G13" s="10">
        <v>3</v>
      </c>
      <c r="H13" s="10">
        <v>4</v>
      </c>
    </row>
    <row r="14" spans="1:8" x14ac:dyDescent="0.25">
      <c r="A14" s="10" t="s">
        <v>39</v>
      </c>
      <c r="B14">
        <v>36</v>
      </c>
      <c r="C14" s="10">
        <v>18</v>
      </c>
      <c r="D14" s="10">
        <v>3</v>
      </c>
      <c r="E14" s="10">
        <v>4</v>
      </c>
      <c r="F14" s="10">
        <v>3</v>
      </c>
      <c r="G14" s="10">
        <v>4</v>
      </c>
      <c r="H14" s="10">
        <v>4</v>
      </c>
    </row>
    <row r="15" spans="1:8" x14ac:dyDescent="0.25">
      <c r="A15" s="10" t="s">
        <v>40</v>
      </c>
      <c r="B15">
        <v>32</v>
      </c>
      <c r="C15" s="10">
        <v>16</v>
      </c>
      <c r="D15" s="10">
        <v>3</v>
      </c>
      <c r="E15" s="10">
        <v>3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32</v>
      </c>
      <c r="C16" s="10">
        <v>16</v>
      </c>
      <c r="D16" s="10">
        <v>3</v>
      </c>
      <c r="E16" s="10">
        <v>3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27</v>
      </c>
      <c r="C17" s="10">
        <v>13</v>
      </c>
      <c r="D17" s="10">
        <v>3</v>
      </c>
      <c r="E17" s="10">
        <v>3</v>
      </c>
      <c r="F17" s="10">
        <v>3</v>
      </c>
      <c r="G17" s="10">
        <v>3</v>
      </c>
      <c r="H17" s="10">
        <v>2</v>
      </c>
    </row>
    <row r="18" spans="1:8" x14ac:dyDescent="0.25">
      <c r="A18" s="10" t="s">
        <v>43</v>
      </c>
      <c r="B18">
        <v>29</v>
      </c>
      <c r="C18" s="10">
        <v>15</v>
      </c>
      <c r="D18" s="10">
        <v>2</v>
      </c>
      <c r="E18" s="10">
        <v>3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34</v>
      </c>
      <c r="C19" s="10">
        <v>17</v>
      </c>
      <c r="D19" s="10">
        <v>3</v>
      </c>
      <c r="E19" s="10">
        <v>4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21</v>
      </c>
      <c r="C20" s="10">
        <v>10</v>
      </c>
      <c r="D20" s="10">
        <v>2</v>
      </c>
      <c r="E20" s="10">
        <v>2</v>
      </c>
      <c r="F20" s="10">
        <v>2</v>
      </c>
      <c r="G20" s="10">
        <v>3</v>
      </c>
      <c r="H20" s="10">
        <v>2</v>
      </c>
    </row>
    <row r="21" spans="1:8" x14ac:dyDescent="0.25">
      <c r="A21" s="10" t="s">
        <v>46</v>
      </c>
      <c r="B21">
        <v>34</v>
      </c>
      <c r="C21" s="10">
        <v>17</v>
      </c>
      <c r="D21" s="10">
        <v>3</v>
      </c>
      <c r="E21" s="10">
        <v>4</v>
      </c>
      <c r="F21" s="10">
        <v>3</v>
      </c>
      <c r="G21" s="10">
        <v>4</v>
      </c>
      <c r="H21" s="10">
        <v>3</v>
      </c>
    </row>
    <row r="22" spans="1:8" x14ac:dyDescent="0.25">
      <c r="A22" s="10" t="s">
        <v>47</v>
      </c>
      <c r="B22">
        <v>35</v>
      </c>
      <c r="C22" s="10">
        <v>17</v>
      </c>
      <c r="D22" s="10">
        <v>3</v>
      </c>
      <c r="E22" s="10">
        <v>4</v>
      </c>
      <c r="F22" s="10">
        <v>3</v>
      </c>
      <c r="G22" s="10">
        <v>4</v>
      </c>
      <c r="H22" s="10">
        <v>4</v>
      </c>
    </row>
    <row r="23" spans="1:8" x14ac:dyDescent="0.25">
      <c r="A23" s="10" t="s">
        <v>48</v>
      </c>
      <c r="B23">
        <v>42</v>
      </c>
      <c r="C23" s="10">
        <v>21</v>
      </c>
      <c r="D23" s="10">
        <v>4</v>
      </c>
      <c r="E23" s="10">
        <v>5</v>
      </c>
      <c r="F23" s="10">
        <v>4</v>
      </c>
      <c r="G23" s="10">
        <v>4</v>
      </c>
      <c r="H23" s="10">
        <v>4</v>
      </c>
    </row>
    <row r="24" spans="1:8" x14ac:dyDescent="0.25">
      <c r="A24" s="10" t="s">
        <v>49</v>
      </c>
      <c r="B24">
        <v>33</v>
      </c>
      <c r="C24" s="10">
        <v>16</v>
      </c>
      <c r="D24" s="10">
        <v>3</v>
      </c>
      <c r="E24" s="10">
        <v>4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23</v>
      </c>
      <c r="C25" s="10">
        <v>10</v>
      </c>
      <c r="D25" s="10">
        <v>2</v>
      </c>
      <c r="E25" s="10">
        <v>3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32</v>
      </c>
      <c r="C26" s="10">
        <v>16</v>
      </c>
      <c r="D26" s="10">
        <v>3</v>
      </c>
      <c r="E26" s="10">
        <v>3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32</v>
      </c>
      <c r="C27" s="10">
        <v>15</v>
      </c>
      <c r="D27" s="10">
        <v>3</v>
      </c>
      <c r="E27" s="10">
        <v>4</v>
      </c>
      <c r="F27" s="10">
        <v>3</v>
      </c>
      <c r="G27" s="10">
        <v>4</v>
      </c>
      <c r="H27" s="10">
        <v>3</v>
      </c>
    </row>
    <row r="28" spans="1:8" x14ac:dyDescent="0.25">
      <c r="A28" s="10" t="s">
        <v>53</v>
      </c>
      <c r="B28">
        <v>20</v>
      </c>
      <c r="C28" s="10">
        <v>10</v>
      </c>
      <c r="D28" s="10">
        <v>2</v>
      </c>
      <c r="E28" s="10">
        <v>2</v>
      </c>
      <c r="F28" s="10">
        <v>2</v>
      </c>
      <c r="G28" s="10">
        <v>3</v>
      </c>
      <c r="H28" s="10">
        <v>1</v>
      </c>
    </row>
    <row r="29" spans="1:8" x14ac:dyDescent="0.25">
      <c r="A29" s="10" t="s">
        <v>54</v>
      </c>
      <c r="B29">
        <v>25</v>
      </c>
      <c r="C29" s="10">
        <v>12</v>
      </c>
      <c r="D29" s="10">
        <v>2</v>
      </c>
      <c r="E29" s="10">
        <v>3</v>
      </c>
      <c r="F29" s="10">
        <v>3</v>
      </c>
      <c r="G29" s="10">
        <v>3</v>
      </c>
      <c r="H29" s="10">
        <v>2</v>
      </c>
    </row>
    <row r="30" spans="1:8" x14ac:dyDescent="0.25">
      <c r="A30" s="10" t="s">
        <v>55</v>
      </c>
      <c r="B30">
        <v>26</v>
      </c>
      <c r="C30" s="10">
        <v>12</v>
      </c>
      <c r="D30" s="10">
        <v>2</v>
      </c>
      <c r="E30" s="10">
        <v>3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25</v>
      </c>
      <c r="C31" s="10">
        <v>11</v>
      </c>
      <c r="D31" s="10">
        <v>3</v>
      </c>
      <c r="E31" s="10">
        <v>3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8</v>
      </c>
      <c r="C32" s="10">
        <v>3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</row>
    <row r="33" spans="1:8" x14ac:dyDescent="0.25">
      <c r="A33" s="10" t="s">
        <v>58</v>
      </c>
      <c r="B33">
        <v>33</v>
      </c>
      <c r="C33" s="10">
        <v>16</v>
      </c>
      <c r="D33" s="10">
        <v>3</v>
      </c>
      <c r="E33" s="10">
        <v>4</v>
      </c>
      <c r="F33" s="10">
        <v>3</v>
      </c>
      <c r="G33" s="10">
        <v>4</v>
      </c>
      <c r="H33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A8FA-D6CF-4ADF-A605-16E2924D6D82}">
  <dimension ref="A1:H33"/>
  <sheetViews>
    <sheetView workbookViewId="0">
      <selection activeCell="A2" sqref="A2:H33"/>
    </sheetView>
  </sheetViews>
  <sheetFormatPr defaultRowHeight="16.5" x14ac:dyDescent="0.25"/>
  <cols>
    <col min="1" max="1" width="16.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28</v>
      </c>
      <c r="C2" s="10">
        <v>13</v>
      </c>
      <c r="D2" s="10">
        <v>3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24</v>
      </c>
      <c r="C3" s="10">
        <v>11</v>
      </c>
      <c r="D3" s="10">
        <v>2</v>
      </c>
      <c r="E3" s="10">
        <v>3</v>
      </c>
      <c r="F3" s="10">
        <v>3</v>
      </c>
      <c r="G3" s="10">
        <v>3</v>
      </c>
      <c r="H3" s="10">
        <v>2</v>
      </c>
    </row>
    <row r="4" spans="1:8" x14ac:dyDescent="0.25">
      <c r="A4" s="10" t="s">
        <v>29</v>
      </c>
      <c r="B4">
        <v>29</v>
      </c>
      <c r="C4" s="10">
        <v>14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24</v>
      </c>
      <c r="C5" s="10">
        <v>12</v>
      </c>
      <c r="D5" s="10">
        <v>2</v>
      </c>
      <c r="E5" s="10">
        <v>3</v>
      </c>
      <c r="F5" s="10">
        <v>3</v>
      </c>
      <c r="G5" s="10">
        <v>2</v>
      </c>
      <c r="H5" s="10">
        <v>2</v>
      </c>
    </row>
    <row r="6" spans="1:8" x14ac:dyDescent="0.25">
      <c r="A6" s="10" t="s">
        <v>31</v>
      </c>
      <c r="B6">
        <v>23</v>
      </c>
      <c r="C6" s="10">
        <v>11</v>
      </c>
      <c r="D6" s="10">
        <v>2</v>
      </c>
      <c r="E6" s="10">
        <v>2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24</v>
      </c>
      <c r="C7" s="10">
        <v>11</v>
      </c>
      <c r="D7" s="10">
        <v>2</v>
      </c>
      <c r="E7" s="10">
        <v>3</v>
      </c>
      <c r="F7" s="10">
        <v>3</v>
      </c>
      <c r="G7" s="10">
        <v>3</v>
      </c>
      <c r="H7" s="10">
        <v>2</v>
      </c>
    </row>
    <row r="8" spans="1:8" x14ac:dyDescent="0.25">
      <c r="A8" s="10" t="s">
        <v>33</v>
      </c>
      <c r="B8">
        <v>26</v>
      </c>
      <c r="C8" s="10">
        <v>13</v>
      </c>
      <c r="D8" s="10">
        <v>2</v>
      </c>
      <c r="E8" s="10">
        <v>3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6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</row>
    <row r="10" spans="1:8" x14ac:dyDescent="0.25">
      <c r="A10" s="10" t="s">
        <v>35</v>
      </c>
      <c r="B10">
        <v>24</v>
      </c>
      <c r="C10" s="10">
        <v>12</v>
      </c>
      <c r="D10" s="10">
        <v>2</v>
      </c>
      <c r="E10" s="10">
        <v>3</v>
      </c>
      <c r="F10" s="10">
        <v>3</v>
      </c>
      <c r="G10" s="10">
        <v>3</v>
      </c>
      <c r="H10" s="10">
        <v>1</v>
      </c>
    </row>
    <row r="11" spans="1:8" x14ac:dyDescent="0.25">
      <c r="A11" s="10" t="s">
        <v>36</v>
      </c>
      <c r="B11">
        <v>29</v>
      </c>
      <c r="C11" s="10">
        <v>14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17</v>
      </c>
      <c r="C12" s="10">
        <v>9</v>
      </c>
      <c r="D12" s="10">
        <v>2</v>
      </c>
      <c r="E12" s="10">
        <v>1</v>
      </c>
      <c r="F12" s="10">
        <v>2</v>
      </c>
      <c r="G12" s="10">
        <v>2</v>
      </c>
      <c r="H12" s="10">
        <v>1</v>
      </c>
    </row>
    <row r="13" spans="1:8" x14ac:dyDescent="0.25">
      <c r="A13" s="10" t="s">
        <v>38</v>
      </c>
      <c r="B13">
        <v>27</v>
      </c>
      <c r="C13" s="10">
        <v>13</v>
      </c>
      <c r="D13" s="10">
        <v>3</v>
      </c>
      <c r="E13" s="10">
        <v>2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31</v>
      </c>
      <c r="C14" s="10">
        <v>15</v>
      </c>
      <c r="D14" s="10">
        <v>3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21</v>
      </c>
      <c r="C15" s="10">
        <v>10</v>
      </c>
      <c r="D15" s="10">
        <v>2</v>
      </c>
      <c r="E15" s="10">
        <v>3</v>
      </c>
      <c r="F15" s="10">
        <v>2</v>
      </c>
      <c r="G15" s="10">
        <v>2</v>
      </c>
      <c r="H15" s="10">
        <v>2</v>
      </c>
    </row>
    <row r="16" spans="1:8" x14ac:dyDescent="0.25">
      <c r="A16" s="10" t="s">
        <v>41</v>
      </c>
      <c r="B16">
        <v>30</v>
      </c>
      <c r="C16" s="10">
        <v>14</v>
      </c>
      <c r="D16" s="10">
        <v>3</v>
      </c>
      <c r="E16" s="10">
        <v>3</v>
      </c>
      <c r="F16" s="10">
        <v>4</v>
      </c>
      <c r="G16" s="10">
        <v>3</v>
      </c>
      <c r="H16" s="10">
        <v>3</v>
      </c>
    </row>
    <row r="17" spans="1:8" x14ac:dyDescent="0.25">
      <c r="A17" s="10" t="s">
        <v>42</v>
      </c>
      <c r="B17">
        <v>20</v>
      </c>
      <c r="C17" s="10">
        <v>9</v>
      </c>
      <c r="D17" s="10">
        <v>2</v>
      </c>
      <c r="E17" s="10">
        <v>3</v>
      </c>
      <c r="F17" s="10">
        <v>2</v>
      </c>
      <c r="G17" s="10">
        <v>2</v>
      </c>
      <c r="H17" s="10">
        <v>2</v>
      </c>
    </row>
    <row r="18" spans="1:8" x14ac:dyDescent="0.25">
      <c r="A18" s="10" t="s">
        <v>43</v>
      </c>
      <c r="B18">
        <v>22</v>
      </c>
      <c r="C18" s="10">
        <v>11</v>
      </c>
      <c r="D18" s="10">
        <v>2</v>
      </c>
      <c r="E18" s="10">
        <v>3</v>
      </c>
      <c r="F18" s="10">
        <v>2</v>
      </c>
      <c r="G18" s="10">
        <v>2</v>
      </c>
      <c r="H18" s="10">
        <v>2</v>
      </c>
    </row>
    <row r="19" spans="1:8" x14ac:dyDescent="0.25">
      <c r="A19" s="10" t="s">
        <v>44</v>
      </c>
      <c r="B19">
        <v>27</v>
      </c>
      <c r="C19" s="10">
        <v>13</v>
      </c>
      <c r="D19" s="10">
        <v>3</v>
      </c>
      <c r="E19" s="10">
        <v>3</v>
      </c>
      <c r="F19" s="10">
        <v>3</v>
      </c>
      <c r="G19" s="10">
        <v>3</v>
      </c>
      <c r="H19" s="10">
        <v>2</v>
      </c>
    </row>
    <row r="20" spans="1:8" x14ac:dyDescent="0.25">
      <c r="A20" s="10" t="s">
        <v>45</v>
      </c>
      <c r="B20">
        <v>20</v>
      </c>
      <c r="C20" s="10">
        <v>9</v>
      </c>
      <c r="D20" s="10">
        <v>2</v>
      </c>
      <c r="E20" s="10">
        <v>2</v>
      </c>
      <c r="F20" s="10">
        <v>3</v>
      </c>
      <c r="G20" s="10">
        <v>2</v>
      </c>
      <c r="H20" s="10">
        <v>2</v>
      </c>
    </row>
    <row r="21" spans="1:8" x14ac:dyDescent="0.25">
      <c r="A21" s="10" t="s">
        <v>46</v>
      </c>
      <c r="B21">
        <v>30</v>
      </c>
      <c r="C21" s="10">
        <v>15</v>
      </c>
      <c r="D21" s="10">
        <v>3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31</v>
      </c>
      <c r="C22" s="10">
        <v>16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33</v>
      </c>
      <c r="C23" s="10">
        <v>16</v>
      </c>
      <c r="D23" s="10">
        <v>4</v>
      </c>
      <c r="E23" s="10">
        <v>3</v>
      </c>
      <c r="F23" s="10">
        <v>4</v>
      </c>
      <c r="G23" s="10">
        <v>3</v>
      </c>
      <c r="H23" s="10">
        <v>3</v>
      </c>
    </row>
    <row r="24" spans="1:8" x14ac:dyDescent="0.25">
      <c r="A24" s="10" t="s">
        <v>49</v>
      </c>
      <c r="B24">
        <v>28</v>
      </c>
      <c r="C24" s="10">
        <v>14</v>
      </c>
      <c r="D24" s="10">
        <v>3</v>
      </c>
      <c r="E24" s="10">
        <v>2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23</v>
      </c>
      <c r="C25" s="10">
        <v>11</v>
      </c>
      <c r="D25" s="10">
        <v>2</v>
      </c>
      <c r="E25" s="10">
        <v>3</v>
      </c>
      <c r="F25" s="10">
        <v>3</v>
      </c>
      <c r="G25" s="10">
        <v>3</v>
      </c>
      <c r="H25" s="10">
        <v>1</v>
      </c>
    </row>
    <row r="26" spans="1:8" x14ac:dyDescent="0.25">
      <c r="A26" s="10" t="s">
        <v>51</v>
      </c>
      <c r="B26">
        <v>27</v>
      </c>
      <c r="C26" s="10">
        <v>14</v>
      </c>
      <c r="D26" s="10">
        <v>3</v>
      </c>
      <c r="E26" s="10">
        <v>3</v>
      </c>
      <c r="F26" s="10">
        <v>3</v>
      </c>
      <c r="G26" s="10">
        <v>3</v>
      </c>
      <c r="H26" s="10">
        <v>1</v>
      </c>
    </row>
    <row r="27" spans="1:8" x14ac:dyDescent="0.25">
      <c r="A27" s="10" t="s">
        <v>52</v>
      </c>
      <c r="B27">
        <v>24</v>
      </c>
      <c r="C27" s="10">
        <v>12</v>
      </c>
      <c r="D27" s="10">
        <v>2</v>
      </c>
      <c r="E27" s="10">
        <v>3</v>
      </c>
      <c r="F27" s="10">
        <v>3</v>
      </c>
      <c r="G27" s="10">
        <v>3</v>
      </c>
      <c r="H27" s="10">
        <v>1</v>
      </c>
    </row>
    <row r="28" spans="1:8" x14ac:dyDescent="0.25">
      <c r="A28" s="10" t="s">
        <v>53</v>
      </c>
      <c r="B28">
        <v>14</v>
      </c>
      <c r="C28" s="10">
        <v>6</v>
      </c>
      <c r="D28" s="10">
        <v>1</v>
      </c>
      <c r="E28" s="10">
        <v>1</v>
      </c>
      <c r="F28" s="10">
        <v>3</v>
      </c>
      <c r="G28" s="10">
        <v>2</v>
      </c>
      <c r="H28" s="10">
        <v>1</v>
      </c>
    </row>
    <row r="29" spans="1:8" x14ac:dyDescent="0.25">
      <c r="A29" s="10" t="s">
        <v>54</v>
      </c>
      <c r="B29">
        <v>23</v>
      </c>
      <c r="C29" s="10">
        <v>12</v>
      </c>
      <c r="D29" s="10">
        <v>2</v>
      </c>
      <c r="E29" s="10">
        <v>3</v>
      </c>
      <c r="F29" s="10">
        <v>3</v>
      </c>
      <c r="G29" s="10">
        <v>2</v>
      </c>
      <c r="H29" s="10">
        <v>1</v>
      </c>
    </row>
    <row r="30" spans="1:8" x14ac:dyDescent="0.25">
      <c r="A30" s="10" t="s">
        <v>55</v>
      </c>
      <c r="B30">
        <v>21</v>
      </c>
      <c r="C30" s="10">
        <v>11</v>
      </c>
      <c r="D30" s="10">
        <v>2</v>
      </c>
      <c r="E30" s="10">
        <v>2</v>
      </c>
      <c r="F30" s="10">
        <v>3</v>
      </c>
      <c r="G30" s="10">
        <v>2</v>
      </c>
      <c r="H30" s="10">
        <v>1</v>
      </c>
    </row>
    <row r="31" spans="1:8" x14ac:dyDescent="0.25">
      <c r="A31" s="10" t="s">
        <v>56</v>
      </c>
      <c r="B31">
        <v>25</v>
      </c>
      <c r="C31" s="10">
        <v>13</v>
      </c>
      <c r="D31" s="10">
        <v>2</v>
      </c>
      <c r="E31" s="10">
        <v>2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6</v>
      </c>
      <c r="C32" s="10">
        <v>1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</row>
    <row r="33" spans="1:8" x14ac:dyDescent="0.25">
      <c r="A33" s="10" t="s">
        <v>58</v>
      </c>
      <c r="B33">
        <v>34</v>
      </c>
      <c r="C33" s="10">
        <v>17</v>
      </c>
      <c r="D33" s="10">
        <v>4</v>
      </c>
      <c r="E33" s="10">
        <v>3</v>
      </c>
      <c r="F33" s="10">
        <v>4</v>
      </c>
      <c r="G33" s="10">
        <v>3</v>
      </c>
      <c r="H33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1 a 5 a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D V r l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a 5 a W W q H Q N n W A Q A A X A 8 A A B M A H A B G b 3 J t d W x h c y 9 T Z W N 0 a W 9 u M S 5 t I K I Y A C i g F A A A A A A A A A A A A A A A A A A A A A A A A A A A A O 3 U 0 W v a Q B g A 8 P e A / 8 O R v S i k I X G 2 g 5 Y 8 m Q 3 2 0 E L R P i 1 9 c P a 6 B Z M 7 y Z 2 l I k L 7 U G s t g 4 2 u H Z t F 6 J t j w 7 E x p l t Z / x r v i P / F b g Q 7 p Q a R D v Q h e U n y X S 7 f d / z u O w L z 1 M Y I Z I K 7 v i Z J 5 G X O g z v g g T y 4 + M p e d f 2 P 5 6 x e W + L N G 9 a p 9 6 8 P Z W A A B 9 K Y B M T V v 6 n x X 6 9 F J E 3 2 V B P n S y 5 E N P 7 E d q C a x o i K F x K X z V V r i 0 C P W O t 2 A V o m J A W K i x a 7 P G V f P v V / X / K L Y 3 7 e 4 2 c f + N s f g 2 b N r x / z 9 n u / f W 1 N z q / S f S o n l G c m d G z X p t A z Z E V W Q B o 7 J R c R I 6 W A x y i P d 2 z 0 w l h Z 1 j R d A Z s l T G G G l h 1 o / H t U N z C C 2 w k l W A f r f v M 7 D d 7 8 P r h q s d a p W F A 2 9 1 x 8 l P V y i O x i z w 1 + n y 0 X I Y k H i 1 Y q F T m I 6 i I 9 F S O A w n 1 a V c A w n h T x p 4 i u p N S / 8 0 Y G H o Z M S I 3 F q 4 m Y Z K O J 9 Y U q s c b J o H n k N z 7 P S e k 2 f 6 Q 0 r q Q l N X 1 8 P 7 f e s c M T 3 n 0 z u 1 R 6 K G V C F 8 8 g F W S 2 w k u J 0 K a g 3 a O 9 / j d a 1 G k z d x q I J x P z h 4 u 6 b R Q u J s V G 6 H Q t t S i H Z G g p E d t U t j k e k 6 G l R G x 3 2 B 5 p y 4 v S b a G l R G x T 2 c Q W Z z 9 7 / O B q / m y 3 p U R s g u 0 P U E s B A i 0 A F A A C A A g A 1 a 5 a W U m + M O m m A A A A 9 g A A A B I A A A A A A A A A A A A A A A A A A A A A A E N v b m Z p Z y 9 Q Y W N r Y W d l L n h t b F B L A Q I t A B Q A A g A I A N W u W l l T c j g s m w A A A O E A A A A T A A A A A A A A A A A A A A A A A P I A A A B b Q 2 9 u d G V u d F 9 U e X B l c 1 0 u e G 1 s U E s B A i 0 A F A A C A A g A 1 a 5 a W W q H Q N n W A Q A A X A 8 A A B M A A A A A A A A A A A A A A A A A 2 g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F k A A A A A A A D +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4 O j M 1 L j Y w O D c w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k 2 N j g z N C 0 y M G Q y L T Q 5 Y T Q t Y T M 3 M i 0 z M 2 U w Y z c y Z j c 0 Y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x O G I w M W J j L T U 0 Z T Y t N D A 2 M S 1 h Z D d m L T E 2 M G V h N G M y N T U 4 Y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A 6 N T A u N D I 4 N j M x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1 N T V k M m J k L T U y M T A t N D E y O S 0 5 M G Z i L W Z i Z W M 4 Y m E 2 O W M z O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z A 1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4 Z W Z i M D l l L T d l M j U t N G Y z Z i 1 i Y j g x L W N j N G N m M W I z Y j g 1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c w N e m W s e W N t + i p l e W I h l / m n p f l g Y n m t 5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T M 6 N T Q 6 M j I u N D M x M j U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c w N e m W s e W N t + i p l e W I h i 3 m n p f l g Y n m t 5 E v Q X V 0 b 1 J l b W 9 2 Z W R D b 2 x 1 b W 5 z M S 5 7 Q 2 9 s d W 1 u M S w w f S Z x d W 9 0 O y w m c X V v d D t T Z W N 0 a W 9 u M S 8 w N z A 1 6 Z a x 5 Y 2 3 6 K m V 5 Y i G L e a e l + W B i e a 3 k S 9 B d X R v U m V t b 3 Z l Z E N v b H V t b n M x L n t D b 2 x 1 b W 4 y L D F 9 J n F 1 b 3 Q 7 L C Z x d W 9 0 O 1 N l Y 3 R p b 2 4 x L z A 3 M D X p l r H l j b f o q Z X l i I Y t 5 p 6 X 5 Y G J 5 r e R L 0 F 1 d G 9 S Z W 1 v d m V k Q 2 9 s d W 1 u c z E u e 0 N v b H V t b j M s M n 0 m c X V v d D s s J n F 1 b 3 Q 7 U 2 V j d G l v b j E v M D c w N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z A 1 6 Z a x 5 Y 2 3 6 K m V 5 Y i G L e a e l + W B i e a 3 k S 9 B d X R v U m V t b 3 Z l Z E N v b H V t b n M x L n t D b 2 x 1 b W 4 x L D B 9 J n F 1 b 3 Q 7 L C Z x d W 9 0 O 1 N l Y 3 R p b 2 4 x L z A 3 M D X p l r H l j b f o q Z X l i I Y t 5 p 6 X 5 Y G J 5 r e R L 0 F 1 d G 9 S Z W 1 v d m V k Q 2 9 s d W 1 u c z E u e 0 N v b H V t b j I s M X 0 m c X V v d D s s J n F 1 b 3 Q 7 U 2 V j d G l v b j E v M D c w N e m W s e W N t + i p l e W I h i 3 m n p f l g Y n m t 5 E v Q X V 0 b 1 J l b W 9 2 Z W R D b 2 x 1 b W 5 z M S 5 7 Q 2 9 s d W 1 u M y w y f S Z x d W 9 0 O y w m c X V v d D t T Z W N 0 a W 9 u M S 8 w N z A 1 6 Z a x 5 Y 2 3 6 K m V 5 Y i G L e a e l + W B i e a 3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z A 1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z A 1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z A 1 J U U 5 J T k 2 J U I x J U U 1 J T h E J U I 3 J U U 4 J U E 5 J T k 1 J U U 1 J T g 4 J T g 2 L S V F N S U 4 Q S U 4 O S V F N S V C O S V C O C V F N i U 4 M C V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y Y m Q 3 Y T E 3 L T A 0 Z G Q t N G U 3 Y i 0 5 Y j N j L T l m O W I z M 2 F m N T g 5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c w N e m W s e W N t + i p l e W I h l / l i o n l u b j m g K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T M 6 N T Q 6 N D M u N T Q w M z Q z N l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c w N e m W s e W N t + i p l e W I h i 3 l i o n l u b j m g K E v Q X V 0 b 1 J l b W 9 2 Z W R D b 2 x 1 b W 5 z M S 5 7 Q 2 9 s d W 1 u M S w w f S Z x d W 9 0 O y w m c X V v d D t T Z W N 0 a W 9 u M S 8 w N z A 1 6 Z a x 5 Y 2 3 6 K m V 5 Y i G L e W K i e W 5 u O a A o S 9 B d X R v U m V t b 3 Z l Z E N v b H V t b n M x L n t D b 2 x 1 b W 4 y L D F 9 J n F 1 b 3 Q 7 L C Z x d W 9 0 O 1 N l Y 3 R p b 2 4 x L z A 3 M D X p l r H l j b f o q Z X l i I Y t 5 Y q J 5 b m 4 5 o C h L 0 F 1 d G 9 S Z W 1 v d m V k Q 2 9 s d W 1 u c z E u e 0 N v b H V t b j M s M n 0 m c X V v d D s s J n F 1 b 3 Q 7 U 2 V j d G l v b j E v M D c w N e m W s e W N t + i p l e W I h i 3 l i o n l u b j m g K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z A 1 6 Z a x 5 Y 2 3 6 K m V 5 Y i G L e W K i e W 5 u O a A o S 9 B d X R v U m V t b 3 Z l Z E N v b H V t b n M x L n t D b 2 x 1 b W 4 x L D B 9 J n F 1 b 3 Q 7 L C Z x d W 9 0 O 1 N l Y 3 R p b 2 4 x L z A 3 M D X p l r H l j b f o q Z X l i I Y t 5 Y q J 5 b m 4 5 o C h L 0 F 1 d G 9 S Z W 1 v d m V k Q 2 9 s d W 1 u c z E u e 0 N v b H V t b j I s M X 0 m c X V v d D s s J n F 1 b 3 Q 7 U 2 V j d G l v b j E v M D c w N e m W s e W N t + i p l e W I h i 3 l i o n l u b j m g K E v Q X V 0 b 1 J l b W 9 2 Z W R D b 2 x 1 b W 5 z M S 5 7 Q 2 9 s d W 1 u M y w y f S Z x d W 9 0 O y w m c X V v d D t T Z W N 0 a W 9 u M S 8 w N z A 1 6 Z a x 5 Y 2 3 6 K m V 5 Y i G L e W K i e W 5 u O a A o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z A 1 J U U 5 J T k 2 J U I x J U U 1 J T h E J U I 3 J U U 4 J U E 5 J T k 1 J U U 1 J T g 4 J T g 2 L S V F N S U 4 Q S U 4 O S V F N S V C O S V C O C V F N i U 4 M C V B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z A 1 J U U 5 J T k 2 J U I x J U U 1 J T h E J U I 3 J U U 4 J U E 5 J T k 1 J U U 1 J T g 4 J T g 2 L S V F N S U 4 Q S U 4 O S V F N S V C O S V C O C V F N i U 4 M C V B M S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b M I N o e f b E O H v C C / u s W p / A A A A A A C A A A A A A A Q Z g A A A A E A A C A A A A D S U 0 8 m p L j M 0 6 l A T S D G v K 9 / v v d d Y j 0 x 5 z Q c o k Q 0 5 3 Y s X w A A A A A O g A A A A A I A A C A A A A C E W y R y 8 q Z O L e Y a G m 9 + y 1 A Z F Q h W 2 Z r D c C N M M p z C 6 3 Z 6 W l A A A A C c Y h y K M + g V g v l O t U M N v C W q Y X R v / F i U 9 M X r M i K a W o j N q T H H h M w r s b u 0 v B b o 6 M L N F k g Y t e d T 2 e 9 B 1 4 C G N v x I b A 2 l U x E 0 n v Q A 2 l q 7 s I 8 5 I 5 7 v f E A A A A D y P C k L L 6 7 q F T 7 7 c d S A w n O 4 B 8 w 5 m t 3 2 l b 1 q m Z f L m A + W e i V i K o n e k M t i y m B a 0 i A x v i B R M A w A t H R D C b L z O j l c t g a u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0705閱卷評分-林偉淑</vt:lpstr>
      <vt:lpstr>0705閱卷評分-劉幸怡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2024-10-27T02:47:13Z</dcterms:modified>
</cp:coreProperties>
</file>