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1-2024.11.01－16：08\"/>
    </mc:Choice>
  </mc:AlternateContent>
  <xr:revisionPtr revIDLastSave="0" documentId="13_ncr:1_{631024ED-8E7A-4461-95E6-3332A38E309F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001閱卷評分-林偉淑" sheetId="5" r:id="rId4"/>
    <sheet name="1001閱卷評分-劉幸怡" sheetId="6" r:id="rId5"/>
  </sheets>
  <definedNames>
    <definedName name="外部資料_1" localSheetId="2" hidden="1">'閱卷評分-Teacher2'!$A$1:$D$31</definedName>
    <definedName name="外部資料_2" localSheetId="3" hidden="1">'1001閱卷評分-林偉淑'!$A$1:$D$31</definedName>
    <definedName name="外部資料_2" localSheetId="1" hidden="1">'閱卷評分-Teacher1'!$A$1:$D$31</definedName>
    <definedName name="外部資料_3" localSheetId="4" hidden="1">'1001閱卷評分-劉幸怡'!$A$1:$D$31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28" i="1" l="1"/>
  <c r="E31" i="1"/>
  <c r="E14" i="1"/>
  <c r="E30" i="1"/>
  <c r="E27" i="1"/>
  <c r="G31" i="1"/>
  <c r="G27" i="1"/>
  <c r="G28" i="1"/>
  <c r="E4" i="1"/>
  <c r="E20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6EB0B6D-59AC-4C9A-A369-0FFC71239860}" keepAlive="1" name="查詢 - 1001閱卷評分-林偉淑" description="與活頁簿中 '1001閱卷評分-林偉淑' 查詢的連接。" type="5" refreshedVersion="8" background="1" saveData="1">
    <dbPr connection="Provider=Microsoft.Mashup.OleDb.1;Data Source=$Workbook$;Location=1001閱卷評分-林偉淑;Extended Properties=&quot;&quot;" command="SELECT * FROM [1001閱卷評分-林偉淑]"/>
  </connection>
  <connection id="7" xr16:uid="{99A599BE-EFC5-40EF-AC39-54B54B660E07}" keepAlive="1" name="查詢 - 1001閱卷評分-劉幸怡" description="與活頁簿中 '1001閱卷評分-劉幸怡' 查詢的連接。" type="5" refreshedVersion="8" background="1" saveData="1">
    <dbPr connection="Provider=Microsoft.Mashup.OleDb.1;Data Source=$Workbook$;Location=1001閱卷評分-劉幸怡;Extended Properties=&quot;&quot;" command="SELECT * FROM [1001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<sst xmlns="http://schemas.openxmlformats.org/spreadsheetml/2006/main" count="202" uniqueCount="58">
  <si>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</si>
  <si>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</si>
  <si>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</si>
  <si>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</si>
  <si>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</si>
  <si>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</si>
  <si>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</si>
  <si>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</si>
  <si>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</si>
  <si>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</si>
  <si>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</si>
  <si>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</si>
  <si>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</si>
  <si>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</si>
  <si>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</si>
  <si>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</si>
  <si>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</si>
  <si>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</si>
  <si>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</si>
  <si>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</si>
  <si>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</si>
  <si>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</si>
  <si>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</si>
  <si>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</si>
  <si>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</si>
  <si>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</si>
  <si>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</si>
  <si>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10-01-290009</t>
  </si>
  <si>
    <t>10-01-290010</t>
  </si>
  <si>
    <t>10-01-290011</t>
  </si>
  <si>
    <t>10-01-290012</t>
  </si>
  <si>
    <t>10-01-290013</t>
  </si>
  <si>
    <t>10-01-290014</t>
  </si>
  <si>
    <t>10-01-290015</t>
  </si>
  <si>
    <t>10-01-290016</t>
  </si>
  <si>
    <t>10-01-290017</t>
  </si>
  <si>
    <t>10-01-290018</t>
  </si>
  <si>
    <t>10-01-290019</t>
  </si>
  <si>
    <t>10-01-29002</t>
  </si>
  <si>
    <t>10-01-290020</t>
  </si>
  <si>
    <t>10-01-290021</t>
  </si>
  <si>
    <t>10-01-290022</t>
  </si>
  <si>
    <t>10-01-290023</t>
  </si>
  <si>
    <t>10-01-290025</t>
  </si>
  <si>
    <t>10-01-290026</t>
  </si>
  <si>
    <t>10-01-290027</t>
  </si>
  <si>
    <t>10-01-290028</t>
  </si>
  <si>
    <t>10-01-290030</t>
  </si>
  <si>
    <t>10-01-290031</t>
  </si>
  <si>
    <t>10-01-290032</t>
  </si>
  <si>
    <t>10-01-290033</t>
  </si>
  <si>
    <t>10-01-290034</t>
  </si>
  <si>
    <t>10-01-290035</t>
  </si>
  <si>
    <t>10-01-29004</t>
  </si>
  <si>
    <t>10-01-29005</t>
  </si>
  <si>
    <t>10-01-29006</t>
  </si>
  <si>
    <t>10-01-29007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</si>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</sst>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D1A19486-0D4F-48BD-8E8F-DCC5367BA11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040C913A-B771-4438-A0DC-203DF7CD24F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1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1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FCB94F-DAA3-4DFD-9FB1-562ACC458D40}" name="_1001閱卷評分_林偉淑" displayName="_1001閱卷評分_林偉淑" ref="A1:H31" tableType="queryTable" totalsRowShown="0">
  <autoFilter ref="A1:H31" xr:uid="{63FCB94F-DAA3-4DFD-9FB1-562ACC458D40}"/>
  <tableColumns count="8">
    <tableColumn id="1" xr3:uid="{3DB9A8BB-4449-426E-8060-84E7CEDBE4B2}" uniqueName="1" name="Column1" queryTableFieldId="1" dataDxfId="14"/>
    <tableColumn id="2" xr3:uid="{956F33C7-9A44-43C8-AF1E-3912AE275EFE}" uniqueName="2" name="Column2" queryTableFieldId="2"/>
    <tableColumn id="3" xr3:uid="{8E442BCD-7795-4A41-ADE5-F0FAF02ED56E}" uniqueName="3" name="Column3" queryTableFieldId="3" dataDxfId="13"/>
    <tableColumn id="4" xr3:uid="{634436DF-CD2D-466F-8EEE-71B4F39A4FBE}" uniqueName="4" name="Column4" queryTableFieldId="4" dataDxfId="12"/>
    <tableColumn id="5" xr3:uid="{D399BFCD-24B2-42C1-8923-6F855759309E}" uniqueName="5" name="Column5" queryTableFieldId="5" dataDxfId="11"/>
    <tableColumn id="6" xr3:uid="{8DAB3B6B-5655-495B-B55E-C538309AF142}" uniqueName="6" name="Column6" queryTableFieldId="6" dataDxfId="10"/>
    <tableColumn id="7" xr3:uid="{353F5406-A363-47AB-A997-F139EBBC8163}" uniqueName="7" name="Column7" queryTableFieldId="7" dataDxfId="9"/>
    <tableColumn id="8" xr3:uid="{DECB7BD0-5E80-4A54-B7B9-409CED8275E8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A59098-0C87-44B9-A7CC-A1A9639AD91B}" name="_1001閱卷評分_劉幸怡" displayName="_1001閱卷評分_劉幸怡" ref="A1:H31" tableType="queryTable" totalsRowShown="0">
  <autoFilter ref="A1:H31" xr:uid="{91A59098-0C87-44B9-A7CC-A1A9639AD91B}"/>
  <tableColumns count="8">
    <tableColumn id="1" xr3:uid="{10843383-0F40-4EC0-82BB-3E29459A9C2E}" uniqueName="1" name="Column1" queryTableFieldId="1" dataDxfId="7"/>
    <tableColumn id="2" xr3:uid="{8634EFEB-CCB0-4093-9636-7E5906C90EA1}" uniqueName="2" name="Column2" queryTableFieldId="2"/>
    <tableColumn id="3" xr3:uid="{9E82200B-B99E-4677-9FB4-F11255FBC1BB}" uniqueName="3" name="Column3" queryTableFieldId="3" dataDxfId="6"/>
    <tableColumn id="4" xr3:uid="{324CFDFB-C4A4-4F5A-B4B8-AAD323851817}" uniqueName="4" name="Column4" queryTableFieldId="4" dataDxfId="5"/>
    <tableColumn id="5" xr3:uid="{E240D0AB-6438-4102-B5DC-4B5BA7DB2995}" uniqueName="5" name="Column5" queryTableFieldId="5" dataDxfId="4"/>
    <tableColumn id="6" xr3:uid="{8192184B-3AEA-4620-8BFD-69E1D21F1DB2}" uniqueName="6" name="Column6" queryTableFieldId="6" dataDxfId="3"/>
    <tableColumn id="7" xr3:uid="{3E2AD29D-8C18-4246-A53B-71283D8D48EB}" uniqueName="7" name="Column7" queryTableFieldId="7" dataDxfId="2"/>
    <tableColumn id="8" xr3:uid="{5C4E7FB6-E7A0-4456-BA0A-AA977BC0BEFB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1"/>
  <sheetViews>
    <sheetView tabSelected="1" zoomScale="85" zoomScaleNormal="85" workbookViewId="0">
      <pane ySplit="1" topLeftCell="A2" activePane="bottomLeft" state="frozen"/>
      <selection pane="bottomLeft" activeCell="A4" sqref="A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57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1122</v>
      </c>
      <c r="B2" t="s">
        <v>27</v>
      </c>
      <c r="C2">
        <f t="shared" ref="C2:C31" si="0">VLOOKUP($B2,閱卷評分_Teacher1,3,FALSE)</f>
        <v>21</v>
      </c>
      <c r="D2">
        <f t="shared" ref="D2:D31" si="1">VLOOKUP($B2,閱卷評分_Teacher2,3,FALSE)</f>
        <v>14</v>
      </c>
      <c r="E2">
        <f>ABS(C2-D2)</f>
        <v>7</v>
      </c>
      <c r="G2" s="6">
        <f>IF(F2&gt;0,((C2+D2)*0.5+F2*2)/3,(C2+D2)/2)</f>
        <v>17.5</v>
      </c>
      <c r="H2">
        <f t="shared" ref="H2:H31" si="2">VLOOKUP($B2,閱卷評分_Teacher1,4,FALSE)</f>
        <v>5</v>
      </c>
      <c r="I2">
        <f t="shared" ref="I2:I31" si="3">VLOOKUP($B2,閱卷評分_Teacher1,5,FALSE)</f>
        <v>4</v>
      </c>
      <c r="J2">
        <f t="shared" ref="J2:J31" si="4">VLOOKUP($B2,閱卷評分_Teacher1,6,FALSE)</f>
        <v>4</v>
      </c>
      <c r="K2">
        <f t="shared" ref="K2:K31" si="5">VLOOKUP($B2,閱卷評分_Teacher1,7,FALSE)</f>
        <v>4</v>
      </c>
      <c r="L2">
        <f t="shared" ref="L2:L31" si="6">VLOOKUP($B2,閱卷評分_Teacher1,8,FALSE)</f>
        <v>5</v>
      </c>
      <c r="M2">
        <f t="shared" ref="M2:M31" si="7">VLOOKUP($B2,閱卷評分_Teacher2,4,FALSE)</f>
        <v>3</v>
      </c>
      <c r="N2">
        <f t="shared" ref="N2:N31" si="8">VLOOKUP($B2,閱卷評分_Teacher2,5,FALSE)</f>
        <v>3</v>
      </c>
      <c r="O2">
        <f t="shared" ref="O2:O31" si="9">VLOOKUP($B2,閱卷評分_Teacher2,6,FALSE)</f>
        <v>3</v>
      </c>
      <c r="P2">
        <f t="shared" ref="P2:P31" si="10">VLOOKUP($B2,閱卷評分_Teacher2,7,FALSE)</f>
        <v>3</v>
      </c>
      <c r="Q2">
        <f t="shared" ref="Q2:Q31" si="11">VLOOKUP($B2,閱卷評分_Teacher2,8,FALSE)</f>
        <v>2</v>
      </c>
      <c r="R2" s="8">
        <f>COUNTIF(E:E,"&gt;7")</f>
        <v>0</v>
      </c>
      <c r="S2" s="8">
        <f>COUNTA(B:B)-1</f>
        <v>30</v>
      </c>
      <c r="T2" s="9">
        <f>R2/S2</f>
        <v>0</v>
      </c>
    </row>
    <row r="3" spans="1:20" x14ac:dyDescent="0.25">
      <c r="A3">
        <v>1111</v>
      </c>
      <c r="B3" t="s">
        <v>28</v>
      </c>
      <c r="C3">
        <f t="shared" si="0"/>
        <v>20</v>
      </c>
      <c r="D3">
        <f t="shared" si="1"/>
        <v>15</v>
      </c>
      <c r="E3">
        <f t="shared" ref="E3:E26" si="12">ABS(C3-D3)</f>
        <v>5</v>
      </c>
      <c r="G3" s="6">
        <f t="shared" ref="G3:G26" si="13">IF(F3&gt;0,((C3+D3)*0.5+F3*2)/3,(C3+D3)/2)</f>
        <v>17.5</v>
      </c>
      <c r="H3">
        <f t="shared" si="2"/>
        <v>4</v>
      </c>
      <c r="I3">
        <f t="shared" si="3"/>
        <v>4</v>
      </c>
      <c r="J3">
        <f t="shared" si="4"/>
        <v>4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1092</v>
      </c>
      <c r="B4" t="s">
        <v>29</v>
      </c>
      <c r="C4">
        <f t="shared" si="0"/>
        <v>17</v>
      </c>
      <c r="D4">
        <f t="shared" si="1"/>
        <v>14</v>
      </c>
      <c r="E4">
        <f t="shared" si="12"/>
        <v>3</v>
      </c>
      <c r="G4" s="6">
        <f t="shared" si="13"/>
        <v>15.5</v>
      </c>
      <c r="H4">
        <f t="shared" si="2"/>
        <v>3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4</v>
      </c>
      <c r="P4">
        <f t="shared" si="10"/>
        <v>4</v>
      </c>
      <c r="Q4">
        <f t="shared" si="11"/>
        <v>2</v>
      </c>
    </row>
    <row r="5" spans="1:20" x14ac:dyDescent="0.25">
      <c r="A5">
        <v>1071</v>
      </c>
      <c r="B5" t="s">
        <v>30</v>
      </c>
      <c r="C5">
        <f t="shared" si="0"/>
        <v>19</v>
      </c>
      <c r="D5">
        <f t="shared" si="1"/>
        <v>16</v>
      </c>
      <c r="E5">
        <f t="shared" si="12"/>
        <v>3</v>
      </c>
      <c r="G5" s="6">
        <f t="shared" si="13"/>
        <v>17.5</v>
      </c>
      <c r="H5">
        <f t="shared" si="2"/>
        <v>4</v>
      </c>
      <c r="I5">
        <f t="shared" si="3"/>
        <v>4</v>
      </c>
      <c r="J5">
        <f t="shared" si="4"/>
        <v>3</v>
      </c>
      <c r="K5">
        <f t="shared" si="5"/>
        <v>4</v>
      </c>
      <c r="L5">
        <f t="shared" si="6"/>
        <v>4</v>
      </c>
      <c r="M5">
        <f t="shared" si="7"/>
        <v>4</v>
      </c>
      <c r="N5">
        <f t="shared" si="8"/>
        <v>3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1132</v>
      </c>
      <c r="B6" t="s">
        <v>31</v>
      </c>
      <c r="C6">
        <f t="shared" si="0"/>
        <v>16</v>
      </c>
      <c r="D6">
        <f t="shared" si="1"/>
        <v>19</v>
      </c>
      <c r="E6">
        <f t="shared" si="12"/>
        <v>3</v>
      </c>
      <c r="G6" s="6">
        <f t="shared" si="13"/>
        <v>17.5</v>
      </c>
      <c r="H6">
        <f t="shared" si="2"/>
        <v>3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4</v>
      </c>
      <c r="N6">
        <f t="shared" si="8"/>
        <v>4</v>
      </c>
      <c r="O6">
        <f t="shared" si="9"/>
        <v>4</v>
      </c>
      <c r="P6">
        <f t="shared" si="10"/>
        <v>4</v>
      </c>
      <c r="Q6">
        <f t="shared" si="11"/>
        <v>3</v>
      </c>
    </row>
    <row r="7" spans="1:20" x14ac:dyDescent="0.25">
      <c r="A7">
        <v>1102</v>
      </c>
      <c r="B7" t="s">
        <v>32</v>
      </c>
      <c r="C7">
        <f t="shared" si="0"/>
        <v>19</v>
      </c>
      <c r="D7">
        <f t="shared" si="1"/>
        <v>14</v>
      </c>
      <c r="E7">
        <f t="shared" si="12"/>
        <v>5</v>
      </c>
      <c r="G7" s="6">
        <f t="shared" si="13"/>
        <v>16.5</v>
      </c>
      <c r="H7">
        <f t="shared" si="2"/>
        <v>4</v>
      </c>
      <c r="I7">
        <f t="shared" si="3"/>
        <v>4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3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1132</v>
      </c>
      <c r="B8" t="s">
        <v>33</v>
      </c>
      <c r="C8">
        <f t="shared" si="0"/>
        <v>15</v>
      </c>
      <c r="D8">
        <f t="shared" si="1"/>
        <v>9</v>
      </c>
      <c r="E8">
        <f t="shared" si="12"/>
        <v>6</v>
      </c>
      <c r="G8" s="6">
        <f t="shared" si="13"/>
        <v>12</v>
      </c>
      <c r="H8">
        <f t="shared" si="2"/>
        <v>2</v>
      </c>
      <c r="I8">
        <f t="shared" si="3"/>
        <v>2</v>
      </c>
      <c r="J8">
        <f t="shared" si="4"/>
        <v>3</v>
      </c>
      <c r="K8">
        <f t="shared" si="5"/>
        <v>3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3</v>
      </c>
      <c r="P8">
        <f t="shared" si="10"/>
        <v>3</v>
      </c>
      <c r="Q8">
        <f t="shared" si="11"/>
        <v>1</v>
      </c>
    </row>
    <row r="9" spans="1:20" x14ac:dyDescent="0.25">
      <c r="A9">
        <v>1121</v>
      </c>
      <c r="B9" t="s">
        <v>34</v>
      </c>
      <c r="C9">
        <f t="shared" si="0"/>
        <v>17</v>
      </c>
      <c r="D9">
        <f t="shared" si="1"/>
        <v>15</v>
      </c>
      <c r="E9">
        <f t="shared" si="12"/>
        <v>2</v>
      </c>
      <c r="G9" s="6">
        <f t="shared" si="13"/>
        <v>16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3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2</v>
      </c>
    </row>
    <row r="10" spans="1:20" x14ac:dyDescent="0.25">
      <c r="A10">
        <v>1091</v>
      </c>
      <c r="B10" t="s">
        <v>35</v>
      </c>
      <c r="C10">
        <f t="shared" si="0"/>
        <v>18</v>
      </c>
      <c r="D10">
        <f t="shared" si="1"/>
        <v>16</v>
      </c>
      <c r="E10">
        <f t="shared" si="12"/>
        <v>2</v>
      </c>
      <c r="G10" s="6">
        <f t="shared" si="13"/>
        <v>17</v>
      </c>
      <c r="H10">
        <f t="shared" si="2"/>
        <v>3</v>
      </c>
      <c r="I10">
        <f t="shared" si="3"/>
        <v>4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2</v>
      </c>
      <c r="O10">
        <f t="shared" si="9"/>
        <v>4</v>
      </c>
      <c r="P10">
        <f t="shared" si="10"/>
        <v>3</v>
      </c>
      <c r="Q10">
        <f t="shared" si="11"/>
        <v>3</v>
      </c>
    </row>
    <row r="11" spans="1:20" x14ac:dyDescent="0.25">
      <c r="A11">
        <v>1102</v>
      </c>
      <c r="B11" t="s">
        <v>36</v>
      </c>
      <c r="C11">
        <f t="shared" si="0"/>
        <v>16</v>
      </c>
      <c r="D11">
        <f t="shared" si="1"/>
        <v>16</v>
      </c>
      <c r="E11">
        <f t="shared" si="12"/>
        <v>0</v>
      </c>
      <c r="G11" s="6">
        <f t="shared" si="13"/>
        <v>16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2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1081</v>
      </c>
      <c r="B12" t="s">
        <v>37</v>
      </c>
      <c r="C12">
        <f t="shared" si="0"/>
        <v>16</v>
      </c>
      <c r="D12">
        <f t="shared" si="1"/>
        <v>11</v>
      </c>
      <c r="E12">
        <f t="shared" si="12"/>
        <v>5</v>
      </c>
      <c r="G12" s="6">
        <f t="shared" si="13"/>
        <v>13.5</v>
      </c>
      <c r="H12">
        <f t="shared" si="2"/>
        <v>3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3</v>
      </c>
      <c r="P12">
        <f t="shared" si="10"/>
        <v>3</v>
      </c>
      <c r="Q12">
        <f t="shared" si="11"/>
        <v>2</v>
      </c>
    </row>
    <row r="13" spans="1:20" x14ac:dyDescent="0.25">
      <c r="A13">
        <v>1072</v>
      </c>
      <c r="B13" t="s">
        <v>38</v>
      </c>
      <c r="C13">
        <f t="shared" si="0"/>
        <v>17</v>
      </c>
      <c r="D13">
        <f t="shared" si="1"/>
        <v>17</v>
      </c>
      <c r="E13">
        <f t="shared" si="12"/>
        <v>0</v>
      </c>
      <c r="G13" s="6">
        <f t="shared" si="13"/>
        <v>17</v>
      </c>
      <c r="H13">
        <f t="shared" si="2"/>
        <v>3</v>
      </c>
      <c r="I13">
        <f t="shared" si="3"/>
        <v>4</v>
      </c>
      <c r="J13">
        <f t="shared" si="4"/>
        <v>4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4</v>
      </c>
      <c r="P13">
        <f t="shared" si="10"/>
        <v>4</v>
      </c>
      <c r="Q13">
        <f t="shared" si="11"/>
        <v>4</v>
      </c>
    </row>
    <row r="14" spans="1:20" x14ac:dyDescent="0.25">
      <c r="A14">
        <v>1071</v>
      </c>
      <c r="B14" t="s">
        <v>39</v>
      </c>
      <c r="C14">
        <f t="shared" si="0"/>
        <v>21</v>
      </c>
      <c r="D14">
        <f t="shared" si="1"/>
        <v>20</v>
      </c>
      <c r="E14">
        <f t="shared" si="12"/>
        <v>1</v>
      </c>
      <c r="G14" s="6">
        <f t="shared" si="13"/>
        <v>20.5</v>
      </c>
      <c r="H14">
        <f t="shared" si="2"/>
        <v>5</v>
      </c>
      <c r="I14">
        <f t="shared" si="3"/>
        <v>4</v>
      </c>
      <c r="J14">
        <f t="shared" si="4"/>
        <v>4</v>
      </c>
      <c r="K14">
        <f t="shared" si="5"/>
        <v>4</v>
      </c>
      <c r="L14">
        <f t="shared" si="6"/>
        <v>4</v>
      </c>
      <c r="M14">
        <f t="shared" si="7"/>
        <v>4</v>
      </c>
      <c r="N14">
        <f t="shared" si="8"/>
        <v>4</v>
      </c>
      <c r="O14">
        <f t="shared" si="9"/>
        <v>4</v>
      </c>
      <c r="P14">
        <f t="shared" si="10"/>
        <v>4</v>
      </c>
      <c r="Q14">
        <f t="shared" si="11"/>
        <v>4</v>
      </c>
    </row>
    <row r="15" spans="1:20" x14ac:dyDescent="0.25">
      <c r="A15">
        <v>1122</v>
      </c>
      <c r="B15" t="s">
        <v>40</v>
      </c>
      <c r="C15">
        <f t="shared" si="0"/>
        <v>17</v>
      </c>
      <c r="D15">
        <f t="shared" si="1"/>
        <v>18</v>
      </c>
      <c r="E15">
        <f t="shared" si="12"/>
        <v>1</v>
      </c>
      <c r="G15" s="6">
        <f t="shared" si="13"/>
        <v>17.5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4</v>
      </c>
      <c r="P15">
        <f t="shared" si="10"/>
        <v>4</v>
      </c>
      <c r="Q15">
        <f t="shared" si="11"/>
        <v>3</v>
      </c>
    </row>
    <row r="16" spans="1:20" x14ac:dyDescent="0.25">
      <c r="A16">
        <v>1092</v>
      </c>
      <c r="B16" t="s">
        <v>41</v>
      </c>
      <c r="C16">
        <f t="shared" si="0"/>
        <v>16</v>
      </c>
      <c r="D16">
        <f t="shared" si="1"/>
        <v>15</v>
      </c>
      <c r="E16">
        <f t="shared" si="12"/>
        <v>1</v>
      </c>
      <c r="G16" s="6">
        <f t="shared" si="13"/>
        <v>15.5</v>
      </c>
      <c r="H16">
        <f t="shared" si="2"/>
        <v>3</v>
      </c>
      <c r="I16">
        <f t="shared" si="3"/>
        <v>3</v>
      </c>
      <c r="J16">
        <f t="shared" si="4"/>
        <v>4</v>
      </c>
      <c r="K16">
        <f t="shared" si="5"/>
        <v>3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4</v>
      </c>
      <c r="P16">
        <f t="shared" si="10"/>
        <v>4</v>
      </c>
      <c r="Q16">
        <f t="shared" si="11"/>
        <v>2</v>
      </c>
    </row>
    <row r="17" spans="1:17" x14ac:dyDescent="0.25">
      <c r="A17">
        <v>1082</v>
      </c>
      <c r="B17" t="s">
        <v>42</v>
      </c>
      <c r="C17">
        <f t="shared" si="0"/>
        <v>16</v>
      </c>
      <c r="D17">
        <f t="shared" si="1"/>
        <v>14</v>
      </c>
      <c r="E17">
        <f t="shared" si="12"/>
        <v>2</v>
      </c>
      <c r="G17" s="6">
        <f t="shared" si="13"/>
        <v>15</v>
      </c>
      <c r="H17">
        <f t="shared" si="2"/>
        <v>3</v>
      </c>
      <c r="I17">
        <f t="shared" si="3"/>
        <v>4</v>
      </c>
      <c r="J17">
        <f t="shared" si="4"/>
        <v>3</v>
      </c>
      <c r="K17">
        <f t="shared" si="5"/>
        <v>3</v>
      </c>
      <c r="L17">
        <f t="shared" si="6"/>
        <v>3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1082</v>
      </c>
      <c r="B18" t="s">
        <v>43</v>
      </c>
      <c r="C18">
        <f t="shared" si="0"/>
        <v>16</v>
      </c>
      <c r="D18">
        <f t="shared" si="1"/>
        <v>16</v>
      </c>
      <c r="E18">
        <f t="shared" si="12"/>
        <v>0</v>
      </c>
      <c r="G18" s="6">
        <f t="shared" si="13"/>
        <v>16</v>
      </c>
      <c r="H18">
        <f t="shared" si="2"/>
        <v>3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4</v>
      </c>
      <c r="P18">
        <f t="shared" si="10"/>
        <v>4</v>
      </c>
      <c r="Q18">
        <f t="shared" si="11"/>
        <v>3</v>
      </c>
    </row>
    <row r="19" spans="1:17" x14ac:dyDescent="0.25">
      <c r="A19">
        <v>1082</v>
      </c>
      <c r="B19" t="s">
        <v>44</v>
      </c>
      <c r="C19">
        <f t="shared" si="0"/>
        <v>18</v>
      </c>
      <c r="D19">
        <f t="shared" si="1"/>
        <v>14</v>
      </c>
      <c r="E19">
        <f t="shared" si="12"/>
        <v>4</v>
      </c>
      <c r="G19" s="6">
        <f t="shared" si="13"/>
        <v>16</v>
      </c>
      <c r="H19">
        <f t="shared" si="2"/>
        <v>4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1091</v>
      </c>
      <c r="B20" t="s">
        <v>45</v>
      </c>
      <c r="C20">
        <f t="shared" si="0"/>
        <v>18</v>
      </c>
      <c r="D20">
        <f t="shared" si="1"/>
        <v>14</v>
      </c>
      <c r="E20">
        <f t="shared" si="12"/>
        <v>4</v>
      </c>
      <c r="G20" s="6">
        <f t="shared" si="13"/>
        <v>16</v>
      </c>
      <c r="H20">
        <f t="shared" si="2"/>
        <v>4</v>
      </c>
      <c r="I20">
        <f t="shared" si="3"/>
        <v>4</v>
      </c>
      <c r="J20">
        <f t="shared" si="4"/>
        <v>3</v>
      </c>
      <c r="K20">
        <f t="shared" si="5"/>
        <v>3</v>
      </c>
      <c r="L20">
        <f t="shared" si="6"/>
        <v>4</v>
      </c>
      <c r="M20">
        <f t="shared" si="7"/>
        <v>3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1101</v>
      </c>
      <c r="B21" t="s">
        <v>46</v>
      </c>
      <c r="C21">
        <f t="shared" si="0"/>
        <v>18</v>
      </c>
      <c r="D21">
        <f t="shared" si="1"/>
        <v>15</v>
      </c>
      <c r="E21">
        <f t="shared" si="12"/>
        <v>3</v>
      </c>
      <c r="G21" s="6">
        <f t="shared" si="13"/>
        <v>16.5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4</v>
      </c>
      <c r="M21">
        <f t="shared" si="7"/>
        <v>3</v>
      </c>
      <c r="N21">
        <f t="shared" si="8"/>
        <v>2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1072</v>
      </c>
      <c r="B22" t="s">
        <v>47</v>
      </c>
      <c r="C22">
        <f t="shared" si="0"/>
        <v>16</v>
      </c>
      <c r="D22">
        <f t="shared" si="1"/>
        <v>13</v>
      </c>
      <c r="E22">
        <f t="shared" si="12"/>
        <v>3</v>
      </c>
      <c r="G22" s="6">
        <f t="shared" si="13"/>
        <v>14.5</v>
      </c>
      <c r="H22">
        <f t="shared" si="2"/>
        <v>3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3</v>
      </c>
      <c r="M22">
        <f t="shared" si="7"/>
        <v>2</v>
      </c>
      <c r="N22">
        <f t="shared" si="8"/>
        <v>3</v>
      </c>
      <c r="O22">
        <f t="shared" si="9"/>
        <v>3</v>
      </c>
      <c r="P22">
        <f t="shared" si="10"/>
        <v>4</v>
      </c>
      <c r="Q22">
        <f t="shared" si="11"/>
        <v>2</v>
      </c>
    </row>
    <row r="23" spans="1:17" x14ac:dyDescent="0.25">
      <c r="A23">
        <v>1132</v>
      </c>
      <c r="B23" t="s">
        <v>48</v>
      </c>
      <c r="C23">
        <f t="shared" si="0"/>
        <v>15</v>
      </c>
      <c r="D23">
        <f t="shared" si="1"/>
        <v>15</v>
      </c>
      <c r="E23">
        <f t="shared" si="12"/>
        <v>0</v>
      </c>
      <c r="G23" s="6">
        <f t="shared" si="13"/>
        <v>15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3</v>
      </c>
      <c r="N23">
        <f t="shared" si="8"/>
        <v>3</v>
      </c>
      <c r="O23">
        <f t="shared" si="9"/>
        <v>4</v>
      </c>
      <c r="P23">
        <f t="shared" si="10"/>
        <v>3</v>
      </c>
      <c r="Q23">
        <f t="shared" si="11"/>
        <v>3</v>
      </c>
    </row>
    <row r="24" spans="1:17" x14ac:dyDescent="0.25">
      <c r="A24">
        <v>1091</v>
      </c>
      <c r="B24" t="s">
        <v>49</v>
      </c>
      <c r="C24">
        <f t="shared" si="0"/>
        <v>18</v>
      </c>
      <c r="D24">
        <f t="shared" si="1"/>
        <v>18</v>
      </c>
      <c r="E24">
        <f t="shared" si="12"/>
        <v>0</v>
      </c>
      <c r="G24" s="6">
        <f t="shared" si="13"/>
        <v>18</v>
      </c>
      <c r="H24">
        <f t="shared" si="2"/>
        <v>4</v>
      </c>
      <c r="I24">
        <f t="shared" si="3"/>
        <v>4</v>
      </c>
      <c r="J24">
        <f t="shared" si="4"/>
        <v>4</v>
      </c>
      <c r="K24">
        <f t="shared" si="5"/>
        <v>4</v>
      </c>
      <c r="L24">
        <f t="shared" si="6"/>
        <v>4</v>
      </c>
      <c r="M24">
        <f t="shared" si="7"/>
        <v>4</v>
      </c>
      <c r="N24">
        <f t="shared" si="8"/>
        <v>4</v>
      </c>
      <c r="O24">
        <f t="shared" si="9"/>
        <v>4</v>
      </c>
      <c r="P24">
        <f t="shared" si="10"/>
        <v>3</v>
      </c>
      <c r="Q24">
        <f t="shared" si="11"/>
        <v>4</v>
      </c>
    </row>
    <row r="25" spans="1:17" x14ac:dyDescent="0.25">
      <c r="A25">
        <v>1071</v>
      </c>
      <c r="B25" t="s">
        <v>50</v>
      </c>
      <c r="C25">
        <f t="shared" si="0"/>
        <v>17</v>
      </c>
      <c r="D25">
        <f t="shared" si="1"/>
        <v>17</v>
      </c>
      <c r="E25">
        <f t="shared" si="12"/>
        <v>0</v>
      </c>
      <c r="G25" s="6">
        <f t="shared" si="13"/>
        <v>17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4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1112</v>
      </c>
      <c r="B26" t="s">
        <v>51</v>
      </c>
      <c r="C26">
        <f t="shared" si="0"/>
        <v>19</v>
      </c>
      <c r="D26">
        <f t="shared" si="1"/>
        <v>18</v>
      </c>
      <c r="E26">
        <f t="shared" si="12"/>
        <v>1</v>
      </c>
      <c r="G26" s="6">
        <f t="shared" si="13"/>
        <v>18.5</v>
      </c>
      <c r="H26">
        <f t="shared" si="2"/>
        <v>3</v>
      </c>
      <c r="I26">
        <f t="shared" si="3"/>
        <v>4</v>
      </c>
      <c r="J26">
        <f t="shared" si="4"/>
        <v>4</v>
      </c>
      <c r="K26">
        <f t="shared" si="5"/>
        <v>4</v>
      </c>
      <c r="L26">
        <f t="shared" si="6"/>
        <v>3</v>
      </c>
      <c r="M26">
        <f t="shared" si="7"/>
        <v>4</v>
      </c>
      <c r="N26">
        <f t="shared" si="8"/>
        <v>4</v>
      </c>
      <c r="O26">
        <f t="shared" si="9"/>
        <v>4</v>
      </c>
      <c r="P26">
        <f t="shared" si="10"/>
        <v>4</v>
      </c>
      <c r="Q26">
        <f t="shared" si="11"/>
        <v>3</v>
      </c>
    </row>
    <row r="27" spans="1:17" x14ac:dyDescent="0.25">
      <c r="A27">
        <v>1072</v>
      </c>
      <c r="B27" t="s">
        <v>52</v>
      </c>
      <c r="C27">
        <f t="shared" si="0"/>
        <v>17</v>
      </c>
      <c r="D27">
        <f t="shared" si="1"/>
        <v>13</v>
      </c>
      <c r="E27">
        <f t="shared" ref="E27:E31" si="14">ABS(C27-D27)</f>
        <v>4</v>
      </c>
      <c r="G27" s="6">
        <f t="shared" ref="G27:G31" si="15">IF(F27&gt;0,((C27+D27)*0.5+F27*2)/3,(C27+D27)/2)</f>
        <v>15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1131</v>
      </c>
      <c r="B28" t="s">
        <v>53</v>
      </c>
      <c r="C28">
        <f t="shared" si="0"/>
        <v>18</v>
      </c>
      <c r="D28">
        <f t="shared" si="1"/>
        <v>13</v>
      </c>
      <c r="E28">
        <f t="shared" si="14"/>
        <v>5</v>
      </c>
      <c r="G28" s="6">
        <f t="shared" si="15"/>
        <v>15.5</v>
      </c>
      <c r="H28">
        <f t="shared" si="2"/>
        <v>4</v>
      </c>
      <c r="I28">
        <f t="shared" si="3"/>
        <v>4</v>
      </c>
      <c r="J28">
        <f t="shared" si="4"/>
        <v>3</v>
      </c>
      <c r="K28">
        <f t="shared" si="5"/>
        <v>3</v>
      </c>
      <c r="L28">
        <f t="shared" si="6"/>
        <v>4</v>
      </c>
      <c r="M28">
        <f t="shared" si="7"/>
        <v>3</v>
      </c>
      <c r="N28">
        <f t="shared" si="8"/>
        <v>3</v>
      </c>
      <c r="O28">
        <f t="shared" si="9"/>
        <v>2</v>
      </c>
      <c r="P28">
        <f t="shared" si="10"/>
        <v>3</v>
      </c>
      <c r="Q28">
        <f t="shared" si="11"/>
        <v>3</v>
      </c>
    </row>
    <row r="29" spans="1:17" x14ac:dyDescent="0.25">
      <c r="A29">
        <v>1101</v>
      </c>
      <c r="B29" t="s">
        <v>54</v>
      </c>
      <c r="C29">
        <f t="shared" si="0"/>
        <v>19</v>
      </c>
      <c r="D29">
        <f t="shared" si="1"/>
        <v>19</v>
      </c>
      <c r="E29">
        <f t="shared" si="14"/>
        <v>0</v>
      </c>
      <c r="G29" s="6">
        <f t="shared" si="15"/>
        <v>19</v>
      </c>
      <c r="H29">
        <f t="shared" si="2"/>
        <v>4</v>
      </c>
      <c r="I29">
        <f t="shared" si="3"/>
        <v>4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4</v>
      </c>
      <c r="N29">
        <f t="shared" si="8"/>
        <v>4</v>
      </c>
      <c r="O29">
        <f t="shared" si="9"/>
        <v>4</v>
      </c>
      <c r="P29">
        <f t="shared" si="10"/>
        <v>4</v>
      </c>
      <c r="Q29">
        <f t="shared" si="11"/>
        <v>4</v>
      </c>
    </row>
    <row r="30" spans="1:17" x14ac:dyDescent="0.25">
      <c r="A30">
        <v>1081</v>
      </c>
      <c r="B30" t="s">
        <v>55</v>
      </c>
      <c r="C30">
        <f t="shared" si="0"/>
        <v>19</v>
      </c>
      <c r="D30">
        <f t="shared" si="1"/>
        <v>20</v>
      </c>
      <c r="E30">
        <f t="shared" si="14"/>
        <v>1</v>
      </c>
      <c r="G30" s="6">
        <f t="shared" si="15"/>
        <v>19.5</v>
      </c>
      <c r="H30">
        <f t="shared" si="2"/>
        <v>4</v>
      </c>
      <c r="I30">
        <f t="shared" si="3"/>
        <v>4</v>
      </c>
      <c r="J30">
        <f t="shared" si="4"/>
        <v>3</v>
      </c>
      <c r="K30">
        <f t="shared" si="5"/>
        <v>3</v>
      </c>
      <c r="L30">
        <f t="shared" si="6"/>
        <v>3</v>
      </c>
      <c r="M30">
        <f t="shared" si="7"/>
        <v>5</v>
      </c>
      <c r="N30">
        <f t="shared" si="8"/>
        <v>4</v>
      </c>
      <c r="O30">
        <f t="shared" si="9"/>
        <v>4</v>
      </c>
      <c r="P30">
        <f t="shared" si="10"/>
        <v>4</v>
      </c>
      <c r="Q30">
        <f t="shared" si="11"/>
        <v>4</v>
      </c>
    </row>
    <row r="31" spans="1:17" x14ac:dyDescent="0.25">
      <c r="A31">
        <v>1131</v>
      </c>
      <c r="B31" t="s">
        <v>56</v>
      </c>
      <c r="C31">
        <f t="shared" si="0"/>
        <v>16</v>
      </c>
      <c r="D31">
        <f t="shared" si="1"/>
        <v>18</v>
      </c>
      <c r="E31">
        <f t="shared" si="14"/>
        <v>2</v>
      </c>
      <c r="G31" s="6">
        <f t="shared" si="15"/>
        <v>17</v>
      </c>
      <c r="H31">
        <f t="shared" si="2"/>
        <v>4</v>
      </c>
      <c r="I31">
        <f t="shared" si="3"/>
        <v>3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4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4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1"/>
  <sheetViews>
    <sheetView zoomScale="85" zoomScaleNormal="85" workbookViewId="0">
      <pane ySplit="1" topLeftCell="A2" activePane="bottomLeft" state="frozen"/>
      <selection pane="bottomLeft" activeCell="A2" sqref="A2:A31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43</v>
      </c>
      <c r="C2" s="10">
        <v>21</v>
      </c>
      <c r="D2" s="10">
        <v>5</v>
      </c>
      <c r="E2" s="10">
        <v>4</v>
      </c>
      <c r="F2" s="10">
        <v>4</v>
      </c>
      <c r="G2" s="10">
        <v>4</v>
      </c>
      <c r="H2" s="10">
        <v>5</v>
      </c>
    </row>
    <row r="3" spans="1:8" x14ac:dyDescent="0.25">
      <c r="A3" s="10" t="s">
        <v>28</v>
      </c>
      <c r="B3">
        <v>39</v>
      </c>
      <c r="C3" s="10">
        <v>20</v>
      </c>
      <c r="D3" s="10">
        <v>4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38</v>
      </c>
      <c r="C5" s="10">
        <v>19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32</v>
      </c>
      <c r="C6" s="10">
        <v>16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36</v>
      </c>
      <c r="C7" s="10">
        <v>19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27</v>
      </c>
      <c r="C8" s="10">
        <v>15</v>
      </c>
      <c r="D8" s="10">
        <v>2</v>
      </c>
      <c r="E8" s="10">
        <v>2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33</v>
      </c>
      <c r="C9" s="10">
        <v>17</v>
      </c>
      <c r="D9" s="10">
        <v>3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18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31</v>
      </c>
      <c r="C11" s="10">
        <v>16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32</v>
      </c>
      <c r="C12" s="10">
        <v>16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35</v>
      </c>
      <c r="C13" s="10">
        <v>17</v>
      </c>
      <c r="D13" s="10">
        <v>3</v>
      </c>
      <c r="E13" s="10">
        <v>4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42</v>
      </c>
      <c r="C14" s="10">
        <v>21</v>
      </c>
      <c r="D14" s="10">
        <v>5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33</v>
      </c>
      <c r="C15" s="10">
        <v>17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3</v>
      </c>
      <c r="F16" s="10">
        <v>4</v>
      </c>
      <c r="G16" s="10">
        <v>3</v>
      </c>
      <c r="H16" s="10">
        <v>3</v>
      </c>
    </row>
    <row r="17" spans="1:8" x14ac:dyDescent="0.25">
      <c r="A17" s="10" t="s">
        <v>42</v>
      </c>
      <c r="B17">
        <v>32</v>
      </c>
      <c r="C17" s="10">
        <v>16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32</v>
      </c>
      <c r="C18" s="10">
        <v>16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36</v>
      </c>
      <c r="C19" s="10">
        <v>18</v>
      </c>
      <c r="D19" s="10">
        <v>4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36</v>
      </c>
      <c r="C20" s="10">
        <v>18</v>
      </c>
      <c r="D20" s="10">
        <v>4</v>
      </c>
      <c r="E20" s="10">
        <v>4</v>
      </c>
      <c r="F20" s="10">
        <v>3</v>
      </c>
      <c r="G20" s="10">
        <v>3</v>
      </c>
      <c r="H20" s="10">
        <v>4</v>
      </c>
    </row>
    <row r="21" spans="1:8" x14ac:dyDescent="0.25">
      <c r="A21" s="10" t="s">
        <v>46</v>
      </c>
      <c r="B21">
        <v>37</v>
      </c>
      <c r="C21" s="10">
        <v>18</v>
      </c>
      <c r="D21" s="10">
        <v>4</v>
      </c>
      <c r="E21" s="10">
        <v>4</v>
      </c>
      <c r="F21" s="10">
        <v>3</v>
      </c>
      <c r="G21" s="10">
        <v>4</v>
      </c>
      <c r="H21" s="10">
        <v>4</v>
      </c>
    </row>
    <row r="22" spans="1:8" x14ac:dyDescent="0.25">
      <c r="A22" s="10" t="s">
        <v>47</v>
      </c>
      <c r="B22">
        <v>33</v>
      </c>
      <c r="C22" s="10">
        <v>16</v>
      </c>
      <c r="D22" s="10">
        <v>3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3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38</v>
      </c>
      <c r="C24" s="10">
        <v>18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36</v>
      </c>
      <c r="C25" s="10">
        <v>17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37</v>
      </c>
      <c r="C26" s="10">
        <v>19</v>
      </c>
      <c r="D26" s="10">
        <v>3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32</v>
      </c>
      <c r="C27" s="10">
        <v>17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36</v>
      </c>
      <c r="C28" s="10">
        <v>18</v>
      </c>
      <c r="D28" s="10">
        <v>4</v>
      </c>
      <c r="E28" s="10">
        <v>4</v>
      </c>
      <c r="F28" s="10">
        <v>3</v>
      </c>
      <c r="G28" s="10">
        <v>3</v>
      </c>
      <c r="H28" s="10">
        <v>4</v>
      </c>
    </row>
    <row r="29" spans="1:8" x14ac:dyDescent="0.25">
      <c r="A29" s="10" t="s">
        <v>54</v>
      </c>
      <c r="B29">
        <v>37</v>
      </c>
      <c r="C29" s="10">
        <v>19</v>
      </c>
      <c r="D29" s="10">
        <v>4</v>
      </c>
      <c r="E29" s="10">
        <v>4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36</v>
      </c>
      <c r="C30" s="10">
        <v>19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33</v>
      </c>
      <c r="C31" s="10">
        <v>16</v>
      </c>
      <c r="D31" s="10">
        <v>4</v>
      </c>
      <c r="E31" s="10">
        <v>3</v>
      </c>
      <c r="F31" s="10">
        <v>3</v>
      </c>
      <c r="G31" s="10">
        <v>4</v>
      </c>
      <c r="H31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1"/>
  <sheetViews>
    <sheetView zoomScale="85" zoomScaleNormal="85" workbookViewId="0">
      <pane ySplit="1" topLeftCell="A2" activePane="bottomLeft" state="frozen"/>
      <selection pane="bottomLeft" activeCell="A2" sqref="A2:H31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14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31</v>
      </c>
      <c r="C3" s="10">
        <v>15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3</v>
      </c>
      <c r="F4" s="10">
        <v>4</v>
      </c>
      <c r="G4" s="10">
        <v>4</v>
      </c>
      <c r="H4" s="10">
        <v>2</v>
      </c>
    </row>
    <row r="5" spans="1:8" x14ac:dyDescent="0.25">
      <c r="A5" s="10" t="s">
        <v>30</v>
      </c>
      <c r="B5">
        <v>32</v>
      </c>
      <c r="C5" s="10">
        <v>16</v>
      </c>
      <c r="D5" s="10">
        <v>4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38</v>
      </c>
      <c r="C6" s="10">
        <v>19</v>
      </c>
      <c r="D6" s="10">
        <v>4</v>
      </c>
      <c r="E6" s="10">
        <v>4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20</v>
      </c>
      <c r="C8" s="10">
        <v>9</v>
      </c>
      <c r="D8" s="10">
        <v>2</v>
      </c>
      <c r="E8" s="10">
        <v>2</v>
      </c>
      <c r="F8" s="10">
        <v>3</v>
      </c>
      <c r="G8" s="10">
        <v>3</v>
      </c>
      <c r="H8" s="10">
        <v>1</v>
      </c>
    </row>
    <row r="9" spans="1:8" x14ac:dyDescent="0.25">
      <c r="A9" s="10" t="s">
        <v>34</v>
      </c>
      <c r="B9">
        <v>29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31</v>
      </c>
      <c r="C10" s="10">
        <v>16</v>
      </c>
      <c r="D10" s="10">
        <v>3</v>
      </c>
      <c r="E10" s="10">
        <v>2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16</v>
      </c>
      <c r="D11" s="10">
        <v>3</v>
      </c>
      <c r="E11" s="10">
        <v>2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23</v>
      </c>
      <c r="C12" s="10">
        <v>11</v>
      </c>
      <c r="D12" s="10">
        <v>2</v>
      </c>
      <c r="E12" s="10">
        <v>2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35</v>
      </c>
      <c r="C13" s="10">
        <v>17</v>
      </c>
      <c r="D13" s="10">
        <v>3</v>
      </c>
      <c r="E13" s="10">
        <v>3</v>
      </c>
      <c r="F13" s="10">
        <v>4</v>
      </c>
      <c r="G13" s="10">
        <v>4</v>
      </c>
      <c r="H13" s="10">
        <v>4</v>
      </c>
    </row>
    <row r="14" spans="1:8" x14ac:dyDescent="0.25">
      <c r="A14" s="10" t="s">
        <v>39</v>
      </c>
      <c r="B14">
        <v>40</v>
      </c>
      <c r="C14" s="10">
        <v>20</v>
      </c>
      <c r="D14" s="10">
        <v>4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37</v>
      </c>
      <c r="C15" s="10">
        <v>18</v>
      </c>
      <c r="D15" s="10">
        <v>4</v>
      </c>
      <c r="E15" s="10">
        <v>4</v>
      </c>
      <c r="F15" s="10">
        <v>4</v>
      </c>
      <c r="G15" s="10">
        <v>4</v>
      </c>
      <c r="H15" s="10">
        <v>3</v>
      </c>
    </row>
    <row r="16" spans="1:8" x14ac:dyDescent="0.25">
      <c r="A16" s="10" t="s">
        <v>41</v>
      </c>
      <c r="B16">
        <v>31</v>
      </c>
      <c r="C16" s="10">
        <v>15</v>
      </c>
      <c r="D16" s="10">
        <v>3</v>
      </c>
      <c r="E16" s="10">
        <v>3</v>
      </c>
      <c r="F16" s="10">
        <v>4</v>
      </c>
      <c r="G16" s="10">
        <v>4</v>
      </c>
      <c r="H16" s="10">
        <v>2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33</v>
      </c>
      <c r="C18" s="10">
        <v>16</v>
      </c>
      <c r="D18" s="10">
        <v>3</v>
      </c>
      <c r="E18" s="10">
        <v>3</v>
      </c>
      <c r="F18" s="10">
        <v>4</v>
      </c>
      <c r="G18" s="10">
        <v>4</v>
      </c>
      <c r="H18" s="10">
        <v>3</v>
      </c>
    </row>
    <row r="19" spans="1:8" x14ac:dyDescent="0.25">
      <c r="A19" s="10" t="s">
        <v>44</v>
      </c>
      <c r="B19">
        <v>29</v>
      </c>
      <c r="C19" s="10">
        <v>14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29</v>
      </c>
      <c r="C21" s="10">
        <v>15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27</v>
      </c>
      <c r="C22" s="10">
        <v>13</v>
      </c>
      <c r="D22" s="10">
        <v>2</v>
      </c>
      <c r="E22" s="10">
        <v>3</v>
      </c>
      <c r="F22" s="10">
        <v>3</v>
      </c>
      <c r="G22" s="10">
        <v>4</v>
      </c>
      <c r="H22" s="10">
        <v>2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3</v>
      </c>
      <c r="F23" s="10">
        <v>4</v>
      </c>
      <c r="G23" s="10">
        <v>3</v>
      </c>
      <c r="H23" s="10">
        <v>3</v>
      </c>
    </row>
    <row r="24" spans="1:8" x14ac:dyDescent="0.25">
      <c r="A24" s="10" t="s">
        <v>49</v>
      </c>
      <c r="B24">
        <v>37</v>
      </c>
      <c r="C24" s="10">
        <v>18</v>
      </c>
      <c r="D24" s="10">
        <v>4</v>
      </c>
      <c r="E24" s="10">
        <v>4</v>
      </c>
      <c r="F24" s="10">
        <v>4</v>
      </c>
      <c r="G24" s="10">
        <v>3</v>
      </c>
      <c r="H24" s="10">
        <v>4</v>
      </c>
    </row>
    <row r="25" spans="1:8" x14ac:dyDescent="0.25">
      <c r="A25" s="10" t="s">
        <v>50</v>
      </c>
      <c r="B25">
        <v>33</v>
      </c>
      <c r="C25" s="10">
        <v>17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37</v>
      </c>
      <c r="C26" s="10">
        <v>18</v>
      </c>
      <c r="D26" s="10">
        <v>4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28</v>
      </c>
      <c r="C27" s="10">
        <v>13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27</v>
      </c>
      <c r="C28" s="10">
        <v>13</v>
      </c>
      <c r="D28" s="10">
        <v>3</v>
      </c>
      <c r="E28" s="10">
        <v>3</v>
      </c>
      <c r="F28" s="10">
        <v>2</v>
      </c>
      <c r="G28" s="10">
        <v>3</v>
      </c>
      <c r="H28" s="10">
        <v>3</v>
      </c>
    </row>
    <row r="29" spans="1:8" x14ac:dyDescent="0.25">
      <c r="A29" s="10" t="s">
        <v>54</v>
      </c>
      <c r="B29">
        <v>39</v>
      </c>
      <c r="C29" s="10">
        <v>19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41</v>
      </c>
      <c r="C30" s="10">
        <v>20</v>
      </c>
      <c r="D30" s="10">
        <v>5</v>
      </c>
      <c r="E30" s="10">
        <v>4</v>
      </c>
      <c r="F30" s="10">
        <v>4</v>
      </c>
      <c r="G30" s="10">
        <v>4</v>
      </c>
      <c r="H30" s="10">
        <v>4</v>
      </c>
    </row>
    <row r="31" spans="1:8" x14ac:dyDescent="0.25">
      <c r="A31" s="10" t="s">
        <v>56</v>
      </c>
      <c r="B31">
        <v>36</v>
      </c>
      <c r="C31" s="10">
        <v>18</v>
      </c>
      <c r="D31" s="10">
        <v>4</v>
      </c>
      <c r="E31" s="10">
        <v>4</v>
      </c>
      <c r="F31" s="10">
        <v>3</v>
      </c>
      <c r="G31" s="10">
        <v>3</v>
      </c>
      <c r="H31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67C9-65A4-4BF7-A894-9CE22C07269C}">
  <dimension ref="A1:H31"/>
  <sheetViews>
    <sheetView workbookViewId="0">
      <selection activeCell="A2" sqref="A2:H31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43</v>
      </c>
      <c r="C2" s="10">
        <v>21</v>
      </c>
      <c r="D2" s="10">
        <v>5</v>
      </c>
      <c r="E2" s="10">
        <v>4</v>
      </c>
      <c r="F2" s="10">
        <v>4</v>
      </c>
      <c r="G2" s="10">
        <v>4</v>
      </c>
      <c r="H2" s="10">
        <v>5</v>
      </c>
    </row>
    <row r="3" spans="1:8" x14ac:dyDescent="0.25">
      <c r="A3" s="10" t="s">
        <v>28</v>
      </c>
      <c r="B3">
        <v>39</v>
      </c>
      <c r="C3" s="10">
        <v>20</v>
      </c>
      <c r="D3" s="10">
        <v>4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38</v>
      </c>
      <c r="C5" s="10">
        <v>19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32</v>
      </c>
      <c r="C6" s="10">
        <v>16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36</v>
      </c>
      <c r="C7" s="10">
        <v>19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27</v>
      </c>
      <c r="C8" s="10">
        <v>15</v>
      </c>
      <c r="D8" s="10">
        <v>2</v>
      </c>
      <c r="E8" s="10">
        <v>2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33</v>
      </c>
      <c r="C9" s="10">
        <v>17</v>
      </c>
      <c r="D9" s="10">
        <v>3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34</v>
      </c>
      <c r="C10" s="10">
        <v>18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31</v>
      </c>
      <c r="C11" s="10">
        <v>16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32</v>
      </c>
      <c r="C12" s="10">
        <v>16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35</v>
      </c>
      <c r="C13" s="10">
        <v>17</v>
      </c>
      <c r="D13" s="10">
        <v>3</v>
      </c>
      <c r="E13" s="10">
        <v>4</v>
      </c>
      <c r="F13" s="10">
        <v>4</v>
      </c>
      <c r="G13" s="10">
        <v>4</v>
      </c>
      <c r="H13" s="10">
        <v>3</v>
      </c>
    </row>
    <row r="14" spans="1:8" x14ac:dyDescent="0.25">
      <c r="A14" s="10" t="s">
        <v>39</v>
      </c>
      <c r="B14">
        <v>42</v>
      </c>
      <c r="C14" s="10">
        <v>21</v>
      </c>
      <c r="D14" s="10">
        <v>5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33</v>
      </c>
      <c r="C15" s="10">
        <v>17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32</v>
      </c>
      <c r="C16" s="10">
        <v>16</v>
      </c>
      <c r="D16" s="10">
        <v>3</v>
      </c>
      <c r="E16" s="10">
        <v>3</v>
      </c>
      <c r="F16" s="10">
        <v>4</v>
      </c>
      <c r="G16" s="10">
        <v>3</v>
      </c>
      <c r="H16" s="10">
        <v>3</v>
      </c>
    </row>
    <row r="17" spans="1:8" x14ac:dyDescent="0.25">
      <c r="A17" s="10" t="s">
        <v>42</v>
      </c>
      <c r="B17">
        <v>32</v>
      </c>
      <c r="C17" s="10">
        <v>16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32</v>
      </c>
      <c r="C18" s="10">
        <v>16</v>
      </c>
      <c r="D18" s="10">
        <v>3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36</v>
      </c>
      <c r="C19" s="10">
        <v>18</v>
      </c>
      <c r="D19" s="10">
        <v>4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36</v>
      </c>
      <c r="C20" s="10">
        <v>18</v>
      </c>
      <c r="D20" s="10">
        <v>4</v>
      </c>
      <c r="E20" s="10">
        <v>4</v>
      </c>
      <c r="F20" s="10">
        <v>3</v>
      </c>
      <c r="G20" s="10">
        <v>3</v>
      </c>
      <c r="H20" s="10">
        <v>4</v>
      </c>
    </row>
    <row r="21" spans="1:8" x14ac:dyDescent="0.25">
      <c r="A21" s="10" t="s">
        <v>46</v>
      </c>
      <c r="B21">
        <v>37</v>
      </c>
      <c r="C21" s="10">
        <v>18</v>
      </c>
      <c r="D21" s="10">
        <v>4</v>
      </c>
      <c r="E21" s="10">
        <v>4</v>
      </c>
      <c r="F21" s="10">
        <v>3</v>
      </c>
      <c r="G21" s="10">
        <v>4</v>
      </c>
      <c r="H21" s="10">
        <v>4</v>
      </c>
    </row>
    <row r="22" spans="1:8" x14ac:dyDescent="0.25">
      <c r="A22" s="10" t="s">
        <v>47</v>
      </c>
      <c r="B22">
        <v>33</v>
      </c>
      <c r="C22" s="10">
        <v>16</v>
      </c>
      <c r="D22" s="10">
        <v>3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3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38</v>
      </c>
      <c r="C24" s="10">
        <v>18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36</v>
      </c>
      <c r="C25" s="10">
        <v>17</v>
      </c>
      <c r="D25" s="10">
        <v>4</v>
      </c>
      <c r="E25" s="10">
        <v>4</v>
      </c>
      <c r="F25" s="10">
        <v>3</v>
      </c>
      <c r="G25" s="10">
        <v>4</v>
      </c>
      <c r="H25" s="10">
        <v>4</v>
      </c>
    </row>
    <row r="26" spans="1:8" x14ac:dyDescent="0.25">
      <c r="A26" s="10" t="s">
        <v>51</v>
      </c>
      <c r="B26">
        <v>37</v>
      </c>
      <c r="C26" s="10">
        <v>19</v>
      </c>
      <c r="D26" s="10">
        <v>3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32</v>
      </c>
      <c r="C27" s="10">
        <v>17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36</v>
      </c>
      <c r="C28" s="10">
        <v>18</v>
      </c>
      <c r="D28" s="10">
        <v>4</v>
      </c>
      <c r="E28" s="10">
        <v>4</v>
      </c>
      <c r="F28" s="10">
        <v>3</v>
      </c>
      <c r="G28" s="10">
        <v>3</v>
      </c>
      <c r="H28" s="10">
        <v>4</v>
      </c>
    </row>
    <row r="29" spans="1:8" x14ac:dyDescent="0.25">
      <c r="A29" s="10" t="s">
        <v>54</v>
      </c>
      <c r="B29">
        <v>37</v>
      </c>
      <c r="C29" s="10">
        <v>19</v>
      </c>
      <c r="D29" s="10">
        <v>4</v>
      </c>
      <c r="E29" s="10">
        <v>4</v>
      </c>
      <c r="F29" s="10">
        <v>3</v>
      </c>
      <c r="G29" s="10">
        <v>4</v>
      </c>
      <c r="H29" s="10">
        <v>3</v>
      </c>
    </row>
    <row r="30" spans="1:8" x14ac:dyDescent="0.25">
      <c r="A30" s="10" t="s">
        <v>55</v>
      </c>
      <c r="B30">
        <v>36</v>
      </c>
      <c r="C30" s="10">
        <v>19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33</v>
      </c>
      <c r="C31" s="10">
        <v>16</v>
      </c>
      <c r="D31" s="10">
        <v>4</v>
      </c>
      <c r="E31" s="10">
        <v>3</v>
      </c>
      <c r="F31" s="10">
        <v>3</v>
      </c>
      <c r="G31" s="10">
        <v>4</v>
      </c>
      <c r="H31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5630-2449-4823-90D0-A746F6D6E002}">
  <dimension ref="A1:H31"/>
  <sheetViews>
    <sheetView workbookViewId="0">
      <selection activeCell="A2" sqref="A2:H31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14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31</v>
      </c>
      <c r="C3" s="10">
        <v>15</v>
      </c>
      <c r="D3" s="10">
        <v>3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3</v>
      </c>
      <c r="F4" s="10">
        <v>4</v>
      </c>
      <c r="G4" s="10">
        <v>4</v>
      </c>
      <c r="H4" s="10">
        <v>2</v>
      </c>
    </row>
    <row r="5" spans="1:8" x14ac:dyDescent="0.25">
      <c r="A5" s="10" t="s">
        <v>30</v>
      </c>
      <c r="B5">
        <v>32</v>
      </c>
      <c r="C5" s="10">
        <v>16</v>
      </c>
      <c r="D5" s="10">
        <v>4</v>
      </c>
      <c r="E5" s="10">
        <v>3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38</v>
      </c>
      <c r="C6" s="10">
        <v>19</v>
      </c>
      <c r="D6" s="10">
        <v>4</v>
      </c>
      <c r="E6" s="10">
        <v>4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20</v>
      </c>
      <c r="C8" s="10">
        <v>9</v>
      </c>
      <c r="D8" s="10">
        <v>2</v>
      </c>
      <c r="E8" s="10">
        <v>2</v>
      </c>
      <c r="F8" s="10">
        <v>3</v>
      </c>
      <c r="G8" s="10">
        <v>3</v>
      </c>
      <c r="H8" s="10">
        <v>1</v>
      </c>
    </row>
    <row r="9" spans="1:8" x14ac:dyDescent="0.25">
      <c r="A9" s="10" t="s">
        <v>34</v>
      </c>
      <c r="B9">
        <v>29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2</v>
      </c>
    </row>
    <row r="10" spans="1:8" x14ac:dyDescent="0.25">
      <c r="A10" s="10" t="s">
        <v>35</v>
      </c>
      <c r="B10">
        <v>31</v>
      </c>
      <c r="C10" s="10">
        <v>16</v>
      </c>
      <c r="D10" s="10">
        <v>3</v>
      </c>
      <c r="E10" s="10">
        <v>2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16</v>
      </c>
      <c r="D11" s="10">
        <v>3</v>
      </c>
      <c r="E11" s="10">
        <v>2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23</v>
      </c>
      <c r="C12" s="10">
        <v>11</v>
      </c>
      <c r="D12" s="10">
        <v>2</v>
      </c>
      <c r="E12" s="10">
        <v>2</v>
      </c>
      <c r="F12" s="10">
        <v>3</v>
      </c>
      <c r="G12" s="10">
        <v>3</v>
      </c>
      <c r="H12" s="10">
        <v>2</v>
      </c>
    </row>
    <row r="13" spans="1:8" x14ac:dyDescent="0.25">
      <c r="A13" s="10" t="s">
        <v>38</v>
      </c>
      <c r="B13">
        <v>35</v>
      </c>
      <c r="C13" s="10">
        <v>17</v>
      </c>
      <c r="D13" s="10">
        <v>3</v>
      </c>
      <c r="E13" s="10">
        <v>3</v>
      </c>
      <c r="F13" s="10">
        <v>4</v>
      </c>
      <c r="G13" s="10">
        <v>4</v>
      </c>
      <c r="H13" s="10">
        <v>4</v>
      </c>
    </row>
    <row r="14" spans="1:8" x14ac:dyDescent="0.25">
      <c r="A14" s="10" t="s">
        <v>39</v>
      </c>
      <c r="B14">
        <v>40</v>
      </c>
      <c r="C14" s="10">
        <v>20</v>
      </c>
      <c r="D14" s="10">
        <v>4</v>
      </c>
      <c r="E14" s="10">
        <v>4</v>
      </c>
      <c r="F14" s="10">
        <v>4</v>
      </c>
      <c r="G14" s="10">
        <v>4</v>
      </c>
      <c r="H14" s="10">
        <v>4</v>
      </c>
    </row>
    <row r="15" spans="1:8" x14ac:dyDescent="0.25">
      <c r="A15" s="10" t="s">
        <v>40</v>
      </c>
      <c r="B15">
        <v>37</v>
      </c>
      <c r="C15" s="10">
        <v>18</v>
      </c>
      <c r="D15" s="10">
        <v>4</v>
      </c>
      <c r="E15" s="10">
        <v>4</v>
      </c>
      <c r="F15" s="10">
        <v>4</v>
      </c>
      <c r="G15" s="10">
        <v>4</v>
      </c>
      <c r="H15" s="10">
        <v>3</v>
      </c>
    </row>
    <row r="16" spans="1:8" x14ac:dyDescent="0.25">
      <c r="A16" s="10" t="s">
        <v>41</v>
      </c>
      <c r="B16">
        <v>31</v>
      </c>
      <c r="C16" s="10">
        <v>15</v>
      </c>
      <c r="D16" s="10">
        <v>3</v>
      </c>
      <c r="E16" s="10">
        <v>3</v>
      </c>
      <c r="F16" s="10">
        <v>4</v>
      </c>
      <c r="G16" s="10">
        <v>4</v>
      </c>
      <c r="H16" s="10">
        <v>2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33</v>
      </c>
      <c r="C18" s="10">
        <v>16</v>
      </c>
      <c r="D18" s="10">
        <v>3</v>
      </c>
      <c r="E18" s="10">
        <v>3</v>
      </c>
      <c r="F18" s="10">
        <v>4</v>
      </c>
      <c r="G18" s="10">
        <v>4</v>
      </c>
      <c r="H18" s="10">
        <v>3</v>
      </c>
    </row>
    <row r="19" spans="1:8" x14ac:dyDescent="0.25">
      <c r="A19" s="10" t="s">
        <v>44</v>
      </c>
      <c r="B19">
        <v>29</v>
      </c>
      <c r="C19" s="10">
        <v>14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29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29</v>
      </c>
      <c r="C21" s="10">
        <v>15</v>
      </c>
      <c r="D21" s="10">
        <v>3</v>
      </c>
      <c r="E21" s="10">
        <v>2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27</v>
      </c>
      <c r="C22" s="10">
        <v>13</v>
      </c>
      <c r="D22" s="10">
        <v>2</v>
      </c>
      <c r="E22" s="10">
        <v>3</v>
      </c>
      <c r="F22" s="10">
        <v>3</v>
      </c>
      <c r="G22" s="10">
        <v>4</v>
      </c>
      <c r="H22" s="10">
        <v>2</v>
      </c>
    </row>
    <row r="23" spans="1:8" x14ac:dyDescent="0.25">
      <c r="A23" s="10" t="s">
        <v>48</v>
      </c>
      <c r="B23">
        <v>31</v>
      </c>
      <c r="C23" s="10">
        <v>15</v>
      </c>
      <c r="D23" s="10">
        <v>3</v>
      </c>
      <c r="E23" s="10">
        <v>3</v>
      </c>
      <c r="F23" s="10">
        <v>4</v>
      </c>
      <c r="G23" s="10">
        <v>3</v>
      </c>
      <c r="H23" s="10">
        <v>3</v>
      </c>
    </row>
    <row r="24" spans="1:8" x14ac:dyDescent="0.25">
      <c r="A24" s="10" t="s">
        <v>49</v>
      </c>
      <c r="B24">
        <v>37</v>
      </c>
      <c r="C24" s="10">
        <v>18</v>
      </c>
      <c r="D24" s="10">
        <v>4</v>
      </c>
      <c r="E24" s="10">
        <v>4</v>
      </c>
      <c r="F24" s="10">
        <v>4</v>
      </c>
      <c r="G24" s="10">
        <v>3</v>
      </c>
      <c r="H24" s="10">
        <v>4</v>
      </c>
    </row>
    <row r="25" spans="1:8" x14ac:dyDescent="0.25">
      <c r="A25" s="10" t="s">
        <v>50</v>
      </c>
      <c r="B25">
        <v>33</v>
      </c>
      <c r="C25" s="10">
        <v>17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37</v>
      </c>
      <c r="C26" s="10">
        <v>18</v>
      </c>
      <c r="D26" s="10">
        <v>4</v>
      </c>
      <c r="E26" s="10">
        <v>4</v>
      </c>
      <c r="F26" s="10">
        <v>4</v>
      </c>
      <c r="G26" s="10">
        <v>4</v>
      </c>
      <c r="H26" s="10">
        <v>3</v>
      </c>
    </row>
    <row r="27" spans="1:8" x14ac:dyDescent="0.25">
      <c r="A27" s="10" t="s">
        <v>52</v>
      </c>
      <c r="B27">
        <v>28</v>
      </c>
      <c r="C27" s="10">
        <v>13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27</v>
      </c>
      <c r="C28" s="10">
        <v>13</v>
      </c>
      <c r="D28" s="10">
        <v>3</v>
      </c>
      <c r="E28" s="10">
        <v>3</v>
      </c>
      <c r="F28" s="10">
        <v>2</v>
      </c>
      <c r="G28" s="10">
        <v>3</v>
      </c>
      <c r="H28" s="10">
        <v>3</v>
      </c>
    </row>
    <row r="29" spans="1:8" x14ac:dyDescent="0.25">
      <c r="A29" s="10" t="s">
        <v>54</v>
      </c>
      <c r="B29">
        <v>39</v>
      </c>
      <c r="C29" s="10">
        <v>19</v>
      </c>
      <c r="D29" s="10">
        <v>4</v>
      </c>
      <c r="E29" s="10">
        <v>4</v>
      </c>
      <c r="F29" s="10">
        <v>4</v>
      </c>
      <c r="G29" s="10">
        <v>4</v>
      </c>
      <c r="H29" s="10">
        <v>4</v>
      </c>
    </row>
    <row r="30" spans="1:8" x14ac:dyDescent="0.25">
      <c r="A30" s="10" t="s">
        <v>55</v>
      </c>
      <c r="B30">
        <v>41</v>
      </c>
      <c r="C30" s="10">
        <v>20</v>
      </c>
      <c r="D30" s="10">
        <v>5</v>
      </c>
      <c r="E30" s="10">
        <v>4</v>
      </c>
      <c r="F30" s="10">
        <v>4</v>
      </c>
      <c r="G30" s="10">
        <v>4</v>
      </c>
      <c r="H30" s="10">
        <v>4</v>
      </c>
    </row>
    <row r="31" spans="1:8" x14ac:dyDescent="0.25">
      <c r="A31" s="10" t="s">
        <v>56</v>
      </c>
      <c r="B31">
        <v>36</v>
      </c>
      <c r="C31" s="10">
        <v>18</v>
      </c>
      <c r="D31" s="10">
        <v>4</v>
      </c>
      <c r="E31" s="10">
        <v>4</v>
      </c>
      <c r="F31" s="10">
        <v>3</v>
      </c>
      <c r="G31" s="10">
        <v>3</v>
      </c>
      <c r="H31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C G t h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I a 2 F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G t h W T j Q K I T b A Q A A W A 8 A A B M A H A B G b 3 J t d W x h c y 9 T Z W N 0 a W 9 u M S 5 t I K I Y A C i g F A A A A A A A A A A A A A A A A A A A A A A A A A A A A O 3 W T W v b M B g A 4 L s h / 0 F 4 l w Q 8 Y 2 d p D h s + x R v 0 s E F J d q p 7 y F J t N b G l Y i m l o R T W w 9 J 8 U G j Z 2 r G l B H L L 2 E j Z K E 2 2 s P 6 a S D j / o h r u x w I x I V 0 g O 9 g X 2 6 8 s 6 x W P X i E C C 9 T G C G S D u / 5 E k s h G 3 o P r 4 I E 8 O v n O D n r + l 2 N W r T z k z U v W r Q 4 H e z I w g A N p T A L i G l 5 W + K 9 D E c m Q L d X E h Z I L E Y 0 / s x 2 o Z j C i 4 o X E Z f O x 9 Z J A j 1 j P 7 S K 0 T E i K F G 9 a 7 L T B z r 4 O f 5 / y k 3 1 + 3 O f v P / M P F 6 N m x a / u 8 8 4 n v z O w J o + v 0 m 0 q J 5 R V E z q 2 a 1 P o G b I i K y C D n Z K L i J F S w F N U w O s 2 e m O k l z R N V 8 B K C V O Y p W U H G n e P 6 g u M 4 F p C C e b B e j / 8 b p 0 3 z 0 f t F m s 1 x I R y + V f i o 5 y X R + Q 1 9 t z g 9 7 n y J i T x Y N L K z o 4 c R H U x P B U t g M J t u q u A m 3 h S x J c R T a f U P / 3 + a n g U 0 i E 1 F t 9 N x C Q b T c w v V I n V a 6 P m O 7 / + b U F K t + N H S u N K W l L T x 9 d z 6 y P b q / H e 0 e x S m R s p E 7 p 4 B q l g Z C s 8 l Q h t C t o / l N e 8 0 a J K m 7 n S Q D y Z W D x c V G 1 h c L q W + l + 2 y N B U I r Q p a A v c I k N T i d A E W k y K 3 b H p 2 v y O I / c 9 O F 6 z h a c S s U 1 l E 0 u c / e z z t + 3 F s 9 2 m E r E J t i t Q S w E C L Q A U A A I A C A A I a 2 F Z S b 4 w 6 a Y A A A D 2 A A A A E g A A A A A A A A A A A A A A A A A A A A A A Q 2 9 u Z m l n L 1 B h Y 2 t h Z 2 U u e G 1 s U E s B A i 0 A F A A C A A g A C G t h W V N y O C y b A A A A 4 Q A A A B M A A A A A A A A A A A A A A A A A 8 g A A A F t D b 2 5 0 Z W 5 0 X 1 R 5 c G V z X S 5 4 b W x Q S w E C L Q A U A A I A C A A I a 2 F Z O N A o h N s B A A B Y D w A A E w A A A A A A A A A A A A A A A A D a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W A A A A A A A A K p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E 4 Y m N l N D E t Y z U 1 N i 0 0 Z m M 4 L T g x Z T E t M j M y M 2 U z Z W U 0 Z T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x 6 Z a x 5 Y 2 3 6 K m V 5 Y i G X + a e l + W B i e a 3 k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N T o y M z o 1 O C 4 w N z E 2 O D I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x 6 Z a x 5 Y 2 3 6 K m V 5 Y i G L e a e l + W B i e a 3 k S 9 B d X R v U m V t b 3 Z l Z E N v b H V t b n M x L n t D b 2 x 1 b W 4 x L D B 9 J n F 1 b 3 Q 7 L C Z x d W 9 0 O 1 N l Y 3 R p b 2 4 x L z E w M D H p l r H l j b f o q Z X l i I Y t 5 p 6 X 5 Y G J 5 r e R L 0 F 1 d G 9 S Z W 1 v d m V k Q 2 9 s d W 1 u c z E u e 0 N v b H V t b j I s M X 0 m c X V v d D s s J n F 1 b 3 Q 7 U 2 V j d G l v b j E v M T A w M e m W s e W N t + i p l e W I h i 3 m n p f l g Y n m t 5 E v Q X V 0 b 1 J l b W 9 2 Z W R D b 2 x 1 b W 5 z M S 5 7 Q 2 9 s d W 1 u M y w y f S Z x d W 9 0 O y w m c X V v d D t T Z W N 0 a W 9 u M S 8 x M D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M D H p l r H l j b f o q Z X l i I Y t 5 p 6 X 5 Y G J 5 r e R L 0 F 1 d G 9 S Z W 1 v d m V k Q 2 9 s d W 1 u c z E u e 0 N v b H V t b j E s M H 0 m c X V v d D s s J n F 1 b 3 Q 7 U 2 V j d G l v b j E v M T A w M e m W s e W N t + i p l e W I h i 3 m n p f l g Y n m t 5 E v Q X V 0 b 1 J l b W 9 2 Z W R D b 2 x 1 b W 5 z M S 5 7 Q 2 9 s d W 1 u M i w x f S Z x d W 9 0 O y w m c X V v d D t T Z W N 0 a W 9 u M S 8 x M D A x 6 Z a x 5 Y 2 3 6 K m V 5 Y i G L e a e l + W B i e a 3 k S 9 B d X R v U m V t b 3 Z l Z E N v b H V t b n M x L n t D b 2 x 1 b W 4 z L D J 9 J n F 1 b 3 Q 7 L C Z x d W 9 0 O 1 N l Y 3 R p b 2 4 x L z E w M D H p l r H l j b f o q Z X l i I Y t 5 p 6 X 5 Y G J 5 r e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E l R T k l O T Y l Q j E l R T U l O E Q l Q j c l R T g l Q T k l O T U l R T U l O D g l O D Y t J U U 1 J T h B J T g 5 J U U 1 J U I 5 J U I 4 J U U 2 J T g w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l Y z M 5 Y z M t Z m V i N y 0 0 O T B i L W J l O D g t Z T A 3 M W Q 0 M G E y M m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x 6 Z a x 5 Y 2 3 6 K m V 5 Y i G X + W K i e W 5 u O a A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N T o y N D o x N i 4 w M j Q w M D U 5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x 6 Z a x 5 Y 2 3 6 K m V 5 Y i G L e W K i e W 5 u O a A o S 9 B d X R v U m V t b 3 Z l Z E N v b H V t b n M x L n t D b 2 x 1 b W 4 x L D B 9 J n F 1 b 3 Q 7 L C Z x d W 9 0 O 1 N l Y 3 R p b 2 4 x L z E w M D H p l r H l j b f o q Z X l i I Y t 5 Y q J 5 b m 4 5 o C h L 0 F 1 d G 9 S Z W 1 v d m V k Q 2 9 s d W 1 u c z E u e 0 N v b H V t b j I s M X 0 m c X V v d D s s J n F 1 b 3 Q 7 U 2 V j d G l v b j E v M T A w M e m W s e W N t + i p l e W I h i 3 l i o n l u b j m g K E v Q X V 0 b 1 J l b W 9 2 Z W R D b 2 x 1 b W 5 z M S 5 7 Q 2 9 s d W 1 u M y w y f S Z x d W 9 0 O y w m c X V v d D t T Z W N 0 a W 9 u M S 8 x M D A x 6 Z a x 5 Y 2 3 6 K m V 5 Y i G L e W K i e W 5 u O a A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M D H p l r H l j b f o q Z X l i I Y t 5 Y q J 5 b m 4 5 o C h L 0 F 1 d G 9 S Z W 1 v d m V k Q 2 9 s d W 1 u c z E u e 0 N v b H V t b j E s M H 0 m c X V v d D s s J n F 1 b 3 Q 7 U 2 V j d G l v b j E v M T A w M e m W s e W N t + i p l e W I h i 3 l i o n l u b j m g K E v Q X V 0 b 1 J l b W 9 2 Z W R D b 2 x 1 b W 5 z M S 5 7 Q 2 9 s d W 1 u M i w x f S Z x d W 9 0 O y w m c X V v d D t T Z W N 0 a W 9 u M S 8 x M D A x 6 Z a x 5 Y 2 3 6 K m V 5 Y i G L e W K i e W 5 u O a A o S 9 B d X R v U m V t b 3 Z l Z E N v b H V t b n M x L n t D b 2 x 1 b W 4 z L D J 9 J n F 1 b 3 Q 7 L C Z x d W 9 0 O 1 N l Y 3 R p b 2 4 x L z E w M D H p l r H l j b f o q Z X l i I Y t 5 Y q J 5 b m 4 5 o C h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E l R T k l O T Y l Q j E l R T U l O E Q l Q j c l R T g l Q T k l O T U l R T U l O D g l O D Y t J U U 1 J T h B J T g 5 J U U 1 J U I 5 J U I 4 J U U 2 J T g w J U E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E l R T k l O T Y l Q j E l R T U l O E Q l Q j c l R T g l Q T k l O T U l R T U l O D g l O D Y t J U U 1 J T h B J T g 5 J U U 1 J U I 5 J U I 4 J U U 2 J T g w J U E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d X I e S I a y Q Y J / 4 N Z l D w d 4 A A A A A A I A A A A A A B B m A A A A A Q A A I A A A A E R T F 4 4 s H + V B R A q y J z Z r C U f l Q O 1 U q J I q 5 Y R s L 6 B n + + 1 d A A A A A A 6 A A A A A A g A A I A A A A L 0 a Q g N J q j f D d r 2 Y J G W u 0 q T i C V m Y 5 J o X + A e + d c j 3 c 1 C x U A A A A M B H 1 n f 8 8 7 6 h n z I 6 t v 6 Q T P L W i A 5 7 d 4 9 c A 6 0 G o A M R R V h D f r x 4 V p u K M l 2 E 1 c f Y v d T x D H 0 4 8 T R d j l P 3 X x J f j y 0 I 0 I j j n c y D 4 d h r H Q X A a a F a u + 3 q Q A A A A G s x z 3 k d p q a N T 1 P o h a i 0 + h a J A T j 1 E y f i S v l q 1 / e K Q 9 g o w 7 p 2 v 2 y X p s H o s h k x x 0 m j I K K A d p m t Q r L j w 7 B M H m F o D G E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1001閱卷評分-林偉淑</vt:lpstr>
      <vt:lpstr>1001閱卷評分-劉幸怡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2024-11-01T08:30:13Z</dcterms:modified>
</cp:coreProperties>
</file>