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1-2024.11.01－16：08\"/>
    </mc:Choice>
  </mc:AlternateContent>
  <xr:revisionPtr revIDLastSave="0" documentId="13_ncr:1_{F4754409-A9D2-469A-BCC0-730FDB814F12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003閱卷評分-甘露" sheetId="5" r:id="rId4"/>
    <sheet name="1003閱卷評分-邱詩雯" sheetId="6" r:id="rId5"/>
  </sheets>
  <definedNames>
    <definedName name="外部資料_1" localSheetId="2" hidden="1">'閱卷評分-Teacher2'!$A$1:$D$28</definedName>
    <definedName name="外部資料_2" localSheetId="3" hidden="1">'1003閱卷評分-甘露'!$A$1:$D$28</definedName>
    <definedName name="外部資料_2" localSheetId="1" hidden="1">'閱卷評分-Teacher1'!$A$1:$D$28</definedName>
    <definedName name="外部資料_3" localSheetId="4" hidden="1">'1003閱卷評分-邱詩雯'!$A$1:$D$28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 s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27" i="1" l="1"/>
  <c r="E28" i="1"/>
  <c r="G28" i="1"/>
  <c r="E20" i="1"/>
  <c r="E4" i="1"/>
  <c r="G17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R2" i="1" s="1"/>
  <c r="T2" i="1" s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E5710223-C6E7-4716-A072-904347DD4AB1}" keepAlive="1" name="查詢 - 1003閱卷評分-甘露" description="與活頁簿中 '1003閱卷評分-甘露' 查詢的連接。" type="5" refreshedVersion="8" background="1" saveData="1">
    <dbPr connection="Provider=Microsoft.Mashup.OleDb.1;Data Source=$Workbook$;Location=1003閱卷評分-甘露;Extended Properties=&quot;&quot;" command="SELECT * FROM [1003閱卷評分-甘露]"/>
  </connection>
  <connection id="7" xr16:uid="{3020238E-D125-4B82-9EF5-BC14E38D8FF8}" keepAlive="1" name="查詢 - 1003閱卷評分-邱詩雯" description="與活頁簿中 '1003閱卷評分-邱詩雯' 查詢的連接。" type="5" refreshedVersion="8" background="1" saveData="1">
    <dbPr connection="Provider=Microsoft.Mashup.OleDb.1;Data Source=$Workbook$;Location=1003閱卷評分-邱詩雯;Extended Properties=&quot;&quot;" command="SELECT * FROM [1003閱卷評分-邱詩雯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<sst xmlns="http://schemas.openxmlformats.org/spreadsheetml/2006/main" count="187" uniqueCount="55">
  <si>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</si>
  <si>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</si>
  <si>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</si>
  <si>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</si>
  <si>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</si>
  <si>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</si>
  <si>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</si>
  <si>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</si>
  <si>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</si>
  <si>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</si>
  <si>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</si>
  <si>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</si>
  <si>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</si>
  <si>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</si>
  <si>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</si>
  <si>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</si>
  <si>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</si>
  <si>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</si>
  <si>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</si>
  <si>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</si>
  <si>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</si>
  <si>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</si>
  <si>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</si>
  <si>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</si>
  <si>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</si>
  <si>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</si>
  <si>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</si>
  <si>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10-03-110060</t>
  </si>
  <si>
    <t>10-03-110096</t>
  </si>
  <si>
    <t>10-03-110105</t>
  </si>
  <si>
    <t>10-03-110124</t>
  </si>
  <si>
    <t>10-03-110131</t>
  </si>
  <si>
    <t>10-03-110146</t>
  </si>
  <si>
    <t>10-03-110155</t>
  </si>
  <si>
    <t>10-03-110168</t>
  </si>
  <si>
    <t>10-03-110177</t>
  </si>
  <si>
    <t>10-03-110197</t>
  </si>
  <si>
    <t>10-03-110217</t>
  </si>
  <si>
    <t>10-03-110248</t>
  </si>
  <si>
    <t>10-03-110260</t>
  </si>
  <si>
    <t>10-03-110291</t>
  </si>
  <si>
    <t>10-03-110295</t>
  </si>
  <si>
    <t>10-03-110315</t>
  </si>
  <si>
    <t>10-03-110322</t>
  </si>
  <si>
    <t>10-03-110324</t>
  </si>
  <si>
    <t>10-03-110328</t>
  </si>
  <si>
    <t>10-03-110330</t>
  </si>
  <si>
    <t>10-03-110359</t>
  </si>
  <si>
    <t>10-03-110362</t>
  </si>
  <si>
    <t>10-03-110391</t>
  </si>
  <si>
    <t>10-03-110394</t>
  </si>
  <si>
    <t>10-03-110425</t>
  </si>
  <si>
    <t>10-03-110426</t>
  </si>
  <si>
    <t>10-03-19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</si>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</sst>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A4EED4FE-AB57-4766-A921-CD1AB63081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D8BE7B86-46A2-4C05-8A03-DFB3DA54856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8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8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9683AA-DF27-49B0-A001-5CDA96C738F6}" name="_1003閱卷評分_甘露" displayName="_1003閱卷評分_甘露" ref="A1:H28" tableType="queryTable" totalsRowShown="0">
  <autoFilter ref="A1:H28" xr:uid="{239683AA-DF27-49B0-A001-5CDA96C738F6}"/>
  <tableColumns count="8">
    <tableColumn id="1" xr3:uid="{EA5BAD56-6B53-4DB9-B75E-24835B8A0E74}" uniqueName="1" name="Column1" queryTableFieldId="1" dataDxfId="14"/>
    <tableColumn id="2" xr3:uid="{044C3952-A81D-434B-ABEA-449B11D92413}" uniqueName="2" name="Column2" queryTableFieldId="2"/>
    <tableColumn id="3" xr3:uid="{469A604E-F076-4037-9E32-FC693D4F91F3}" uniqueName="3" name="Column3" queryTableFieldId="3" dataDxfId="13"/>
    <tableColumn id="4" xr3:uid="{4E0A8DB5-DCF5-4AD5-A7F4-5D3345D34366}" uniqueName="4" name="Column4" queryTableFieldId="4" dataDxfId="12"/>
    <tableColumn id="5" xr3:uid="{CEA6DBA1-D6EC-440F-9850-AB715C508EE2}" uniqueName="5" name="Column5" queryTableFieldId="5" dataDxfId="11"/>
    <tableColumn id="6" xr3:uid="{F1F834D0-EF8D-40AD-A85D-1456BC9BC252}" uniqueName="6" name="Column6" queryTableFieldId="6" dataDxfId="10"/>
    <tableColumn id="7" xr3:uid="{854C597A-8EC1-4E77-AE55-230FDA762F34}" uniqueName="7" name="Column7" queryTableFieldId="7" dataDxfId="9"/>
    <tableColumn id="8" xr3:uid="{E515B4EC-E056-4E86-A9D4-9AF5B6005BB5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7F9A16-4BE2-406B-9459-B0B86154B3A7}" name="_1003閱卷評分_邱詩雯" displayName="_1003閱卷評分_邱詩雯" ref="A1:H28" tableType="queryTable" totalsRowShown="0">
  <autoFilter ref="A1:H28" xr:uid="{A17F9A16-4BE2-406B-9459-B0B86154B3A7}"/>
  <tableColumns count="8">
    <tableColumn id="1" xr3:uid="{4829832C-9565-4403-8F96-2D9FF7E4838C}" uniqueName="1" name="Column1" queryTableFieldId="1" dataDxfId="7"/>
    <tableColumn id="2" xr3:uid="{A52EEE54-9836-4339-B04B-DC68E6920AB7}" uniqueName="2" name="Column2" queryTableFieldId="2"/>
    <tableColumn id="3" xr3:uid="{63A12710-34F8-4682-9E26-92EE294B9778}" uniqueName="3" name="Column3" queryTableFieldId="3" dataDxfId="6"/>
    <tableColumn id="4" xr3:uid="{218AC783-144C-4AA7-B21A-C2A1D94113D7}" uniqueName="4" name="Column4" queryTableFieldId="4" dataDxfId="5"/>
    <tableColumn id="5" xr3:uid="{AE5C0C38-EB25-4005-8884-2C404FFEB1A9}" uniqueName="5" name="Column5" queryTableFieldId="5" dataDxfId="4"/>
    <tableColumn id="6" xr3:uid="{2A74C117-F8B3-48A8-B743-ABABA493F51F}" uniqueName="6" name="Column6" queryTableFieldId="6" dataDxfId="3"/>
    <tableColumn id="7" xr3:uid="{A1225927-EE8C-464A-BCFB-C5235FE1E282}" uniqueName="7" name="Column7" queryTableFieldId="7" dataDxfId="2"/>
    <tableColumn id="8" xr3:uid="{AB95A70E-2DD0-4B37-ABB0-D765DDA93560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28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54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1091</v>
      </c>
      <c r="B2" t="s">
        <v>27</v>
      </c>
      <c r="C2">
        <f t="shared" ref="C2:C28" si="0">VLOOKUP($B2,閱卷評分_Teacher1,3,FALSE)</f>
        <v>10</v>
      </c>
      <c r="D2">
        <f t="shared" ref="D2:D28" si="1">VLOOKUP($B2,閱卷評分_Teacher2,3,FALSE)</f>
        <v>16</v>
      </c>
      <c r="E2">
        <f>ABS(C2-D2)</f>
        <v>6</v>
      </c>
      <c r="G2" s="6">
        <f>IF(F2&gt;0,((C2+D2)*0.5+F2*2)/3,(C2+D2)/2)</f>
        <v>13</v>
      </c>
      <c r="H2">
        <f t="shared" ref="H2:H28" si="2">VLOOKUP($B2,閱卷評分_Teacher1,4,FALSE)</f>
        <v>2</v>
      </c>
      <c r="I2">
        <f t="shared" ref="I2:I28" si="3">VLOOKUP($B2,閱卷評分_Teacher1,5,FALSE)</f>
        <v>2</v>
      </c>
      <c r="J2">
        <f t="shared" ref="J2:J28" si="4">VLOOKUP($B2,閱卷評分_Teacher1,6,FALSE)</f>
        <v>2</v>
      </c>
      <c r="K2">
        <f t="shared" ref="K2:K28" si="5">VLOOKUP($B2,閱卷評分_Teacher1,7,FALSE)</f>
        <v>2</v>
      </c>
      <c r="L2">
        <f t="shared" ref="L2:L28" si="6">VLOOKUP($B2,閱卷評分_Teacher1,8,FALSE)</f>
        <v>2</v>
      </c>
      <c r="M2">
        <f t="shared" ref="M2:M28" si="7">VLOOKUP($B2,閱卷評分_Teacher2,4,FALSE)</f>
        <v>5</v>
      </c>
      <c r="N2">
        <f t="shared" ref="N2:N28" si="8">VLOOKUP($B2,閱卷評分_Teacher2,5,FALSE)</f>
        <v>4</v>
      </c>
      <c r="O2">
        <f t="shared" ref="O2:O28" si="9">VLOOKUP($B2,閱卷評分_Teacher2,6,FALSE)</f>
        <v>3</v>
      </c>
      <c r="P2">
        <f t="shared" ref="P2:P28" si="10">VLOOKUP($B2,閱卷評分_Teacher2,7,FALSE)</f>
        <v>4</v>
      </c>
      <c r="Q2">
        <f t="shared" ref="Q2:Q28" si="11">VLOOKUP($B2,閱卷評分_Teacher2,8,FALSE)</f>
        <v>4</v>
      </c>
      <c r="R2" s="8">
        <f>COUNTIF(E:E,"&gt;7")</f>
        <v>0</v>
      </c>
      <c r="S2" s="8">
        <f>COUNTA(B:B)-1</f>
        <v>27</v>
      </c>
      <c r="T2" s="9">
        <f>R2/S2</f>
        <v>0</v>
      </c>
    </row>
    <row r="3" spans="1:20" x14ac:dyDescent="0.25">
      <c r="A3">
        <v>1131</v>
      </c>
      <c r="B3" t="s">
        <v>28</v>
      </c>
      <c r="C3">
        <f t="shared" si="0"/>
        <v>10</v>
      </c>
      <c r="D3">
        <f t="shared" si="1"/>
        <v>14</v>
      </c>
      <c r="E3">
        <f t="shared" ref="E3:E26" si="12">ABS(C3-D3)</f>
        <v>4</v>
      </c>
      <c r="G3" s="6">
        <f t="shared" ref="G3:G26" si="13">IF(F3&gt;0,((C3+D3)*0.5+F3*2)/3,(C3+D3)/2)</f>
        <v>12</v>
      </c>
      <c r="H3">
        <f t="shared" si="2"/>
        <v>2</v>
      </c>
      <c r="I3">
        <f t="shared" si="3"/>
        <v>2</v>
      </c>
      <c r="J3">
        <f t="shared" si="4"/>
        <v>2</v>
      </c>
      <c r="K3">
        <f t="shared" si="5"/>
        <v>2</v>
      </c>
      <c r="L3">
        <f t="shared" si="6"/>
        <v>2</v>
      </c>
      <c r="M3">
        <f t="shared" si="7"/>
        <v>5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1112</v>
      </c>
      <c r="B4" t="s">
        <v>29</v>
      </c>
      <c r="C4">
        <f t="shared" si="0"/>
        <v>11</v>
      </c>
      <c r="D4">
        <f t="shared" si="1"/>
        <v>13</v>
      </c>
      <c r="E4">
        <f t="shared" si="12"/>
        <v>2</v>
      </c>
      <c r="G4" s="6">
        <f t="shared" si="13"/>
        <v>12</v>
      </c>
      <c r="H4">
        <f t="shared" si="2"/>
        <v>2</v>
      </c>
      <c r="I4">
        <f t="shared" si="3"/>
        <v>2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5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1111</v>
      </c>
      <c r="B5" t="s">
        <v>30</v>
      </c>
      <c r="C5">
        <f t="shared" si="0"/>
        <v>11</v>
      </c>
      <c r="D5">
        <f t="shared" si="1"/>
        <v>15</v>
      </c>
      <c r="E5">
        <f t="shared" si="12"/>
        <v>4</v>
      </c>
      <c r="G5" s="6">
        <f t="shared" si="13"/>
        <v>13</v>
      </c>
      <c r="H5">
        <f t="shared" si="2"/>
        <v>2</v>
      </c>
      <c r="I5">
        <f t="shared" si="3"/>
        <v>2</v>
      </c>
      <c r="J5">
        <f t="shared" si="4"/>
        <v>2</v>
      </c>
      <c r="K5">
        <f t="shared" si="5"/>
        <v>3</v>
      </c>
      <c r="L5">
        <f t="shared" si="6"/>
        <v>2</v>
      </c>
      <c r="M5">
        <f t="shared" si="7"/>
        <v>5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20" x14ac:dyDescent="0.25">
      <c r="A6">
        <v>1072</v>
      </c>
      <c r="B6" t="s">
        <v>31</v>
      </c>
      <c r="C6">
        <f t="shared" si="0"/>
        <v>5</v>
      </c>
      <c r="D6">
        <f t="shared" si="1"/>
        <v>11</v>
      </c>
      <c r="E6">
        <f t="shared" si="12"/>
        <v>6</v>
      </c>
      <c r="G6" s="6">
        <f t="shared" si="13"/>
        <v>8</v>
      </c>
      <c r="H6">
        <f t="shared" si="2"/>
        <v>1</v>
      </c>
      <c r="I6">
        <f t="shared" si="3"/>
        <v>1</v>
      </c>
      <c r="J6">
        <f t="shared" si="4"/>
        <v>1</v>
      </c>
      <c r="K6">
        <f t="shared" si="5"/>
        <v>1</v>
      </c>
      <c r="L6">
        <f t="shared" si="6"/>
        <v>1</v>
      </c>
      <c r="M6">
        <f t="shared" si="7"/>
        <v>5</v>
      </c>
      <c r="N6">
        <f t="shared" si="8"/>
        <v>2</v>
      </c>
      <c r="O6">
        <f t="shared" si="9"/>
        <v>4</v>
      </c>
      <c r="P6">
        <f t="shared" si="10"/>
        <v>4</v>
      </c>
      <c r="Q6">
        <f t="shared" si="11"/>
        <v>3</v>
      </c>
    </row>
    <row r="7" spans="1:20" x14ac:dyDescent="0.25">
      <c r="A7">
        <v>1102</v>
      </c>
      <c r="B7" t="s">
        <v>32</v>
      </c>
      <c r="C7">
        <f t="shared" si="0"/>
        <v>1</v>
      </c>
      <c r="D7">
        <f t="shared" si="1"/>
        <v>6</v>
      </c>
      <c r="E7">
        <f t="shared" si="12"/>
        <v>5</v>
      </c>
      <c r="G7" s="6">
        <f t="shared" si="13"/>
        <v>3.5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1</v>
      </c>
      <c r="L7">
        <f t="shared" si="6"/>
        <v>0</v>
      </c>
      <c r="M7">
        <f t="shared" si="7"/>
        <v>4</v>
      </c>
      <c r="N7">
        <f t="shared" si="8"/>
        <v>2</v>
      </c>
      <c r="O7">
        <f t="shared" si="9"/>
        <v>2</v>
      </c>
      <c r="P7">
        <f t="shared" si="10"/>
        <v>3</v>
      </c>
      <c r="Q7">
        <f t="shared" si="11"/>
        <v>2</v>
      </c>
    </row>
    <row r="8" spans="1:20" x14ac:dyDescent="0.25">
      <c r="A8">
        <v>1081</v>
      </c>
      <c r="B8" t="s">
        <v>33</v>
      </c>
      <c r="C8">
        <f t="shared" si="0"/>
        <v>14</v>
      </c>
      <c r="D8">
        <f t="shared" si="1"/>
        <v>14</v>
      </c>
      <c r="E8">
        <f t="shared" si="12"/>
        <v>0</v>
      </c>
      <c r="G8" s="6">
        <f t="shared" si="13"/>
        <v>14</v>
      </c>
      <c r="H8">
        <f t="shared" si="2"/>
        <v>3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2</v>
      </c>
      <c r="M8">
        <f t="shared" si="7"/>
        <v>5</v>
      </c>
      <c r="N8">
        <f t="shared" si="8"/>
        <v>4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1082</v>
      </c>
      <c r="B9" t="s">
        <v>34</v>
      </c>
      <c r="C9">
        <f t="shared" si="0"/>
        <v>17</v>
      </c>
      <c r="D9">
        <f t="shared" si="1"/>
        <v>16</v>
      </c>
      <c r="E9">
        <f t="shared" si="12"/>
        <v>1</v>
      </c>
      <c r="G9" s="6">
        <f t="shared" si="13"/>
        <v>16.5</v>
      </c>
      <c r="H9">
        <f t="shared" si="2"/>
        <v>4</v>
      </c>
      <c r="I9">
        <f t="shared" si="3"/>
        <v>3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5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3</v>
      </c>
    </row>
    <row r="10" spans="1:20" x14ac:dyDescent="0.25">
      <c r="A10">
        <v>1121</v>
      </c>
      <c r="B10" t="s">
        <v>35</v>
      </c>
      <c r="C10">
        <f t="shared" si="0"/>
        <v>16</v>
      </c>
      <c r="D10">
        <f t="shared" si="1"/>
        <v>15</v>
      </c>
      <c r="E10">
        <f t="shared" si="12"/>
        <v>1</v>
      </c>
      <c r="G10" s="6">
        <f t="shared" si="13"/>
        <v>15.5</v>
      </c>
      <c r="H10">
        <f t="shared" si="2"/>
        <v>3</v>
      </c>
      <c r="I10">
        <f t="shared" si="3"/>
        <v>3</v>
      </c>
      <c r="J10">
        <f t="shared" si="4"/>
        <v>4</v>
      </c>
      <c r="K10">
        <f t="shared" si="5"/>
        <v>3</v>
      </c>
      <c r="L10">
        <f t="shared" si="6"/>
        <v>3</v>
      </c>
      <c r="M10">
        <f t="shared" si="7"/>
        <v>5</v>
      </c>
      <c r="N10">
        <f t="shared" si="8"/>
        <v>5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1092</v>
      </c>
      <c r="B11" t="s">
        <v>36</v>
      </c>
      <c r="C11">
        <f t="shared" si="0"/>
        <v>15</v>
      </c>
      <c r="D11">
        <f t="shared" si="1"/>
        <v>16</v>
      </c>
      <c r="E11">
        <f t="shared" si="12"/>
        <v>1</v>
      </c>
      <c r="G11" s="6">
        <f t="shared" si="13"/>
        <v>15.5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5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3</v>
      </c>
    </row>
    <row r="12" spans="1:20" x14ac:dyDescent="0.25">
      <c r="A12">
        <v>1132</v>
      </c>
      <c r="B12" t="s">
        <v>37</v>
      </c>
      <c r="C12">
        <f t="shared" si="0"/>
        <v>11</v>
      </c>
      <c r="D12">
        <f t="shared" si="1"/>
        <v>16</v>
      </c>
      <c r="E12">
        <f t="shared" si="12"/>
        <v>5</v>
      </c>
      <c r="G12" s="6">
        <f t="shared" si="13"/>
        <v>13.5</v>
      </c>
      <c r="H12">
        <f t="shared" si="2"/>
        <v>2</v>
      </c>
      <c r="I12">
        <f t="shared" si="3"/>
        <v>2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5</v>
      </c>
      <c r="N12">
        <f t="shared" si="8"/>
        <v>4</v>
      </c>
      <c r="O12">
        <f t="shared" si="9"/>
        <v>3</v>
      </c>
      <c r="P12">
        <f t="shared" si="10"/>
        <v>4</v>
      </c>
      <c r="Q12">
        <f t="shared" si="11"/>
        <v>3</v>
      </c>
    </row>
    <row r="13" spans="1:20" x14ac:dyDescent="0.25">
      <c r="A13">
        <v>1132</v>
      </c>
      <c r="B13" t="s">
        <v>38</v>
      </c>
      <c r="C13">
        <f t="shared" si="0"/>
        <v>10</v>
      </c>
      <c r="D13">
        <f t="shared" si="1"/>
        <v>15</v>
      </c>
      <c r="E13">
        <f t="shared" si="12"/>
        <v>5</v>
      </c>
      <c r="G13" s="6">
        <f t="shared" si="13"/>
        <v>12.5</v>
      </c>
      <c r="H13">
        <f t="shared" si="2"/>
        <v>2</v>
      </c>
      <c r="I13">
        <f t="shared" si="3"/>
        <v>2</v>
      </c>
      <c r="J13">
        <f t="shared" si="4"/>
        <v>2</v>
      </c>
      <c r="K13">
        <f t="shared" si="5"/>
        <v>2</v>
      </c>
      <c r="L13">
        <f t="shared" si="6"/>
        <v>2</v>
      </c>
      <c r="M13">
        <f t="shared" si="7"/>
        <v>4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20" x14ac:dyDescent="0.25">
      <c r="A14">
        <v>1092</v>
      </c>
      <c r="B14" t="s">
        <v>39</v>
      </c>
      <c r="C14">
        <f t="shared" si="0"/>
        <v>9</v>
      </c>
      <c r="D14">
        <f t="shared" si="1"/>
        <v>15</v>
      </c>
      <c r="E14">
        <f t="shared" si="12"/>
        <v>6</v>
      </c>
      <c r="G14" s="6">
        <f t="shared" si="13"/>
        <v>12</v>
      </c>
      <c r="H14">
        <f t="shared" si="2"/>
        <v>2</v>
      </c>
      <c r="I14">
        <f t="shared" si="3"/>
        <v>2</v>
      </c>
      <c r="J14">
        <f t="shared" si="4"/>
        <v>1</v>
      </c>
      <c r="K14">
        <f t="shared" si="5"/>
        <v>2</v>
      </c>
      <c r="L14">
        <f t="shared" si="6"/>
        <v>2</v>
      </c>
      <c r="M14">
        <f t="shared" si="7"/>
        <v>5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3</v>
      </c>
    </row>
    <row r="15" spans="1:20" x14ac:dyDescent="0.25">
      <c r="A15">
        <v>1121</v>
      </c>
      <c r="B15" t="s">
        <v>40</v>
      </c>
      <c r="C15">
        <f t="shared" si="0"/>
        <v>10</v>
      </c>
      <c r="D15">
        <f t="shared" si="1"/>
        <v>15</v>
      </c>
      <c r="E15">
        <f t="shared" si="12"/>
        <v>5</v>
      </c>
      <c r="G15" s="6">
        <f t="shared" si="13"/>
        <v>12.5</v>
      </c>
      <c r="H15">
        <f t="shared" si="2"/>
        <v>2</v>
      </c>
      <c r="I15">
        <f t="shared" si="3"/>
        <v>2</v>
      </c>
      <c r="J15">
        <f t="shared" si="4"/>
        <v>2</v>
      </c>
      <c r="K15">
        <f t="shared" si="5"/>
        <v>2</v>
      </c>
      <c r="L15">
        <f t="shared" si="6"/>
        <v>2</v>
      </c>
      <c r="M15">
        <f t="shared" si="7"/>
        <v>5</v>
      </c>
      <c r="N15">
        <f t="shared" si="8"/>
        <v>4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20" x14ac:dyDescent="0.25">
      <c r="A16">
        <v>1101</v>
      </c>
      <c r="B16" t="s">
        <v>41</v>
      </c>
      <c r="C16">
        <f t="shared" si="0"/>
        <v>16</v>
      </c>
      <c r="D16">
        <f t="shared" si="1"/>
        <v>16</v>
      </c>
      <c r="E16">
        <f t="shared" si="12"/>
        <v>0</v>
      </c>
      <c r="G16" s="6">
        <f t="shared" si="13"/>
        <v>16</v>
      </c>
      <c r="H16">
        <f t="shared" si="2"/>
        <v>4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5</v>
      </c>
      <c r="N16">
        <f t="shared" si="8"/>
        <v>4</v>
      </c>
      <c r="O16">
        <f t="shared" si="9"/>
        <v>4</v>
      </c>
      <c r="P16">
        <f t="shared" si="10"/>
        <v>4</v>
      </c>
      <c r="Q16">
        <f t="shared" si="11"/>
        <v>3</v>
      </c>
    </row>
    <row r="17" spans="1:17" x14ac:dyDescent="0.25">
      <c r="A17">
        <v>1081</v>
      </c>
      <c r="B17" t="s">
        <v>42</v>
      </c>
      <c r="C17">
        <f t="shared" si="0"/>
        <v>16</v>
      </c>
      <c r="D17">
        <f t="shared" si="1"/>
        <v>16</v>
      </c>
      <c r="E17">
        <f t="shared" si="12"/>
        <v>0</v>
      </c>
      <c r="G17" s="6">
        <f t="shared" si="13"/>
        <v>16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5</v>
      </c>
      <c r="N17">
        <f t="shared" si="8"/>
        <v>4</v>
      </c>
      <c r="O17">
        <f t="shared" si="9"/>
        <v>3</v>
      </c>
      <c r="P17">
        <f t="shared" si="10"/>
        <v>4</v>
      </c>
      <c r="Q17">
        <f t="shared" si="11"/>
        <v>4</v>
      </c>
    </row>
    <row r="18" spans="1:17" x14ac:dyDescent="0.25">
      <c r="A18">
        <v>1102</v>
      </c>
      <c r="B18" t="s">
        <v>43</v>
      </c>
      <c r="C18">
        <f t="shared" si="0"/>
        <v>13</v>
      </c>
      <c r="D18">
        <f t="shared" si="1"/>
        <v>16</v>
      </c>
      <c r="E18">
        <f t="shared" si="12"/>
        <v>3</v>
      </c>
      <c r="G18" s="6">
        <f t="shared" si="13"/>
        <v>14.5</v>
      </c>
      <c r="H18">
        <f t="shared" si="2"/>
        <v>3</v>
      </c>
      <c r="I18">
        <f t="shared" si="3"/>
        <v>3</v>
      </c>
      <c r="J18">
        <f t="shared" si="4"/>
        <v>3</v>
      </c>
      <c r="K18">
        <f t="shared" si="5"/>
        <v>4</v>
      </c>
      <c r="L18">
        <f t="shared" si="6"/>
        <v>3</v>
      </c>
      <c r="M18">
        <f t="shared" si="7"/>
        <v>5</v>
      </c>
      <c r="N18">
        <f t="shared" si="8"/>
        <v>4</v>
      </c>
      <c r="O18">
        <f t="shared" si="9"/>
        <v>3</v>
      </c>
      <c r="P18">
        <f t="shared" si="10"/>
        <v>4</v>
      </c>
      <c r="Q18">
        <f t="shared" si="11"/>
        <v>4</v>
      </c>
    </row>
    <row r="19" spans="1:17" x14ac:dyDescent="0.25">
      <c r="A19">
        <v>1112</v>
      </c>
      <c r="B19" t="s">
        <v>44</v>
      </c>
      <c r="C19">
        <f t="shared" si="0"/>
        <v>13</v>
      </c>
      <c r="D19">
        <f t="shared" si="1"/>
        <v>17</v>
      </c>
      <c r="E19">
        <f t="shared" si="12"/>
        <v>4</v>
      </c>
      <c r="G19" s="6">
        <f t="shared" si="13"/>
        <v>15</v>
      </c>
      <c r="H19">
        <f t="shared" si="2"/>
        <v>3</v>
      </c>
      <c r="I19">
        <f t="shared" si="3"/>
        <v>3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5</v>
      </c>
      <c r="N19">
        <f t="shared" si="8"/>
        <v>4</v>
      </c>
      <c r="O19">
        <f t="shared" si="9"/>
        <v>3</v>
      </c>
      <c r="P19">
        <f t="shared" si="10"/>
        <v>4</v>
      </c>
      <c r="Q19">
        <f t="shared" si="11"/>
        <v>4</v>
      </c>
    </row>
    <row r="20" spans="1:17" x14ac:dyDescent="0.25">
      <c r="A20">
        <v>1101</v>
      </c>
      <c r="B20" t="s">
        <v>45</v>
      </c>
      <c r="C20">
        <f t="shared" si="0"/>
        <v>16</v>
      </c>
      <c r="D20">
        <f t="shared" si="1"/>
        <v>18</v>
      </c>
      <c r="E20">
        <f t="shared" si="12"/>
        <v>2</v>
      </c>
      <c r="G20" s="6">
        <f t="shared" si="13"/>
        <v>17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5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4</v>
      </c>
    </row>
    <row r="21" spans="1:17" x14ac:dyDescent="0.25">
      <c r="A21">
        <v>1122</v>
      </c>
      <c r="B21" t="s">
        <v>46</v>
      </c>
      <c r="C21">
        <f t="shared" si="0"/>
        <v>16</v>
      </c>
      <c r="D21">
        <f t="shared" si="1"/>
        <v>18</v>
      </c>
      <c r="E21">
        <f t="shared" si="12"/>
        <v>2</v>
      </c>
      <c r="G21" s="6">
        <f t="shared" si="13"/>
        <v>17</v>
      </c>
      <c r="H21">
        <f t="shared" si="2"/>
        <v>4</v>
      </c>
      <c r="I21">
        <f t="shared" si="3"/>
        <v>3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5</v>
      </c>
      <c r="N21">
        <f t="shared" si="8"/>
        <v>4</v>
      </c>
      <c r="O21">
        <f t="shared" si="9"/>
        <v>4</v>
      </c>
      <c r="P21">
        <f t="shared" si="10"/>
        <v>4</v>
      </c>
      <c r="Q21">
        <f t="shared" si="11"/>
        <v>4</v>
      </c>
    </row>
    <row r="22" spans="1:17" x14ac:dyDescent="0.25">
      <c r="A22">
        <v>1071</v>
      </c>
      <c r="B22" t="s">
        <v>47</v>
      </c>
      <c r="C22">
        <f t="shared" si="0"/>
        <v>20</v>
      </c>
      <c r="D22">
        <f t="shared" si="1"/>
        <v>17</v>
      </c>
      <c r="E22">
        <f t="shared" si="12"/>
        <v>3</v>
      </c>
      <c r="G22" s="6">
        <f t="shared" si="13"/>
        <v>18.5</v>
      </c>
      <c r="H22">
        <f t="shared" si="2"/>
        <v>4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4</v>
      </c>
      <c r="M22">
        <f t="shared" si="7"/>
        <v>5</v>
      </c>
      <c r="N22">
        <f t="shared" si="8"/>
        <v>4</v>
      </c>
      <c r="O22">
        <f t="shared" si="9"/>
        <v>3</v>
      </c>
      <c r="P22">
        <f t="shared" si="10"/>
        <v>4</v>
      </c>
      <c r="Q22">
        <f t="shared" si="11"/>
        <v>4</v>
      </c>
    </row>
    <row r="23" spans="1:17" x14ac:dyDescent="0.25">
      <c r="A23">
        <v>1071</v>
      </c>
      <c r="B23" t="s">
        <v>48</v>
      </c>
      <c r="C23">
        <f t="shared" si="0"/>
        <v>18</v>
      </c>
      <c r="D23">
        <f t="shared" si="1"/>
        <v>17</v>
      </c>
      <c r="E23">
        <f t="shared" si="12"/>
        <v>1</v>
      </c>
      <c r="G23" s="6">
        <f t="shared" si="13"/>
        <v>17.5</v>
      </c>
      <c r="H23">
        <f t="shared" si="2"/>
        <v>4</v>
      </c>
      <c r="I23">
        <f t="shared" si="3"/>
        <v>3</v>
      </c>
      <c r="J23">
        <f t="shared" si="4"/>
        <v>3</v>
      </c>
      <c r="K23">
        <f t="shared" si="5"/>
        <v>4</v>
      </c>
      <c r="L23">
        <f t="shared" si="6"/>
        <v>4</v>
      </c>
      <c r="M23">
        <f t="shared" si="7"/>
        <v>5</v>
      </c>
      <c r="N23">
        <f t="shared" si="8"/>
        <v>4</v>
      </c>
      <c r="O23">
        <f t="shared" si="9"/>
        <v>3</v>
      </c>
      <c r="P23">
        <f t="shared" si="10"/>
        <v>4</v>
      </c>
      <c r="Q23">
        <f t="shared" si="11"/>
        <v>4</v>
      </c>
    </row>
    <row r="24" spans="1:17" x14ac:dyDescent="0.25">
      <c r="A24">
        <v>1131</v>
      </c>
      <c r="B24" t="s">
        <v>49</v>
      </c>
      <c r="C24">
        <f t="shared" si="0"/>
        <v>20</v>
      </c>
      <c r="D24">
        <f t="shared" si="1"/>
        <v>16</v>
      </c>
      <c r="E24">
        <f t="shared" si="12"/>
        <v>4</v>
      </c>
      <c r="G24" s="6">
        <f t="shared" si="13"/>
        <v>18</v>
      </c>
      <c r="H24">
        <f t="shared" si="2"/>
        <v>4</v>
      </c>
      <c r="I24">
        <f t="shared" si="3"/>
        <v>4</v>
      </c>
      <c r="J24">
        <f t="shared" si="4"/>
        <v>4</v>
      </c>
      <c r="K24">
        <f t="shared" si="5"/>
        <v>4</v>
      </c>
      <c r="L24">
        <f t="shared" si="6"/>
        <v>4</v>
      </c>
      <c r="M24">
        <f t="shared" si="7"/>
        <v>5</v>
      </c>
      <c r="N24">
        <f t="shared" si="8"/>
        <v>4</v>
      </c>
      <c r="O24">
        <f t="shared" si="9"/>
        <v>3</v>
      </c>
      <c r="P24">
        <f t="shared" si="10"/>
        <v>4</v>
      </c>
      <c r="Q24">
        <f t="shared" si="11"/>
        <v>3</v>
      </c>
    </row>
    <row r="25" spans="1:17" x14ac:dyDescent="0.25">
      <c r="A25">
        <v>1091</v>
      </c>
      <c r="B25" t="s">
        <v>50</v>
      </c>
      <c r="C25">
        <f t="shared" si="0"/>
        <v>18</v>
      </c>
      <c r="D25">
        <f t="shared" si="1"/>
        <v>17</v>
      </c>
      <c r="E25">
        <f t="shared" si="12"/>
        <v>1</v>
      </c>
      <c r="G25" s="6">
        <f t="shared" si="13"/>
        <v>17.5</v>
      </c>
      <c r="H25">
        <f t="shared" si="2"/>
        <v>4</v>
      </c>
      <c r="I25">
        <f t="shared" si="3"/>
        <v>4</v>
      </c>
      <c r="J25">
        <f t="shared" si="4"/>
        <v>4</v>
      </c>
      <c r="K25">
        <f t="shared" si="5"/>
        <v>3</v>
      </c>
      <c r="L25">
        <f t="shared" si="6"/>
        <v>3</v>
      </c>
      <c r="M25">
        <f t="shared" si="7"/>
        <v>5</v>
      </c>
      <c r="N25">
        <f t="shared" si="8"/>
        <v>4</v>
      </c>
      <c r="O25">
        <f t="shared" si="9"/>
        <v>3</v>
      </c>
      <c r="P25">
        <f t="shared" si="10"/>
        <v>4</v>
      </c>
      <c r="Q25">
        <f t="shared" si="11"/>
        <v>4</v>
      </c>
    </row>
    <row r="26" spans="1:17" x14ac:dyDescent="0.25">
      <c r="A26">
        <v>1122</v>
      </c>
      <c r="B26" t="s">
        <v>51</v>
      </c>
      <c r="C26">
        <f t="shared" si="0"/>
        <v>18</v>
      </c>
      <c r="D26">
        <f t="shared" si="1"/>
        <v>16</v>
      </c>
      <c r="E26">
        <f t="shared" si="12"/>
        <v>2</v>
      </c>
      <c r="G26" s="6">
        <f t="shared" si="13"/>
        <v>17</v>
      </c>
      <c r="H26">
        <f t="shared" si="2"/>
        <v>4</v>
      </c>
      <c r="I26">
        <f t="shared" si="3"/>
        <v>4</v>
      </c>
      <c r="J26">
        <f t="shared" si="4"/>
        <v>3</v>
      </c>
      <c r="K26">
        <f t="shared" si="5"/>
        <v>3</v>
      </c>
      <c r="L26">
        <f t="shared" si="6"/>
        <v>4</v>
      </c>
      <c r="M26">
        <f t="shared" si="7"/>
        <v>5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4</v>
      </c>
    </row>
    <row r="27" spans="1:17" x14ac:dyDescent="0.25">
      <c r="A27">
        <v>1072</v>
      </c>
      <c r="B27" t="s">
        <v>52</v>
      </c>
      <c r="C27">
        <f t="shared" si="0"/>
        <v>10</v>
      </c>
      <c r="D27">
        <f t="shared" si="1"/>
        <v>10</v>
      </c>
      <c r="E27">
        <f t="shared" ref="E27:E28" si="14">ABS(C27-D27)</f>
        <v>0</v>
      </c>
      <c r="G27" s="6">
        <f t="shared" ref="G27:G28" si="15">IF(F27&gt;0,((C27+D27)*0.5+F27*2)/3,(C27+D27)/2)</f>
        <v>10</v>
      </c>
      <c r="H27">
        <f t="shared" si="2"/>
        <v>2</v>
      </c>
      <c r="I27">
        <f t="shared" si="3"/>
        <v>2</v>
      </c>
      <c r="J27">
        <f t="shared" si="4"/>
        <v>2</v>
      </c>
      <c r="K27">
        <f t="shared" si="5"/>
        <v>2</v>
      </c>
      <c r="L27">
        <f t="shared" si="6"/>
        <v>2</v>
      </c>
      <c r="M27">
        <f t="shared" si="7"/>
        <v>4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1111</v>
      </c>
      <c r="B28" t="s">
        <v>53</v>
      </c>
      <c r="C28">
        <f t="shared" si="0"/>
        <v>15</v>
      </c>
      <c r="D28">
        <f t="shared" si="1"/>
        <v>15</v>
      </c>
      <c r="E28">
        <f t="shared" si="14"/>
        <v>0</v>
      </c>
      <c r="G28" s="6">
        <f t="shared" si="15"/>
        <v>15</v>
      </c>
      <c r="H28">
        <f t="shared" si="2"/>
        <v>3</v>
      </c>
      <c r="I28">
        <f t="shared" si="3"/>
        <v>3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5</v>
      </c>
      <c r="N28">
        <f t="shared" si="8"/>
        <v>4</v>
      </c>
      <c r="O28">
        <f t="shared" si="9"/>
        <v>3</v>
      </c>
      <c r="P28">
        <f t="shared" si="10"/>
        <v>3</v>
      </c>
      <c r="Q28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8"/>
  <sheetViews>
    <sheetView zoomScale="85" zoomScaleNormal="85" workbookViewId="0">
      <pane ySplit="1" topLeftCell="A2" activePane="bottomLeft" state="frozen"/>
      <selection pane="bottomLeft" activeCell="A2" sqref="A2:A28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10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22</v>
      </c>
      <c r="C4" s="10">
        <v>11</v>
      </c>
      <c r="D4" s="10">
        <v>2</v>
      </c>
      <c r="E4" s="10">
        <v>2</v>
      </c>
      <c r="F4" s="10">
        <v>2</v>
      </c>
      <c r="G4" s="10">
        <v>2</v>
      </c>
      <c r="H4" s="10">
        <v>3</v>
      </c>
    </row>
    <row r="5" spans="1:8" x14ac:dyDescent="0.25">
      <c r="A5" s="10" t="s">
        <v>30</v>
      </c>
      <c r="B5">
        <v>22</v>
      </c>
      <c r="C5" s="10">
        <v>11</v>
      </c>
      <c r="D5" s="10">
        <v>2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10</v>
      </c>
      <c r="C6" s="10">
        <v>5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25">
      <c r="A7" s="10" t="s">
        <v>32</v>
      </c>
      <c r="B7">
        <v>2</v>
      </c>
      <c r="C7" s="10">
        <v>1</v>
      </c>
      <c r="D7" s="10">
        <v>0</v>
      </c>
      <c r="E7" s="10">
        <v>0</v>
      </c>
      <c r="F7" s="10">
        <v>0</v>
      </c>
      <c r="G7" s="10">
        <v>1</v>
      </c>
      <c r="H7" s="10">
        <v>0</v>
      </c>
    </row>
    <row r="8" spans="1:8" x14ac:dyDescent="0.25">
      <c r="A8" s="10" t="s">
        <v>33</v>
      </c>
      <c r="B8">
        <v>28</v>
      </c>
      <c r="C8" s="10">
        <v>14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34</v>
      </c>
      <c r="C9" s="10">
        <v>17</v>
      </c>
      <c r="D9" s="10">
        <v>4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3</v>
      </c>
      <c r="E10" s="10">
        <v>3</v>
      </c>
      <c r="F10" s="10">
        <v>4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15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22</v>
      </c>
      <c r="C12" s="10">
        <v>11</v>
      </c>
      <c r="D12" s="10">
        <v>2</v>
      </c>
      <c r="E12" s="10">
        <v>2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20</v>
      </c>
      <c r="C13" s="10">
        <v>10</v>
      </c>
      <c r="D13" s="10">
        <v>2</v>
      </c>
      <c r="E13" s="10">
        <v>2</v>
      </c>
      <c r="F13" s="10">
        <v>2</v>
      </c>
      <c r="G13" s="10">
        <v>2</v>
      </c>
      <c r="H13" s="10">
        <v>2</v>
      </c>
    </row>
    <row r="14" spans="1:8" x14ac:dyDescent="0.25">
      <c r="A14" s="10" t="s">
        <v>39</v>
      </c>
      <c r="B14">
        <v>18</v>
      </c>
      <c r="C14" s="10">
        <v>9</v>
      </c>
      <c r="D14" s="10">
        <v>2</v>
      </c>
      <c r="E14" s="10">
        <v>2</v>
      </c>
      <c r="F14" s="10">
        <v>1</v>
      </c>
      <c r="G14" s="10">
        <v>2</v>
      </c>
      <c r="H14" s="10">
        <v>2</v>
      </c>
    </row>
    <row r="15" spans="1:8" x14ac:dyDescent="0.25">
      <c r="A15" s="10" t="s">
        <v>40</v>
      </c>
      <c r="B15">
        <v>20</v>
      </c>
      <c r="C15" s="10">
        <v>10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34</v>
      </c>
      <c r="C16" s="10">
        <v>16</v>
      </c>
      <c r="D16" s="10">
        <v>4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32</v>
      </c>
      <c r="C17" s="10">
        <v>16</v>
      </c>
      <c r="D17" s="10">
        <v>3</v>
      </c>
      <c r="E17" s="10">
        <v>3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29</v>
      </c>
      <c r="C18" s="10">
        <v>13</v>
      </c>
      <c r="D18" s="10">
        <v>3</v>
      </c>
      <c r="E18" s="10">
        <v>3</v>
      </c>
      <c r="F18" s="10">
        <v>3</v>
      </c>
      <c r="G18" s="10">
        <v>4</v>
      </c>
      <c r="H18" s="10">
        <v>3</v>
      </c>
    </row>
    <row r="19" spans="1:8" x14ac:dyDescent="0.25">
      <c r="A19" s="10" t="s">
        <v>44</v>
      </c>
      <c r="B19">
        <v>29</v>
      </c>
      <c r="C19" s="10">
        <v>13</v>
      </c>
      <c r="D19" s="10">
        <v>3</v>
      </c>
      <c r="E19" s="10">
        <v>3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32</v>
      </c>
      <c r="C20" s="10">
        <v>16</v>
      </c>
      <c r="D20" s="10">
        <v>3</v>
      </c>
      <c r="E20" s="10">
        <v>3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32</v>
      </c>
      <c r="C21" s="10">
        <v>16</v>
      </c>
      <c r="D21" s="10">
        <v>4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40</v>
      </c>
      <c r="C22" s="10">
        <v>20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3</v>
      </c>
      <c r="F23" s="10">
        <v>3</v>
      </c>
      <c r="G23" s="10">
        <v>4</v>
      </c>
      <c r="H23" s="10">
        <v>4</v>
      </c>
    </row>
    <row r="24" spans="1:8" x14ac:dyDescent="0.25">
      <c r="A24" s="10" t="s">
        <v>49</v>
      </c>
      <c r="B24">
        <v>40</v>
      </c>
      <c r="C24" s="10">
        <v>20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36</v>
      </c>
      <c r="C25" s="10">
        <v>18</v>
      </c>
      <c r="D25" s="10">
        <v>4</v>
      </c>
      <c r="E25" s="10">
        <v>4</v>
      </c>
      <c r="F25" s="10">
        <v>4</v>
      </c>
      <c r="G25" s="10">
        <v>3</v>
      </c>
      <c r="H25" s="10">
        <v>3</v>
      </c>
    </row>
    <row r="26" spans="1:8" x14ac:dyDescent="0.25">
      <c r="A26" s="10" t="s">
        <v>51</v>
      </c>
      <c r="B26">
        <v>36</v>
      </c>
      <c r="C26" s="10">
        <v>18</v>
      </c>
      <c r="D26" s="10">
        <v>4</v>
      </c>
      <c r="E26" s="10">
        <v>4</v>
      </c>
      <c r="F26" s="10">
        <v>3</v>
      </c>
      <c r="G26" s="10">
        <v>3</v>
      </c>
      <c r="H26" s="10">
        <v>4</v>
      </c>
    </row>
    <row r="27" spans="1:8" x14ac:dyDescent="0.25">
      <c r="A27" s="10" t="s">
        <v>52</v>
      </c>
      <c r="B27">
        <v>20</v>
      </c>
      <c r="C27" s="10">
        <v>10</v>
      </c>
      <c r="D27" s="10">
        <v>2</v>
      </c>
      <c r="E27" s="10">
        <v>2</v>
      </c>
      <c r="F27" s="10">
        <v>2</v>
      </c>
      <c r="G27" s="10">
        <v>2</v>
      </c>
      <c r="H27" s="10">
        <v>2</v>
      </c>
    </row>
    <row r="28" spans="1:8" x14ac:dyDescent="0.25">
      <c r="A28" s="10" t="s">
        <v>53</v>
      </c>
      <c r="B28">
        <v>30</v>
      </c>
      <c r="C28" s="10">
        <v>15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8"/>
  <sheetViews>
    <sheetView zoomScale="85" zoomScaleNormal="85" workbookViewId="0">
      <pane ySplit="1" topLeftCell="A2" activePane="bottomLeft" state="frozen"/>
      <selection pane="bottomLeft" activeCell="A2" sqref="A2:H28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16</v>
      </c>
      <c r="D2" s="10">
        <v>5</v>
      </c>
      <c r="E2" s="10">
        <v>4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32</v>
      </c>
      <c r="C3" s="10">
        <v>14</v>
      </c>
      <c r="D3" s="10">
        <v>5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13</v>
      </c>
      <c r="D4" s="10">
        <v>5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34</v>
      </c>
      <c r="C5" s="10">
        <v>15</v>
      </c>
      <c r="D5" s="10">
        <v>5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29</v>
      </c>
      <c r="C6" s="10">
        <v>11</v>
      </c>
      <c r="D6" s="10">
        <v>5</v>
      </c>
      <c r="E6" s="10">
        <v>2</v>
      </c>
      <c r="F6" s="10">
        <v>4</v>
      </c>
      <c r="G6" s="10">
        <v>4</v>
      </c>
      <c r="H6" s="10">
        <v>3</v>
      </c>
    </row>
    <row r="7" spans="1:8" x14ac:dyDescent="0.25">
      <c r="A7" s="10" t="s">
        <v>32</v>
      </c>
      <c r="B7">
        <v>19</v>
      </c>
      <c r="C7" s="10">
        <v>6</v>
      </c>
      <c r="D7" s="10">
        <v>4</v>
      </c>
      <c r="E7" s="10">
        <v>2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32</v>
      </c>
      <c r="C8" s="10">
        <v>14</v>
      </c>
      <c r="D8" s="10">
        <v>5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35</v>
      </c>
      <c r="C9" s="10">
        <v>16</v>
      </c>
      <c r="D9" s="10">
        <v>5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34</v>
      </c>
      <c r="C10" s="10">
        <v>15</v>
      </c>
      <c r="D10" s="10">
        <v>5</v>
      </c>
      <c r="E10" s="10">
        <v>5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35</v>
      </c>
      <c r="C11" s="10">
        <v>16</v>
      </c>
      <c r="D11" s="10">
        <v>5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35</v>
      </c>
      <c r="C12" s="10">
        <v>16</v>
      </c>
      <c r="D12" s="10">
        <v>5</v>
      </c>
      <c r="E12" s="10">
        <v>4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33</v>
      </c>
      <c r="C13" s="10">
        <v>15</v>
      </c>
      <c r="D13" s="10">
        <v>4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34</v>
      </c>
      <c r="C14" s="10">
        <v>15</v>
      </c>
      <c r="D14" s="10">
        <v>5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34</v>
      </c>
      <c r="C15" s="10">
        <v>15</v>
      </c>
      <c r="D15" s="10">
        <v>5</v>
      </c>
      <c r="E15" s="10">
        <v>4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36</v>
      </c>
      <c r="C16" s="10">
        <v>16</v>
      </c>
      <c r="D16" s="10">
        <v>5</v>
      </c>
      <c r="E16" s="10">
        <v>4</v>
      </c>
      <c r="F16" s="10">
        <v>4</v>
      </c>
      <c r="G16" s="10">
        <v>4</v>
      </c>
      <c r="H16" s="10">
        <v>3</v>
      </c>
    </row>
    <row r="17" spans="1:8" x14ac:dyDescent="0.25">
      <c r="A17" s="10" t="s">
        <v>42</v>
      </c>
      <c r="B17">
        <v>36</v>
      </c>
      <c r="C17" s="10">
        <v>16</v>
      </c>
      <c r="D17" s="10">
        <v>5</v>
      </c>
      <c r="E17" s="10">
        <v>4</v>
      </c>
      <c r="F17" s="10">
        <v>3</v>
      </c>
      <c r="G17" s="10">
        <v>4</v>
      </c>
      <c r="H17" s="10">
        <v>4</v>
      </c>
    </row>
    <row r="18" spans="1:8" x14ac:dyDescent="0.25">
      <c r="A18" s="10" t="s">
        <v>43</v>
      </c>
      <c r="B18">
        <v>36</v>
      </c>
      <c r="C18" s="10">
        <v>16</v>
      </c>
      <c r="D18" s="10">
        <v>5</v>
      </c>
      <c r="E18" s="10">
        <v>4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37</v>
      </c>
      <c r="C19" s="10">
        <v>17</v>
      </c>
      <c r="D19" s="10">
        <v>5</v>
      </c>
      <c r="E19" s="10">
        <v>4</v>
      </c>
      <c r="F19" s="10">
        <v>3</v>
      </c>
      <c r="G19" s="10">
        <v>4</v>
      </c>
      <c r="H19" s="10">
        <v>4</v>
      </c>
    </row>
    <row r="20" spans="1:8" x14ac:dyDescent="0.25">
      <c r="A20" s="10" t="s">
        <v>45</v>
      </c>
      <c r="B20">
        <v>38</v>
      </c>
      <c r="C20" s="10">
        <v>18</v>
      </c>
      <c r="D20" s="10">
        <v>5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39</v>
      </c>
      <c r="C21" s="10">
        <v>18</v>
      </c>
      <c r="D21" s="10">
        <v>5</v>
      </c>
      <c r="E21" s="10">
        <v>4</v>
      </c>
      <c r="F21" s="10">
        <v>4</v>
      </c>
      <c r="G21" s="10">
        <v>4</v>
      </c>
      <c r="H21" s="10">
        <v>4</v>
      </c>
    </row>
    <row r="22" spans="1:8" x14ac:dyDescent="0.25">
      <c r="A22" s="10" t="s">
        <v>47</v>
      </c>
      <c r="B22">
        <v>37</v>
      </c>
      <c r="C22" s="10">
        <v>17</v>
      </c>
      <c r="D22" s="10">
        <v>5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37</v>
      </c>
      <c r="C23" s="10">
        <v>17</v>
      </c>
      <c r="D23" s="10">
        <v>5</v>
      </c>
      <c r="E23" s="10">
        <v>4</v>
      </c>
      <c r="F23" s="10">
        <v>3</v>
      </c>
      <c r="G23" s="10">
        <v>4</v>
      </c>
      <c r="H23" s="10">
        <v>4</v>
      </c>
    </row>
    <row r="24" spans="1:8" x14ac:dyDescent="0.25">
      <c r="A24" s="10" t="s">
        <v>49</v>
      </c>
      <c r="B24">
        <v>35</v>
      </c>
      <c r="C24" s="10">
        <v>16</v>
      </c>
      <c r="D24" s="10">
        <v>5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37</v>
      </c>
      <c r="C25" s="10">
        <v>17</v>
      </c>
      <c r="D25" s="10">
        <v>5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36</v>
      </c>
      <c r="C26" s="10">
        <v>16</v>
      </c>
      <c r="D26" s="10">
        <v>5</v>
      </c>
      <c r="E26" s="10">
        <v>4</v>
      </c>
      <c r="F26" s="10">
        <v>3</v>
      </c>
      <c r="G26" s="10">
        <v>4</v>
      </c>
      <c r="H26" s="10">
        <v>4</v>
      </c>
    </row>
    <row r="27" spans="1:8" x14ac:dyDescent="0.25">
      <c r="A27" s="10" t="s">
        <v>52</v>
      </c>
      <c r="B27">
        <v>26</v>
      </c>
      <c r="C27" s="10">
        <v>10</v>
      </c>
      <c r="D27" s="10">
        <v>4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33</v>
      </c>
      <c r="C28" s="10">
        <v>15</v>
      </c>
      <c r="D28" s="10">
        <v>5</v>
      </c>
      <c r="E28" s="10">
        <v>4</v>
      </c>
      <c r="F28" s="10">
        <v>3</v>
      </c>
      <c r="G28" s="10">
        <v>3</v>
      </c>
      <c r="H2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7C78-3276-4EC2-9230-3EDD812ADA97}">
  <dimension ref="A1:H28"/>
  <sheetViews>
    <sheetView workbookViewId="0">
      <selection activeCell="A2" sqref="A2:H28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10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22</v>
      </c>
      <c r="C4" s="10">
        <v>11</v>
      </c>
      <c r="D4" s="10">
        <v>2</v>
      </c>
      <c r="E4" s="10">
        <v>2</v>
      </c>
      <c r="F4" s="10">
        <v>2</v>
      </c>
      <c r="G4" s="10">
        <v>2</v>
      </c>
      <c r="H4" s="10">
        <v>3</v>
      </c>
    </row>
    <row r="5" spans="1:8" x14ac:dyDescent="0.25">
      <c r="A5" s="10" t="s">
        <v>30</v>
      </c>
      <c r="B5">
        <v>22</v>
      </c>
      <c r="C5" s="10">
        <v>11</v>
      </c>
      <c r="D5" s="10">
        <v>2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10</v>
      </c>
      <c r="C6" s="10">
        <v>5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25">
      <c r="A7" s="10" t="s">
        <v>32</v>
      </c>
      <c r="B7">
        <v>2</v>
      </c>
      <c r="C7" s="10">
        <v>1</v>
      </c>
      <c r="D7" s="10">
        <v>0</v>
      </c>
      <c r="E7" s="10">
        <v>0</v>
      </c>
      <c r="F7" s="10">
        <v>0</v>
      </c>
      <c r="G7" s="10">
        <v>1</v>
      </c>
      <c r="H7" s="10">
        <v>0</v>
      </c>
    </row>
    <row r="8" spans="1:8" x14ac:dyDescent="0.25">
      <c r="A8" s="10" t="s">
        <v>33</v>
      </c>
      <c r="B8">
        <v>28</v>
      </c>
      <c r="C8" s="10">
        <v>14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34</v>
      </c>
      <c r="C9" s="10">
        <v>17</v>
      </c>
      <c r="D9" s="10">
        <v>4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3</v>
      </c>
      <c r="E10" s="10">
        <v>3</v>
      </c>
      <c r="F10" s="10">
        <v>4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15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22</v>
      </c>
      <c r="C12" s="10">
        <v>11</v>
      </c>
      <c r="D12" s="10">
        <v>2</v>
      </c>
      <c r="E12" s="10">
        <v>2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20</v>
      </c>
      <c r="C13" s="10">
        <v>10</v>
      </c>
      <c r="D13" s="10">
        <v>2</v>
      </c>
      <c r="E13" s="10">
        <v>2</v>
      </c>
      <c r="F13" s="10">
        <v>2</v>
      </c>
      <c r="G13" s="10">
        <v>2</v>
      </c>
      <c r="H13" s="10">
        <v>2</v>
      </c>
    </row>
    <row r="14" spans="1:8" x14ac:dyDescent="0.25">
      <c r="A14" s="10" t="s">
        <v>39</v>
      </c>
      <c r="B14">
        <v>18</v>
      </c>
      <c r="C14" s="10">
        <v>9</v>
      </c>
      <c r="D14" s="10">
        <v>2</v>
      </c>
      <c r="E14" s="10">
        <v>2</v>
      </c>
      <c r="F14" s="10">
        <v>1</v>
      </c>
      <c r="G14" s="10">
        <v>2</v>
      </c>
      <c r="H14" s="10">
        <v>2</v>
      </c>
    </row>
    <row r="15" spans="1:8" x14ac:dyDescent="0.25">
      <c r="A15" s="10" t="s">
        <v>40</v>
      </c>
      <c r="B15">
        <v>20</v>
      </c>
      <c r="C15" s="10">
        <v>10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</row>
    <row r="16" spans="1:8" x14ac:dyDescent="0.25">
      <c r="A16" s="10" t="s">
        <v>41</v>
      </c>
      <c r="B16">
        <v>34</v>
      </c>
      <c r="C16" s="10">
        <v>16</v>
      </c>
      <c r="D16" s="10">
        <v>4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32</v>
      </c>
      <c r="C17" s="10">
        <v>16</v>
      </c>
      <c r="D17" s="10">
        <v>3</v>
      </c>
      <c r="E17" s="10">
        <v>3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29</v>
      </c>
      <c r="C18" s="10">
        <v>13</v>
      </c>
      <c r="D18" s="10">
        <v>3</v>
      </c>
      <c r="E18" s="10">
        <v>3</v>
      </c>
      <c r="F18" s="10">
        <v>3</v>
      </c>
      <c r="G18" s="10">
        <v>4</v>
      </c>
      <c r="H18" s="10">
        <v>3</v>
      </c>
    </row>
    <row r="19" spans="1:8" x14ac:dyDescent="0.25">
      <c r="A19" s="10" t="s">
        <v>44</v>
      </c>
      <c r="B19">
        <v>29</v>
      </c>
      <c r="C19" s="10">
        <v>13</v>
      </c>
      <c r="D19" s="10">
        <v>3</v>
      </c>
      <c r="E19" s="10">
        <v>3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32</v>
      </c>
      <c r="C20" s="10">
        <v>16</v>
      </c>
      <c r="D20" s="10">
        <v>3</v>
      </c>
      <c r="E20" s="10">
        <v>3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32</v>
      </c>
      <c r="C21" s="10">
        <v>16</v>
      </c>
      <c r="D21" s="10">
        <v>4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40</v>
      </c>
      <c r="C22" s="10">
        <v>20</v>
      </c>
      <c r="D22" s="10">
        <v>4</v>
      </c>
      <c r="E22" s="10">
        <v>4</v>
      </c>
      <c r="F22" s="10">
        <v>4</v>
      </c>
      <c r="G22" s="10">
        <v>4</v>
      </c>
      <c r="H22" s="10">
        <v>4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3</v>
      </c>
      <c r="F23" s="10">
        <v>3</v>
      </c>
      <c r="G23" s="10">
        <v>4</v>
      </c>
      <c r="H23" s="10">
        <v>4</v>
      </c>
    </row>
    <row r="24" spans="1:8" x14ac:dyDescent="0.25">
      <c r="A24" s="10" t="s">
        <v>49</v>
      </c>
      <c r="B24">
        <v>40</v>
      </c>
      <c r="C24" s="10">
        <v>20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36</v>
      </c>
      <c r="C25" s="10">
        <v>18</v>
      </c>
      <c r="D25" s="10">
        <v>4</v>
      </c>
      <c r="E25" s="10">
        <v>4</v>
      </c>
      <c r="F25" s="10">
        <v>4</v>
      </c>
      <c r="G25" s="10">
        <v>3</v>
      </c>
      <c r="H25" s="10">
        <v>3</v>
      </c>
    </row>
    <row r="26" spans="1:8" x14ac:dyDescent="0.25">
      <c r="A26" s="10" t="s">
        <v>51</v>
      </c>
      <c r="B26">
        <v>36</v>
      </c>
      <c r="C26" s="10">
        <v>18</v>
      </c>
      <c r="D26" s="10">
        <v>4</v>
      </c>
      <c r="E26" s="10">
        <v>4</v>
      </c>
      <c r="F26" s="10">
        <v>3</v>
      </c>
      <c r="G26" s="10">
        <v>3</v>
      </c>
      <c r="H26" s="10">
        <v>4</v>
      </c>
    </row>
    <row r="27" spans="1:8" x14ac:dyDescent="0.25">
      <c r="A27" s="10" t="s">
        <v>52</v>
      </c>
      <c r="B27">
        <v>20</v>
      </c>
      <c r="C27" s="10">
        <v>10</v>
      </c>
      <c r="D27" s="10">
        <v>2</v>
      </c>
      <c r="E27" s="10">
        <v>2</v>
      </c>
      <c r="F27" s="10">
        <v>2</v>
      </c>
      <c r="G27" s="10">
        <v>2</v>
      </c>
      <c r="H27" s="10">
        <v>2</v>
      </c>
    </row>
    <row r="28" spans="1:8" x14ac:dyDescent="0.25">
      <c r="A28" s="10" t="s">
        <v>53</v>
      </c>
      <c r="B28">
        <v>30</v>
      </c>
      <c r="C28" s="10">
        <v>15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8829-4E3F-4A29-8066-E32B5766C254}">
  <dimension ref="A1:H28"/>
  <sheetViews>
    <sheetView workbookViewId="0">
      <selection activeCell="A2" sqref="A2:H28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16</v>
      </c>
      <c r="D2" s="10">
        <v>5</v>
      </c>
      <c r="E2" s="10">
        <v>4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32</v>
      </c>
      <c r="C3" s="10">
        <v>14</v>
      </c>
      <c r="D3" s="10">
        <v>5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13</v>
      </c>
      <c r="D4" s="10">
        <v>5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34</v>
      </c>
      <c r="C5" s="10">
        <v>15</v>
      </c>
      <c r="D5" s="10">
        <v>5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29</v>
      </c>
      <c r="C6" s="10">
        <v>11</v>
      </c>
      <c r="D6" s="10">
        <v>5</v>
      </c>
      <c r="E6" s="10">
        <v>2</v>
      </c>
      <c r="F6" s="10">
        <v>4</v>
      </c>
      <c r="G6" s="10">
        <v>4</v>
      </c>
      <c r="H6" s="10">
        <v>3</v>
      </c>
    </row>
    <row r="7" spans="1:8" x14ac:dyDescent="0.25">
      <c r="A7" s="10" t="s">
        <v>32</v>
      </c>
      <c r="B7">
        <v>19</v>
      </c>
      <c r="C7" s="10">
        <v>6</v>
      </c>
      <c r="D7" s="10">
        <v>4</v>
      </c>
      <c r="E7" s="10">
        <v>2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32</v>
      </c>
      <c r="C8" s="10">
        <v>14</v>
      </c>
      <c r="D8" s="10">
        <v>5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35</v>
      </c>
      <c r="C9" s="10">
        <v>16</v>
      </c>
      <c r="D9" s="10">
        <v>5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34</v>
      </c>
      <c r="C10" s="10">
        <v>15</v>
      </c>
      <c r="D10" s="10">
        <v>5</v>
      </c>
      <c r="E10" s="10">
        <v>5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35</v>
      </c>
      <c r="C11" s="10">
        <v>16</v>
      </c>
      <c r="D11" s="10">
        <v>5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35</v>
      </c>
      <c r="C12" s="10">
        <v>16</v>
      </c>
      <c r="D12" s="10">
        <v>5</v>
      </c>
      <c r="E12" s="10">
        <v>4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33</v>
      </c>
      <c r="C13" s="10">
        <v>15</v>
      </c>
      <c r="D13" s="10">
        <v>4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34</v>
      </c>
      <c r="C14" s="10">
        <v>15</v>
      </c>
      <c r="D14" s="10">
        <v>5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34</v>
      </c>
      <c r="C15" s="10">
        <v>15</v>
      </c>
      <c r="D15" s="10">
        <v>5</v>
      </c>
      <c r="E15" s="10">
        <v>4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36</v>
      </c>
      <c r="C16" s="10">
        <v>16</v>
      </c>
      <c r="D16" s="10">
        <v>5</v>
      </c>
      <c r="E16" s="10">
        <v>4</v>
      </c>
      <c r="F16" s="10">
        <v>4</v>
      </c>
      <c r="G16" s="10">
        <v>4</v>
      </c>
      <c r="H16" s="10">
        <v>3</v>
      </c>
    </row>
    <row r="17" spans="1:8" x14ac:dyDescent="0.25">
      <c r="A17" s="10" t="s">
        <v>42</v>
      </c>
      <c r="B17">
        <v>36</v>
      </c>
      <c r="C17" s="10">
        <v>16</v>
      </c>
      <c r="D17" s="10">
        <v>5</v>
      </c>
      <c r="E17" s="10">
        <v>4</v>
      </c>
      <c r="F17" s="10">
        <v>3</v>
      </c>
      <c r="G17" s="10">
        <v>4</v>
      </c>
      <c r="H17" s="10">
        <v>4</v>
      </c>
    </row>
    <row r="18" spans="1:8" x14ac:dyDescent="0.25">
      <c r="A18" s="10" t="s">
        <v>43</v>
      </c>
      <c r="B18">
        <v>36</v>
      </c>
      <c r="C18" s="10">
        <v>16</v>
      </c>
      <c r="D18" s="10">
        <v>5</v>
      </c>
      <c r="E18" s="10">
        <v>4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37</v>
      </c>
      <c r="C19" s="10">
        <v>17</v>
      </c>
      <c r="D19" s="10">
        <v>5</v>
      </c>
      <c r="E19" s="10">
        <v>4</v>
      </c>
      <c r="F19" s="10">
        <v>3</v>
      </c>
      <c r="G19" s="10">
        <v>4</v>
      </c>
      <c r="H19" s="10">
        <v>4</v>
      </c>
    </row>
    <row r="20" spans="1:8" x14ac:dyDescent="0.25">
      <c r="A20" s="10" t="s">
        <v>45</v>
      </c>
      <c r="B20">
        <v>38</v>
      </c>
      <c r="C20" s="10">
        <v>18</v>
      </c>
      <c r="D20" s="10">
        <v>5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39</v>
      </c>
      <c r="C21" s="10">
        <v>18</v>
      </c>
      <c r="D21" s="10">
        <v>5</v>
      </c>
      <c r="E21" s="10">
        <v>4</v>
      </c>
      <c r="F21" s="10">
        <v>4</v>
      </c>
      <c r="G21" s="10">
        <v>4</v>
      </c>
      <c r="H21" s="10">
        <v>4</v>
      </c>
    </row>
    <row r="22" spans="1:8" x14ac:dyDescent="0.25">
      <c r="A22" s="10" t="s">
        <v>47</v>
      </c>
      <c r="B22">
        <v>37</v>
      </c>
      <c r="C22" s="10">
        <v>17</v>
      </c>
      <c r="D22" s="10">
        <v>5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37</v>
      </c>
      <c r="C23" s="10">
        <v>17</v>
      </c>
      <c r="D23" s="10">
        <v>5</v>
      </c>
      <c r="E23" s="10">
        <v>4</v>
      </c>
      <c r="F23" s="10">
        <v>3</v>
      </c>
      <c r="G23" s="10">
        <v>4</v>
      </c>
      <c r="H23" s="10">
        <v>4</v>
      </c>
    </row>
    <row r="24" spans="1:8" x14ac:dyDescent="0.25">
      <c r="A24" s="10" t="s">
        <v>49</v>
      </c>
      <c r="B24">
        <v>35</v>
      </c>
      <c r="C24" s="10">
        <v>16</v>
      </c>
      <c r="D24" s="10">
        <v>5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37</v>
      </c>
      <c r="C25" s="10">
        <v>17</v>
      </c>
      <c r="D25" s="10">
        <v>5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36</v>
      </c>
      <c r="C26" s="10">
        <v>16</v>
      </c>
      <c r="D26" s="10">
        <v>5</v>
      </c>
      <c r="E26" s="10">
        <v>4</v>
      </c>
      <c r="F26" s="10">
        <v>3</v>
      </c>
      <c r="G26" s="10">
        <v>4</v>
      </c>
      <c r="H26" s="10">
        <v>4</v>
      </c>
    </row>
    <row r="27" spans="1:8" x14ac:dyDescent="0.25">
      <c r="A27" s="10" t="s">
        <v>52</v>
      </c>
      <c r="B27">
        <v>26</v>
      </c>
      <c r="C27" s="10">
        <v>10</v>
      </c>
      <c r="D27" s="10">
        <v>4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33</v>
      </c>
      <c r="C28" s="10">
        <v>15</v>
      </c>
      <c r="D28" s="10">
        <v>5</v>
      </c>
      <c r="E28" s="10">
        <v>4</v>
      </c>
      <c r="F28" s="10">
        <v>3</v>
      </c>
      <c r="G28" s="10">
        <v>3</v>
      </c>
      <c r="H2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Q 2 t h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D a 2 F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2 t h W U M 7 t d X j A Q A A U g 8 A A B M A H A B G b 3 J t d W x h c y 9 T Z W N 0 a W 9 u M S 5 t I K I Y A C i g F A A A A A A A A A A A A A A A A A A A A A A A A A A A A O 3 W 3 0 v b Q B w A 8 P d A / 4 c j e 2 k h C 0 m t f d j I U 7 O B D w 7 E 7 s n 4 0 N X b F p r c S e 4 6 F P F B Y b V W B p O 1 3 Y + U w t 4 s G 4 p l W J n M v 6 Z 3 S / 4 L T z J 1 B U M p j t W H 5 C X J 9 3 L 5 f i + f f E M I L F M b I 7 A Y 7 f X H k k R e l z y 4 A h 7 I Y f u Y v R s E v R a r 1 x 5 y / 5 w d 1 o d n W z I w g A N p S g J i G 5 7 X + M / 3 I l I g b 1 Q T l 6 s u R D T 9 1 H a g W s C I i h O S l s 1 H 1 n M C P W L N 2 x V o m Z B U K F 6 1 W G e P H X 0 b / u r w 9 g 5 v n f I P X 3 j z J P R r Q X 2 H H 3 w O D s 6 s 2 / O r d I 3 K G W X J h I 7 t 2 h R 6 h q z I C i h g p + o i Y u Q U 8 A S V 8 Y q N X h n 5 W U 3 T F b B Q x R Q u 0 n U H G j e H 6 j O M 4 H J G i d b B B v 3 g s M H 9 H + H X L u v u i Q U V S y / E R U W v h M h L 7 L n R 7 Y v r q 5 C k o 0 U r G x t y F N V F e i p G A I V r d F M B V / G s i M 8 h m s + p l / P + G p i J m Z A b i W 9 m U p K N b q 0 v V o k 1 d k P / b d D 4 P i W l 6 / y J 0 q i S l t X 0 0 f e 5 + 5 F t 7 f L B / u R S h S s p E 7 p 4 A q k o s x V f S o I 2 B u 0 O 7 f W v 0 Z J O m 7 j T Q D q b m T 5 c 0 m 1 x c L q W u y + f y N h S E r Q x a F P 8 R M a W k q A J t J S U u m H T N W 1 m 5 F n 9 b n 4 K O / 3 / 9 9 f 4 x y y m j g R s L F i 4 f R z 0 e q F / N H 2 z 6 1 I S N s F 2 A V B L A Q I t A B Q A A g A I A E N r Y V l J v j D p p g A A A P Y A A A A S A A A A A A A A A A A A A A A A A A A A A A B D b 2 5 m a W c v U G F j a 2 F n Z S 5 4 b W x Q S w E C L Q A U A A I A C A B D a 2 F Z U 3 I 4 L J s A A A D h A A A A E w A A A A A A A A A A A A A A A A D y A A A A W 0 N v b n R l b n R f V H l w Z X N d L n h t b F B L A Q I t A B Q A A g A I A E N r Y V l D O 7 X V 4 w E A A F I P A A A T A A A A A A A A A A A A A A A A A N o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Z Y A A A A A A A A d F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A w M y V F O S U 5 N i V C M S V F N S U 4 R C V C N y V F O C V B O S U 5 N S V F N S U 4 O C U 4 N i 0 l R T c l O T Q l O T g l R T k l O U M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j c 0 N m R i Y S 0 1 M m M x L T R h N W Y t O G M 4 M S 0 2 Y z U 3 M m I x Z j N i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P p l r H l j b f o q Z X l i I Z f 5 5 S Y 6 Z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x V D A 1 O j I 1 O j Q x L j c x M T g 3 O D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P p l r H l j b f o q Z X l i I Y t 5 5 S Y 6 Z y y L 0 F 1 d G 9 S Z W 1 v d m V k Q 2 9 s d W 1 u c z E u e 0 N v b H V t b j E s M H 0 m c X V v d D s s J n F 1 b 3 Q 7 U 2 V j d G l v b j E v M T A w M + m W s e W N t + i p l e W I h i 3 n l J j p n L I v Q X V 0 b 1 J l b W 9 2 Z W R D b 2 x 1 b W 5 z M S 5 7 Q 2 9 s d W 1 u M i w x f S Z x d W 9 0 O y w m c X V v d D t T Z W N 0 a W 9 u M S 8 x M D A z 6 Z a x 5 Y 2 3 6 K m V 5 Y i G L e e U m O m c s i 9 B d X R v U m V t b 3 Z l Z E N v b H V t b n M x L n t D b 2 x 1 b W 4 z L D J 9 J n F 1 b 3 Q 7 L C Z x d W 9 0 O 1 N l Y 3 R p b 2 4 x L z E w M D P p l r H l j b f o q Z X l i I Y t 5 5 S Y 6 Z y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+ m W s e W N t + i p l e W I h i 3 n l J j p n L I v Q X V 0 b 1 J l b W 9 2 Z W R D b 2 x 1 b W 5 z M S 5 7 Q 2 9 s d W 1 u M S w w f S Z x d W 9 0 O y w m c X V v d D t T Z W N 0 a W 9 u M S 8 x M D A z 6 Z a x 5 Y 2 3 6 K m V 5 Y i G L e e U m O m c s i 9 B d X R v U m V t b 3 Z l Z E N v b H V t b n M x L n t D b 2 x 1 b W 4 y L D F 9 J n F 1 b 3 Q 7 L C Z x d W 9 0 O 1 N l Y 3 R p b 2 4 x L z E w M D P p l r H l j b f o q Z X l i I Y t 5 5 S Y 6 Z y y L 0 F 1 d G 9 S Z W 1 v d m V k Q 2 9 s d W 1 u c z E u e 0 N v b H V t b j M s M n 0 m c X V v d D s s J n F 1 b 3 Q 7 U 2 V j d G l v b j E v M T A w M + m W s e W N t + i p l e W I h i 3 n l J j p n L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y V F O S U 5 N i V C M S V F N S U 4 R C V C N y V F O C V B O S U 5 N S V F N S U 4 O C U 4 N i 0 l R T c l O T Q l O T g l R T k l O U M l Q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y V F O S U 5 N i V C M S V F N S U 4 R C V C N y V F O C V B O S U 5 N S V F N S U 4 O C U 4 N i 0 l R T c l O T Q l O T g l R T k l O U M l Q j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y V F O S U 5 N i V C M S V F N S U 4 R C V C N y V F O C V B O S U 5 N S V F N S U 4 O C U 4 N i 0 l R T k l O D I l Q j E l R T g l Q T k l Q T k l R T k l O U I l Q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Y 1 N G R j M C 1 m N j d k L T Q z Y T U t O W Y y N C 0 4 O T d h Z j M z Y T U z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P p l r H l j b f o q Z X l i I Z f 6 Y K x 6 K m p 6 Z u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x V D A 1 O j I 2 O j A 2 L j Q 3 O D g 1 N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P p l r H l j b f o q Z X l i I Y t 6 Y K x 6 K m p 6 Z u v L 0 F 1 d G 9 S Z W 1 v d m V k Q 2 9 s d W 1 u c z E u e 0 N v b H V t b j E s M H 0 m c X V v d D s s J n F 1 b 3 Q 7 U 2 V j d G l v b j E v M T A w M + m W s e W N t + i p l e W I h i 3 p g r H o q a n p m 6 8 v Q X V 0 b 1 J l b W 9 2 Z W R D b 2 x 1 b W 5 z M S 5 7 Q 2 9 s d W 1 u M i w x f S Z x d W 9 0 O y w m c X V v d D t T Z W N 0 a W 9 u M S 8 x M D A z 6 Z a x 5 Y 2 3 6 K m V 5 Y i G L e m C s e i p q e m b r y 9 B d X R v U m V t b 3 Z l Z E N v b H V t b n M x L n t D b 2 x 1 b W 4 z L D J 9 J n F 1 b 3 Q 7 L C Z x d W 9 0 O 1 N l Y 3 R p b 2 4 x L z E w M D P p l r H l j b f o q Z X l i I Y t 6 Y K x 6 K m p 6 Z u v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+ m W s e W N t + i p l e W I h i 3 p g r H o q a n p m 6 8 v Q X V 0 b 1 J l b W 9 2 Z W R D b 2 x 1 b W 5 z M S 5 7 Q 2 9 s d W 1 u M S w w f S Z x d W 9 0 O y w m c X V v d D t T Z W N 0 a W 9 u M S 8 x M D A z 6 Z a x 5 Y 2 3 6 K m V 5 Y i G L e m C s e i p q e m b r y 9 B d X R v U m V t b 3 Z l Z E N v b H V t b n M x L n t D b 2 x 1 b W 4 y L D F 9 J n F 1 b 3 Q 7 L C Z x d W 9 0 O 1 N l Y 3 R p b 2 4 x L z E w M D P p l r H l j b f o q Z X l i I Y t 6 Y K x 6 K m p 6 Z u v L 0 F 1 d G 9 S Z W 1 v d m V k Q 2 9 s d W 1 u c z E u e 0 N v b H V t b j M s M n 0 m c X V v d D s s J n F 1 b 3 Q 7 U 2 V j d G l v b j E v M T A w M + m W s e W N t + i p l e W I h i 3 p g r H o q a n p m 6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y V F O S U 5 N i V C M S V F N S U 4 R C V C N y V F O C V B O S U 5 N S V F N S U 4 O C U 4 N i 0 l R T k l O D I l Q j E l R T g l Q T k l Q T k l R T k l O U I l Q U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y V F O S U 5 N i V C M S V F N S U 4 R C V C N y V F O C V B O S U 5 N S V F N S U 4 O C U 4 N i 0 l R T k l O D I l Q j E l R T g l Q T k l Q T k l R T k l O U I l Q U Y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1 c h 5 I h r J B g n / g 1 m U P B 3 g A A A A A A g A A A A A A E G Y A A A A B A A A g A A A A j w r S h n l / A 1 X 0 O d a R k N f q g W M R R 7 D C e t X D q t D i 0 l B p K j M A A A A A D o A A A A A C A A A g A A A A r m 0 n n c o 6 G 8 U w U X l G M Y m Q V r x p l U A + x K 8 7 i O h g K / A O 2 M B Q A A A A s h H s c s g f s T 3 8 h o W q u u a 6 i S R 4 w 6 6 b v m k P r 1 Z g 0 p L Z H m B 3 v T u 6 b v f L u s l J K Y 1 0 0 z y T a t Y K o + X c 1 q K l s g 4 e p s X J Y Z b j + k / v E A m 7 G a h j V U V J 4 p V A A A A A s W w E x r p Q c J / u N O A / y h 3 O 0 d q W n y 9 f O 0 h H 5 b g + k 0 t Z B K F W Y z Q K P x u 0 x H Z M X J K l / p 0 T X F o y A r / L c L N U D 0 0 v n h V F 9 w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1003閱卷評分-甘露</vt:lpstr>
      <vt:lpstr>1003閱卷評分-邱詩雯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2024-11-01T08:34:46Z</dcterms:modified>
</cp:coreProperties>
</file>