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101-2024.11.01－16：08\"/>
    </mc:Choice>
  </mc:AlternateContent>
  <xr:revisionPtr revIDLastSave="0" documentId="13_ncr:1_{D805701E-1758-49CB-ABB4-40C9E353672E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1004閱卷評分-林偉淑" sheetId="5" r:id="rId4"/>
    <sheet name="1004閱卷評分-劉幸怡" sheetId="6" r:id="rId5"/>
  </sheets>
  <definedNames>
    <definedName name="外部資料_1" localSheetId="2" hidden="1">'閱卷評分-Teacher2'!$A$1:$D$35</definedName>
    <definedName name="外部資料_2" localSheetId="3" hidden="1">'1004閱卷評分-林偉淑'!$A$1:$D$35</definedName>
    <definedName name="外部資料_2" localSheetId="1" hidden="1">'閱卷評分-Teacher1'!$A$1:$D$35</definedName>
    <definedName name="外部資料_3" localSheetId="4" hidden="1">'1004閱卷評分-劉幸怡'!$A$1:$D$35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G29" i="1" s="1"/>
  <c r="D29" i="1"/>
  <c r="E29" i="1"/>
  <c r="H29" i="1"/>
  <c r="I29" i="1"/>
  <c r="J29" i="1"/>
  <c r="K29" i="1"/>
  <c r="L29" i="1"/>
  <c r="M29" i="1"/>
  <c r="N29" i="1"/>
  <c r="O29" i="1"/>
  <c r="P29" i="1"/>
  <c r="Q29" i="1"/>
  <c r="C30" i="1"/>
  <c r="E30" i="1" s="1"/>
  <c r="D30" i="1"/>
  <c r="H30" i="1"/>
  <c r="I30" i="1"/>
  <c r="J30" i="1"/>
  <c r="K30" i="1"/>
  <c r="L30" i="1"/>
  <c r="M30" i="1"/>
  <c r="N30" i="1"/>
  <c r="O30" i="1"/>
  <c r="P30" i="1"/>
  <c r="Q30" i="1"/>
  <c r="C31" i="1"/>
  <c r="E31" i="1" s="1"/>
  <c r="D31" i="1"/>
  <c r="H31" i="1"/>
  <c r="I31" i="1"/>
  <c r="J31" i="1"/>
  <c r="K31" i="1"/>
  <c r="L31" i="1"/>
  <c r="M31" i="1"/>
  <c r="N31" i="1"/>
  <c r="O31" i="1"/>
  <c r="P31" i="1"/>
  <c r="Q31" i="1"/>
  <c r="C32" i="1"/>
  <c r="E32" i="1" s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E34" i="1" s="1"/>
  <c r="D34" i="1"/>
  <c r="H34" i="1"/>
  <c r="I34" i="1"/>
  <c r="J34" i="1"/>
  <c r="K34" i="1"/>
  <c r="L34" i="1"/>
  <c r="M34" i="1"/>
  <c r="N34" i="1"/>
  <c r="O34" i="1"/>
  <c r="P34" i="1"/>
  <c r="Q34" i="1"/>
  <c r="C35" i="1"/>
  <c r="E35" i="1" s="1"/>
  <c r="D35" i="1"/>
  <c r="H35" i="1"/>
  <c r="I35" i="1"/>
  <c r="J35" i="1"/>
  <c r="K35" i="1"/>
  <c r="L35" i="1"/>
  <c r="M35" i="1"/>
  <c r="N35" i="1"/>
  <c r="O35" i="1"/>
  <c r="P35" i="1"/>
  <c r="Q35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G34" i="1" l="1"/>
  <c r="E28" i="1"/>
  <c r="E27" i="1"/>
  <c r="G30" i="1"/>
  <c r="G31" i="1"/>
  <c r="G32" i="1"/>
  <c r="G33" i="1"/>
  <c r="G35" i="1"/>
  <c r="G27" i="1"/>
  <c r="G28" i="1"/>
  <c r="E20" i="1"/>
  <c r="E4" i="1"/>
  <c r="G17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F3359789-A872-417F-A316-36610E6195A4}" keepAlive="1" name="查詢 - 1004閱卷評分-林偉淑" description="與活頁簿中 '1004閱卷評分-林偉淑' 查詢的連接。" type="5" refreshedVersion="8" background="1" saveData="1">
    <dbPr connection="Provider=Microsoft.Mashup.OleDb.1;Data Source=$Workbook$;Location=1004閱卷評分-林偉淑;Extended Properties=&quot;&quot;" command="SELECT * FROM [1004閱卷評分-林偉淑]"/>
  </connection>
  <connection id="7" xr16:uid="{0743B518-0293-46C5-9913-1B67F40E1A9D}" keepAlive="1" name="查詢 - 1004閱卷評分-劉幸怡" description="與活頁簿中 '1004閱卷評分-劉幸怡' 查詢的連接。" type="5" refreshedVersion="8" background="1" saveData="1">
    <dbPr connection="Provider=Microsoft.Mashup.OleDb.1;Data Source=$Workbook$;Location=1004閱卷評分-劉幸怡;Extended Properties=&quot;&quot;" command="SELECT * FROM [1004閱卷評分-劉幸怡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<sst xmlns="http://schemas.openxmlformats.org/spreadsheetml/2006/main" count="222" uniqueCount="62">
  <si>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</si>
  <si>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</si>
  <si>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</si>
  <si>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</si>
  <si>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</si>
  <si>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</si>
  <si>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</si>
  <si>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</si>
  <si>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</si>
  <si>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</si>
  <si>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</si>
  <si>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</si>
  <si>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</si>
  <si>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</si>
  <si>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</si>
  <si>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</si>
  <si>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</si>
  <si>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</si>
  <si>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</si>
  <si>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</si>
  <si>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</si>
  <si>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</si>
  <si>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</si>
  <si>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</si>
  <si>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</si>
  <si>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</si>
  <si>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</si>
  <si>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10-04-01</t>
  </si>
  <si>
    <t>10-04-110022</t>
  </si>
  <si>
    <t>10-04-110027</t>
  </si>
  <si>
    <t>10-04-110044</t>
  </si>
  <si>
    <t>10-04-110076</t>
  </si>
  <si>
    <t>10-04-110079</t>
  </si>
  <si>
    <t>10-04-110086</t>
  </si>
  <si>
    <t>10-04-110117</t>
  </si>
  <si>
    <t>10-04-110118</t>
  </si>
  <si>
    <t>10-04-110125</t>
  </si>
  <si>
    <t>10-04-110130</t>
  </si>
  <si>
    <t>10-04-110135</t>
  </si>
  <si>
    <t>10-04-110163</t>
  </si>
  <si>
    <t>10-04-110167</t>
  </si>
  <si>
    <t>10-04-110192</t>
  </si>
  <si>
    <t>10-04-110199</t>
  </si>
  <si>
    <t>10-04-110202</t>
  </si>
  <si>
    <t>10-04-110214</t>
  </si>
  <si>
    <t>10-04-110219</t>
  </si>
  <si>
    <t>10-04-110232</t>
  </si>
  <si>
    <t>10-04-110239</t>
  </si>
  <si>
    <t>10-04-110245</t>
  </si>
  <si>
    <t>10-04-110259</t>
  </si>
  <si>
    <t>10-04-110276</t>
  </si>
  <si>
    <t>10-04-110278</t>
  </si>
  <si>
    <t>10-04-110299</t>
  </si>
  <si>
    <t>10-04-110336</t>
  </si>
  <si>
    <t>10-04-110347</t>
  </si>
  <si>
    <t>10-04-110367</t>
  </si>
  <si>
    <t>10-04-110370</t>
  </si>
  <si>
    <t>10-04-110387</t>
  </si>
  <si>
    <t>10-04-110388</t>
  </si>
  <si>
    <t>10-04-110411</t>
  </si>
  <si>
    <t>10-04-6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</si>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</sst>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79A5E1AC-6016-4A7F-B61F-8435ADB8D347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62C332F8-BBF6-4F73-A262-C53EFE390FCE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5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5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FE1343-C7F2-4120-A258-8F0206AE7A79}" name="_1004閱卷評分_林偉淑" displayName="_1004閱卷評分_林偉淑" ref="A1:H35" tableType="queryTable" totalsRowShown="0">
  <autoFilter ref="A1:H35" xr:uid="{0DFE1343-C7F2-4120-A258-8F0206AE7A79}"/>
  <tableColumns count="8">
    <tableColumn id="1" xr3:uid="{916AA7CC-DC5E-44E3-9F6F-9AB9366AB8DA}" uniqueName="1" name="Column1" queryTableFieldId="1" dataDxfId="14"/>
    <tableColumn id="2" xr3:uid="{D42C56BA-C429-4B9C-A2E9-939FB4B28BAB}" uniqueName="2" name="Column2" queryTableFieldId="2"/>
    <tableColumn id="3" xr3:uid="{A76E080F-1821-4357-8266-28797ACBD583}" uniqueName="3" name="Column3" queryTableFieldId="3" dataDxfId="13"/>
    <tableColumn id="4" xr3:uid="{1C85070A-947D-4352-B016-7D3B3E860155}" uniqueName="4" name="Column4" queryTableFieldId="4" dataDxfId="12"/>
    <tableColumn id="5" xr3:uid="{40AA40D4-E3F2-4100-A256-E3A9FFB11A7B}" uniqueName="5" name="Column5" queryTableFieldId="5" dataDxfId="11"/>
    <tableColumn id="6" xr3:uid="{36595A29-1727-489D-8109-A08E09ACC8BB}" uniqueName="6" name="Column6" queryTableFieldId="6" dataDxfId="10"/>
    <tableColumn id="7" xr3:uid="{71004A3F-4CFD-460A-84C5-ECCAF6D19274}" uniqueName="7" name="Column7" queryTableFieldId="7" dataDxfId="9"/>
    <tableColumn id="8" xr3:uid="{16E274ED-79E4-4C77-B0B0-79876A828537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A9D43-FB4F-46DF-8FD0-0A47BBD89C38}" name="_1004閱卷評分_劉幸怡" displayName="_1004閱卷評分_劉幸怡" ref="A1:H35" tableType="queryTable" totalsRowShown="0">
  <autoFilter ref="A1:H35" xr:uid="{945A9D43-FB4F-46DF-8FD0-0A47BBD89C38}"/>
  <tableColumns count="8">
    <tableColumn id="1" xr3:uid="{784DA7FB-1A62-44CD-B07B-5FE6A5D7557D}" uniqueName="1" name="Column1" queryTableFieldId="1" dataDxfId="7"/>
    <tableColumn id="2" xr3:uid="{4363080D-687B-4D0F-9A85-EDC9B570C2D3}" uniqueName="2" name="Column2" queryTableFieldId="2"/>
    <tableColumn id="3" xr3:uid="{60D6EF3E-A89C-454B-BBF5-C930F1050D08}" uniqueName="3" name="Column3" queryTableFieldId="3" dataDxfId="6"/>
    <tableColumn id="4" xr3:uid="{43ABCB4C-B55F-4C78-A53A-A86FE63C7A02}" uniqueName="4" name="Column4" queryTableFieldId="4" dataDxfId="5"/>
    <tableColumn id="5" xr3:uid="{4E10BD77-A931-4454-8B91-4EC12FD0B8A4}" uniqueName="5" name="Column5" queryTableFieldId="5" dataDxfId="4"/>
    <tableColumn id="6" xr3:uid="{609F30A4-BAE7-44A8-8587-AA5D3189E956}" uniqueName="6" name="Column6" queryTableFieldId="6" dataDxfId="3"/>
    <tableColumn id="7" xr3:uid="{38A9B5DC-1BE5-4FFD-AFF0-860D2ACE6ED0}" uniqueName="7" name="Column7" queryTableFieldId="7" dataDxfId="2"/>
    <tableColumn id="8" xr3:uid="{824F74C9-B7A2-4ABF-AAE3-E0074D43C0EA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61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1082</v>
      </c>
      <c r="B2" t="s">
        <v>27</v>
      </c>
      <c r="C2">
        <f t="shared" ref="C2:C35" si="0">VLOOKUP($B2,閱卷評分_Teacher1,3,FALSE)</f>
        <v>14</v>
      </c>
      <c r="D2">
        <f t="shared" ref="D2:D35" si="1">VLOOKUP($B2,閱卷評分_Teacher2,3,FALSE)</f>
        <v>13</v>
      </c>
      <c r="E2">
        <f>ABS(C2-D2)</f>
        <v>1</v>
      </c>
      <c r="G2" s="6">
        <f>IF(F2&gt;0,((C2+D2)*0.5+F2*2)/3,(C2+D2)/2)</f>
        <v>13.5</v>
      </c>
      <c r="H2">
        <f t="shared" ref="H2:H35" si="2">VLOOKUP($B2,閱卷評分_Teacher1,4,FALSE)</f>
        <v>2</v>
      </c>
      <c r="I2">
        <f t="shared" ref="I2:I35" si="3">VLOOKUP($B2,閱卷評分_Teacher1,5,FALSE)</f>
        <v>3</v>
      </c>
      <c r="J2">
        <f t="shared" ref="J2:J35" si="4">VLOOKUP($B2,閱卷評分_Teacher1,6,FALSE)</f>
        <v>3</v>
      </c>
      <c r="K2">
        <f t="shared" ref="K2:K35" si="5">VLOOKUP($B2,閱卷評分_Teacher1,7,FALSE)</f>
        <v>3</v>
      </c>
      <c r="L2">
        <f t="shared" ref="L2:L35" si="6">VLOOKUP($B2,閱卷評分_Teacher1,8,FALSE)</f>
        <v>2</v>
      </c>
      <c r="M2">
        <f t="shared" ref="M2:M35" si="7">VLOOKUP($B2,閱卷評分_Teacher2,4,FALSE)</f>
        <v>3</v>
      </c>
      <c r="N2">
        <f t="shared" ref="N2:N35" si="8">VLOOKUP($B2,閱卷評分_Teacher2,5,FALSE)</f>
        <v>3</v>
      </c>
      <c r="O2">
        <f t="shared" ref="O2:O35" si="9">VLOOKUP($B2,閱卷評分_Teacher2,6,FALSE)</f>
        <v>3</v>
      </c>
      <c r="P2">
        <f t="shared" ref="P2:P35" si="10">VLOOKUP($B2,閱卷評分_Teacher2,7,FALSE)</f>
        <v>3</v>
      </c>
      <c r="Q2">
        <f t="shared" ref="Q2:Q35" si="11">VLOOKUP($B2,閱卷評分_Teacher2,8,FALSE)</f>
        <v>2</v>
      </c>
      <c r="R2" s="8">
        <f>COUNTIF(E:E,"&gt;7")</f>
        <v>2</v>
      </c>
      <c r="S2" s="8">
        <f>COUNTA(B:B)-1</f>
        <v>34</v>
      </c>
      <c r="T2" s="9">
        <f>R2/S2</f>
        <v>5.8823529411764705E-2</v>
      </c>
    </row>
    <row r="3" spans="1:20" x14ac:dyDescent="0.25">
      <c r="A3">
        <v>1081</v>
      </c>
      <c r="B3" t="s">
        <v>28</v>
      </c>
      <c r="C3">
        <f t="shared" si="0"/>
        <v>14</v>
      </c>
      <c r="D3">
        <f t="shared" si="1"/>
        <v>14</v>
      </c>
      <c r="E3">
        <f t="shared" ref="E3:E26" si="12">ABS(C3-D3)</f>
        <v>0</v>
      </c>
      <c r="G3" s="6">
        <f t="shared" ref="G3:G26" si="13">IF(F3&gt;0,((C3+D3)*0.5+F3*2)/3,(C3+D3)/2)</f>
        <v>14</v>
      </c>
      <c r="H3">
        <f t="shared" si="2"/>
        <v>3</v>
      </c>
      <c r="I3">
        <f t="shared" si="3"/>
        <v>4</v>
      </c>
      <c r="J3">
        <f t="shared" si="4"/>
        <v>3</v>
      </c>
      <c r="K3">
        <f t="shared" si="5"/>
        <v>3</v>
      </c>
      <c r="L3">
        <f t="shared" si="6"/>
        <v>3</v>
      </c>
      <c r="M3">
        <f t="shared" si="7"/>
        <v>3</v>
      </c>
      <c r="N3">
        <f t="shared" si="8"/>
        <v>3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1081</v>
      </c>
      <c r="B4" t="s">
        <v>29</v>
      </c>
      <c r="C4">
        <f t="shared" si="0"/>
        <v>18</v>
      </c>
      <c r="D4">
        <f t="shared" si="1"/>
        <v>19</v>
      </c>
      <c r="E4">
        <f t="shared" si="12"/>
        <v>1</v>
      </c>
      <c r="G4" s="6">
        <f t="shared" si="13"/>
        <v>18.5</v>
      </c>
      <c r="H4">
        <f t="shared" si="2"/>
        <v>4</v>
      </c>
      <c r="I4">
        <f t="shared" si="3"/>
        <v>4</v>
      </c>
      <c r="J4">
        <f t="shared" si="4"/>
        <v>3</v>
      </c>
      <c r="K4">
        <f t="shared" si="5"/>
        <v>4</v>
      </c>
      <c r="L4">
        <f t="shared" si="6"/>
        <v>3</v>
      </c>
      <c r="M4">
        <f t="shared" si="7"/>
        <v>4</v>
      </c>
      <c r="N4">
        <f t="shared" si="8"/>
        <v>4</v>
      </c>
      <c r="O4">
        <f t="shared" si="9"/>
        <v>4</v>
      </c>
      <c r="P4">
        <f t="shared" si="10"/>
        <v>3</v>
      </c>
      <c r="Q4">
        <f t="shared" si="11"/>
        <v>4</v>
      </c>
    </row>
    <row r="5" spans="1:20" x14ac:dyDescent="0.25">
      <c r="A5">
        <v>1102</v>
      </c>
      <c r="B5" t="s">
        <v>30</v>
      </c>
      <c r="C5">
        <f t="shared" si="0"/>
        <v>17</v>
      </c>
      <c r="D5">
        <f t="shared" si="1"/>
        <v>18</v>
      </c>
      <c r="E5">
        <f t="shared" si="12"/>
        <v>1</v>
      </c>
      <c r="G5" s="6">
        <f t="shared" si="13"/>
        <v>17.5</v>
      </c>
      <c r="H5">
        <f t="shared" si="2"/>
        <v>4</v>
      </c>
      <c r="I5">
        <f t="shared" si="3"/>
        <v>4</v>
      </c>
      <c r="J5">
        <f t="shared" si="4"/>
        <v>3</v>
      </c>
      <c r="K5">
        <f t="shared" si="5"/>
        <v>3</v>
      </c>
      <c r="L5">
        <f t="shared" si="6"/>
        <v>3</v>
      </c>
      <c r="M5">
        <f t="shared" si="7"/>
        <v>4</v>
      </c>
      <c r="N5">
        <f t="shared" si="8"/>
        <v>4</v>
      </c>
      <c r="O5">
        <f t="shared" si="9"/>
        <v>4</v>
      </c>
      <c r="P5">
        <f t="shared" si="10"/>
        <v>4</v>
      </c>
      <c r="Q5">
        <f t="shared" si="11"/>
        <v>4</v>
      </c>
    </row>
    <row r="6" spans="1:20" x14ac:dyDescent="0.25">
      <c r="A6">
        <v>1092</v>
      </c>
      <c r="B6" t="s">
        <v>31</v>
      </c>
      <c r="C6">
        <f t="shared" si="0"/>
        <v>16</v>
      </c>
      <c r="D6">
        <f t="shared" si="1"/>
        <v>16</v>
      </c>
      <c r="E6">
        <f t="shared" si="12"/>
        <v>0</v>
      </c>
      <c r="G6" s="6">
        <f t="shared" si="13"/>
        <v>16</v>
      </c>
      <c r="H6">
        <f t="shared" si="2"/>
        <v>3</v>
      </c>
      <c r="I6">
        <f t="shared" si="3"/>
        <v>3</v>
      </c>
      <c r="J6">
        <f t="shared" si="4"/>
        <v>3</v>
      </c>
      <c r="K6">
        <f t="shared" si="5"/>
        <v>3</v>
      </c>
      <c r="L6">
        <f t="shared" si="6"/>
        <v>2</v>
      </c>
      <c r="M6">
        <f t="shared" si="7"/>
        <v>4</v>
      </c>
      <c r="N6">
        <f t="shared" si="8"/>
        <v>3</v>
      </c>
      <c r="O6">
        <f t="shared" si="9"/>
        <v>4</v>
      </c>
      <c r="P6">
        <f t="shared" si="10"/>
        <v>3</v>
      </c>
      <c r="Q6">
        <f t="shared" si="11"/>
        <v>3</v>
      </c>
    </row>
    <row r="7" spans="1:20" x14ac:dyDescent="0.25">
      <c r="A7">
        <v>1091</v>
      </c>
      <c r="B7" t="s">
        <v>32</v>
      </c>
      <c r="C7">
        <f t="shared" si="0"/>
        <v>17</v>
      </c>
      <c r="D7">
        <f t="shared" si="1"/>
        <v>15</v>
      </c>
      <c r="E7">
        <f t="shared" si="12"/>
        <v>2</v>
      </c>
      <c r="G7" s="6">
        <f t="shared" si="13"/>
        <v>16</v>
      </c>
      <c r="H7">
        <f t="shared" si="2"/>
        <v>3</v>
      </c>
      <c r="I7">
        <f t="shared" si="3"/>
        <v>4</v>
      </c>
      <c r="J7">
        <f t="shared" si="4"/>
        <v>3</v>
      </c>
      <c r="K7">
        <f t="shared" si="5"/>
        <v>4</v>
      </c>
      <c r="L7">
        <f t="shared" si="6"/>
        <v>3</v>
      </c>
      <c r="M7">
        <f t="shared" si="7"/>
        <v>3</v>
      </c>
      <c r="N7">
        <f t="shared" si="8"/>
        <v>3</v>
      </c>
      <c r="O7">
        <f t="shared" si="9"/>
        <v>3</v>
      </c>
      <c r="P7">
        <f t="shared" si="10"/>
        <v>3</v>
      </c>
      <c r="Q7">
        <f t="shared" si="11"/>
        <v>3</v>
      </c>
    </row>
    <row r="8" spans="1:20" x14ac:dyDescent="0.25">
      <c r="A8">
        <v>1101</v>
      </c>
      <c r="B8" t="s">
        <v>33</v>
      </c>
      <c r="C8">
        <f t="shared" si="0"/>
        <v>18</v>
      </c>
      <c r="D8">
        <f t="shared" si="1"/>
        <v>16</v>
      </c>
      <c r="E8">
        <f t="shared" si="12"/>
        <v>2</v>
      </c>
      <c r="G8" s="6">
        <f t="shared" si="13"/>
        <v>17</v>
      </c>
      <c r="H8">
        <f t="shared" si="2"/>
        <v>4</v>
      </c>
      <c r="I8">
        <f t="shared" si="3"/>
        <v>4</v>
      </c>
      <c r="J8">
        <f t="shared" si="4"/>
        <v>3</v>
      </c>
      <c r="K8">
        <f t="shared" si="5"/>
        <v>3</v>
      </c>
      <c r="L8">
        <f t="shared" si="6"/>
        <v>4</v>
      </c>
      <c r="M8">
        <f t="shared" si="7"/>
        <v>3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20" x14ac:dyDescent="0.25">
      <c r="A9">
        <v>1122</v>
      </c>
      <c r="B9" t="s">
        <v>34</v>
      </c>
      <c r="C9">
        <f t="shared" si="0"/>
        <v>19</v>
      </c>
      <c r="D9">
        <f t="shared" si="1"/>
        <v>15</v>
      </c>
      <c r="E9">
        <f t="shared" si="12"/>
        <v>4</v>
      </c>
      <c r="G9" s="6">
        <f t="shared" si="13"/>
        <v>17</v>
      </c>
      <c r="H9">
        <f t="shared" si="2"/>
        <v>4</v>
      </c>
      <c r="I9">
        <f t="shared" si="3"/>
        <v>4</v>
      </c>
      <c r="J9">
        <f t="shared" si="4"/>
        <v>4</v>
      </c>
      <c r="K9">
        <f t="shared" si="5"/>
        <v>4</v>
      </c>
      <c r="L9">
        <f t="shared" si="6"/>
        <v>3</v>
      </c>
      <c r="M9">
        <f t="shared" si="7"/>
        <v>3</v>
      </c>
      <c r="N9">
        <f t="shared" si="8"/>
        <v>3</v>
      </c>
      <c r="O9">
        <f t="shared" si="9"/>
        <v>4</v>
      </c>
      <c r="P9">
        <f t="shared" si="10"/>
        <v>3</v>
      </c>
      <c r="Q9">
        <f t="shared" si="11"/>
        <v>3</v>
      </c>
    </row>
    <row r="10" spans="1:20" x14ac:dyDescent="0.25">
      <c r="A10">
        <v>1081</v>
      </c>
      <c r="B10" t="s">
        <v>35</v>
      </c>
      <c r="C10">
        <f t="shared" si="0"/>
        <v>17</v>
      </c>
      <c r="D10">
        <f t="shared" si="1"/>
        <v>14</v>
      </c>
      <c r="E10">
        <f t="shared" si="12"/>
        <v>3</v>
      </c>
      <c r="G10" s="6">
        <f t="shared" si="13"/>
        <v>15.5</v>
      </c>
      <c r="H10">
        <f t="shared" si="2"/>
        <v>3</v>
      </c>
      <c r="I10">
        <f t="shared" si="3"/>
        <v>4</v>
      </c>
      <c r="J10">
        <f t="shared" si="4"/>
        <v>3</v>
      </c>
      <c r="K10">
        <f t="shared" si="5"/>
        <v>4</v>
      </c>
      <c r="L10">
        <f t="shared" si="6"/>
        <v>3</v>
      </c>
      <c r="M10">
        <f t="shared" si="7"/>
        <v>3</v>
      </c>
      <c r="N10">
        <f t="shared" si="8"/>
        <v>3</v>
      </c>
      <c r="O10">
        <f t="shared" si="9"/>
        <v>3</v>
      </c>
      <c r="P10">
        <f t="shared" si="10"/>
        <v>3</v>
      </c>
      <c r="Q10">
        <f t="shared" si="11"/>
        <v>3</v>
      </c>
    </row>
    <row r="11" spans="1:20" x14ac:dyDescent="0.25">
      <c r="A11">
        <v>1071</v>
      </c>
      <c r="B11" t="s">
        <v>36</v>
      </c>
      <c r="C11">
        <f t="shared" si="0"/>
        <v>21</v>
      </c>
      <c r="D11">
        <f t="shared" si="1"/>
        <v>18</v>
      </c>
      <c r="E11">
        <f t="shared" si="12"/>
        <v>3</v>
      </c>
      <c r="G11" s="6">
        <f t="shared" si="13"/>
        <v>19.5</v>
      </c>
      <c r="H11">
        <f t="shared" si="2"/>
        <v>4</v>
      </c>
      <c r="I11">
        <f t="shared" si="3"/>
        <v>4</v>
      </c>
      <c r="J11">
        <f t="shared" si="4"/>
        <v>4</v>
      </c>
      <c r="K11">
        <f t="shared" si="5"/>
        <v>5</v>
      </c>
      <c r="L11">
        <f t="shared" si="6"/>
        <v>4</v>
      </c>
      <c r="M11">
        <f t="shared" si="7"/>
        <v>4</v>
      </c>
      <c r="N11">
        <f t="shared" si="8"/>
        <v>3</v>
      </c>
      <c r="O11">
        <f t="shared" si="9"/>
        <v>4</v>
      </c>
      <c r="P11">
        <f t="shared" si="10"/>
        <v>3</v>
      </c>
      <c r="Q11">
        <f t="shared" si="11"/>
        <v>4</v>
      </c>
    </row>
    <row r="12" spans="1:20" x14ac:dyDescent="0.25">
      <c r="A12">
        <v>1121</v>
      </c>
      <c r="B12" t="s">
        <v>37</v>
      </c>
      <c r="C12">
        <f t="shared" si="0"/>
        <v>22</v>
      </c>
      <c r="D12">
        <f t="shared" si="1"/>
        <v>20</v>
      </c>
      <c r="E12">
        <f t="shared" si="12"/>
        <v>2</v>
      </c>
      <c r="G12" s="6">
        <f t="shared" si="13"/>
        <v>21</v>
      </c>
      <c r="H12">
        <f t="shared" si="2"/>
        <v>5</v>
      </c>
      <c r="I12">
        <f t="shared" si="3"/>
        <v>5</v>
      </c>
      <c r="J12">
        <f t="shared" si="4"/>
        <v>4</v>
      </c>
      <c r="K12">
        <f t="shared" si="5"/>
        <v>4</v>
      </c>
      <c r="L12">
        <f t="shared" si="6"/>
        <v>4</v>
      </c>
      <c r="M12">
        <f t="shared" si="7"/>
        <v>5</v>
      </c>
      <c r="N12">
        <f t="shared" si="8"/>
        <v>4</v>
      </c>
      <c r="O12">
        <f t="shared" si="9"/>
        <v>5</v>
      </c>
      <c r="P12">
        <f t="shared" si="10"/>
        <v>4</v>
      </c>
      <c r="Q12">
        <f t="shared" si="11"/>
        <v>4</v>
      </c>
    </row>
    <row r="13" spans="1:20" x14ac:dyDescent="0.25">
      <c r="A13">
        <v>1121</v>
      </c>
      <c r="B13" t="s">
        <v>38</v>
      </c>
      <c r="C13">
        <f t="shared" si="0"/>
        <v>11</v>
      </c>
      <c r="D13">
        <f t="shared" si="1"/>
        <v>7</v>
      </c>
      <c r="E13">
        <f t="shared" si="12"/>
        <v>4</v>
      </c>
      <c r="G13" s="6">
        <f t="shared" si="13"/>
        <v>9</v>
      </c>
      <c r="H13">
        <f t="shared" si="2"/>
        <v>3</v>
      </c>
      <c r="I13">
        <f t="shared" si="3"/>
        <v>2</v>
      </c>
      <c r="J13">
        <f t="shared" si="4"/>
        <v>2</v>
      </c>
      <c r="K13">
        <f t="shared" si="5"/>
        <v>3</v>
      </c>
      <c r="L13">
        <f t="shared" si="6"/>
        <v>2</v>
      </c>
      <c r="M13">
        <f t="shared" si="7"/>
        <v>2</v>
      </c>
      <c r="N13">
        <f t="shared" si="8"/>
        <v>1</v>
      </c>
      <c r="O13">
        <f t="shared" si="9"/>
        <v>3</v>
      </c>
      <c r="P13">
        <f t="shared" si="10"/>
        <v>3</v>
      </c>
      <c r="Q13">
        <f t="shared" si="11"/>
        <v>2</v>
      </c>
    </row>
    <row r="14" spans="1:20" x14ac:dyDescent="0.25">
      <c r="A14">
        <v>1132</v>
      </c>
      <c r="B14" t="s">
        <v>39</v>
      </c>
      <c r="C14">
        <f t="shared" si="0"/>
        <v>21</v>
      </c>
      <c r="D14">
        <f t="shared" si="1"/>
        <v>7</v>
      </c>
      <c r="E14">
        <f t="shared" si="12"/>
        <v>14</v>
      </c>
      <c r="F14">
        <v>21</v>
      </c>
      <c r="G14" s="6">
        <f t="shared" si="13"/>
        <v>18.666666666666668</v>
      </c>
      <c r="H14">
        <f t="shared" si="2"/>
        <v>4</v>
      </c>
      <c r="I14">
        <f t="shared" si="3"/>
        <v>4</v>
      </c>
      <c r="J14">
        <f t="shared" si="4"/>
        <v>4</v>
      </c>
      <c r="K14">
        <f t="shared" si="5"/>
        <v>4</v>
      </c>
      <c r="L14">
        <f t="shared" si="6"/>
        <v>3</v>
      </c>
      <c r="M14">
        <f t="shared" si="7"/>
        <v>1</v>
      </c>
      <c r="N14">
        <f t="shared" si="8"/>
        <v>3</v>
      </c>
      <c r="O14">
        <f t="shared" si="9"/>
        <v>4</v>
      </c>
      <c r="P14">
        <f t="shared" si="10"/>
        <v>3</v>
      </c>
      <c r="Q14">
        <f t="shared" si="11"/>
        <v>1</v>
      </c>
    </row>
    <row r="15" spans="1:20" x14ac:dyDescent="0.25">
      <c r="A15">
        <v>1072</v>
      </c>
      <c r="B15" t="s">
        <v>40</v>
      </c>
      <c r="C15">
        <f t="shared" si="0"/>
        <v>18</v>
      </c>
      <c r="D15">
        <f t="shared" si="1"/>
        <v>15</v>
      </c>
      <c r="E15">
        <f t="shared" si="12"/>
        <v>3</v>
      </c>
      <c r="G15" s="6">
        <f t="shared" si="13"/>
        <v>16.5</v>
      </c>
      <c r="H15">
        <f t="shared" si="2"/>
        <v>3</v>
      </c>
      <c r="I15">
        <f t="shared" si="3"/>
        <v>4</v>
      </c>
      <c r="J15">
        <f t="shared" si="4"/>
        <v>3</v>
      </c>
      <c r="K15">
        <f t="shared" si="5"/>
        <v>4</v>
      </c>
      <c r="L15">
        <f t="shared" si="6"/>
        <v>3</v>
      </c>
      <c r="M15">
        <f t="shared" si="7"/>
        <v>3</v>
      </c>
      <c r="N15">
        <f t="shared" si="8"/>
        <v>3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20" x14ac:dyDescent="0.25">
      <c r="A16">
        <v>1112</v>
      </c>
      <c r="B16" t="s">
        <v>41</v>
      </c>
      <c r="C16">
        <f t="shared" si="0"/>
        <v>17</v>
      </c>
      <c r="D16">
        <f t="shared" si="1"/>
        <v>17</v>
      </c>
      <c r="E16">
        <f t="shared" si="12"/>
        <v>0</v>
      </c>
      <c r="G16" s="6">
        <f t="shared" si="13"/>
        <v>17</v>
      </c>
      <c r="H16">
        <f t="shared" si="2"/>
        <v>3</v>
      </c>
      <c r="I16">
        <f t="shared" si="3"/>
        <v>4</v>
      </c>
      <c r="J16">
        <f t="shared" si="4"/>
        <v>3</v>
      </c>
      <c r="K16">
        <f t="shared" si="5"/>
        <v>4</v>
      </c>
      <c r="L16">
        <f t="shared" si="6"/>
        <v>3</v>
      </c>
      <c r="M16">
        <f t="shared" si="7"/>
        <v>4</v>
      </c>
      <c r="N16">
        <f t="shared" si="8"/>
        <v>4</v>
      </c>
      <c r="O16">
        <f t="shared" si="9"/>
        <v>4</v>
      </c>
      <c r="P16">
        <f t="shared" si="10"/>
        <v>3</v>
      </c>
      <c r="Q16">
        <f t="shared" si="11"/>
        <v>3</v>
      </c>
    </row>
    <row r="17" spans="1:17" x14ac:dyDescent="0.25">
      <c r="A17">
        <v>1092</v>
      </c>
      <c r="B17" t="s">
        <v>42</v>
      </c>
      <c r="C17">
        <f t="shared" si="0"/>
        <v>17</v>
      </c>
      <c r="D17">
        <f t="shared" si="1"/>
        <v>13</v>
      </c>
      <c r="E17">
        <f t="shared" si="12"/>
        <v>4</v>
      </c>
      <c r="G17" s="6">
        <f t="shared" si="13"/>
        <v>15</v>
      </c>
      <c r="H17">
        <f t="shared" si="2"/>
        <v>3</v>
      </c>
      <c r="I17">
        <f t="shared" si="3"/>
        <v>4</v>
      </c>
      <c r="J17">
        <f t="shared" si="4"/>
        <v>3</v>
      </c>
      <c r="K17">
        <f t="shared" si="5"/>
        <v>4</v>
      </c>
      <c r="L17">
        <f t="shared" si="6"/>
        <v>3</v>
      </c>
      <c r="M17">
        <f t="shared" si="7"/>
        <v>3</v>
      </c>
      <c r="N17">
        <f t="shared" si="8"/>
        <v>3</v>
      </c>
      <c r="O17">
        <f t="shared" si="9"/>
        <v>4</v>
      </c>
      <c r="P17">
        <f t="shared" si="10"/>
        <v>3</v>
      </c>
      <c r="Q17">
        <f t="shared" si="11"/>
        <v>2</v>
      </c>
    </row>
    <row r="18" spans="1:17" x14ac:dyDescent="0.25">
      <c r="A18">
        <v>1071</v>
      </c>
      <c r="B18" t="s">
        <v>43</v>
      </c>
      <c r="C18">
        <f t="shared" si="0"/>
        <v>16</v>
      </c>
      <c r="D18">
        <f t="shared" si="1"/>
        <v>18</v>
      </c>
      <c r="E18">
        <f t="shared" si="12"/>
        <v>2</v>
      </c>
      <c r="G18" s="6">
        <f t="shared" si="13"/>
        <v>17</v>
      </c>
      <c r="H18">
        <f t="shared" si="2"/>
        <v>3</v>
      </c>
      <c r="I18">
        <f t="shared" si="3"/>
        <v>4</v>
      </c>
      <c r="J18">
        <f t="shared" si="4"/>
        <v>3</v>
      </c>
      <c r="K18">
        <f t="shared" si="5"/>
        <v>3</v>
      </c>
      <c r="L18">
        <f t="shared" si="6"/>
        <v>3</v>
      </c>
      <c r="M18">
        <f t="shared" si="7"/>
        <v>4</v>
      </c>
      <c r="N18">
        <f t="shared" si="8"/>
        <v>4</v>
      </c>
      <c r="O18">
        <f t="shared" si="9"/>
        <v>4</v>
      </c>
      <c r="P18">
        <f t="shared" si="10"/>
        <v>3</v>
      </c>
      <c r="Q18">
        <f t="shared" si="11"/>
        <v>4</v>
      </c>
    </row>
    <row r="19" spans="1:17" x14ac:dyDescent="0.25">
      <c r="A19">
        <v>1082</v>
      </c>
      <c r="B19" t="s">
        <v>44</v>
      </c>
      <c r="C19">
        <f t="shared" si="0"/>
        <v>16</v>
      </c>
      <c r="D19">
        <f t="shared" si="1"/>
        <v>18</v>
      </c>
      <c r="E19">
        <f t="shared" si="12"/>
        <v>2</v>
      </c>
      <c r="G19" s="6">
        <f t="shared" si="13"/>
        <v>17</v>
      </c>
      <c r="H19">
        <f t="shared" si="2"/>
        <v>3</v>
      </c>
      <c r="I19">
        <f t="shared" si="3"/>
        <v>4</v>
      </c>
      <c r="J19">
        <f t="shared" si="4"/>
        <v>3</v>
      </c>
      <c r="K19">
        <f t="shared" si="5"/>
        <v>4</v>
      </c>
      <c r="L19">
        <f t="shared" si="6"/>
        <v>3</v>
      </c>
      <c r="M19">
        <f t="shared" si="7"/>
        <v>4</v>
      </c>
      <c r="N19">
        <f t="shared" si="8"/>
        <v>4</v>
      </c>
      <c r="O19">
        <f t="shared" si="9"/>
        <v>4</v>
      </c>
      <c r="P19">
        <f t="shared" si="10"/>
        <v>4</v>
      </c>
      <c r="Q19">
        <f t="shared" si="11"/>
        <v>3</v>
      </c>
    </row>
    <row r="20" spans="1:17" x14ac:dyDescent="0.25">
      <c r="A20">
        <v>1121</v>
      </c>
      <c r="B20" t="s">
        <v>45</v>
      </c>
      <c r="C20">
        <f t="shared" si="0"/>
        <v>17</v>
      </c>
      <c r="D20">
        <f t="shared" si="1"/>
        <v>16</v>
      </c>
      <c r="E20">
        <f t="shared" si="12"/>
        <v>1</v>
      </c>
      <c r="G20" s="6">
        <f t="shared" si="13"/>
        <v>16.5</v>
      </c>
      <c r="H20">
        <f t="shared" si="2"/>
        <v>3</v>
      </c>
      <c r="I20">
        <f t="shared" si="3"/>
        <v>4</v>
      </c>
      <c r="J20">
        <f t="shared" si="4"/>
        <v>3</v>
      </c>
      <c r="K20">
        <f t="shared" si="5"/>
        <v>4</v>
      </c>
      <c r="L20">
        <f t="shared" si="6"/>
        <v>3</v>
      </c>
      <c r="M20">
        <f t="shared" si="7"/>
        <v>4</v>
      </c>
      <c r="N20">
        <f t="shared" si="8"/>
        <v>3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1082</v>
      </c>
      <c r="B21" t="s">
        <v>46</v>
      </c>
      <c r="C21">
        <f t="shared" si="0"/>
        <v>14</v>
      </c>
      <c r="D21">
        <f t="shared" si="1"/>
        <v>14</v>
      </c>
      <c r="E21">
        <f t="shared" si="12"/>
        <v>0</v>
      </c>
      <c r="G21" s="6">
        <f t="shared" si="13"/>
        <v>14</v>
      </c>
      <c r="H21">
        <f t="shared" si="2"/>
        <v>3</v>
      </c>
      <c r="I21">
        <f t="shared" si="3"/>
        <v>3</v>
      </c>
      <c r="J21">
        <f t="shared" si="4"/>
        <v>3</v>
      </c>
      <c r="K21">
        <f t="shared" si="5"/>
        <v>3</v>
      </c>
      <c r="L21">
        <f t="shared" si="6"/>
        <v>3</v>
      </c>
      <c r="M21">
        <f t="shared" si="7"/>
        <v>3</v>
      </c>
      <c r="N21">
        <f t="shared" si="8"/>
        <v>3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1111</v>
      </c>
      <c r="B22" t="s">
        <v>47</v>
      </c>
      <c r="C22">
        <f t="shared" si="0"/>
        <v>14</v>
      </c>
      <c r="D22">
        <f t="shared" si="1"/>
        <v>17</v>
      </c>
      <c r="E22">
        <f t="shared" si="12"/>
        <v>3</v>
      </c>
      <c r="G22" s="6">
        <f t="shared" si="13"/>
        <v>15.5</v>
      </c>
      <c r="H22">
        <f t="shared" si="2"/>
        <v>3</v>
      </c>
      <c r="I22">
        <f t="shared" si="3"/>
        <v>4</v>
      </c>
      <c r="J22">
        <f t="shared" si="4"/>
        <v>3</v>
      </c>
      <c r="K22">
        <f t="shared" si="5"/>
        <v>3</v>
      </c>
      <c r="L22">
        <f t="shared" si="6"/>
        <v>3</v>
      </c>
      <c r="M22">
        <f t="shared" si="7"/>
        <v>4</v>
      </c>
      <c r="N22">
        <f t="shared" si="8"/>
        <v>3</v>
      </c>
      <c r="O22">
        <f t="shared" si="9"/>
        <v>4</v>
      </c>
      <c r="P22">
        <f t="shared" si="10"/>
        <v>3</v>
      </c>
      <c r="Q22">
        <f t="shared" si="11"/>
        <v>4</v>
      </c>
    </row>
    <row r="23" spans="1:17" x14ac:dyDescent="0.25">
      <c r="A23">
        <v>1131</v>
      </c>
      <c r="B23" t="s">
        <v>48</v>
      </c>
      <c r="C23">
        <f t="shared" si="0"/>
        <v>15</v>
      </c>
      <c r="D23">
        <f t="shared" si="1"/>
        <v>19</v>
      </c>
      <c r="E23">
        <f t="shared" si="12"/>
        <v>4</v>
      </c>
      <c r="G23" s="6">
        <f t="shared" si="13"/>
        <v>17</v>
      </c>
      <c r="H23">
        <f t="shared" si="2"/>
        <v>3</v>
      </c>
      <c r="I23">
        <f t="shared" si="3"/>
        <v>4</v>
      </c>
      <c r="J23">
        <f t="shared" si="4"/>
        <v>3</v>
      </c>
      <c r="K23">
        <f t="shared" si="5"/>
        <v>4</v>
      </c>
      <c r="L23">
        <f t="shared" si="6"/>
        <v>3</v>
      </c>
      <c r="M23">
        <f t="shared" si="7"/>
        <v>4</v>
      </c>
      <c r="N23">
        <f t="shared" si="8"/>
        <v>4</v>
      </c>
      <c r="O23">
        <f t="shared" si="9"/>
        <v>5</v>
      </c>
      <c r="P23">
        <f t="shared" si="10"/>
        <v>4</v>
      </c>
      <c r="Q23">
        <f t="shared" si="11"/>
        <v>4</v>
      </c>
    </row>
    <row r="24" spans="1:17" x14ac:dyDescent="0.25">
      <c r="A24">
        <v>1091</v>
      </c>
      <c r="B24" t="s">
        <v>49</v>
      </c>
      <c r="C24">
        <f t="shared" si="0"/>
        <v>18</v>
      </c>
      <c r="D24">
        <f t="shared" si="1"/>
        <v>16</v>
      </c>
      <c r="E24">
        <f t="shared" si="12"/>
        <v>2</v>
      </c>
      <c r="G24" s="6">
        <f t="shared" si="13"/>
        <v>17</v>
      </c>
      <c r="H24">
        <f t="shared" si="2"/>
        <v>3</v>
      </c>
      <c r="I24">
        <f t="shared" si="3"/>
        <v>4</v>
      </c>
      <c r="J24">
        <f t="shared" si="4"/>
        <v>3</v>
      </c>
      <c r="K24">
        <f t="shared" si="5"/>
        <v>4</v>
      </c>
      <c r="L24">
        <f t="shared" si="6"/>
        <v>3</v>
      </c>
      <c r="M24">
        <f t="shared" si="7"/>
        <v>4</v>
      </c>
      <c r="N24">
        <f t="shared" si="8"/>
        <v>3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1072</v>
      </c>
      <c r="B25" t="s">
        <v>50</v>
      </c>
      <c r="C25">
        <f t="shared" si="0"/>
        <v>15</v>
      </c>
      <c r="D25">
        <f t="shared" si="1"/>
        <v>18</v>
      </c>
      <c r="E25">
        <f t="shared" si="12"/>
        <v>3</v>
      </c>
      <c r="G25" s="6">
        <f t="shared" si="13"/>
        <v>16.5</v>
      </c>
      <c r="H25">
        <f t="shared" si="2"/>
        <v>3</v>
      </c>
      <c r="I25">
        <f t="shared" si="3"/>
        <v>4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4</v>
      </c>
      <c r="N25">
        <f t="shared" si="8"/>
        <v>4</v>
      </c>
      <c r="O25">
        <f t="shared" si="9"/>
        <v>4</v>
      </c>
      <c r="P25">
        <f t="shared" si="10"/>
        <v>3</v>
      </c>
      <c r="Q25">
        <f t="shared" si="11"/>
        <v>4</v>
      </c>
    </row>
    <row r="26" spans="1:17" x14ac:dyDescent="0.25">
      <c r="A26">
        <v>1132</v>
      </c>
      <c r="B26" t="s">
        <v>51</v>
      </c>
      <c r="C26">
        <f t="shared" si="0"/>
        <v>14</v>
      </c>
      <c r="D26">
        <f t="shared" si="1"/>
        <v>5</v>
      </c>
      <c r="E26">
        <f t="shared" si="12"/>
        <v>9</v>
      </c>
      <c r="F26">
        <v>14</v>
      </c>
      <c r="G26" s="6">
        <f t="shared" si="13"/>
        <v>12.5</v>
      </c>
      <c r="H26">
        <f t="shared" si="2"/>
        <v>3</v>
      </c>
      <c r="I26">
        <f t="shared" si="3"/>
        <v>4</v>
      </c>
      <c r="J26">
        <f t="shared" si="4"/>
        <v>3</v>
      </c>
      <c r="K26">
        <f t="shared" si="5"/>
        <v>3</v>
      </c>
      <c r="L26">
        <f t="shared" si="6"/>
        <v>3</v>
      </c>
      <c r="M26">
        <f t="shared" si="7"/>
        <v>1</v>
      </c>
      <c r="N26">
        <f t="shared" si="8"/>
        <v>3</v>
      </c>
      <c r="O26">
        <f t="shared" si="9"/>
        <v>3</v>
      </c>
      <c r="P26">
        <f t="shared" si="10"/>
        <v>3</v>
      </c>
      <c r="Q26">
        <f t="shared" si="11"/>
        <v>1</v>
      </c>
    </row>
    <row r="27" spans="1:17" x14ac:dyDescent="0.25">
      <c r="A27">
        <v>1102</v>
      </c>
      <c r="B27" t="s">
        <v>52</v>
      </c>
      <c r="C27">
        <f t="shared" si="0"/>
        <v>18</v>
      </c>
      <c r="D27">
        <f t="shared" si="1"/>
        <v>19</v>
      </c>
      <c r="E27">
        <f t="shared" ref="E27:E35" si="14">ABS(C27-D27)</f>
        <v>1</v>
      </c>
      <c r="G27" s="6">
        <f t="shared" ref="G27:G35" si="15">IF(F27&gt;0,((C27+D27)*0.5+F27*2)/3,(C27+D27)/2)</f>
        <v>18.5</v>
      </c>
      <c r="H27">
        <f t="shared" si="2"/>
        <v>4</v>
      </c>
      <c r="I27">
        <f t="shared" si="3"/>
        <v>4</v>
      </c>
      <c r="J27">
        <f t="shared" si="4"/>
        <v>3</v>
      </c>
      <c r="K27">
        <f t="shared" si="5"/>
        <v>4</v>
      </c>
      <c r="L27">
        <f t="shared" si="6"/>
        <v>3</v>
      </c>
      <c r="M27">
        <f t="shared" si="7"/>
        <v>4</v>
      </c>
      <c r="N27">
        <f t="shared" si="8"/>
        <v>4</v>
      </c>
      <c r="O27">
        <f t="shared" si="9"/>
        <v>4</v>
      </c>
      <c r="P27">
        <f t="shared" si="10"/>
        <v>3</v>
      </c>
      <c r="Q27">
        <f t="shared" si="11"/>
        <v>4</v>
      </c>
    </row>
    <row r="28" spans="1:17" x14ac:dyDescent="0.25">
      <c r="A28">
        <v>1131</v>
      </c>
      <c r="B28" t="s">
        <v>53</v>
      </c>
      <c r="C28">
        <f t="shared" si="0"/>
        <v>19</v>
      </c>
      <c r="D28">
        <f t="shared" si="1"/>
        <v>16</v>
      </c>
      <c r="E28">
        <f t="shared" si="14"/>
        <v>3</v>
      </c>
      <c r="G28" s="6">
        <f t="shared" si="15"/>
        <v>17.5</v>
      </c>
      <c r="H28">
        <f t="shared" si="2"/>
        <v>4</v>
      </c>
      <c r="I28">
        <f t="shared" si="3"/>
        <v>4</v>
      </c>
      <c r="J28">
        <f t="shared" si="4"/>
        <v>3</v>
      </c>
      <c r="K28">
        <f t="shared" si="5"/>
        <v>4</v>
      </c>
      <c r="L28">
        <f t="shared" si="6"/>
        <v>3</v>
      </c>
      <c r="M28">
        <f t="shared" si="7"/>
        <v>4</v>
      </c>
      <c r="N28">
        <f t="shared" si="8"/>
        <v>3</v>
      </c>
      <c r="O28">
        <f t="shared" si="9"/>
        <v>3</v>
      </c>
      <c r="P28">
        <f t="shared" si="10"/>
        <v>3</v>
      </c>
      <c r="Q28">
        <f t="shared" si="11"/>
        <v>4</v>
      </c>
    </row>
    <row r="29" spans="1:17" x14ac:dyDescent="0.25">
      <c r="A29">
        <v>1081</v>
      </c>
      <c r="B29" t="s">
        <v>54</v>
      </c>
      <c r="C29">
        <f t="shared" si="0"/>
        <v>17</v>
      </c>
      <c r="D29">
        <f t="shared" si="1"/>
        <v>17</v>
      </c>
      <c r="E29">
        <f t="shared" si="14"/>
        <v>0</v>
      </c>
      <c r="G29" s="6">
        <f t="shared" si="15"/>
        <v>17</v>
      </c>
      <c r="H29">
        <f t="shared" si="2"/>
        <v>3</v>
      </c>
      <c r="I29">
        <f t="shared" si="3"/>
        <v>4</v>
      </c>
      <c r="J29">
        <f t="shared" si="4"/>
        <v>3</v>
      </c>
      <c r="K29">
        <f t="shared" si="5"/>
        <v>4</v>
      </c>
      <c r="L29">
        <f t="shared" si="6"/>
        <v>3</v>
      </c>
      <c r="M29">
        <f t="shared" si="7"/>
        <v>4</v>
      </c>
      <c r="N29">
        <f t="shared" si="8"/>
        <v>4</v>
      </c>
      <c r="O29">
        <f t="shared" si="9"/>
        <v>3</v>
      </c>
      <c r="P29">
        <f t="shared" si="10"/>
        <v>3</v>
      </c>
      <c r="Q29">
        <f t="shared" si="11"/>
        <v>3</v>
      </c>
    </row>
    <row r="30" spans="1:17" x14ac:dyDescent="0.25">
      <c r="A30">
        <v>1072</v>
      </c>
      <c r="B30" t="s">
        <v>55</v>
      </c>
      <c r="C30">
        <f t="shared" si="0"/>
        <v>15</v>
      </c>
      <c r="D30">
        <f t="shared" si="1"/>
        <v>13</v>
      </c>
      <c r="E30">
        <f t="shared" si="14"/>
        <v>2</v>
      </c>
      <c r="G30" s="6">
        <f t="shared" si="15"/>
        <v>14</v>
      </c>
      <c r="H30">
        <f t="shared" si="2"/>
        <v>3</v>
      </c>
      <c r="I30">
        <f t="shared" si="3"/>
        <v>3</v>
      </c>
      <c r="J30">
        <f t="shared" si="4"/>
        <v>3</v>
      </c>
      <c r="K30">
        <f t="shared" si="5"/>
        <v>4</v>
      </c>
      <c r="L30">
        <f t="shared" si="6"/>
        <v>3</v>
      </c>
      <c r="M30">
        <f t="shared" si="7"/>
        <v>3</v>
      </c>
      <c r="N30">
        <f t="shared" si="8"/>
        <v>3</v>
      </c>
      <c r="O30">
        <f t="shared" si="9"/>
        <v>3</v>
      </c>
      <c r="P30">
        <f t="shared" si="10"/>
        <v>4</v>
      </c>
      <c r="Q30">
        <f t="shared" si="11"/>
        <v>2</v>
      </c>
    </row>
    <row r="31" spans="1:17" x14ac:dyDescent="0.25">
      <c r="A31">
        <v>1132</v>
      </c>
      <c r="B31" t="s">
        <v>56</v>
      </c>
      <c r="C31">
        <f t="shared" si="0"/>
        <v>13</v>
      </c>
      <c r="D31">
        <f t="shared" si="1"/>
        <v>13</v>
      </c>
      <c r="E31">
        <f t="shared" si="14"/>
        <v>0</v>
      </c>
      <c r="G31" s="6">
        <f t="shared" si="15"/>
        <v>13</v>
      </c>
      <c r="H31">
        <f t="shared" si="2"/>
        <v>2</v>
      </c>
      <c r="I31">
        <f t="shared" si="3"/>
        <v>4</v>
      </c>
      <c r="J31">
        <f t="shared" si="4"/>
        <v>3</v>
      </c>
      <c r="K31">
        <f t="shared" si="5"/>
        <v>3</v>
      </c>
      <c r="L31">
        <f t="shared" si="6"/>
        <v>2</v>
      </c>
      <c r="M31">
        <f t="shared" si="7"/>
        <v>2</v>
      </c>
      <c r="N31">
        <f t="shared" si="8"/>
        <v>3</v>
      </c>
      <c r="O31">
        <f t="shared" si="9"/>
        <v>3</v>
      </c>
      <c r="P31">
        <f t="shared" si="10"/>
        <v>3</v>
      </c>
      <c r="Q31">
        <f t="shared" si="11"/>
        <v>2</v>
      </c>
    </row>
    <row r="32" spans="1:17" x14ac:dyDescent="0.25">
      <c r="A32">
        <v>1101</v>
      </c>
      <c r="B32" t="s">
        <v>57</v>
      </c>
      <c r="C32">
        <f t="shared" si="0"/>
        <v>16</v>
      </c>
      <c r="D32">
        <f t="shared" si="1"/>
        <v>16</v>
      </c>
      <c r="E32">
        <f t="shared" si="14"/>
        <v>0</v>
      </c>
      <c r="G32" s="6">
        <f t="shared" si="15"/>
        <v>16</v>
      </c>
      <c r="H32">
        <f t="shared" si="2"/>
        <v>3</v>
      </c>
      <c r="I32">
        <f t="shared" si="3"/>
        <v>4</v>
      </c>
      <c r="J32">
        <f t="shared" si="4"/>
        <v>3</v>
      </c>
      <c r="K32">
        <f t="shared" si="5"/>
        <v>3</v>
      </c>
      <c r="L32">
        <f t="shared" si="6"/>
        <v>3</v>
      </c>
      <c r="M32">
        <f t="shared" si="7"/>
        <v>3</v>
      </c>
      <c r="N32">
        <f t="shared" si="8"/>
        <v>3</v>
      </c>
      <c r="O32">
        <f t="shared" si="9"/>
        <v>4</v>
      </c>
      <c r="P32">
        <f t="shared" si="10"/>
        <v>3</v>
      </c>
      <c r="Q32">
        <f t="shared" si="11"/>
        <v>3</v>
      </c>
    </row>
    <row r="33" spans="1:17" x14ac:dyDescent="0.25">
      <c r="A33">
        <v>1101</v>
      </c>
      <c r="B33" t="s">
        <v>58</v>
      </c>
      <c r="C33">
        <f t="shared" si="0"/>
        <v>18</v>
      </c>
      <c r="D33">
        <f t="shared" si="1"/>
        <v>13</v>
      </c>
      <c r="E33">
        <f t="shared" si="14"/>
        <v>5</v>
      </c>
      <c r="G33" s="6">
        <f t="shared" si="15"/>
        <v>15.5</v>
      </c>
      <c r="H33">
        <f t="shared" si="2"/>
        <v>4</v>
      </c>
      <c r="I33">
        <f t="shared" si="3"/>
        <v>4</v>
      </c>
      <c r="J33">
        <f t="shared" si="4"/>
        <v>3</v>
      </c>
      <c r="K33">
        <f t="shared" si="5"/>
        <v>4</v>
      </c>
      <c r="L33">
        <f t="shared" si="6"/>
        <v>3</v>
      </c>
      <c r="M33">
        <f t="shared" si="7"/>
        <v>3</v>
      </c>
      <c r="N33">
        <f t="shared" si="8"/>
        <v>3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1102</v>
      </c>
      <c r="B34" t="s">
        <v>59</v>
      </c>
      <c r="C34">
        <f t="shared" si="0"/>
        <v>18</v>
      </c>
      <c r="D34">
        <f t="shared" si="1"/>
        <v>19</v>
      </c>
      <c r="E34">
        <f t="shared" si="14"/>
        <v>1</v>
      </c>
      <c r="G34" s="6">
        <f t="shared" si="15"/>
        <v>18.5</v>
      </c>
      <c r="H34">
        <f t="shared" si="2"/>
        <v>4</v>
      </c>
      <c r="I34">
        <f t="shared" si="3"/>
        <v>4</v>
      </c>
      <c r="J34">
        <f t="shared" si="4"/>
        <v>3</v>
      </c>
      <c r="K34">
        <f t="shared" si="5"/>
        <v>4</v>
      </c>
      <c r="L34">
        <f t="shared" si="6"/>
        <v>4</v>
      </c>
      <c r="M34">
        <f t="shared" si="7"/>
        <v>4</v>
      </c>
      <c r="N34">
        <f t="shared" si="8"/>
        <v>4</v>
      </c>
      <c r="O34">
        <f t="shared" si="9"/>
        <v>4</v>
      </c>
      <c r="P34">
        <f t="shared" si="10"/>
        <v>4</v>
      </c>
      <c r="Q34">
        <f t="shared" si="11"/>
        <v>4</v>
      </c>
    </row>
    <row r="35" spans="1:17" x14ac:dyDescent="0.25">
      <c r="A35">
        <v>1112</v>
      </c>
      <c r="B35" t="s">
        <v>60</v>
      </c>
      <c r="C35">
        <f t="shared" si="0"/>
        <v>16</v>
      </c>
      <c r="D35">
        <f t="shared" si="1"/>
        <v>18</v>
      </c>
      <c r="E35">
        <f t="shared" si="14"/>
        <v>2</v>
      </c>
      <c r="G35" s="6">
        <f t="shared" si="15"/>
        <v>17</v>
      </c>
      <c r="H35">
        <f t="shared" si="2"/>
        <v>3</v>
      </c>
      <c r="I35">
        <f t="shared" si="3"/>
        <v>4</v>
      </c>
      <c r="J35">
        <f t="shared" si="4"/>
        <v>3</v>
      </c>
      <c r="K35">
        <f t="shared" si="5"/>
        <v>4</v>
      </c>
      <c r="L35">
        <f t="shared" si="6"/>
        <v>3</v>
      </c>
      <c r="M35">
        <f t="shared" si="7"/>
        <v>4</v>
      </c>
      <c r="N35">
        <f t="shared" si="8"/>
        <v>3</v>
      </c>
      <c r="O35">
        <f t="shared" si="9"/>
        <v>4</v>
      </c>
      <c r="P35">
        <f t="shared" si="10"/>
        <v>3</v>
      </c>
      <c r="Q35">
        <f t="shared" si="11"/>
        <v>4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5"/>
  <sheetViews>
    <sheetView zoomScale="85" zoomScaleNormal="85" workbookViewId="0">
      <pane ySplit="1" topLeftCell="A2" activePane="bottomLeft" state="frozen"/>
      <selection pane="bottomLeft" activeCell="A2" sqref="A2:A35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27</v>
      </c>
      <c r="C2" s="10">
        <v>14</v>
      </c>
      <c r="D2" s="10">
        <v>2</v>
      </c>
      <c r="E2" s="10">
        <v>3</v>
      </c>
      <c r="F2" s="10">
        <v>3</v>
      </c>
      <c r="G2" s="10">
        <v>3</v>
      </c>
      <c r="H2" s="10">
        <v>2</v>
      </c>
    </row>
    <row r="3" spans="1:8" x14ac:dyDescent="0.25">
      <c r="A3" s="10" t="s">
        <v>28</v>
      </c>
      <c r="B3">
        <v>30</v>
      </c>
      <c r="C3" s="10">
        <v>14</v>
      </c>
      <c r="D3" s="10">
        <v>3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36</v>
      </c>
      <c r="C4" s="10">
        <v>18</v>
      </c>
      <c r="D4" s="10">
        <v>4</v>
      </c>
      <c r="E4" s="10">
        <v>4</v>
      </c>
      <c r="F4" s="10">
        <v>3</v>
      </c>
      <c r="G4" s="10">
        <v>4</v>
      </c>
      <c r="H4" s="10">
        <v>3</v>
      </c>
    </row>
    <row r="5" spans="1:8" x14ac:dyDescent="0.25">
      <c r="A5" s="10" t="s">
        <v>30</v>
      </c>
      <c r="B5">
        <v>34</v>
      </c>
      <c r="C5" s="10">
        <v>17</v>
      </c>
      <c r="D5" s="10">
        <v>4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30</v>
      </c>
      <c r="C6" s="10">
        <v>16</v>
      </c>
      <c r="D6" s="10">
        <v>3</v>
      </c>
      <c r="E6" s="10">
        <v>3</v>
      </c>
      <c r="F6" s="10">
        <v>3</v>
      </c>
      <c r="G6" s="10">
        <v>3</v>
      </c>
      <c r="H6" s="10">
        <v>2</v>
      </c>
    </row>
    <row r="7" spans="1:8" x14ac:dyDescent="0.25">
      <c r="A7" s="10" t="s">
        <v>32</v>
      </c>
      <c r="B7">
        <v>34</v>
      </c>
      <c r="C7" s="10">
        <v>17</v>
      </c>
      <c r="D7" s="10">
        <v>3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36</v>
      </c>
      <c r="C8" s="10">
        <v>18</v>
      </c>
      <c r="D8" s="10">
        <v>4</v>
      </c>
      <c r="E8" s="10">
        <v>4</v>
      </c>
      <c r="F8" s="10">
        <v>3</v>
      </c>
      <c r="G8" s="10">
        <v>3</v>
      </c>
      <c r="H8" s="10">
        <v>4</v>
      </c>
    </row>
    <row r="9" spans="1:8" x14ac:dyDescent="0.25">
      <c r="A9" s="10" t="s">
        <v>34</v>
      </c>
      <c r="B9">
        <v>38</v>
      </c>
      <c r="C9" s="10">
        <v>19</v>
      </c>
      <c r="D9" s="10">
        <v>4</v>
      </c>
      <c r="E9" s="10">
        <v>4</v>
      </c>
      <c r="F9" s="10">
        <v>4</v>
      </c>
      <c r="G9" s="10">
        <v>4</v>
      </c>
      <c r="H9" s="10">
        <v>3</v>
      </c>
    </row>
    <row r="10" spans="1:8" x14ac:dyDescent="0.25">
      <c r="A10" s="10" t="s">
        <v>35</v>
      </c>
      <c r="B10">
        <v>34</v>
      </c>
      <c r="C10" s="10">
        <v>17</v>
      </c>
      <c r="D10" s="10">
        <v>3</v>
      </c>
      <c r="E10" s="10">
        <v>4</v>
      </c>
      <c r="F10" s="10">
        <v>3</v>
      </c>
      <c r="G10" s="10">
        <v>4</v>
      </c>
      <c r="H10" s="10">
        <v>3</v>
      </c>
    </row>
    <row r="11" spans="1:8" x14ac:dyDescent="0.25">
      <c r="A11" s="10" t="s">
        <v>36</v>
      </c>
      <c r="B11">
        <v>42</v>
      </c>
      <c r="C11" s="10">
        <v>21</v>
      </c>
      <c r="D11" s="10">
        <v>4</v>
      </c>
      <c r="E11" s="10">
        <v>4</v>
      </c>
      <c r="F11" s="10">
        <v>4</v>
      </c>
      <c r="G11" s="10">
        <v>5</v>
      </c>
      <c r="H11" s="10">
        <v>4</v>
      </c>
    </row>
    <row r="12" spans="1:8" x14ac:dyDescent="0.25">
      <c r="A12" s="10" t="s">
        <v>37</v>
      </c>
      <c r="B12">
        <v>44</v>
      </c>
      <c r="C12" s="10">
        <v>22</v>
      </c>
      <c r="D12" s="10">
        <v>5</v>
      </c>
      <c r="E12" s="10">
        <v>5</v>
      </c>
      <c r="F12" s="10">
        <v>4</v>
      </c>
      <c r="G12" s="10">
        <v>4</v>
      </c>
      <c r="H12" s="10">
        <v>4</v>
      </c>
    </row>
    <row r="13" spans="1:8" x14ac:dyDescent="0.25">
      <c r="A13" s="10" t="s">
        <v>38</v>
      </c>
      <c r="B13">
        <v>23</v>
      </c>
      <c r="C13" s="10">
        <v>11</v>
      </c>
      <c r="D13" s="10">
        <v>3</v>
      </c>
      <c r="E13" s="10">
        <v>2</v>
      </c>
      <c r="F13" s="10">
        <v>2</v>
      </c>
      <c r="G13" s="10">
        <v>3</v>
      </c>
      <c r="H13" s="10">
        <v>2</v>
      </c>
    </row>
    <row r="14" spans="1:8" x14ac:dyDescent="0.25">
      <c r="A14" s="10" t="s">
        <v>39</v>
      </c>
      <c r="B14">
        <v>40</v>
      </c>
      <c r="C14" s="10">
        <v>21</v>
      </c>
      <c r="D14" s="10">
        <v>4</v>
      </c>
      <c r="E14" s="10">
        <v>4</v>
      </c>
      <c r="F14" s="10">
        <v>4</v>
      </c>
      <c r="G14" s="10">
        <v>4</v>
      </c>
      <c r="H14" s="10">
        <v>3</v>
      </c>
    </row>
    <row r="15" spans="1:8" x14ac:dyDescent="0.25">
      <c r="A15" s="10" t="s">
        <v>40</v>
      </c>
      <c r="B15">
        <v>35</v>
      </c>
      <c r="C15" s="10">
        <v>18</v>
      </c>
      <c r="D15" s="10">
        <v>3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34</v>
      </c>
      <c r="C16" s="10">
        <v>17</v>
      </c>
      <c r="D16" s="10">
        <v>3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34</v>
      </c>
      <c r="C17" s="10">
        <v>17</v>
      </c>
      <c r="D17" s="10">
        <v>3</v>
      </c>
      <c r="E17" s="10">
        <v>4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32</v>
      </c>
      <c r="C18" s="10">
        <v>16</v>
      </c>
      <c r="D18" s="10">
        <v>3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33</v>
      </c>
      <c r="C19" s="10">
        <v>16</v>
      </c>
      <c r="D19" s="10">
        <v>3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34</v>
      </c>
      <c r="C20" s="10">
        <v>17</v>
      </c>
      <c r="D20" s="10">
        <v>3</v>
      </c>
      <c r="E20" s="10">
        <v>4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29</v>
      </c>
      <c r="C21" s="10">
        <v>14</v>
      </c>
      <c r="D21" s="10">
        <v>3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30</v>
      </c>
      <c r="C22" s="10">
        <v>14</v>
      </c>
      <c r="D22" s="10">
        <v>3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32</v>
      </c>
      <c r="C23" s="10">
        <v>15</v>
      </c>
      <c r="D23" s="10">
        <v>3</v>
      </c>
      <c r="E23" s="10">
        <v>4</v>
      </c>
      <c r="F23" s="10">
        <v>3</v>
      </c>
      <c r="G23" s="10">
        <v>4</v>
      </c>
      <c r="H23" s="10">
        <v>3</v>
      </c>
    </row>
    <row r="24" spans="1:8" x14ac:dyDescent="0.25">
      <c r="A24" s="10" t="s">
        <v>49</v>
      </c>
      <c r="B24">
        <v>35</v>
      </c>
      <c r="C24" s="10">
        <v>18</v>
      </c>
      <c r="D24" s="10">
        <v>3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31</v>
      </c>
      <c r="C25" s="10">
        <v>15</v>
      </c>
      <c r="D25" s="10">
        <v>3</v>
      </c>
      <c r="E25" s="10">
        <v>4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36</v>
      </c>
      <c r="C27" s="10">
        <v>18</v>
      </c>
      <c r="D27" s="10">
        <v>4</v>
      </c>
      <c r="E27" s="10">
        <v>4</v>
      </c>
      <c r="F27" s="10">
        <v>3</v>
      </c>
      <c r="G27" s="10">
        <v>4</v>
      </c>
      <c r="H27" s="10">
        <v>3</v>
      </c>
    </row>
    <row r="28" spans="1:8" x14ac:dyDescent="0.25">
      <c r="A28" s="10" t="s">
        <v>53</v>
      </c>
      <c r="B28">
        <v>37</v>
      </c>
      <c r="C28" s="10">
        <v>19</v>
      </c>
      <c r="D28" s="10">
        <v>4</v>
      </c>
      <c r="E28" s="10">
        <v>4</v>
      </c>
      <c r="F28" s="10">
        <v>3</v>
      </c>
      <c r="G28" s="10">
        <v>4</v>
      </c>
      <c r="H28" s="10">
        <v>3</v>
      </c>
    </row>
    <row r="29" spans="1:8" x14ac:dyDescent="0.25">
      <c r="A29" s="10" t="s">
        <v>54</v>
      </c>
      <c r="B29">
        <v>34</v>
      </c>
      <c r="C29" s="10">
        <v>17</v>
      </c>
      <c r="D29" s="10">
        <v>3</v>
      </c>
      <c r="E29" s="10">
        <v>4</v>
      </c>
      <c r="F29" s="10">
        <v>3</v>
      </c>
      <c r="G29" s="10">
        <v>4</v>
      </c>
      <c r="H29" s="10">
        <v>3</v>
      </c>
    </row>
    <row r="30" spans="1:8" x14ac:dyDescent="0.25">
      <c r="A30" s="10" t="s">
        <v>55</v>
      </c>
      <c r="B30">
        <v>31</v>
      </c>
      <c r="C30" s="10">
        <v>15</v>
      </c>
      <c r="D30" s="10">
        <v>3</v>
      </c>
      <c r="E30" s="10">
        <v>3</v>
      </c>
      <c r="F30" s="10">
        <v>3</v>
      </c>
      <c r="G30" s="10">
        <v>4</v>
      </c>
      <c r="H30" s="10">
        <v>3</v>
      </c>
    </row>
    <row r="31" spans="1:8" x14ac:dyDescent="0.25">
      <c r="A31" s="10" t="s">
        <v>56</v>
      </c>
      <c r="B31">
        <v>27</v>
      </c>
      <c r="C31" s="10">
        <v>13</v>
      </c>
      <c r="D31" s="10">
        <v>2</v>
      </c>
      <c r="E31" s="10">
        <v>4</v>
      </c>
      <c r="F31" s="10">
        <v>3</v>
      </c>
      <c r="G31" s="10">
        <v>3</v>
      </c>
      <c r="H31" s="10">
        <v>2</v>
      </c>
    </row>
    <row r="32" spans="1:8" x14ac:dyDescent="0.25">
      <c r="A32" s="10" t="s">
        <v>57</v>
      </c>
      <c r="B32">
        <v>32</v>
      </c>
      <c r="C32" s="10">
        <v>16</v>
      </c>
      <c r="D32" s="10">
        <v>3</v>
      </c>
      <c r="E32" s="10">
        <v>4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36</v>
      </c>
      <c r="C33" s="10">
        <v>18</v>
      </c>
      <c r="D33" s="10">
        <v>4</v>
      </c>
      <c r="E33" s="10">
        <v>4</v>
      </c>
      <c r="F33" s="10">
        <v>3</v>
      </c>
      <c r="G33" s="10">
        <v>4</v>
      </c>
      <c r="H33" s="10">
        <v>3</v>
      </c>
    </row>
    <row r="34" spans="1:8" x14ac:dyDescent="0.25">
      <c r="A34" s="10" t="s">
        <v>59</v>
      </c>
      <c r="B34">
        <v>37</v>
      </c>
      <c r="C34" s="10">
        <v>18</v>
      </c>
      <c r="D34" s="10">
        <v>4</v>
      </c>
      <c r="E34" s="10">
        <v>4</v>
      </c>
      <c r="F34" s="10">
        <v>3</v>
      </c>
      <c r="G34" s="10">
        <v>4</v>
      </c>
      <c r="H34" s="10">
        <v>4</v>
      </c>
    </row>
    <row r="35" spans="1:8" x14ac:dyDescent="0.25">
      <c r="A35" s="10" t="s">
        <v>60</v>
      </c>
      <c r="B35">
        <v>33</v>
      </c>
      <c r="C35" s="10">
        <v>16</v>
      </c>
      <c r="D35" s="10">
        <v>3</v>
      </c>
      <c r="E35" s="10">
        <v>4</v>
      </c>
      <c r="F35" s="10">
        <v>3</v>
      </c>
      <c r="G35" s="10">
        <v>4</v>
      </c>
      <c r="H35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5"/>
  <sheetViews>
    <sheetView zoomScale="85" zoomScaleNormal="85" workbookViewId="0">
      <pane ySplit="1" topLeftCell="A2" activePane="bottomLeft" state="frozen"/>
      <selection pane="bottomLeft" activeCell="A2" sqref="A2:H35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27</v>
      </c>
      <c r="C2" s="10">
        <v>13</v>
      </c>
      <c r="D2" s="10">
        <v>3</v>
      </c>
      <c r="E2" s="10">
        <v>3</v>
      </c>
      <c r="F2" s="10">
        <v>3</v>
      </c>
      <c r="G2" s="10">
        <v>3</v>
      </c>
      <c r="H2" s="10">
        <v>2</v>
      </c>
    </row>
    <row r="3" spans="1:8" x14ac:dyDescent="0.25">
      <c r="A3" s="10" t="s">
        <v>28</v>
      </c>
      <c r="B3">
        <v>29</v>
      </c>
      <c r="C3" s="10">
        <v>14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38</v>
      </c>
      <c r="C4" s="10">
        <v>19</v>
      </c>
      <c r="D4" s="10">
        <v>4</v>
      </c>
      <c r="E4" s="10">
        <v>4</v>
      </c>
      <c r="F4" s="10">
        <v>4</v>
      </c>
      <c r="G4" s="10">
        <v>3</v>
      </c>
      <c r="H4" s="10">
        <v>4</v>
      </c>
    </row>
    <row r="5" spans="1:8" x14ac:dyDescent="0.25">
      <c r="A5" s="10" t="s">
        <v>30</v>
      </c>
      <c r="B5">
        <v>38</v>
      </c>
      <c r="C5" s="10">
        <v>18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33</v>
      </c>
      <c r="C6" s="10">
        <v>16</v>
      </c>
      <c r="D6" s="10">
        <v>4</v>
      </c>
      <c r="E6" s="10">
        <v>3</v>
      </c>
      <c r="F6" s="10">
        <v>4</v>
      </c>
      <c r="G6" s="10">
        <v>3</v>
      </c>
      <c r="H6" s="10">
        <v>3</v>
      </c>
    </row>
    <row r="7" spans="1:8" x14ac:dyDescent="0.25">
      <c r="A7" s="10" t="s">
        <v>32</v>
      </c>
      <c r="B7">
        <v>30</v>
      </c>
      <c r="C7" s="10">
        <v>15</v>
      </c>
      <c r="D7" s="10">
        <v>3</v>
      </c>
      <c r="E7" s="10">
        <v>3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31</v>
      </c>
      <c r="C8" s="10">
        <v>16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31</v>
      </c>
      <c r="C9" s="10">
        <v>15</v>
      </c>
      <c r="D9" s="10">
        <v>3</v>
      </c>
      <c r="E9" s="10">
        <v>3</v>
      </c>
      <c r="F9" s="10">
        <v>4</v>
      </c>
      <c r="G9" s="10">
        <v>3</v>
      </c>
      <c r="H9" s="10">
        <v>3</v>
      </c>
    </row>
    <row r="10" spans="1:8" x14ac:dyDescent="0.25">
      <c r="A10" s="10" t="s">
        <v>35</v>
      </c>
      <c r="B10">
        <v>29</v>
      </c>
      <c r="C10" s="10">
        <v>14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36</v>
      </c>
      <c r="C11" s="10">
        <v>18</v>
      </c>
      <c r="D11" s="10">
        <v>4</v>
      </c>
      <c r="E11" s="10">
        <v>3</v>
      </c>
      <c r="F11" s="10">
        <v>4</v>
      </c>
      <c r="G11" s="10">
        <v>3</v>
      </c>
      <c r="H11" s="10">
        <v>4</v>
      </c>
    </row>
    <row r="12" spans="1:8" x14ac:dyDescent="0.25">
      <c r="A12" s="10" t="s">
        <v>37</v>
      </c>
      <c r="B12">
        <v>42</v>
      </c>
      <c r="C12" s="10">
        <v>20</v>
      </c>
      <c r="D12" s="10">
        <v>5</v>
      </c>
      <c r="E12" s="10">
        <v>4</v>
      </c>
      <c r="F12" s="10">
        <v>5</v>
      </c>
      <c r="G12" s="10">
        <v>4</v>
      </c>
      <c r="H12" s="10">
        <v>4</v>
      </c>
    </row>
    <row r="13" spans="1:8" x14ac:dyDescent="0.25">
      <c r="A13" s="10" t="s">
        <v>38</v>
      </c>
      <c r="B13">
        <v>18</v>
      </c>
      <c r="C13" s="10">
        <v>7</v>
      </c>
      <c r="D13" s="10">
        <v>2</v>
      </c>
      <c r="E13" s="10">
        <v>1</v>
      </c>
      <c r="F13" s="10">
        <v>3</v>
      </c>
      <c r="G13" s="10">
        <v>3</v>
      </c>
      <c r="H13" s="10">
        <v>2</v>
      </c>
    </row>
    <row r="14" spans="1:8" x14ac:dyDescent="0.25">
      <c r="A14" s="10" t="s">
        <v>39</v>
      </c>
      <c r="B14">
        <v>19</v>
      </c>
      <c r="C14" s="10">
        <v>7</v>
      </c>
      <c r="D14" s="10">
        <v>1</v>
      </c>
      <c r="E14" s="10">
        <v>3</v>
      </c>
      <c r="F14" s="10">
        <v>4</v>
      </c>
      <c r="G14" s="10">
        <v>3</v>
      </c>
      <c r="H14" s="10">
        <v>1</v>
      </c>
    </row>
    <row r="15" spans="1:8" x14ac:dyDescent="0.25">
      <c r="A15" s="10" t="s">
        <v>40</v>
      </c>
      <c r="B15">
        <v>30</v>
      </c>
      <c r="C15" s="10">
        <v>15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35</v>
      </c>
      <c r="C16" s="10">
        <v>17</v>
      </c>
      <c r="D16" s="10">
        <v>4</v>
      </c>
      <c r="E16" s="10">
        <v>4</v>
      </c>
      <c r="F16" s="10">
        <v>4</v>
      </c>
      <c r="G16" s="10">
        <v>3</v>
      </c>
      <c r="H16" s="10">
        <v>3</v>
      </c>
    </row>
    <row r="17" spans="1:8" x14ac:dyDescent="0.25">
      <c r="A17" s="10" t="s">
        <v>42</v>
      </c>
      <c r="B17">
        <v>28</v>
      </c>
      <c r="C17" s="10">
        <v>13</v>
      </c>
      <c r="D17" s="10">
        <v>3</v>
      </c>
      <c r="E17" s="10">
        <v>3</v>
      </c>
      <c r="F17" s="10">
        <v>4</v>
      </c>
      <c r="G17" s="10">
        <v>3</v>
      </c>
      <c r="H17" s="10">
        <v>2</v>
      </c>
    </row>
    <row r="18" spans="1:8" x14ac:dyDescent="0.25">
      <c r="A18" s="10" t="s">
        <v>43</v>
      </c>
      <c r="B18">
        <v>37</v>
      </c>
      <c r="C18" s="10">
        <v>18</v>
      </c>
      <c r="D18" s="10">
        <v>4</v>
      </c>
      <c r="E18" s="10">
        <v>4</v>
      </c>
      <c r="F18" s="10">
        <v>4</v>
      </c>
      <c r="G18" s="10">
        <v>3</v>
      </c>
      <c r="H18" s="10">
        <v>4</v>
      </c>
    </row>
    <row r="19" spans="1:8" x14ac:dyDescent="0.25">
      <c r="A19" s="10" t="s">
        <v>44</v>
      </c>
      <c r="B19">
        <v>37</v>
      </c>
      <c r="C19" s="10">
        <v>18</v>
      </c>
      <c r="D19" s="10">
        <v>4</v>
      </c>
      <c r="E19" s="10">
        <v>4</v>
      </c>
      <c r="F19" s="10">
        <v>4</v>
      </c>
      <c r="G19" s="10">
        <v>4</v>
      </c>
      <c r="H19" s="10">
        <v>3</v>
      </c>
    </row>
    <row r="20" spans="1:8" x14ac:dyDescent="0.25">
      <c r="A20" s="10" t="s">
        <v>45</v>
      </c>
      <c r="B20">
        <v>32</v>
      </c>
      <c r="C20" s="10">
        <v>16</v>
      </c>
      <c r="D20" s="10">
        <v>4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29</v>
      </c>
      <c r="C21" s="10">
        <v>14</v>
      </c>
      <c r="D21" s="10">
        <v>3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35</v>
      </c>
      <c r="C22" s="10">
        <v>17</v>
      </c>
      <c r="D22" s="10">
        <v>4</v>
      </c>
      <c r="E22" s="10">
        <v>3</v>
      </c>
      <c r="F22" s="10">
        <v>4</v>
      </c>
      <c r="G22" s="10">
        <v>3</v>
      </c>
      <c r="H22" s="10">
        <v>4</v>
      </c>
    </row>
    <row r="23" spans="1:8" x14ac:dyDescent="0.25">
      <c r="A23" s="10" t="s">
        <v>48</v>
      </c>
      <c r="B23">
        <v>40</v>
      </c>
      <c r="C23" s="10">
        <v>19</v>
      </c>
      <c r="D23" s="10">
        <v>4</v>
      </c>
      <c r="E23" s="10">
        <v>4</v>
      </c>
      <c r="F23" s="10">
        <v>5</v>
      </c>
      <c r="G23" s="10">
        <v>4</v>
      </c>
      <c r="H23" s="10">
        <v>4</v>
      </c>
    </row>
    <row r="24" spans="1:8" x14ac:dyDescent="0.25">
      <c r="A24" s="10" t="s">
        <v>49</v>
      </c>
      <c r="B24">
        <v>32</v>
      </c>
      <c r="C24" s="10">
        <v>16</v>
      </c>
      <c r="D24" s="10">
        <v>4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37</v>
      </c>
      <c r="C25" s="10">
        <v>18</v>
      </c>
      <c r="D25" s="10">
        <v>4</v>
      </c>
      <c r="E25" s="10">
        <v>4</v>
      </c>
      <c r="F25" s="10">
        <v>4</v>
      </c>
      <c r="G25" s="10">
        <v>3</v>
      </c>
      <c r="H25" s="10">
        <v>4</v>
      </c>
    </row>
    <row r="26" spans="1:8" x14ac:dyDescent="0.25">
      <c r="A26" s="10" t="s">
        <v>51</v>
      </c>
      <c r="B26">
        <v>16</v>
      </c>
      <c r="C26" s="10">
        <v>5</v>
      </c>
      <c r="D26" s="10">
        <v>1</v>
      </c>
      <c r="E26" s="10">
        <v>3</v>
      </c>
      <c r="F26" s="10">
        <v>3</v>
      </c>
      <c r="G26" s="10">
        <v>3</v>
      </c>
      <c r="H26" s="10">
        <v>1</v>
      </c>
    </row>
    <row r="27" spans="1:8" x14ac:dyDescent="0.25">
      <c r="A27" s="10" t="s">
        <v>52</v>
      </c>
      <c r="B27">
        <v>38</v>
      </c>
      <c r="C27" s="10">
        <v>19</v>
      </c>
      <c r="D27" s="10">
        <v>4</v>
      </c>
      <c r="E27" s="10">
        <v>4</v>
      </c>
      <c r="F27" s="10">
        <v>4</v>
      </c>
      <c r="G27" s="10">
        <v>3</v>
      </c>
      <c r="H27" s="10">
        <v>4</v>
      </c>
    </row>
    <row r="28" spans="1:8" x14ac:dyDescent="0.25">
      <c r="A28" s="10" t="s">
        <v>53</v>
      </c>
      <c r="B28">
        <v>33</v>
      </c>
      <c r="C28" s="10">
        <v>16</v>
      </c>
      <c r="D28" s="10">
        <v>4</v>
      </c>
      <c r="E28" s="10">
        <v>3</v>
      </c>
      <c r="F28" s="10">
        <v>3</v>
      </c>
      <c r="G28" s="10">
        <v>3</v>
      </c>
      <c r="H28" s="10">
        <v>4</v>
      </c>
    </row>
    <row r="29" spans="1:8" x14ac:dyDescent="0.25">
      <c r="A29" s="10" t="s">
        <v>54</v>
      </c>
      <c r="B29">
        <v>34</v>
      </c>
      <c r="C29" s="10">
        <v>17</v>
      </c>
      <c r="D29" s="10">
        <v>4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28</v>
      </c>
      <c r="C30" s="10">
        <v>13</v>
      </c>
      <c r="D30" s="10">
        <v>3</v>
      </c>
      <c r="E30" s="10">
        <v>3</v>
      </c>
      <c r="F30" s="10">
        <v>3</v>
      </c>
      <c r="G30" s="10">
        <v>4</v>
      </c>
      <c r="H30" s="10">
        <v>2</v>
      </c>
    </row>
    <row r="31" spans="1:8" x14ac:dyDescent="0.25">
      <c r="A31" s="10" t="s">
        <v>56</v>
      </c>
      <c r="B31">
        <v>26</v>
      </c>
      <c r="C31" s="10">
        <v>13</v>
      </c>
      <c r="D31" s="10">
        <v>2</v>
      </c>
      <c r="E31" s="10">
        <v>3</v>
      </c>
      <c r="F31" s="10">
        <v>3</v>
      </c>
      <c r="G31" s="10">
        <v>3</v>
      </c>
      <c r="H31" s="10">
        <v>2</v>
      </c>
    </row>
    <row r="32" spans="1:8" x14ac:dyDescent="0.25">
      <c r="A32" s="10" t="s">
        <v>57</v>
      </c>
      <c r="B32">
        <v>32</v>
      </c>
      <c r="C32" s="10">
        <v>16</v>
      </c>
      <c r="D32" s="10">
        <v>3</v>
      </c>
      <c r="E32" s="10">
        <v>3</v>
      </c>
      <c r="F32" s="10">
        <v>4</v>
      </c>
      <c r="G32" s="10">
        <v>3</v>
      </c>
      <c r="H32" s="10">
        <v>3</v>
      </c>
    </row>
    <row r="33" spans="1:8" x14ac:dyDescent="0.25">
      <c r="A33" s="10" t="s">
        <v>58</v>
      </c>
      <c r="B33">
        <v>28</v>
      </c>
      <c r="C33" s="10">
        <v>13</v>
      </c>
      <c r="D33" s="10">
        <v>3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39</v>
      </c>
      <c r="C34" s="10">
        <v>19</v>
      </c>
      <c r="D34" s="10">
        <v>4</v>
      </c>
      <c r="E34" s="10">
        <v>4</v>
      </c>
      <c r="F34" s="10">
        <v>4</v>
      </c>
      <c r="G34" s="10">
        <v>4</v>
      </c>
      <c r="H34" s="10">
        <v>4</v>
      </c>
    </row>
    <row r="35" spans="1:8" x14ac:dyDescent="0.25">
      <c r="A35" s="10" t="s">
        <v>60</v>
      </c>
      <c r="B35">
        <v>36</v>
      </c>
      <c r="C35" s="10">
        <v>18</v>
      </c>
      <c r="D35" s="10">
        <v>4</v>
      </c>
      <c r="E35" s="10">
        <v>3</v>
      </c>
      <c r="F35" s="10">
        <v>4</v>
      </c>
      <c r="G35" s="10">
        <v>3</v>
      </c>
      <c r="H35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6BCA-9245-4001-8155-ED87293A77A0}">
  <dimension ref="A1:H35"/>
  <sheetViews>
    <sheetView topLeftCell="A2" workbookViewId="0">
      <selection activeCell="A2" sqref="A2:H35"/>
    </sheetView>
  </sheetViews>
  <sheetFormatPr defaultRowHeight="16.5" x14ac:dyDescent="0.25"/>
  <cols>
    <col min="1" max="1" width="13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27</v>
      </c>
      <c r="C2" s="10">
        <v>14</v>
      </c>
      <c r="D2" s="10">
        <v>2</v>
      </c>
      <c r="E2" s="10">
        <v>3</v>
      </c>
      <c r="F2" s="10">
        <v>3</v>
      </c>
      <c r="G2" s="10">
        <v>3</v>
      </c>
      <c r="H2" s="10">
        <v>2</v>
      </c>
    </row>
    <row r="3" spans="1:8" x14ac:dyDescent="0.25">
      <c r="A3" s="10" t="s">
        <v>28</v>
      </c>
      <c r="B3">
        <v>30</v>
      </c>
      <c r="C3" s="10">
        <v>14</v>
      </c>
      <c r="D3" s="10">
        <v>3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36</v>
      </c>
      <c r="C4" s="10">
        <v>18</v>
      </c>
      <c r="D4" s="10">
        <v>4</v>
      </c>
      <c r="E4" s="10">
        <v>4</v>
      </c>
      <c r="F4" s="10">
        <v>3</v>
      </c>
      <c r="G4" s="10">
        <v>4</v>
      </c>
      <c r="H4" s="10">
        <v>3</v>
      </c>
    </row>
    <row r="5" spans="1:8" x14ac:dyDescent="0.25">
      <c r="A5" s="10" t="s">
        <v>30</v>
      </c>
      <c r="B5">
        <v>34</v>
      </c>
      <c r="C5" s="10">
        <v>17</v>
      </c>
      <c r="D5" s="10">
        <v>4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30</v>
      </c>
      <c r="C6" s="10">
        <v>16</v>
      </c>
      <c r="D6" s="10">
        <v>3</v>
      </c>
      <c r="E6" s="10">
        <v>3</v>
      </c>
      <c r="F6" s="10">
        <v>3</v>
      </c>
      <c r="G6" s="10">
        <v>3</v>
      </c>
      <c r="H6" s="10">
        <v>2</v>
      </c>
    </row>
    <row r="7" spans="1:8" x14ac:dyDescent="0.25">
      <c r="A7" s="10" t="s">
        <v>32</v>
      </c>
      <c r="B7">
        <v>34</v>
      </c>
      <c r="C7" s="10">
        <v>17</v>
      </c>
      <c r="D7" s="10">
        <v>3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36</v>
      </c>
      <c r="C8" s="10">
        <v>18</v>
      </c>
      <c r="D8" s="10">
        <v>4</v>
      </c>
      <c r="E8" s="10">
        <v>4</v>
      </c>
      <c r="F8" s="10">
        <v>3</v>
      </c>
      <c r="G8" s="10">
        <v>3</v>
      </c>
      <c r="H8" s="10">
        <v>4</v>
      </c>
    </row>
    <row r="9" spans="1:8" x14ac:dyDescent="0.25">
      <c r="A9" s="10" t="s">
        <v>34</v>
      </c>
      <c r="B9">
        <v>38</v>
      </c>
      <c r="C9" s="10">
        <v>19</v>
      </c>
      <c r="D9" s="10">
        <v>4</v>
      </c>
      <c r="E9" s="10">
        <v>4</v>
      </c>
      <c r="F9" s="10">
        <v>4</v>
      </c>
      <c r="G9" s="10">
        <v>4</v>
      </c>
      <c r="H9" s="10">
        <v>3</v>
      </c>
    </row>
    <row r="10" spans="1:8" x14ac:dyDescent="0.25">
      <c r="A10" s="10" t="s">
        <v>35</v>
      </c>
      <c r="B10">
        <v>34</v>
      </c>
      <c r="C10" s="10">
        <v>17</v>
      </c>
      <c r="D10" s="10">
        <v>3</v>
      </c>
      <c r="E10" s="10">
        <v>4</v>
      </c>
      <c r="F10" s="10">
        <v>3</v>
      </c>
      <c r="G10" s="10">
        <v>4</v>
      </c>
      <c r="H10" s="10">
        <v>3</v>
      </c>
    </row>
    <row r="11" spans="1:8" x14ac:dyDescent="0.25">
      <c r="A11" s="10" t="s">
        <v>36</v>
      </c>
      <c r="B11">
        <v>42</v>
      </c>
      <c r="C11" s="10">
        <v>21</v>
      </c>
      <c r="D11" s="10">
        <v>4</v>
      </c>
      <c r="E11" s="10">
        <v>4</v>
      </c>
      <c r="F11" s="10">
        <v>4</v>
      </c>
      <c r="G11" s="10">
        <v>5</v>
      </c>
      <c r="H11" s="10">
        <v>4</v>
      </c>
    </row>
    <row r="12" spans="1:8" x14ac:dyDescent="0.25">
      <c r="A12" s="10" t="s">
        <v>37</v>
      </c>
      <c r="B12">
        <v>44</v>
      </c>
      <c r="C12" s="10">
        <v>22</v>
      </c>
      <c r="D12" s="10">
        <v>5</v>
      </c>
      <c r="E12" s="10">
        <v>5</v>
      </c>
      <c r="F12" s="10">
        <v>4</v>
      </c>
      <c r="G12" s="10">
        <v>4</v>
      </c>
      <c r="H12" s="10">
        <v>4</v>
      </c>
    </row>
    <row r="13" spans="1:8" x14ac:dyDescent="0.25">
      <c r="A13" s="10" t="s">
        <v>38</v>
      </c>
      <c r="B13">
        <v>23</v>
      </c>
      <c r="C13" s="10">
        <v>11</v>
      </c>
      <c r="D13" s="10">
        <v>3</v>
      </c>
      <c r="E13" s="10">
        <v>2</v>
      </c>
      <c r="F13" s="10">
        <v>2</v>
      </c>
      <c r="G13" s="10">
        <v>3</v>
      </c>
      <c r="H13" s="10">
        <v>2</v>
      </c>
    </row>
    <row r="14" spans="1:8" x14ac:dyDescent="0.25">
      <c r="A14" s="10" t="s">
        <v>39</v>
      </c>
      <c r="B14">
        <v>40</v>
      </c>
      <c r="C14" s="10">
        <v>21</v>
      </c>
      <c r="D14" s="10">
        <v>4</v>
      </c>
      <c r="E14" s="10">
        <v>4</v>
      </c>
      <c r="F14" s="10">
        <v>4</v>
      </c>
      <c r="G14" s="10">
        <v>4</v>
      </c>
      <c r="H14" s="10">
        <v>3</v>
      </c>
    </row>
    <row r="15" spans="1:8" x14ac:dyDescent="0.25">
      <c r="A15" s="10" t="s">
        <v>40</v>
      </c>
      <c r="B15">
        <v>35</v>
      </c>
      <c r="C15" s="10">
        <v>18</v>
      </c>
      <c r="D15" s="10">
        <v>3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34</v>
      </c>
      <c r="C16" s="10">
        <v>17</v>
      </c>
      <c r="D16" s="10">
        <v>3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34</v>
      </c>
      <c r="C17" s="10">
        <v>17</v>
      </c>
      <c r="D17" s="10">
        <v>3</v>
      </c>
      <c r="E17" s="10">
        <v>4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32</v>
      </c>
      <c r="C18" s="10">
        <v>16</v>
      </c>
      <c r="D18" s="10">
        <v>3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33</v>
      </c>
      <c r="C19" s="10">
        <v>16</v>
      </c>
      <c r="D19" s="10">
        <v>3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34</v>
      </c>
      <c r="C20" s="10">
        <v>17</v>
      </c>
      <c r="D20" s="10">
        <v>3</v>
      </c>
      <c r="E20" s="10">
        <v>4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29</v>
      </c>
      <c r="C21" s="10">
        <v>14</v>
      </c>
      <c r="D21" s="10">
        <v>3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30</v>
      </c>
      <c r="C22" s="10">
        <v>14</v>
      </c>
      <c r="D22" s="10">
        <v>3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32</v>
      </c>
      <c r="C23" s="10">
        <v>15</v>
      </c>
      <c r="D23" s="10">
        <v>3</v>
      </c>
      <c r="E23" s="10">
        <v>4</v>
      </c>
      <c r="F23" s="10">
        <v>3</v>
      </c>
      <c r="G23" s="10">
        <v>4</v>
      </c>
      <c r="H23" s="10">
        <v>3</v>
      </c>
    </row>
    <row r="24" spans="1:8" x14ac:dyDescent="0.25">
      <c r="A24" s="10" t="s">
        <v>49</v>
      </c>
      <c r="B24">
        <v>35</v>
      </c>
      <c r="C24" s="10">
        <v>18</v>
      </c>
      <c r="D24" s="10">
        <v>3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31</v>
      </c>
      <c r="C25" s="10">
        <v>15</v>
      </c>
      <c r="D25" s="10">
        <v>3</v>
      </c>
      <c r="E25" s="10">
        <v>4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36</v>
      </c>
      <c r="C27" s="10">
        <v>18</v>
      </c>
      <c r="D27" s="10">
        <v>4</v>
      </c>
      <c r="E27" s="10">
        <v>4</v>
      </c>
      <c r="F27" s="10">
        <v>3</v>
      </c>
      <c r="G27" s="10">
        <v>4</v>
      </c>
      <c r="H27" s="10">
        <v>3</v>
      </c>
    </row>
    <row r="28" spans="1:8" x14ac:dyDescent="0.25">
      <c r="A28" s="10" t="s">
        <v>53</v>
      </c>
      <c r="B28">
        <v>37</v>
      </c>
      <c r="C28" s="10">
        <v>19</v>
      </c>
      <c r="D28" s="10">
        <v>4</v>
      </c>
      <c r="E28" s="10">
        <v>4</v>
      </c>
      <c r="F28" s="10">
        <v>3</v>
      </c>
      <c r="G28" s="10">
        <v>4</v>
      </c>
      <c r="H28" s="10">
        <v>3</v>
      </c>
    </row>
    <row r="29" spans="1:8" x14ac:dyDescent="0.25">
      <c r="A29" s="10" t="s">
        <v>54</v>
      </c>
      <c r="B29">
        <v>34</v>
      </c>
      <c r="C29" s="10">
        <v>17</v>
      </c>
      <c r="D29" s="10">
        <v>3</v>
      </c>
      <c r="E29" s="10">
        <v>4</v>
      </c>
      <c r="F29" s="10">
        <v>3</v>
      </c>
      <c r="G29" s="10">
        <v>4</v>
      </c>
      <c r="H29" s="10">
        <v>3</v>
      </c>
    </row>
    <row r="30" spans="1:8" x14ac:dyDescent="0.25">
      <c r="A30" s="10" t="s">
        <v>55</v>
      </c>
      <c r="B30">
        <v>31</v>
      </c>
      <c r="C30" s="10">
        <v>15</v>
      </c>
      <c r="D30" s="10">
        <v>3</v>
      </c>
      <c r="E30" s="10">
        <v>3</v>
      </c>
      <c r="F30" s="10">
        <v>3</v>
      </c>
      <c r="G30" s="10">
        <v>4</v>
      </c>
      <c r="H30" s="10">
        <v>3</v>
      </c>
    </row>
    <row r="31" spans="1:8" x14ac:dyDescent="0.25">
      <c r="A31" s="10" t="s">
        <v>56</v>
      </c>
      <c r="B31">
        <v>27</v>
      </c>
      <c r="C31" s="10">
        <v>13</v>
      </c>
      <c r="D31" s="10">
        <v>2</v>
      </c>
      <c r="E31" s="10">
        <v>4</v>
      </c>
      <c r="F31" s="10">
        <v>3</v>
      </c>
      <c r="G31" s="10">
        <v>3</v>
      </c>
      <c r="H31" s="10">
        <v>2</v>
      </c>
    </row>
    <row r="32" spans="1:8" x14ac:dyDescent="0.25">
      <c r="A32" s="10" t="s">
        <v>57</v>
      </c>
      <c r="B32">
        <v>32</v>
      </c>
      <c r="C32" s="10">
        <v>16</v>
      </c>
      <c r="D32" s="10">
        <v>3</v>
      </c>
      <c r="E32" s="10">
        <v>4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36</v>
      </c>
      <c r="C33" s="10">
        <v>18</v>
      </c>
      <c r="D33" s="10">
        <v>4</v>
      </c>
      <c r="E33" s="10">
        <v>4</v>
      </c>
      <c r="F33" s="10">
        <v>3</v>
      </c>
      <c r="G33" s="10">
        <v>4</v>
      </c>
      <c r="H33" s="10">
        <v>3</v>
      </c>
    </row>
    <row r="34" spans="1:8" x14ac:dyDescent="0.25">
      <c r="A34" s="10" t="s">
        <v>59</v>
      </c>
      <c r="B34">
        <v>37</v>
      </c>
      <c r="C34" s="10">
        <v>18</v>
      </c>
      <c r="D34" s="10">
        <v>4</v>
      </c>
      <c r="E34" s="10">
        <v>4</v>
      </c>
      <c r="F34" s="10">
        <v>3</v>
      </c>
      <c r="G34" s="10">
        <v>4</v>
      </c>
      <c r="H34" s="10">
        <v>4</v>
      </c>
    </row>
    <row r="35" spans="1:8" x14ac:dyDescent="0.25">
      <c r="A35" s="10" t="s">
        <v>60</v>
      </c>
      <c r="B35">
        <v>33</v>
      </c>
      <c r="C35" s="10">
        <v>16</v>
      </c>
      <c r="D35" s="10">
        <v>3</v>
      </c>
      <c r="E35" s="10">
        <v>4</v>
      </c>
      <c r="F35" s="10">
        <v>3</v>
      </c>
      <c r="G35" s="10">
        <v>4</v>
      </c>
      <c r="H35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07C-7786-4AED-B8DD-B85634A82408}">
  <dimension ref="A1:H35"/>
  <sheetViews>
    <sheetView topLeftCell="A2" workbookViewId="0">
      <selection activeCell="A2" sqref="A2:H35"/>
    </sheetView>
  </sheetViews>
  <sheetFormatPr defaultRowHeight="16.5" x14ac:dyDescent="0.25"/>
  <cols>
    <col min="1" max="1" width="13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27</v>
      </c>
      <c r="C2" s="10">
        <v>13</v>
      </c>
      <c r="D2" s="10">
        <v>3</v>
      </c>
      <c r="E2" s="10">
        <v>3</v>
      </c>
      <c r="F2" s="10">
        <v>3</v>
      </c>
      <c r="G2" s="10">
        <v>3</v>
      </c>
      <c r="H2" s="10">
        <v>2</v>
      </c>
    </row>
    <row r="3" spans="1:8" x14ac:dyDescent="0.25">
      <c r="A3" s="10" t="s">
        <v>28</v>
      </c>
      <c r="B3">
        <v>29</v>
      </c>
      <c r="C3" s="10">
        <v>14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38</v>
      </c>
      <c r="C4" s="10">
        <v>19</v>
      </c>
      <c r="D4" s="10">
        <v>4</v>
      </c>
      <c r="E4" s="10">
        <v>4</v>
      </c>
      <c r="F4" s="10">
        <v>4</v>
      </c>
      <c r="G4" s="10">
        <v>3</v>
      </c>
      <c r="H4" s="10">
        <v>4</v>
      </c>
    </row>
    <row r="5" spans="1:8" x14ac:dyDescent="0.25">
      <c r="A5" s="10" t="s">
        <v>30</v>
      </c>
      <c r="B5">
        <v>38</v>
      </c>
      <c r="C5" s="10">
        <v>18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33</v>
      </c>
      <c r="C6" s="10">
        <v>16</v>
      </c>
      <c r="D6" s="10">
        <v>4</v>
      </c>
      <c r="E6" s="10">
        <v>3</v>
      </c>
      <c r="F6" s="10">
        <v>4</v>
      </c>
      <c r="G6" s="10">
        <v>3</v>
      </c>
      <c r="H6" s="10">
        <v>3</v>
      </c>
    </row>
    <row r="7" spans="1:8" x14ac:dyDescent="0.25">
      <c r="A7" s="10" t="s">
        <v>32</v>
      </c>
      <c r="B7">
        <v>30</v>
      </c>
      <c r="C7" s="10">
        <v>15</v>
      </c>
      <c r="D7" s="10">
        <v>3</v>
      </c>
      <c r="E7" s="10">
        <v>3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31</v>
      </c>
      <c r="C8" s="10">
        <v>16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31</v>
      </c>
      <c r="C9" s="10">
        <v>15</v>
      </c>
      <c r="D9" s="10">
        <v>3</v>
      </c>
      <c r="E9" s="10">
        <v>3</v>
      </c>
      <c r="F9" s="10">
        <v>4</v>
      </c>
      <c r="G9" s="10">
        <v>3</v>
      </c>
      <c r="H9" s="10">
        <v>3</v>
      </c>
    </row>
    <row r="10" spans="1:8" x14ac:dyDescent="0.25">
      <c r="A10" s="10" t="s">
        <v>35</v>
      </c>
      <c r="B10">
        <v>29</v>
      </c>
      <c r="C10" s="10">
        <v>14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36</v>
      </c>
      <c r="C11" s="10">
        <v>18</v>
      </c>
      <c r="D11" s="10">
        <v>4</v>
      </c>
      <c r="E11" s="10">
        <v>3</v>
      </c>
      <c r="F11" s="10">
        <v>4</v>
      </c>
      <c r="G11" s="10">
        <v>3</v>
      </c>
      <c r="H11" s="10">
        <v>4</v>
      </c>
    </row>
    <row r="12" spans="1:8" x14ac:dyDescent="0.25">
      <c r="A12" s="10" t="s">
        <v>37</v>
      </c>
      <c r="B12">
        <v>42</v>
      </c>
      <c r="C12" s="10">
        <v>20</v>
      </c>
      <c r="D12" s="10">
        <v>5</v>
      </c>
      <c r="E12" s="10">
        <v>4</v>
      </c>
      <c r="F12" s="10">
        <v>5</v>
      </c>
      <c r="G12" s="10">
        <v>4</v>
      </c>
      <c r="H12" s="10">
        <v>4</v>
      </c>
    </row>
    <row r="13" spans="1:8" x14ac:dyDescent="0.25">
      <c r="A13" s="10" t="s">
        <v>38</v>
      </c>
      <c r="B13">
        <v>18</v>
      </c>
      <c r="C13" s="10">
        <v>7</v>
      </c>
      <c r="D13" s="10">
        <v>2</v>
      </c>
      <c r="E13" s="10">
        <v>1</v>
      </c>
      <c r="F13" s="10">
        <v>3</v>
      </c>
      <c r="G13" s="10">
        <v>3</v>
      </c>
      <c r="H13" s="10">
        <v>2</v>
      </c>
    </row>
    <row r="14" spans="1:8" x14ac:dyDescent="0.25">
      <c r="A14" s="10" t="s">
        <v>39</v>
      </c>
      <c r="B14">
        <v>19</v>
      </c>
      <c r="C14" s="10">
        <v>7</v>
      </c>
      <c r="D14" s="10">
        <v>1</v>
      </c>
      <c r="E14" s="10">
        <v>3</v>
      </c>
      <c r="F14" s="10">
        <v>4</v>
      </c>
      <c r="G14" s="10">
        <v>3</v>
      </c>
      <c r="H14" s="10">
        <v>1</v>
      </c>
    </row>
    <row r="15" spans="1:8" x14ac:dyDescent="0.25">
      <c r="A15" s="10" t="s">
        <v>40</v>
      </c>
      <c r="B15">
        <v>30</v>
      </c>
      <c r="C15" s="10">
        <v>15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35</v>
      </c>
      <c r="C16" s="10">
        <v>17</v>
      </c>
      <c r="D16" s="10">
        <v>4</v>
      </c>
      <c r="E16" s="10">
        <v>4</v>
      </c>
      <c r="F16" s="10">
        <v>4</v>
      </c>
      <c r="G16" s="10">
        <v>3</v>
      </c>
      <c r="H16" s="10">
        <v>3</v>
      </c>
    </row>
    <row r="17" spans="1:8" x14ac:dyDescent="0.25">
      <c r="A17" s="10" t="s">
        <v>42</v>
      </c>
      <c r="B17">
        <v>28</v>
      </c>
      <c r="C17" s="10">
        <v>13</v>
      </c>
      <c r="D17" s="10">
        <v>3</v>
      </c>
      <c r="E17" s="10">
        <v>3</v>
      </c>
      <c r="F17" s="10">
        <v>4</v>
      </c>
      <c r="G17" s="10">
        <v>3</v>
      </c>
      <c r="H17" s="10">
        <v>2</v>
      </c>
    </row>
    <row r="18" spans="1:8" x14ac:dyDescent="0.25">
      <c r="A18" s="10" t="s">
        <v>43</v>
      </c>
      <c r="B18">
        <v>37</v>
      </c>
      <c r="C18" s="10">
        <v>18</v>
      </c>
      <c r="D18" s="10">
        <v>4</v>
      </c>
      <c r="E18" s="10">
        <v>4</v>
      </c>
      <c r="F18" s="10">
        <v>4</v>
      </c>
      <c r="G18" s="10">
        <v>3</v>
      </c>
      <c r="H18" s="10">
        <v>4</v>
      </c>
    </row>
    <row r="19" spans="1:8" x14ac:dyDescent="0.25">
      <c r="A19" s="10" t="s">
        <v>44</v>
      </c>
      <c r="B19">
        <v>37</v>
      </c>
      <c r="C19" s="10">
        <v>18</v>
      </c>
      <c r="D19" s="10">
        <v>4</v>
      </c>
      <c r="E19" s="10">
        <v>4</v>
      </c>
      <c r="F19" s="10">
        <v>4</v>
      </c>
      <c r="G19" s="10">
        <v>4</v>
      </c>
      <c r="H19" s="10">
        <v>3</v>
      </c>
    </row>
    <row r="20" spans="1:8" x14ac:dyDescent="0.25">
      <c r="A20" s="10" t="s">
        <v>45</v>
      </c>
      <c r="B20">
        <v>32</v>
      </c>
      <c r="C20" s="10">
        <v>16</v>
      </c>
      <c r="D20" s="10">
        <v>4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29</v>
      </c>
      <c r="C21" s="10">
        <v>14</v>
      </c>
      <c r="D21" s="10">
        <v>3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35</v>
      </c>
      <c r="C22" s="10">
        <v>17</v>
      </c>
      <c r="D22" s="10">
        <v>4</v>
      </c>
      <c r="E22" s="10">
        <v>3</v>
      </c>
      <c r="F22" s="10">
        <v>4</v>
      </c>
      <c r="G22" s="10">
        <v>3</v>
      </c>
      <c r="H22" s="10">
        <v>4</v>
      </c>
    </row>
    <row r="23" spans="1:8" x14ac:dyDescent="0.25">
      <c r="A23" s="10" t="s">
        <v>48</v>
      </c>
      <c r="B23">
        <v>40</v>
      </c>
      <c r="C23" s="10">
        <v>19</v>
      </c>
      <c r="D23" s="10">
        <v>4</v>
      </c>
      <c r="E23" s="10">
        <v>4</v>
      </c>
      <c r="F23" s="10">
        <v>5</v>
      </c>
      <c r="G23" s="10">
        <v>4</v>
      </c>
      <c r="H23" s="10">
        <v>4</v>
      </c>
    </row>
    <row r="24" spans="1:8" x14ac:dyDescent="0.25">
      <c r="A24" s="10" t="s">
        <v>49</v>
      </c>
      <c r="B24">
        <v>32</v>
      </c>
      <c r="C24" s="10">
        <v>16</v>
      </c>
      <c r="D24" s="10">
        <v>4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37</v>
      </c>
      <c r="C25" s="10">
        <v>18</v>
      </c>
      <c r="D25" s="10">
        <v>4</v>
      </c>
      <c r="E25" s="10">
        <v>4</v>
      </c>
      <c r="F25" s="10">
        <v>4</v>
      </c>
      <c r="G25" s="10">
        <v>3</v>
      </c>
      <c r="H25" s="10">
        <v>4</v>
      </c>
    </row>
    <row r="26" spans="1:8" x14ac:dyDescent="0.25">
      <c r="A26" s="10" t="s">
        <v>51</v>
      </c>
      <c r="B26">
        <v>16</v>
      </c>
      <c r="C26" s="10">
        <v>5</v>
      </c>
      <c r="D26" s="10">
        <v>1</v>
      </c>
      <c r="E26" s="10">
        <v>3</v>
      </c>
      <c r="F26" s="10">
        <v>3</v>
      </c>
      <c r="G26" s="10">
        <v>3</v>
      </c>
      <c r="H26" s="10">
        <v>1</v>
      </c>
    </row>
    <row r="27" spans="1:8" x14ac:dyDescent="0.25">
      <c r="A27" s="10" t="s">
        <v>52</v>
      </c>
      <c r="B27">
        <v>38</v>
      </c>
      <c r="C27" s="10">
        <v>19</v>
      </c>
      <c r="D27" s="10">
        <v>4</v>
      </c>
      <c r="E27" s="10">
        <v>4</v>
      </c>
      <c r="F27" s="10">
        <v>4</v>
      </c>
      <c r="G27" s="10">
        <v>3</v>
      </c>
      <c r="H27" s="10">
        <v>4</v>
      </c>
    </row>
    <row r="28" spans="1:8" x14ac:dyDescent="0.25">
      <c r="A28" s="10" t="s">
        <v>53</v>
      </c>
      <c r="B28">
        <v>33</v>
      </c>
      <c r="C28" s="10">
        <v>16</v>
      </c>
      <c r="D28" s="10">
        <v>4</v>
      </c>
      <c r="E28" s="10">
        <v>3</v>
      </c>
      <c r="F28" s="10">
        <v>3</v>
      </c>
      <c r="G28" s="10">
        <v>3</v>
      </c>
      <c r="H28" s="10">
        <v>4</v>
      </c>
    </row>
    <row r="29" spans="1:8" x14ac:dyDescent="0.25">
      <c r="A29" s="10" t="s">
        <v>54</v>
      </c>
      <c r="B29">
        <v>34</v>
      </c>
      <c r="C29" s="10">
        <v>17</v>
      </c>
      <c r="D29" s="10">
        <v>4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28</v>
      </c>
      <c r="C30" s="10">
        <v>13</v>
      </c>
      <c r="D30" s="10">
        <v>3</v>
      </c>
      <c r="E30" s="10">
        <v>3</v>
      </c>
      <c r="F30" s="10">
        <v>3</v>
      </c>
      <c r="G30" s="10">
        <v>4</v>
      </c>
      <c r="H30" s="10">
        <v>2</v>
      </c>
    </row>
    <row r="31" spans="1:8" x14ac:dyDescent="0.25">
      <c r="A31" s="10" t="s">
        <v>56</v>
      </c>
      <c r="B31">
        <v>26</v>
      </c>
      <c r="C31" s="10">
        <v>13</v>
      </c>
      <c r="D31" s="10">
        <v>2</v>
      </c>
      <c r="E31" s="10">
        <v>3</v>
      </c>
      <c r="F31" s="10">
        <v>3</v>
      </c>
      <c r="G31" s="10">
        <v>3</v>
      </c>
      <c r="H31" s="10">
        <v>2</v>
      </c>
    </row>
    <row r="32" spans="1:8" x14ac:dyDescent="0.25">
      <c r="A32" s="10" t="s">
        <v>57</v>
      </c>
      <c r="B32">
        <v>32</v>
      </c>
      <c r="C32" s="10">
        <v>16</v>
      </c>
      <c r="D32" s="10">
        <v>3</v>
      </c>
      <c r="E32" s="10">
        <v>3</v>
      </c>
      <c r="F32" s="10">
        <v>4</v>
      </c>
      <c r="G32" s="10">
        <v>3</v>
      </c>
      <c r="H32" s="10">
        <v>3</v>
      </c>
    </row>
    <row r="33" spans="1:8" x14ac:dyDescent="0.25">
      <c r="A33" s="10" t="s">
        <v>58</v>
      </c>
      <c r="B33">
        <v>28</v>
      </c>
      <c r="C33" s="10">
        <v>13</v>
      </c>
      <c r="D33" s="10">
        <v>3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39</v>
      </c>
      <c r="C34" s="10">
        <v>19</v>
      </c>
      <c r="D34" s="10">
        <v>4</v>
      </c>
      <c r="E34" s="10">
        <v>4</v>
      </c>
      <c r="F34" s="10">
        <v>4</v>
      </c>
      <c r="G34" s="10">
        <v>4</v>
      </c>
      <c r="H34" s="10">
        <v>4</v>
      </c>
    </row>
    <row r="35" spans="1:8" x14ac:dyDescent="0.25">
      <c r="A35" s="10" t="s">
        <v>60</v>
      </c>
      <c r="B35">
        <v>36</v>
      </c>
      <c r="C35" s="10">
        <v>18</v>
      </c>
      <c r="D35" s="10">
        <v>4</v>
      </c>
      <c r="E35" s="10">
        <v>3</v>
      </c>
      <c r="F35" s="10">
        <v>4</v>
      </c>
      <c r="G35" s="10">
        <v>3</v>
      </c>
      <c r="H35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1004閱卷評分-林偉淑</vt:lpstr>
      <vt:lpstr>1004閱卷評分-劉幸怡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2024-11-01T08:40:44Z</dcterms:modified>
</cp:coreProperties>
</file>