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4C8E875A-34EE-47C4-9692-117E75550C3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1閱卷評分-林偉淑" sheetId="10" r:id="rId4"/>
    <sheet name="0401閱卷評分-劉雅芬" sheetId="11" r:id="rId5"/>
  </sheets>
  <definedNames>
    <definedName name="外部資料_1" localSheetId="2" hidden="1">'閱卷評分-Teacher2'!$A$1:$D$23</definedName>
    <definedName name="外部資料_2" localSheetId="3" hidden="1">'0401閱卷評分-林偉淑'!$A$1:$D$23</definedName>
    <definedName name="外部資料_2" localSheetId="1" hidden="1">'閱卷評分-Teacher1'!$A$1:$D$23</definedName>
    <definedName name="外部資料_3" localSheetId="4" hidden="1">'0401閱卷評分-劉雅芬'!$A$1:$D$23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" i="1"/>
  <c r="E20" i="1" l="1"/>
  <c r="E4" i="1"/>
  <c r="E14" i="1"/>
  <c r="G21" i="1"/>
  <c r="E8" i="1"/>
  <c r="G20" i="1"/>
  <c r="E19" i="1"/>
  <c r="G11" i="1"/>
  <c r="G4" i="1"/>
  <c r="G9" i="1"/>
  <c r="G8" i="1"/>
  <c r="E6" i="1"/>
  <c r="E16" i="1"/>
  <c r="G18" i="1"/>
  <c r="E13" i="1"/>
  <c r="E12" i="1"/>
  <c r="E5" i="1"/>
  <c r="E15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2" i="1"/>
  <c r="G3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740C5A1-B2D0-4C0F-962D-47755FDD6A33}" keepAlive="1" name="查詢 - 0401閱卷評分-林偉淑" description="與活頁簿中 '0401閱卷評分-林偉淑' 查詢的連接。" type="5" refreshedVersion="8" background="1" saveData="1">
    <dbPr connection="Provider=Microsoft.Mashup.OleDb.1;Data Source=$Workbook$;Location=0401閱卷評分-林偉淑;Extended Properties=&quot;&quot;" command="SELECT * FROM [0401閱卷評分-林偉淑]"/>
  </connection>
  <connection id="7" xr16:uid="{6A32789D-B203-4E8D-B866-65B7E2566724}" keepAlive="1" name="查詢 - 0401閱卷評分-劉雅芬" description="與活頁簿中 '0401閱卷評分-劉雅芬' 查詢的連接。" type="5" refreshedVersion="8" background="1" saveData="1">
    <dbPr connection="Provider=Microsoft.Mashup.OleDb.1;Data Source=$Workbook$;Location=0401閱卷評分-劉雅芬;Extended Properties=&quot;&quot;" command="SELECT * FROM [0401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<sst xmlns="http://schemas.openxmlformats.org/spreadsheetml/2006/main" count="159" uniqueCount="47">
  <si>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</si>
  <si>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</si>
  <si>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</si>
  <si>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</si>
  <si>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</si>
  <si>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</si>
  <si>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</si>
  <si>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</si>
  <si>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</si>
  <si>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</si>
  <si>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</si>
  <si>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</si>
  <si>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</si>
  <si>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</si>
  <si>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</si>
  <si>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</si>
  <si>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</si>
  <si>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</si>
  <si>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</si>
  <si>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</si>
  <si>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</si>
  <si>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</si>
  <si>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</si>
  <si>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</si>
  <si>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04-01-111308001</t>
  </si>
  <si>
    <t>04-01-111308023</t>
  </si>
  <si>
    <t>04-01-111308025</t>
  </si>
  <si>
    <t>04-01-111308026</t>
  </si>
  <si>
    <t>04-01-111308027</t>
  </si>
  <si>
    <t>04-01-111308028</t>
  </si>
  <si>
    <t>04-01-111308029</t>
  </si>
  <si>
    <t>04-01-111308030</t>
  </si>
  <si>
    <t>04-01-111308031</t>
  </si>
  <si>
    <t>04-01-111308032</t>
  </si>
  <si>
    <t>04-01-111308033</t>
  </si>
  <si>
    <t>04-01-111308034</t>
  </si>
  <si>
    <t>04-01-111308035</t>
  </si>
  <si>
    <t>04-01-111308036</t>
  </si>
  <si>
    <t>04-01-111308037</t>
  </si>
  <si>
    <t>04-01-111308038</t>
  </si>
  <si>
    <t>04-01-111308039</t>
  </si>
  <si>
    <t>04-01-111308040</t>
  </si>
  <si>
    <t>04-01-111308041</t>
  </si>
  <si>
    <t>04-01-111308042</t>
  </si>
  <si>
    <t>04-01-111308043</t>
  </si>
  <si>
    <t>04-01-111308044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</si>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</sst>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4E0D9A52-D510-499E-B68B-DBED559E8F9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F6CE9D56-25A7-423B-8EE7-23D6FEAA199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3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3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E219-DF3C-44C2-94FF-714DFE2FECF4}" name="_0401閱卷評分_林偉淑" displayName="_0401閱卷評分_林偉淑" ref="A1:H23" tableType="queryTable" totalsRowShown="0">
  <autoFilter ref="A1:H23" xr:uid="{50DEE219-DF3C-44C2-94FF-714DFE2FECF4}"/>
  <tableColumns count="8">
    <tableColumn id="1" xr3:uid="{D374C1D4-A8DF-4F0A-A3EE-D66DB24318AB}" uniqueName="1" name="Column1" queryTableFieldId="1" dataDxfId="14"/>
    <tableColumn id="2" xr3:uid="{DAE28584-9DB6-46AD-BA86-1D3700F46D0D}" uniqueName="2" name="Column2" queryTableFieldId="2"/>
    <tableColumn id="3" xr3:uid="{F6B5D940-4684-4C2E-A79D-38EF0645A351}" uniqueName="3" name="Column3" queryTableFieldId="3" dataDxfId="13"/>
    <tableColumn id="4" xr3:uid="{A9E82FAA-B011-4073-937E-AF6B1979E47F}" uniqueName="4" name="Column4" queryTableFieldId="4" dataDxfId="12"/>
    <tableColumn id="5" xr3:uid="{F5190BE5-8F82-441C-80B3-D82AE1033B6F}" uniqueName="5" name="Column5" queryTableFieldId="5" dataDxfId="11"/>
    <tableColumn id="6" xr3:uid="{465EF5D5-B4E4-4B4A-B176-3C553515E13A}" uniqueName="6" name="Column6" queryTableFieldId="6" dataDxfId="10"/>
    <tableColumn id="7" xr3:uid="{59AC2215-CB34-4DEC-828C-A011691D6B92}" uniqueName="7" name="Column7" queryTableFieldId="7" dataDxfId="9"/>
    <tableColumn id="8" xr3:uid="{0AD78094-46B9-4DB0-9701-9CF6F9546EA7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52BAA-6037-4B7D-B655-CC405ABD46D4}" name="_0401閱卷評分_劉雅芬" displayName="_0401閱卷評分_劉雅芬" ref="A1:H23" tableType="queryTable" totalsRowShown="0">
  <autoFilter ref="A1:H23" xr:uid="{7C152BAA-6037-4B7D-B655-CC405ABD46D4}"/>
  <tableColumns count="8">
    <tableColumn id="1" xr3:uid="{6F68748B-D55D-4CB1-89F3-B95BD37B76E7}" uniqueName="1" name="Column1" queryTableFieldId="1" dataDxfId="7"/>
    <tableColumn id="2" xr3:uid="{6D9184F5-7B4A-4F45-ABD9-ED19EBC788F9}" uniqueName="2" name="Column2" queryTableFieldId="2"/>
    <tableColumn id="3" xr3:uid="{E2B0A328-C067-4420-8816-C5F98A2E3886}" uniqueName="3" name="Column3" queryTableFieldId="3" dataDxfId="6"/>
    <tableColumn id="4" xr3:uid="{B1B5AE57-49DE-4EB1-ACD6-52D1170B4171}" uniqueName="4" name="Column4" queryTableFieldId="4" dataDxfId="5"/>
    <tableColumn id="5" xr3:uid="{1ADF7619-D234-4E21-BD23-735E72E4270E}" uniqueName="5" name="Column5" queryTableFieldId="5" dataDxfId="4"/>
    <tableColumn id="6" xr3:uid="{229D21C0-480E-4A28-AD2C-E1ECF6CF82B9}" uniqueName="6" name="Column6" queryTableFieldId="6" dataDxfId="3"/>
    <tableColumn id="7" xr3:uid="{7AEA05FD-2F3E-40A4-8EE8-D29803AE4864}" uniqueName="7" name="Column7" queryTableFieldId="7" dataDxfId="2"/>
    <tableColumn id="8" xr3:uid="{AA2B00C3-B21C-4DE6-8821-4B9BF06BA28E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23"/>
  <sheetViews>
    <sheetView tabSelected="1" zoomScale="85" zoomScaleNormal="85" workbookViewId="0">
      <pane ySplit="1" topLeftCell="A2" activePane="bottomLeft" state="frozen"/>
      <selection pane="bottomLeft" activeCell="A24" sqref="A2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46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1111</v>
      </c>
      <c r="B2" t="s">
        <v>24</v>
      </c>
      <c r="C2">
        <f t="shared" ref="C2:C23" si="0">VLOOKUP($B2,閱卷評分_Teacher1,3,FALSE)</f>
        <v>18</v>
      </c>
      <c r="D2">
        <f t="shared" ref="D2:D23" si="1">VLOOKUP($B2,閱卷評分_Teacher2,3,FALSE)</f>
        <v>20</v>
      </c>
      <c r="E2">
        <f>ABS(C2-D2)</f>
        <v>2</v>
      </c>
      <c r="G2" s="6">
        <f>IF(F2&gt;0,((C2+D2)*0.5+F2*2)/3,(C2+D2)/2)</f>
        <v>19</v>
      </c>
      <c r="H2">
        <f t="shared" ref="H2:H23" si="2">VLOOKUP($B2,閱卷評分_Teacher1,4,FALSE)</f>
        <v>4</v>
      </c>
      <c r="I2">
        <f t="shared" ref="I2:I23" si="3">VLOOKUP($B2,閱卷評分_Teacher1,5,FALSE)</f>
        <v>5</v>
      </c>
      <c r="J2">
        <f t="shared" ref="J2:J23" si="4">VLOOKUP($B2,閱卷評分_Teacher1,6,FALSE)</f>
        <v>4</v>
      </c>
      <c r="K2">
        <f t="shared" ref="K2:K23" si="5">VLOOKUP($B2,閱卷評分_Teacher1,7,FALSE)</f>
        <v>5</v>
      </c>
      <c r="L2">
        <f t="shared" ref="L2:L23" si="6">VLOOKUP($B2,閱卷評分_Teacher1,8,FALSE)</f>
        <v>4</v>
      </c>
      <c r="M2">
        <f t="shared" ref="M2:M23" si="7">VLOOKUP($B2,閱卷評分_Teacher2,4,FALSE)</f>
        <v>5</v>
      </c>
      <c r="N2">
        <f t="shared" ref="N2:N23" si="8">VLOOKUP($B2,閱卷評分_Teacher2,5,FALSE)</f>
        <v>4</v>
      </c>
      <c r="O2">
        <f t="shared" ref="O2:O23" si="9">VLOOKUP($B2,閱卷評分_Teacher2,6,FALSE)</f>
        <v>3</v>
      </c>
      <c r="P2">
        <f t="shared" ref="P2:P23" si="10">VLOOKUP($B2,閱卷評分_Teacher2,7,FALSE)</f>
        <v>4</v>
      </c>
      <c r="Q2">
        <f t="shared" ref="Q2:Q23" si="11">VLOOKUP($B2,閱卷評分_Teacher2,8,FALSE)</f>
        <v>4</v>
      </c>
    </row>
    <row r="3" spans="1:17" x14ac:dyDescent="0.25">
      <c r="A3">
        <v>1112</v>
      </c>
      <c r="B3" t="s">
        <v>25</v>
      </c>
      <c r="C3">
        <f t="shared" si="0"/>
        <v>17</v>
      </c>
      <c r="D3">
        <f t="shared" si="1"/>
        <v>22</v>
      </c>
      <c r="E3">
        <f t="shared" ref="E3:E23" si="12">ABS(C3-D3)</f>
        <v>5</v>
      </c>
      <c r="G3" s="6">
        <f t="shared" ref="G3:G23" si="13">IF(F3&gt;0,((C3+D3)*0.5+F3*2)/3,(C3+D3)/2)</f>
        <v>19.5</v>
      </c>
      <c r="H3">
        <f t="shared" si="2"/>
        <v>4</v>
      </c>
      <c r="I3">
        <f t="shared" si="3"/>
        <v>4</v>
      </c>
      <c r="J3">
        <f t="shared" si="4"/>
        <v>4</v>
      </c>
      <c r="K3">
        <f t="shared" si="5"/>
        <v>4</v>
      </c>
      <c r="L3">
        <f t="shared" si="6"/>
        <v>4</v>
      </c>
      <c r="M3">
        <f t="shared" si="7"/>
        <v>5</v>
      </c>
      <c r="N3">
        <f t="shared" si="8"/>
        <v>5</v>
      </c>
      <c r="O3">
        <f t="shared" si="9"/>
        <v>5</v>
      </c>
      <c r="P3">
        <f t="shared" si="10"/>
        <v>5</v>
      </c>
      <c r="Q3">
        <f t="shared" si="11"/>
        <v>4</v>
      </c>
    </row>
    <row r="4" spans="1:17" x14ac:dyDescent="0.25">
      <c r="A4">
        <v>1112</v>
      </c>
      <c r="B4" t="s">
        <v>26</v>
      </c>
      <c r="C4">
        <f t="shared" si="0"/>
        <v>17</v>
      </c>
      <c r="D4">
        <f t="shared" si="1"/>
        <v>19</v>
      </c>
      <c r="E4">
        <f t="shared" si="12"/>
        <v>2</v>
      </c>
      <c r="G4" s="6">
        <f t="shared" si="13"/>
        <v>18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4</v>
      </c>
      <c r="N4">
        <f t="shared" si="8"/>
        <v>5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17" x14ac:dyDescent="0.25">
      <c r="A5">
        <v>1112</v>
      </c>
      <c r="B5" t="s">
        <v>27</v>
      </c>
      <c r="C5">
        <f t="shared" si="0"/>
        <v>17</v>
      </c>
      <c r="D5">
        <f t="shared" si="1"/>
        <v>19</v>
      </c>
      <c r="E5">
        <f t="shared" si="12"/>
        <v>2</v>
      </c>
      <c r="G5" s="6">
        <f t="shared" si="13"/>
        <v>18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5</v>
      </c>
      <c r="O5">
        <f t="shared" si="9"/>
        <v>3</v>
      </c>
      <c r="P5">
        <f t="shared" si="10"/>
        <v>4</v>
      </c>
      <c r="Q5">
        <f t="shared" si="11"/>
        <v>4</v>
      </c>
    </row>
    <row r="6" spans="1:17" x14ac:dyDescent="0.25">
      <c r="A6">
        <v>1112</v>
      </c>
      <c r="B6" t="s">
        <v>28</v>
      </c>
      <c r="C6">
        <f t="shared" si="0"/>
        <v>17</v>
      </c>
      <c r="D6">
        <f t="shared" si="1"/>
        <v>18</v>
      </c>
      <c r="E6">
        <f t="shared" si="12"/>
        <v>1</v>
      </c>
      <c r="G6" s="6">
        <f t="shared" si="13"/>
        <v>17.5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4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4</v>
      </c>
    </row>
    <row r="7" spans="1:17" x14ac:dyDescent="0.25">
      <c r="A7">
        <v>1112</v>
      </c>
      <c r="B7" t="s">
        <v>29</v>
      </c>
      <c r="C7">
        <f t="shared" si="0"/>
        <v>22</v>
      </c>
      <c r="D7">
        <f t="shared" si="1"/>
        <v>17</v>
      </c>
      <c r="E7">
        <f t="shared" si="12"/>
        <v>5</v>
      </c>
      <c r="G7" s="6">
        <f t="shared" si="13"/>
        <v>19.5</v>
      </c>
      <c r="H7">
        <f t="shared" si="2"/>
        <v>5</v>
      </c>
      <c r="I7">
        <f t="shared" si="3"/>
        <v>5</v>
      </c>
      <c r="J7">
        <f t="shared" si="4"/>
        <v>4</v>
      </c>
      <c r="K7">
        <f t="shared" si="5"/>
        <v>5</v>
      </c>
      <c r="L7">
        <f t="shared" si="6"/>
        <v>5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1112</v>
      </c>
      <c r="B8" t="s">
        <v>30</v>
      </c>
      <c r="C8">
        <f t="shared" si="0"/>
        <v>18</v>
      </c>
      <c r="D8">
        <f t="shared" si="1"/>
        <v>22</v>
      </c>
      <c r="E8">
        <f t="shared" si="12"/>
        <v>4</v>
      </c>
      <c r="G8" s="6">
        <f t="shared" si="13"/>
        <v>20</v>
      </c>
      <c r="H8">
        <f t="shared" si="2"/>
        <v>4</v>
      </c>
      <c r="I8">
        <f t="shared" si="3"/>
        <v>5</v>
      </c>
      <c r="J8">
        <f t="shared" si="4"/>
        <v>4</v>
      </c>
      <c r="K8">
        <f t="shared" si="5"/>
        <v>4</v>
      </c>
      <c r="L8">
        <f t="shared" si="6"/>
        <v>4</v>
      </c>
      <c r="M8">
        <f t="shared" si="7"/>
        <v>5</v>
      </c>
      <c r="N8">
        <f t="shared" si="8"/>
        <v>5</v>
      </c>
      <c r="O8">
        <f t="shared" si="9"/>
        <v>4</v>
      </c>
      <c r="P8">
        <f t="shared" si="10"/>
        <v>4</v>
      </c>
      <c r="Q8">
        <f t="shared" si="11"/>
        <v>5</v>
      </c>
    </row>
    <row r="9" spans="1:17" x14ac:dyDescent="0.25">
      <c r="A9">
        <v>1112</v>
      </c>
      <c r="B9" t="s">
        <v>31</v>
      </c>
      <c r="C9">
        <f t="shared" si="0"/>
        <v>19</v>
      </c>
      <c r="D9">
        <f t="shared" si="1"/>
        <v>19</v>
      </c>
      <c r="E9">
        <f t="shared" si="12"/>
        <v>0</v>
      </c>
      <c r="G9" s="6">
        <f t="shared" si="13"/>
        <v>19</v>
      </c>
      <c r="H9">
        <f t="shared" si="2"/>
        <v>4</v>
      </c>
      <c r="I9">
        <f t="shared" si="3"/>
        <v>5</v>
      </c>
      <c r="J9">
        <f t="shared" si="4"/>
        <v>5</v>
      </c>
      <c r="K9">
        <f t="shared" si="5"/>
        <v>5</v>
      </c>
      <c r="L9">
        <f t="shared" si="6"/>
        <v>4</v>
      </c>
      <c r="M9">
        <f t="shared" si="7"/>
        <v>4</v>
      </c>
      <c r="N9">
        <f t="shared" si="8"/>
        <v>5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17" x14ac:dyDescent="0.25">
      <c r="A10">
        <v>1112</v>
      </c>
      <c r="B10" t="s">
        <v>32</v>
      </c>
      <c r="C10">
        <f t="shared" si="0"/>
        <v>16</v>
      </c>
      <c r="D10">
        <f t="shared" si="1"/>
        <v>17</v>
      </c>
      <c r="E10">
        <f t="shared" si="12"/>
        <v>1</v>
      </c>
      <c r="G10" s="6">
        <f t="shared" si="13"/>
        <v>16.5</v>
      </c>
      <c r="H10">
        <f t="shared" si="2"/>
        <v>4</v>
      </c>
      <c r="I10">
        <f t="shared" si="3"/>
        <v>4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17" x14ac:dyDescent="0.25">
      <c r="A11">
        <v>1112</v>
      </c>
      <c r="B11" t="s">
        <v>33</v>
      </c>
      <c r="C11">
        <f t="shared" si="0"/>
        <v>14</v>
      </c>
      <c r="D11">
        <f t="shared" si="1"/>
        <v>18</v>
      </c>
      <c r="E11">
        <f t="shared" si="12"/>
        <v>4</v>
      </c>
      <c r="G11" s="6">
        <f t="shared" si="13"/>
        <v>16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4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4</v>
      </c>
    </row>
    <row r="12" spans="1:17" x14ac:dyDescent="0.25">
      <c r="A12">
        <v>1112</v>
      </c>
      <c r="B12" t="s">
        <v>34</v>
      </c>
      <c r="C12">
        <f t="shared" si="0"/>
        <v>16</v>
      </c>
      <c r="D12">
        <f t="shared" si="1"/>
        <v>18</v>
      </c>
      <c r="E12">
        <f t="shared" si="12"/>
        <v>2</v>
      </c>
      <c r="G12" s="6">
        <f t="shared" si="13"/>
        <v>17</v>
      </c>
      <c r="H12">
        <f t="shared" si="2"/>
        <v>4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17" x14ac:dyDescent="0.25">
      <c r="A13">
        <v>1112</v>
      </c>
      <c r="B13" t="s">
        <v>35</v>
      </c>
      <c r="C13">
        <f t="shared" si="0"/>
        <v>17</v>
      </c>
      <c r="D13">
        <f t="shared" si="1"/>
        <v>23</v>
      </c>
      <c r="E13">
        <f t="shared" si="12"/>
        <v>6</v>
      </c>
      <c r="G13" s="6">
        <f t="shared" si="13"/>
        <v>20</v>
      </c>
      <c r="H13">
        <f t="shared" si="2"/>
        <v>4</v>
      </c>
      <c r="I13">
        <f t="shared" si="3"/>
        <v>4</v>
      </c>
      <c r="J13">
        <f t="shared" si="4"/>
        <v>4</v>
      </c>
      <c r="K13">
        <f t="shared" si="5"/>
        <v>4</v>
      </c>
      <c r="L13">
        <f t="shared" si="6"/>
        <v>3</v>
      </c>
      <c r="M13">
        <f t="shared" si="7"/>
        <v>5</v>
      </c>
      <c r="N13">
        <f t="shared" si="8"/>
        <v>5</v>
      </c>
      <c r="O13">
        <f t="shared" si="9"/>
        <v>5</v>
      </c>
      <c r="P13">
        <f t="shared" si="10"/>
        <v>5</v>
      </c>
      <c r="Q13">
        <f t="shared" si="11"/>
        <v>5</v>
      </c>
    </row>
    <row r="14" spans="1:17" x14ac:dyDescent="0.25">
      <c r="A14">
        <v>1112</v>
      </c>
      <c r="B14" t="s">
        <v>36</v>
      </c>
      <c r="C14">
        <f t="shared" si="0"/>
        <v>13</v>
      </c>
      <c r="D14">
        <f t="shared" si="1"/>
        <v>18</v>
      </c>
      <c r="E14">
        <f t="shared" si="12"/>
        <v>5</v>
      </c>
      <c r="G14" s="6">
        <f t="shared" si="13"/>
        <v>15.5</v>
      </c>
      <c r="H14">
        <f t="shared" si="2"/>
        <v>4</v>
      </c>
      <c r="I14">
        <f t="shared" si="3"/>
        <v>4</v>
      </c>
      <c r="J14">
        <f t="shared" si="4"/>
        <v>4</v>
      </c>
      <c r="K14">
        <f t="shared" si="5"/>
        <v>4</v>
      </c>
      <c r="L14">
        <f t="shared" si="6"/>
        <v>3</v>
      </c>
      <c r="M14">
        <f t="shared" si="7"/>
        <v>4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4</v>
      </c>
    </row>
    <row r="15" spans="1:17" x14ac:dyDescent="0.25">
      <c r="A15">
        <v>1112</v>
      </c>
      <c r="B15" t="s">
        <v>37</v>
      </c>
      <c r="C15">
        <f t="shared" si="0"/>
        <v>14</v>
      </c>
      <c r="D15">
        <f t="shared" si="1"/>
        <v>20</v>
      </c>
      <c r="E15">
        <f t="shared" si="12"/>
        <v>6</v>
      </c>
      <c r="G15" s="6">
        <f t="shared" si="13"/>
        <v>17</v>
      </c>
      <c r="H15">
        <f t="shared" si="2"/>
        <v>4</v>
      </c>
      <c r="I15">
        <f t="shared" si="3"/>
        <v>3</v>
      </c>
      <c r="J15">
        <f t="shared" si="4"/>
        <v>4</v>
      </c>
      <c r="K15">
        <f t="shared" si="5"/>
        <v>4</v>
      </c>
      <c r="L15">
        <f t="shared" si="6"/>
        <v>3</v>
      </c>
      <c r="M15">
        <f t="shared" si="7"/>
        <v>5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4</v>
      </c>
    </row>
    <row r="16" spans="1:17" x14ac:dyDescent="0.25">
      <c r="A16">
        <v>1112</v>
      </c>
      <c r="B16" t="s">
        <v>38</v>
      </c>
      <c r="C16">
        <f t="shared" si="0"/>
        <v>17</v>
      </c>
      <c r="D16">
        <f t="shared" si="1"/>
        <v>21</v>
      </c>
      <c r="E16">
        <f t="shared" si="12"/>
        <v>4</v>
      </c>
      <c r="G16" s="6">
        <f t="shared" si="13"/>
        <v>19</v>
      </c>
      <c r="H16">
        <f t="shared" si="2"/>
        <v>4</v>
      </c>
      <c r="I16">
        <f t="shared" si="3"/>
        <v>5</v>
      </c>
      <c r="J16">
        <f t="shared" si="4"/>
        <v>3</v>
      </c>
      <c r="K16">
        <f t="shared" si="5"/>
        <v>4</v>
      </c>
      <c r="L16">
        <f t="shared" si="6"/>
        <v>4</v>
      </c>
      <c r="M16">
        <f t="shared" si="7"/>
        <v>5</v>
      </c>
      <c r="N16">
        <f t="shared" si="8"/>
        <v>5</v>
      </c>
      <c r="O16">
        <f t="shared" si="9"/>
        <v>4</v>
      </c>
      <c r="P16">
        <f t="shared" si="10"/>
        <v>4</v>
      </c>
      <c r="Q16">
        <f t="shared" si="11"/>
        <v>5</v>
      </c>
    </row>
    <row r="17" spans="1:17" x14ac:dyDescent="0.25">
      <c r="A17">
        <v>1112</v>
      </c>
      <c r="B17" t="s">
        <v>39</v>
      </c>
      <c r="C17">
        <f t="shared" si="0"/>
        <v>12</v>
      </c>
      <c r="D17">
        <f t="shared" si="1"/>
        <v>13</v>
      </c>
      <c r="E17">
        <f t="shared" si="12"/>
        <v>1</v>
      </c>
      <c r="G17" s="6">
        <f t="shared" si="13"/>
        <v>12.5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2</v>
      </c>
      <c r="M17">
        <f t="shared" si="7"/>
        <v>3</v>
      </c>
      <c r="N17">
        <f t="shared" si="8"/>
        <v>2</v>
      </c>
      <c r="O17">
        <f t="shared" si="9"/>
        <v>5</v>
      </c>
      <c r="P17">
        <f t="shared" si="10"/>
        <v>5</v>
      </c>
      <c r="Q17">
        <f t="shared" si="11"/>
        <v>3</v>
      </c>
    </row>
    <row r="18" spans="1:17" x14ac:dyDescent="0.25">
      <c r="A18">
        <v>1112</v>
      </c>
      <c r="B18" t="s">
        <v>40</v>
      </c>
      <c r="C18">
        <f t="shared" si="0"/>
        <v>15</v>
      </c>
      <c r="D18">
        <f t="shared" si="1"/>
        <v>19</v>
      </c>
      <c r="E18">
        <f t="shared" si="12"/>
        <v>4</v>
      </c>
      <c r="G18" s="6">
        <f t="shared" si="13"/>
        <v>17</v>
      </c>
      <c r="H18">
        <f t="shared" si="2"/>
        <v>4</v>
      </c>
      <c r="I18">
        <f t="shared" si="3"/>
        <v>4</v>
      </c>
      <c r="J18">
        <f t="shared" si="4"/>
        <v>4</v>
      </c>
      <c r="K18">
        <f t="shared" si="5"/>
        <v>4</v>
      </c>
      <c r="L18">
        <f t="shared" si="6"/>
        <v>3</v>
      </c>
      <c r="M18">
        <f t="shared" si="7"/>
        <v>4</v>
      </c>
      <c r="N18">
        <f t="shared" si="8"/>
        <v>5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1112</v>
      </c>
      <c r="B19" t="s">
        <v>41</v>
      </c>
      <c r="C19">
        <f t="shared" si="0"/>
        <v>10</v>
      </c>
      <c r="D19">
        <f t="shared" si="1"/>
        <v>17</v>
      </c>
      <c r="E19">
        <f t="shared" si="12"/>
        <v>7</v>
      </c>
      <c r="G19" s="6">
        <f t="shared" si="13"/>
        <v>13.5</v>
      </c>
      <c r="H19">
        <f t="shared" si="2"/>
        <v>3</v>
      </c>
      <c r="I19">
        <f t="shared" si="3"/>
        <v>3</v>
      </c>
      <c r="J19">
        <f t="shared" si="4"/>
        <v>4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3</v>
      </c>
      <c r="O19">
        <f t="shared" si="9"/>
        <v>5</v>
      </c>
      <c r="P19">
        <f t="shared" si="10"/>
        <v>5</v>
      </c>
      <c r="Q19">
        <f t="shared" si="11"/>
        <v>4</v>
      </c>
    </row>
    <row r="20" spans="1:17" x14ac:dyDescent="0.25">
      <c r="A20">
        <v>1112</v>
      </c>
      <c r="B20" t="s">
        <v>42</v>
      </c>
      <c r="C20">
        <f t="shared" si="0"/>
        <v>17</v>
      </c>
      <c r="D20">
        <f t="shared" si="1"/>
        <v>19</v>
      </c>
      <c r="E20">
        <f t="shared" si="12"/>
        <v>2</v>
      </c>
      <c r="G20" s="6">
        <f t="shared" si="13"/>
        <v>18</v>
      </c>
      <c r="H20">
        <f t="shared" si="2"/>
        <v>4</v>
      </c>
      <c r="I20">
        <f t="shared" si="3"/>
        <v>4</v>
      </c>
      <c r="J20">
        <f t="shared" si="4"/>
        <v>4</v>
      </c>
      <c r="K20">
        <f t="shared" si="5"/>
        <v>4</v>
      </c>
      <c r="L20">
        <f t="shared" si="6"/>
        <v>4</v>
      </c>
      <c r="M20">
        <f t="shared" si="7"/>
        <v>4</v>
      </c>
      <c r="N20">
        <f t="shared" si="8"/>
        <v>5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1112</v>
      </c>
      <c r="B21" t="s">
        <v>43</v>
      </c>
      <c r="C21">
        <f t="shared" si="0"/>
        <v>16</v>
      </c>
      <c r="D21">
        <f t="shared" si="1"/>
        <v>16</v>
      </c>
      <c r="E21">
        <f t="shared" si="12"/>
        <v>0</v>
      </c>
      <c r="G21" s="6">
        <f t="shared" si="13"/>
        <v>16</v>
      </c>
      <c r="H21">
        <f t="shared" si="2"/>
        <v>3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1112</v>
      </c>
      <c r="B22" t="s">
        <v>44</v>
      </c>
      <c r="C22">
        <f t="shared" si="0"/>
        <v>18</v>
      </c>
      <c r="D22">
        <f t="shared" si="1"/>
        <v>19</v>
      </c>
      <c r="E22">
        <f t="shared" si="12"/>
        <v>1</v>
      </c>
      <c r="G22" s="6">
        <f t="shared" si="13"/>
        <v>18.5</v>
      </c>
      <c r="H22">
        <f t="shared" si="2"/>
        <v>4</v>
      </c>
      <c r="I22">
        <f t="shared" si="3"/>
        <v>5</v>
      </c>
      <c r="J22">
        <f t="shared" si="4"/>
        <v>4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4</v>
      </c>
    </row>
    <row r="23" spans="1:17" x14ac:dyDescent="0.25">
      <c r="A23">
        <v>1112</v>
      </c>
      <c r="B23" t="s">
        <v>45</v>
      </c>
      <c r="C23">
        <f t="shared" si="0"/>
        <v>19</v>
      </c>
      <c r="D23">
        <f t="shared" si="1"/>
        <v>18</v>
      </c>
      <c r="E23">
        <f t="shared" si="12"/>
        <v>1</v>
      </c>
      <c r="G23" s="6">
        <f t="shared" si="13"/>
        <v>18.5</v>
      </c>
      <c r="H23">
        <f t="shared" si="2"/>
        <v>4</v>
      </c>
      <c r="I23">
        <f t="shared" si="3"/>
        <v>5</v>
      </c>
      <c r="J23">
        <f t="shared" si="4"/>
        <v>4</v>
      </c>
      <c r="K23">
        <f t="shared" si="5"/>
        <v>4</v>
      </c>
      <c r="L23">
        <f t="shared" si="6"/>
        <v>4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3"/>
  <sheetViews>
    <sheetView zoomScale="85" zoomScaleNormal="85" workbookViewId="0">
      <pane ySplit="1" topLeftCell="A2" activePane="bottomLeft" state="frozen"/>
      <selection pane="bottomLeft" activeCell="A23" sqref="A2:A2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18</v>
      </c>
      <c r="D2" s="7">
        <v>4</v>
      </c>
      <c r="E2" s="7">
        <v>5</v>
      </c>
      <c r="F2" s="7">
        <v>4</v>
      </c>
      <c r="G2" s="7">
        <v>5</v>
      </c>
      <c r="H2" s="7">
        <v>4</v>
      </c>
    </row>
    <row r="3" spans="1:8" x14ac:dyDescent="0.25">
      <c r="A3" s="7" t="s">
        <v>25</v>
      </c>
      <c r="B3">
        <v>37</v>
      </c>
      <c r="C3" s="7">
        <v>17</v>
      </c>
      <c r="D3" s="7">
        <v>4</v>
      </c>
      <c r="E3" s="7">
        <v>4</v>
      </c>
      <c r="F3" s="7">
        <v>4</v>
      </c>
      <c r="G3" s="7">
        <v>4</v>
      </c>
      <c r="H3" s="7">
        <v>4</v>
      </c>
    </row>
    <row r="4" spans="1:8" x14ac:dyDescent="0.25">
      <c r="A4" s="7" t="s">
        <v>26</v>
      </c>
      <c r="B4">
        <v>36</v>
      </c>
      <c r="C4" s="7">
        <v>17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35</v>
      </c>
      <c r="C5" s="7">
        <v>17</v>
      </c>
      <c r="D5" s="7">
        <v>4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35</v>
      </c>
      <c r="C6" s="7">
        <v>17</v>
      </c>
      <c r="D6" s="7">
        <v>4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46</v>
      </c>
      <c r="C7" s="7">
        <v>22</v>
      </c>
      <c r="D7" s="7">
        <v>5</v>
      </c>
      <c r="E7" s="7">
        <v>5</v>
      </c>
      <c r="F7" s="7">
        <v>4</v>
      </c>
      <c r="G7" s="7">
        <v>5</v>
      </c>
      <c r="H7" s="7">
        <v>5</v>
      </c>
    </row>
    <row r="8" spans="1:8" x14ac:dyDescent="0.25">
      <c r="A8" s="7" t="s">
        <v>30</v>
      </c>
      <c r="B8">
        <v>39</v>
      </c>
      <c r="C8" s="7">
        <v>18</v>
      </c>
      <c r="D8" s="7">
        <v>4</v>
      </c>
      <c r="E8" s="7">
        <v>5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42</v>
      </c>
      <c r="C9" s="7">
        <v>19</v>
      </c>
      <c r="D9" s="7">
        <v>4</v>
      </c>
      <c r="E9" s="7">
        <v>5</v>
      </c>
      <c r="F9" s="7">
        <v>5</v>
      </c>
      <c r="G9" s="7">
        <v>5</v>
      </c>
      <c r="H9" s="7">
        <v>4</v>
      </c>
    </row>
    <row r="10" spans="1:8" x14ac:dyDescent="0.25">
      <c r="A10" s="7" t="s">
        <v>32</v>
      </c>
      <c r="B10">
        <v>34</v>
      </c>
      <c r="C10" s="7">
        <v>16</v>
      </c>
      <c r="D10" s="7">
        <v>4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31</v>
      </c>
      <c r="C11" s="7">
        <v>14</v>
      </c>
      <c r="D11" s="7">
        <v>3</v>
      </c>
      <c r="E11" s="7">
        <v>3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35</v>
      </c>
      <c r="C12" s="7">
        <v>16</v>
      </c>
      <c r="D12" s="7">
        <v>4</v>
      </c>
      <c r="E12" s="7">
        <v>4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36</v>
      </c>
      <c r="C13" s="7">
        <v>17</v>
      </c>
      <c r="D13" s="7">
        <v>4</v>
      </c>
      <c r="E13" s="7">
        <v>4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32</v>
      </c>
      <c r="C14" s="7">
        <v>13</v>
      </c>
      <c r="D14" s="7">
        <v>4</v>
      </c>
      <c r="E14" s="7">
        <v>4</v>
      </c>
      <c r="F14" s="7">
        <v>4</v>
      </c>
      <c r="G14" s="7">
        <v>4</v>
      </c>
      <c r="H14" s="7">
        <v>3</v>
      </c>
    </row>
    <row r="15" spans="1:8" x14ac:dyDescent="0.25">
      <c r="A15" s="7" t="s">
        <v>37</v>
      </c>
      <c r="B15">
        <v>32</v>
      </c>
      <c r="C15" s="7">
        <v>14</v>
      </c>
      <c r="D15" s="7">
        <v>4</v>
      </c>
      <c r="E15" s="7">
        <v>3</v>
      </c>
      <c r="F15" s="7">
        <v>4</v>
      </c>
      <c r="G15" s="7">
        <v>4</v>
      </c>
      <c r="H15" s="7">
        <v>3</v>
      </c>
    </row>
    <row r="16" spans="1:8" x14ac:dyDescent="0.25">
      <c r="A16" s="7" t="s">
        <v>38</v>
      </c>
      <c r="B16">
        <v>37</v>
      </c>
      <c r="C16" s="7">
        <v>17</v>
      </c>
      <c r="D16" s="7">
        <v>4</v>
      </c>
      <c r="E16" s="7">
        <v>5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26</v>
      </c>
      <c r="C17" s="7">
        <v>12</v>
      </c>
      <c r="D17" s="7">
        <v>3</v>
      </c>
      <c r="E17" s="7">
        <v>3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34</v>
      </c>
      <c r="C18" s="7">
        <v>15</v>
      </c>
      <c r="D18" s="7">
        <v>4</v>
      </c>
      <c r="E18" s="7">
        <v>4</v>
      </c>
      <c r="F18" s="7">
        <v>4</v>
      </c>
      <c r="G18" s="7">
        <v>4</v>
      </c>
      <c r="H18" s="7">
        <v>3</v>
      </c>
    </row>
    <row r="19" spans="1:8" x14ac:dyDescent="0.25">
      <c r="A19" s="7" t="s">
        <v>41</v>
      </c>
      <c r="B19">
        <v>27</v>
      </c>
      <c r="C19" s="7">
        <v>10</v>
      </c>
      <c r="D19" s="7">
        <v>3</v>
      </c>
      <c r="E19" s="7">
        <v>3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37</v>
      </c>
      <c r="C20" s="7">
        <v>17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33</v>
      </c>
      <c r="C21" s="7">
        <v>16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38</v>
      </c>
      <c r="C22" s="7">
        <v>18</v>
      </c>
      <c r="D22" s="7">
        <v>4</v>
      </c>
      <c r="E22" s="7">
        <v>5</v>
      </c>
      <c r="F22" s="7">
        <v>4</v>
      </c>
      <c r="G22" s="7">
        <v>4</v>
      </c>
      <c r="H22" s="7">
        <v>3</v>
      </c>
    </row>
    <row r="23" spans="1:8" x14ac:dyDescent="0.25">
      <c r="A23" s="7" t="s">
        <v>45</v>
      </c>
      <c r="B23">
        <v>40</v>
      </c>
      <c r="C23" s="7">
        <v>19</v>
      </c>
      <c r="D23" s="7">
        <v>4</v>
      </c>
      <c r="E23" s="7">
        <v>5</v>
      </c>
      <c r="F23" s="7">
        <v>4</v>
      </c>
      <c r="G23" s="7">
        <v>4</v>
      </c>
      <c r="H23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3"/>
  <sheetViews>
    <sheetView zoomScale="85" zoomScaleNormal="85" workbookViewId="0">
      <pane ySplit="1" topLeftCell="A2" activePane="bottomLeft" state="frozen"/>
      <selection pane="bottomLeft" activeCell="H36" sqref="H3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20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46</v>
      </c>
      <c r="C3" s="7">
        <v>22</v>
      </c>
      <c r="D3" s="7">
        <v>5</v>
      </c>
      <c r="E3" s="7">
        <v>5</v>
      </c>
      <c r="F3" s="7">
        <v>5</v>
      </c>
      <c r="G3" s="7">
        <v>5</v>
      </c>
      <c r="H3" s="7">
        <v>4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5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39</v>
      </c>
      <c r="C5" s="7">
        <v>19</v>
      </c>
      <c r="D5" s="7">
        <v>4</v>
      </c>
      <c r="E5" s="7">
        <v>5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36</v>
      </c>
      <c r="C6" s="7">
        <v>18</v>
      </c>
      <c r="D6" s="7">
        <v>4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34</v>
      </c>
      <c r="C7" s="7">
        <v>17</v>
      </c>
      <c r="D7" s="7">
        <v>4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45</v>
      </c>
      <c r="C8" s="7">
        <v>22</v>
      </c>
      <c r="D8" s="7">
        <v>5</v>
      </c>
      <c r="E8" s="7">
        <v>5</v>
      </c>
      <c r="F8" s="7">
        <v>4</v>
      </c>
      <c r="G8" s="7">
        <v>4</v>
      </c>
      <c r="H8" s="7">
        <v>5</v>
      </c>
    </row>
    <row r="9" spans="1:8" x14ac:dyDescent="0.25">
      <c r="A9" s="7" t="s">
        <v>31</v>
      </c>
      <c r="B9">
        <v>38</v>
      </c>
      <c r="C9" s="7">
        <v>19</v>
      </c>
      <c r="D9" s="7">
        <v>4</v>
      </c>
      <c r="E9" s="7">
        <v>5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34</v>
      </c>
      <c r="C10" s="7">
        <v>17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36</v>
      </c>
      <c r="C12" s="7">
        <v>18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48</v>
      </c>
      <c r="C13" s="7">
        <v>23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</row>
    <row r="14" spans="1:8" x14ac:dyDescent="0.25">
      <c r="A14" s="7" t="s">
        <v>36</v>
      </c>
      <c r="B14">
        <v>37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41</v>
      </c>
      <c r="C15" s="7">
        <v>20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44</v>
      </c>
      <c r="C16" s="7">
        <v>21</v>
      </c>
      <c r="D16" s="7">
        <v>5</v>
      </c>
      <c r="E16" s="7">
        <v>5</v>
      </c>
      <c r="F16" s="7">
        <v>4</v>
      </c>
      <c r="G16" s="7">
        <v>4</v>
      </c>
      <c r="H16" s="7">
        <v>5</v>
      </c>
    </row>
    <row r="17" spans="1:8" x14ac:dyDescent="0.25">
      <c r="A17" s="7" t="s">
        <v>39</v>
      </c>
      <c r="B17">
        <v>31</v>
      </c>
      <c r="C17" s="7">
        <v>13</v>
      </c>
      <c r="D17" s="7">
        <v>3</v>
      </c>
      <c r="E17" s="7">
        <v>2</v>
      </c>
      <c r="F17" s="7">
        <v>5</v>
      </c>
      <c r="G17" s="7">
        <v>5</v>
      </c>
      <c r="H17" s="7">
        <v>3</v>
      </c>
    </row>
    <row r="18" spans="1:8" x14ac:dyDescent="0.25">
      <c r="A18" s="7" t="s">
        <v>40</v>
      </c>
      <c r="B18">
        <v>37</v>
      </c>
      <c r="C18" s="7">
        <v>19</v>
      </c>
      <c r="D18" s="7">
        <v>4</v>
      </c>
      <c r="E18" s="7">
        <v>5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38</v>
      </c>
      <c r="C19" s="7">
        <v>17</v>
      </c>
      <c r="D19" s="7">
        <v>4</v>
      </c>
      <c r="E19" s="7">
        <v>3</v>
      </c>
      <c r="F19" s="7">
        <v>5</v>
      </c>
      <c r="G19" s="7">
        <v>5</v>
      </c>
      <c r="H19" s="7">
        <v>4</v>
      </c>
    </row>
    <row r="20" spans="1:8" x14ac:dyDescent="0.25">
      <c r="A20" s="7" t="s">
        <v>42</v>
      </c>
      <c r="B20">
        <v>39</v>
      </c>
      <c r="C20" s="7">
        <v>19</v>
      </c>
      <c r="D20" s="7">
        <v>4</v>
      </c>
      <c r="E20" s="7">
        <v>5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33</v>
      </c>
      <c r="C21" s="7">
        <v>16</v>
      </c>
      <c r="D21" s="7">
        <v>4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37</v>
      </c>
      <c r="C22" s="7">
        <v>19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35</v>
      </c>
      <c r="C23" s="7">
        <v>18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9064-6BF0-44BA-8133-E37AB1D465B6}">
  <dimension ref="A1:H23"/>
  <sheetViews>
    <sheetView workbookViewId="0">
      <selection activeCell="A2" sqref="A2:H23"/>
    </sheetView>
  </sheetViews>
  <sheetFormatPr defaultRowHeight="16.5" x14ac:dyDescent="0.25"/>
  <cols>
    <col min="1" max="1" width="16.375" bestFit="1" customWidth="1"/>
    <col min="2" max="4" width="11.875" bestFit="1" customWidth="1"/>
    <col min="8" max="8" width="12.6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18</v>
      </c>
      <c r="D2" s="7">
        <v>4</v>
      </c>
      <c r="E2" s="7">
        <v>5</v>
      </c>
      <c r="F2" s="7">
        <v>4</v>
      </c>
      <c r="G2" s="7">
        <v>5</v>
      </c>
      <c r="H2" s="7">
        <v>4</v>
      </c>
    </row>
    <row r="3" spans="1:8" x14ac:dyDescent="0.25">
      <c r="A3" s="7" t="s">
        <v>25</v>
      </c>
      <c r="B3">
        <v>37</v>
      </c>
      <c r="C3" s="7">
        <v>17</v>
      </c>
      <c r="D3" s="7">
        <v>4</v>
      </c>
      <c r="E3" s="7">
        <v>4</v>
      </c>
      <c r="F3" s="7">
        <v>4</v>
      </c>
      <c r="G3" s="7">
        <v>4</v>
      </c>
      <c r="H3" s="7">
        <v>4</v>
      </c>
    </row>
    <row r="4" spans="1:8" x14ac:dyDescent="0.25">
      <c r="A4" s="7" t="s">
        <v>26</v>
      </c>
      <c r="B4">
        <v>36</v>
      </c>
      <c r="C4" s="7">
        <v>17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35</v>
      </c>
      <c r="C5" s="7">
        <v>17</v>
      </c>
      <c r="D5" s="7">
        <v>4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35</v>
      </c>
      <c r="C6" s="7">
        <v>17</v>
      </c>
      <c r="D6" s="7">
        <v>4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46</v>
      </c>
      <c r="C7" s="7">
        <v>22</v>
      </c>
      <c r="D7" s="7">
        <v>5</v>
      </c>
      <c r="E7" s="7">
        <v>5</v>
      </c>
      <c r="F7" s="7">
        <v>4</v>
      </c>
      <c r="G7" s="7">
        <v>5</v>
      </c>
      <c r="H7" s="7">
        <v>5</v>
      </c>
    </row>
    <row r="8" spans="1:8" x14ac:dyDescent="0.25">
      <c r="A8" s="7" t="s">
        <v>30</v>
      </c>
      <c r="B8">
        <v>39</v>
      </c>
      <c r="C8" s="7">
        <v>18</v>
      </c>
      <c r="D8" s="7">
        <v>4</v>
      </c>
      <c r="E8" s="7">
        <v>5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42</v>
      </c>
      <c r="C9" s="7">
        <v>19</v>
      </c>
      <c r="D9" s="7">
        <v>4</v>
      </c>
      <c r="E9" s="7">
        <v>5</v>
      </c>
      <c r="F9" s="7">
        <v>5</v>
      </c>
      <c r="G9" s="7">
        <v>5</v>
      </c>
      <c r="H9" s="7">
        <v>4</v>
      </c>
    </row>
    <row r="10" spans="1:8" x14ac:dyDescent="0.25">
      <c r="A10" s="7" t="s">
        <v>32</v>
      </c>
      <c r="B10">
        <v>34</v>
      </c>
      <c r="C10" s="7">
        <v>16</v>
      </c>
      <c r="D10" s="7">
        <v>4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31</v>
      </c>
      <c r="C11" s="7">
        <v>14</v>
      </c>
      <c r="D11" s="7">
        <v>3</v>
      </c>
      <c r="E11" s="7">
        <v>3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35</v>
      </c>
      <c r="C12" s="7">
        <v>16</v>
      </c>
      <c r="D12" s="7">
        <v>4</v>
      </c>
      <c r="E12" s="7">
        <v>4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36</v>
      </c>
      <c r="C13" s="7">
        <v>17</v>
      </c>
      <c r="D13" s="7">
        <v>4</v>
      </c>
      <c r="E13" s="7">
        <v>4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32</v>
      </c>
      <c r="C14" s="7">
        <v>13</v>
      </c>
      <c r="D14" s="7">
        <v>4</v>
      </c>
      <c r="E14" s="7">
        <v>4</v>
      </c>
      <c r="F14" s="7">
        <v>4</v>
      </c>
      <c r="G14" s="7">
        <v>4</v>
      </c>
      <c r="H14" s="7">
        <v>3</v>
      </c>
    </row>
    <row r="15" spans="1:8" x14ac:dyDescent="0.25">
      <c r="A15" s="7" t="s">
        <v>37</v>
      </c>
      <c r="B15">
        <v>32</v>
      </c>
      <c r="C15" s="7">
        <v>14</v>
      </c>
      <c r="D15" s="7">
        <v>4</v>
      </c>
      <c r="E15" s="7">
        <v>3</v>
      </c>
      <c r="F15" s="7">
        <v>4</v>
      </c>
      <c r="G15" s="7">
        <v>4</v>
      </c>
      <c r="H15" s="7">
        <v>3</v>
      </c>
    </row>
    <row r="16" spans="1:8" x14ac:dyDescent="0.25">
      <c r="A16" s="7" t="s">
        <v>38</v>
      </c>
      <c r="B16">
        <v>37</v>
      </c>
      <c r="C16" s="7">
        <v>17</v>
      </c>
      <c r="D16" s="7">
        <v>4</v>
      </c>
      <c r="E16" s="7">
        <v>5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26</v>
      </c>
      <c r="C17" s="7">
        <v>12</v>
      </c>
      <c r="D17" s="7">
        <v>3</v>
      </c>
      <c r="E17" s="7">
        <v>3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34</v>
      </c>
      <c r="C18" s="7">
        <v>15</v>
      </c>
      <c r="D18" s="7">
        <v>4</v>
      </c>
      <c r="E18" s="7">
        <v>4</v>
      </c>
      <c r="F18" s="7">
        <v>4</v>
      </c>
      <c r="G18" s="7">
        <v>4</v>
      </c>
      <c r="H18" s="7">
        <v>3</v>
      </c>
    </row>
    <row r="19" spans="1:8" x14ac:dyDescent="0.25">
      <c r="A19" s="7" t="s">
        <v>41</v>
      </c>
      <c r="B19">
        <v>27</v>
      </c>
      <c r="C19" s="7">
        <v>10</v>
      </c>
      <c r="D19" s="7">
        <v>3</v>
      </c>
      <c r="E19" s="7">
        <v>3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37</v>
      </c>
      <c r="C20" s="7">
        <v>17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33</v>
      </c>
      <c r="C21" s="7">
        <v>16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38</v>
      </c>
      <c r="C22" s="7">
        <v>18</v>
      </c>
      <c r="D22" s="7">
        <v>4</v>
      </c>
      <c r="E22" s="7">
        <v>5</v>
      </c>
      <c r="F22" s="7">
        <v>4</v>
      </c>
      <c r="G22" s="7">
        <v>4</v>
      </c>
      <c r="H22" s="7">
        <v>3</v>
      </c>
    </row>
    <row r="23" spans="1:8" x14ac:dyDescent="0.25">
      <c r="A23" s="7" t="s">
        <v>45</v>
      </c>
      <c r="B23">
        <v>40</v>
      </c>
      <c r="C23" s="7">
        <v>19</v>
      </c>
      <c r="D23" s="7">
        <v>4</v>
      </c>
      <c r="E23" s="7">
        <v>5</v>
      </c>
      <c r="F23" s="7">
        <v>4</v>
      </c>
      <c r="G23" s="7">
        <v>4</v>
      </c>
      <c r="H23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0758-F5E9-4996-9262-7215D8C43322}">
  <dimension ref="A1:H23"/>
  <sheetViews>
    <sheetView workbookViewId="0">
      <selection activeCell="A2" sqref="A2:H23"/>
    </sheetView>
  </sheetViews>
  <sheetFormatPr defaultRowHeight="16.5" x14ac:dyDescent="0.25"/>
  <cols>
    <col min="1" max="1" width="16.375" bestFit="1" customWidth="1"/>
    <col min="2" max="3" width="11.875" bestFit="1" customWidth="1"/>
    <col min="4" max="4" width="22.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20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46</v>
      </c>
      <c r="C3" s="7">
        <v>22</v>
      </c>
      <c r="D3" s="7">
        <v>5</v>
      </c>
      <c r="E3" s="7">
        <v>5</v>
      </c>
      <c r="F3" s="7">
        <v>5</v>
      </c>
      <c r="G3" s="7">
        <v>5</v>
      </c>
      <c r="H3" s="7">
        <v>4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5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39</v>
      </c>
      <c r="C5" s="7">
        <v>19</v>
      </c>
      <c r="D5" s="7">
        <v>4</v>
      </c>
      <c r="E5" s="7">
        <v>5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36</v>
      </c>
      <c r="C6" s="7">
        <v>18</v>
      </c>
      <c r="D6" s="7">
        <v>4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34</v>
      </c>
      <c r="C7" s="7">
        <v>17</v>
      </c>
      <c r="D7" s="7">
        <v>4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45</v>
      </c>
      <c r="C8" s="7">
        <v>22</v>
      </c>
      <c r="D8" s="7">
        <v>5</v>
      </c>
      <c r="E8" s="7">
        <v>5</v>
      </c>
      <c r="F8" s="7">
        <v>4</v>
      </c>
      <c r="G8" s="7">
        <v>4</v>
      </c>
      <c r="H8" s="7">
        <v>5</v>
      </c>
    </row>
    <row r="9" spans="1:8" x14ac:dyDescent="0.25">
      <c r="A9" s="7" t="s">
        <v>31</v>
      </c>
      <c r="B9">
        <v>38</v>
      </c>
      <c r="C9" s="7">
        <v>19</v>
      </c>
      <c r="D9" s="7">
        <v>4</v>
      </c>
      <c r="E9" s="7">
        <v>5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34</v>
      </c>
      <c r="C10" s="7">
        <v>17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36</v>
      </c>
      <c r="C12" s="7">
        <v>18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48</v>
      </c>
      <c r="C13" s="7">
        <v>23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</row>
    <row r="14" spans="1:8" x14ac:dyDescent="0.25">
      <c r="A14" s="7" t="s">
        <v>36</v>
      </c>
      <c r="B14">
        <v>37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41</v>
      </c>
      <c r="C15" s="7">
        <v>20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44</v>
      </c>
      <c r="C16" s="7">
        <v>21</v>
      </c>
      <c r="D16" s="7">
        <v>5</v>
      </c>
      <c r="E16" s="7">
        <v>5</v>
      </c>
      <c r="F16" s="7">
        <v>4</v>
      </c>
      <c r="G16" s="7">
        <v>4</v>
      </c>
      <c r="H16" s="7">
        <v>5</v>
      </c>
    </row>
    <row r="17" spans="1:8" x14ac:dyDescent="0.25">
      <c r="A17" s="7" t="s">
        <v>39</v>
      </c>
      <c r="B17">
        <v>31</v>
      </c>
      <c r="C17" s="7">
        <v>13</v>
      </c>
      <c r="D17" s="7">
        <v>3</v>
      </c>
      <c r="E17" s="7">
        <v>2</v>
      </c>
      <c r="F17" s="7">
        <v>5</v>
      </c>
      <c r="G17" s="7">
        <v>5</v>
      </c>
      <c r="H17" s="7">
        <v>3</v>
      </c>
    </row>
    <row r="18" spans="1:8" x14ac:dyDescent="0.25">
      <c r="A18" s="7" t="s">
        <v>40</v>
      </c>
      <c r="B18">
        <v>37</v>
      </c>
      <c r="C18" s="7">
        <v>19</v>
      </c>
      <c r="D18" s="7">
        <v>4</v>
      </c>
      <c r="E18" s="7">
        <v>5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38</v>
      </c>
      <c r="C19" s="7">
        <v>17</v>
      </c>
      <c r="D19" s="7">
        <v>4</v>
      </c>
      <c r="E19" s="7">
        <v>3</v>
      </c>
      <c r="F19" s="7">
        <v>5</v>
      </c>
      <c r="G19" s="7">
        <v>5</v>
      </c>
      <c r="H19" s="7">
        <v>4</v>
      </c>
    </row>
    <row r="20" spans="1:8" x14ac:dyDescent="0.25">
      <c r="A20" s="7" t="s">
        <v>42</v>
      </c>
      <c r="B20">
        <v>39</v>
      </c>
      <c r="C20" s="7">
        <v>19</v>
      </c>
      <c r="D20" s="7">
        <v>4</v>
      </c>
      <c r="E20" s="7">
        <v>5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33</v>
      </c>
      <c r="C21" s="7">
        <v>16</v>
      </c>
      <c r="D21" s="7">
        <v>4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37</v>
      </c>
      <c r="C22" s="7">
        <v>19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35</v>
      </c>
      <c r="C23" s="7">
        <v>18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b o B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u g E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o B K W W q W m G b M A Q A A W A 8 A A B M A H A B G b 3 J t d W x h c y 9 T Z W N 0 a W 9 u M S 5 t I K I Y A C i g F A A A A A A A A A A A A A A A A A A A A A A A A A A A A O 2 W Q U v j Q B i G 7 4 H + h y F e W o g h 6 U Y P K z k 1 C h 5 2 Q a w n s 4 d a x z W Y z J T M d G k R D z 1 Y a 0 V Q V l 1 2 K w V v i o u y y 7 I V x f 6 a z p D + C 0 e C b g s N p b j Q H p J L k n d m 8 r 0 f z 7 x D C M x T B y O w H N 7 1 O U k i m z k f r o M p u X v 2 i x 2 2 g q t T V q t O 8 0 a b 3 d Q 6 D x U Z m M C F N C E B c X X a V X 5 / J J Q M + a J a O F / 0 I K L J B c e F a g Y j K l 5 I U r b e 2 y s E + s T + 4 G x B 2 4 J k i + K C z c 4 P 2 O 1 1 5 / G c n + 3 x 0 z v + 9 Q c / + d t t V I P a H r / 8 H l w + 2 I P r q 7 R E 5 Z S y a k H X 8 R w K f V N W Z A V k s F v 0 E D E N B c y j P F 5 3 0 G d z d k b T d A U s F T G F y 7 T s Q v P f o / o R I / g p p Y R 9 s N b v 4 K b O G 3 + 6 F 0 3 W P B A N Z X N r Y l L W z y G y g X 0 v / H y 2 X I A k G T a t b G / L o a q L 8 l S M A A p L d E c B L 3 p a 6 I u I z h r q 8 7 q e g X c R C 4 w + f S e V k B w 0 0 F 8 k J V b f 7 z Z 2 g / r P M V F 6 r R 9 T 6 q e k p T W 9 f z 8 3 v 7 H K P m 8 d j 0 4 q 8 0 L K g h 4 e g V R Y 2 Y 6 2 E k M b A u 0 N 8 f r f 0 O K k j Z w 0 k E y n x g 8 u T l s U O F 0 z J u W I j L Q S Q x s C b Y x H Z K S V G J q A l p A S P d i M y f k d i b Q S Y x u K b Y x p i 7 Q S Y x P Y n g B Q S w E C L Q A U A A I A C A B u g E p Z S b 4 w 6 a Y A A A D 2 A A A A E g A A A A A A A A A A A A A A A A A A A A A A Q 2 9 u Z m l n L 1 B h Y 2 t h Z 2 U u e G 1 s U E s B A i 0 A F A A C A A g A b o B K W V N y O C y b A A A A 4 Q A A A B M A A A A A A A A A A A A A A A A A 8 g A A A F t D b 2 5 0 Z W 5 0 X 1 R 5 c G V z X S 5 4 b W x Q S w E C L Q A U A A I A C A B u g E p Z a p a Y Z s w B A A B Y D w A A E w A A A A A A A A A A A A A A A A D a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W U 2 O G M 1 O C 0 4 Z W U 0 L T Q z Z D g t Y j Y y Y y 0 5 N W Z k Y z Y 2 Z m N h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M D H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4 O j A y O j Q 3 L j E x O D Y 3 N D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M D H p l r H l j b f o q Z X l i I Y t 5 p 6 X 5 Y G J 5 r e R L 0 F 1 d G 9 S Z W 1 v d m V k Q 2 9 s d W 1 u c z E u e 0 N v b H V t b j E s M H 0 m c X V v d D s s J n F 1 b 3 Q 7 U 2 V j d G l v b j E v M D Q w M e m W s e W N t + i p l e W I h i 3 m n p f l g Y n m t 5 E v Q X V 0 b 1 J l b W 9 2 Z W R D b 2 x 1 b W 5 z M S 5 7 Q 2 9 s d W 1 u M i w x f S Z x d W 9 0 O y w m c X V v d D t T Z W N 0 a W 9 u M S 8 w N D A x 6 Z a x 5 Y 2 3 6 K m V 5 Y i G L e a e l + W B i e a 3 k S 9 B d X R v U m V t b 3 Z l Z E N v b H V t b n M x L n t D b 2 x 1 b W 4 z L D J 9 J n F 1 b 3 Q 7 L C Z x d W 9 0 O 1 N l Y 3 R p b 2 4 x L z A 0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Q w M e m W s e W N t + i p l e W I h i 3 m n p f l g Y n m t 5 E v Q X V 0 b 1 J l b W 9 2 Z W R D b 2 x 1 b W 5 z M S 5 7 Q 2 9 s d W 1 u M S w w f S Z x d W 9 0 O y w m c X V v d D t T Z W N 0 a W 9 u M S 8 w N D A x 6 Z a x 5 Y 2 3 6 K m V 5 Y i G L e a e l + W B i e a 3 k S 9 B d X R v U m V t b 3 Z l Z E N v b H V t b n M x L n t D b 2 x 1 b W 4 y L D F 9 J n F 1 b 3 Q 7 L C Z x d W 9 0 O 1 N l Y 3 R p b 2 4 x L z A 0 M D H p l r H l j b f o q Z X l i I Y t 5 p 6 X 5 Y G J 5 r e R L 0 F 1 d G 9 S Z W 1 v d m V k Q 2 9 s d W 1 u c z E u e 0 N v b H V t b j M s M n 0 m c X V v d D s s J n F 1 b 3 Q 7 U 2 V j d G l v b j E v M D Q w M e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k 0 N 2 R k N C 0 z M 2 U 4 L T Q 2 N j E t O D E 0 N i 0 0 N D c 0 Z G R h N m E x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M D H p l r H l j b f o q Z X l i I Z f 5 Y q J 6 Z u F 6 I q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4 O j A z O j I 4 L j U 4 N z E 2 N D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M D H p l r H l j b f o q Z X l i I Y t 5 Y q J 6 Z u F 6 I q s L 0 F 1 d G 9 S Z W 1 v d m V k Q 2 9 s d W 1 u c z E u e 0 N v b H V t b j E s M H 0 m c X V v d D s s J n F 1 b 3 Q 7 U 2 V j d G l v b j E v M D Q w M e m W s e W N t + i p l e W I h i 3 l i o n p m 4 X o i q w v Q X V 0 b 1 J l b W 9 2 Z W R D b 2 x 1 b W 5 z M S 5 7 Q 2 9 s d W 1 u M i w x f S Z x d W 9 0 O y w m c X V v d D t T Z W N 0 a W 9 u M S 8 w N D A x 6 Z a x 5 Y 2 3 6 K m V 5 Y i G L e W K i e m b h e i K r C 9 B d X R v U m V t b 3 Z l Z E N v b H V t b n M x L n t D b 2 x 1 b W 4 z L D J 9 J n F 1 b 3 Q 7 L C Z x d W 9 0 O 1 N l Y 3 R p b 2 4 x L z A 0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Q w M e m W s e W N t + i p l e W I h i 3 l i o n p m 4 X o i q w v Q X V 0 b 1 J l b W 9 2 Z W R D b 2 x 1 b W 5 z M S 5 7 Q 2 9 s d W 1 u M S w w f S Z x d W 9 0 O y w m c X V v d D t T Z W N 0 a W 9 u M S 8 w N D A x 6 Z a x 5 Y 2 3 6 K m V 5 Y i G L e W K i e m b h e i K r C 9 B d X R v U m V t b 3 Z l Z E N v b H V t b n M x L n t D b 2 x 1 b W 4 y L D F 9 J n F 1 b 3 Q 7 L C Z x d W 9 0 O 1 N l Y 3 R p b 2 4 x L z A 0 M D H p l r H l j b f o q Z X l i I Y t 5 Y q J 6 Z u F 6 I q s L 0 F 1 d G 9 S Z W 1 v d m V k Q 2 9 s d W 1 u c z E u e 0 N v b H V t b j M s M n 0 m c X V v d D s s J n F 1 b 3 Q 7 U 2 V j d G l v b j E v M D Q w M e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D q K e f M g 5 B g i N g T F b 9 P W s A A A A A A g A A A A A A E G Y A A A A B A A A g A A A A k D M M 2 n p n L V L D Q f o i K K 0 L l S h E k r I A A P k d 7 c 8 6 s F / z E E g A A A A A D o A A A A A C A A A g A A A A Z n 6 m E z D k L O 6 w + n T 8 N J m X X y S R X P 2 n 9 B 6 E 5 X w G A I m + e 2 d Q A A A A C g m m w u U 4 6 Q a e B V D Q v r x Z n E q b p S y U q 8 i Z S H X 4 I m l K c 5 x k w B H K E E G p a 9 w q x B i B m D 8 x K w V K s w 6 Z 7 C y h V T b / U 1 F P 0 8 e k A 3 i r K v a s c + Q H s 8 k 2 P P 1 A A A A A Z w n 6 l P g 5 1 g S 6 j W V 2 g 2 I Z b q 1 S f 5 Y I f j O h G 4 U 7 6 V W 7 6 s N F j V j I j 9 E O i Z Q F K U v K 1 9 l m K O I z d U R T N o c 2 / 1 O n z z v 8 x g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0401閱卷評分-林偉淑</vt:lpstr>
      <vt:lpstr>0401閱卷評分-劉雅芬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2024-10-12T01:49:07Z</dcterms:modified>
</cp:coreProperties>
</file>